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nergy_20250703\ndc_cr_30\t1_confection\A1_Outputs\"/>
    </mc:Choice>
  </mc:AlternateContent>
  <xr:revisionPtr revIDLastSave="0" documentId="13_ncr:1_{23121E30-11AD-43FC-B5D6-538BC1BF550D}" xr6:coauthVersionLast="47" xr6:coauthVersionMax="47" xr10:uidLastSave="{00000000-0000-0000-0000-000000000000}"/>
  <bookViews>
    <workbookView xWindow="45" yWindow="-16320" windowWidth="29040" windowHeight="15720" activeTab="2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Other_Techs" sheetId="8" r:id="rId4"/>
    <sheet name="Vehicle Techs" sheetId="6" r:id="rId5"/>
    <sheet name="Demand Techs" sheetId="4" r:id="rId6"/>
    <sheet name="Vehicle Groups" sheetId="7" r:id="rId7"/>
    <sheet name="Transport Fuel Distribution" sheetId="5" r:id="rId8"/>
  </sheets>
  <definedNames>
    <definedName name="_xlnm._FilterDatabase" localSheetId="5" hidden="1">'Demand Techs'!$A$1:$AL$1</definedName>
    <definedName name="_xlnm._FilterDatabase" localSheetId="0" hidden="1">'Fixed Horizon Parameters'!$A$1:$H$291</definedName>
    <definedName name="_xlnm._FilterDatabase" localSheetId="1" hidden="1">'Primary Techs'!$A$1:$AM$251</definedName>
    <definedName name="_xlnm._FilterDatabase" localSheetId="2" hidden="1">'Secondary Techs'!$A$1:$AM$161</definedName>
    <definedName name="_xlnm._FilterDatabase" localSheetId="7" hidden="1">'Transport Fuel Distribution'!$A$1:$AL$52</definedName>
    <definedName name="_xlnm._FilterDatabase" localSheetId="6" hidden="1">'Vehicle Groups'!$A$1:$AL$21</definedName>
    <definedName name="_xlnm._FilterDatabase" localSheetId="4" hidden="1">'Vehicle Techs'!$A$1:$AN$231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8" i="3" l="1"/>
  <c r="L68" i="3"/>
  <c r="L198" i="2"/>
  <c r="M48" i="3"/>
  <c r="N48" i="3" s="1"/>
  <c r="N178" i="2" l="1"/>
  <c r="O178" i="2" s="1"/>
  <c r="P178" i="2" s="1"/>
  <c r="Q178" i="2" s="1"/>
  <c r="R178" i="2" s="1"/>
  <c r="S178" i="2" s="1"/>
  <c r="T178" i="2" s="1"/>
  <c r="U178" i="2" s="1"/>
  <c r="V178" i="2" s="1"/>
  <c r="W178" i="2" s="1"/>
  <c r="X178" i="2" s="1"/>
  <c r="Y178" i="2" s="1"/>
  <c r="Z178" i="2" s="1"/>
  <c r="AA178" i="2" s="1"/>
  <c r="AB178" i="2" s="1"/>
  <c r="AC178" i="2" s="1"/>
  <c r="AD178" i="2" s="1"/>
  <c r="AE178" i="2" s="1"/>
  <c r="AF178" i="2" s="1"/>
  <c r="AG178" i="2" s="1"/>
  <c r="AH178" i="2" s="1"/>
  <c r="AI178" i="2" s="1"/>
  <c r="AJ178" i="2" s="1"/>
  <c r="AK178" i="2" s="1"/>
  <c r="M178" i="2"/>
  <c r="L178" i="2"/>
  <c r="L148" i="2"/>
  <c r="O97" i="2"/>
  <c r="P97" i="2"/>
  <c r="Q97" i="2" s="1"/>
  <c r="R97" i="2" s="1"/>
  <c r="S97" i="2" s="1"/>
  <c r="T97" i="2" s="1"/>
  <c r="U97" i="2" s="1"/>
  <c r="V97" i="2" s="1"/>
  <c r="W97" i="2" s="1"/>
  <c r="X97" i="2" s="1"/>
  <c r="Y97" i="2" s="1"/>
  <c r="Z97" i="2" s="1"/>
  <c r="AA97" i="2" s="1"/>
  <c r="AB97" i="2" s="1"/>
  <c r="AC97" i="2" s="1"/>
  <c r="AD97" i="2" s="1"/>
  <c r="AE97" i="2" s="1"/>
  <c r="AF97" i="2" s="1"/>
  <c r="AG97" i="2" s="1"/>
  <c r="AH97" i="2" s="1"/>
  <c r="AI97" i="2" s="1"/>
  <c r="AJ97" i="2" s="1"/>
  <c r="AK97" i="2" s="1"/>
  <c r="AL97" i="2" s="1"/>
  <c r="N97" i="2"/>
  <c r="M97" i="2"/>
  <c r="J149" i="6" l="1"/>
  <c r="J109" i="6"/>
  <c r="K68" i="3" l="1"/>
  <c r="K58" i="3"/>
  <c r="L180" i="2"/>
  <c r="M180" i="2" s="1"/>
  <c r="N180" i="2" s="1"/>
  <c r="O180" i="2" s="1"/>
  <c r="P180" i="2" s="1"/>
  <c r="Q180" i="2" s="1"/>
  <c r="R180" i="2" s="1"/>
  <c r="S180" i="2" s="1"/>
  <c r="T180" i="2" s="1"/>
  <c r="U180" i="2" s="1"/>
  <c r="V180" i="2" s="1"/>
  <c r="W180" i="2" s="1"/>
  <c r="X180" i="2" s="1"/>
  <c r="Y180" i="2" s="1"/>
  <c r="Z180" i="2" s="1"/>
  <c r="AA180" i="2" s="1"/>
  <c r="AB180" i="2" s="1"/>
  <c r="AC180" i="2" s="1"/>
  <c r="AD180" i="2" s="1"/>
  <c r="AE180" i="2" s="1"/>
  <c r="AF180" i="2" s="1"/>
  <c r="AG180" i="2" s="1"/>
  <c r="AH180" i="2" s="1"/>
  <c r="AI180" i="2" s="1"/>
  <c r="AJ180" i="2" s="1"/>
  <c r="AK180" i="2" s="1"/>
  <c r="AL180" i="2" s="1"/>
  <c r="K44" i="6"/>
  <c r="L44" i="6" s="1"/>
  <c r="M44" i="6" s="1"/>
  <c r="N44" i="6" s="1"/>
  <c r="O44" i="6" s="1"/>
  <c r="P44" i="6" s="1"/>
  <c r="Q44" i="6" s="1"/>
  <c r="R44" i="6" s="1"/>
  <c r="S44" i="6" s="1"/>
  <c r="T44" i="6" s="1"/>
  <c r="U44" i="6" s="1"/>
  <c r="V44" i="6" s="1"/>
  <c r="W44" i="6" s="1"/>
  <c r="X44" i="6" s="1"/>
  <c r="Y44" i="6" s="1"/>
  <c r="Z44" i="6" s="1"/>
  <c r="AA44" i="6" s="1"/>
  <c r="AB44" i="6" s="1"/>
  <c r="AC44" i="6" s="1"/>
  <c r="AD44" i="6" s="1"/>
  <c r="AE44" i="6" s="1"/>
  <c r="AF44" i="6" s="1"/>
  <c r="AG44" i="6" s="1"/>
  <c r="AH44" i="6" s="1"/>
  <c r="AI44" i="6" s="1"/>
  <c r="AJ44" i="6" s="1"/>
  <c r="AK44" i="6" s="1"/>
  <c r="AL44" i="6" s="1"/>
  <c r="AM44" i="6" s="1"/>
  <c r="K229" i="6" l="1"/>
  <c r="L229" i="6" s="1"/>
  <c r="M229" i="6" s="1"/>
  <c r="N229" i="6" s="1"/>
  <c r="O229" i="6" s="1"/>
  <c r="P229" i="6" s="1"/>
  <c r="Q229" i="6" s="1"/>
  <c r="R229" i="6" s="1"/>
  <c r="S229" i="6" s="1"/>
  <c r="T229" i="6" s="1"/>
  <c r="U229" i="6" s="1"/>
  <c r="V229" i="6" s="1"/>
  <c r="W229" i="6" s="1"/>
  <c r="X229" i="6" s="1"/>
  <c r="Y229" i="6" s="1"/>
  <c r="Z229" i="6" s="1"/>
  <c r="AA229" i="6" s="1"/>
  <c r="AB229" i="6" s="1"/>
  <c r="AC229" i="6" s="1"/>
  <c r="AD229" i="6" s="1"/>
  <c r="AE229" i="6" s="1"/>
  <c r="AF229" i="6" s="1"/>
  <c r="AG229" i="6" s="1"/>
  <c r="AH229" i="6" s="1"/>
  <c r="AI229" i="6" s="1"/>
  <c r="AJ229" i="6" s="1"/>
  <c r="AK229" i="6" s="1"/>
  <c r="AL229" i="6" s="1"/>
  <c r="AM229" i="6" s="1"/>
  <c r="A55" i="5" l="1"/>
  <c r="A54" i="5"/>
  <c r="A53" i="5"/>
  <c r="A7" i="6" l="1"/>
  <c r="A12" i="6" s="1"/>
  <c r="A13" i="6" l="1"/>
  <c r="A14" i="6" s="1"/>
  <c r="A15" i="6" s="1"/>
  <c r="A16" i="6" s="1"/>
  <c r="A17" i="6"/>
  <c r="A22" i="6" s="1"/>
  <c r="A27" i="6" s="1"/>
  <c r="A8" i="6"/>
  <c r="A9" i="6" s="1"/>
  <c r="A10" i="6" s="1"/>
  <c r="A11" i="6" s="1"/>
  <c r="A18" i="6" l="1"/>
  <c r="A19" i="6" s="1"/>
  <c r="A20" i="6" s="1"/>
  <c r="A21" i="6" s="1"/>
  <c r="A23" i="6"/>
  <c r="A24" i="6" s="1"/>
  <c r="A25" i="6" s="1"/>
  <c r="A26" i="6" s="1"/>
  <c r="A28" i="6"/>
  <c r="A29" i="6" s="1"/>
  <c r="A30" i="6" s="1"/>
  <c r="A31" i="6" s="1"/>
  <c r="A32" i="6"/>
  <c r="A37" i="6" l="1"/>
  <c r="A33" i="6"/>
  <c r="A34" i="6" s="1"/>
  <c r="A35" i="6" s="1"/>
  <c r="A36" i="6" s="1"/>
  <c r="A38" i="6" l="1"/>
  <c r="A39" i="6" s="1"/>
  <c r="A40" i="6" s="1"/>
  <c r="A41" i="6" s="1"/>
  <c r="A42" i="6"/>
  <c r="A47" i="6" l="1"/>
  <c r="A52" i="6" s="1"/>
  <c r="A43" i="6"/>
  <c r="A44" i="6" s="1"/>
  <c r="A45" i="6" s="1"/>
  <c r="A46" i="6" s="1"/>
  <c r="A57" i="6" l="1"/>
  <c r="A53" i="6"/>
  <c r="A54" i="6" s="1"/>
  <c r="A55" i="6" s="1"/>
  <c r="A56" i="6" s="1"/>
  <c r="A48" i="6"/>
  <c r="A49" i="6" s="1"/>
  <c r="A50" i="6" s="1"/>
  <c r="A51" i="6" s="1"/>
  <c r="A58" i="6" l="1"/>
  <c r="A59" i="6" s="1"/>
  <c r="A60" i="6" s="1"/>
  <c r="A61" i="6" s="1"/>
  <c r="A62" i="6"/>
  <c r="A63" i="6" l="1"/>
  <c r="A64" i="6" s="1"/>
  <c r="A65" i="6" s="1"/>
  <c r="A66" i="6" s="1"/>
  <c r="A67" i="6"/>
  <c r="A68" i="6" l="1"/>
  <c r="A69" i="6" s="1"/>
  <c r="A70" i="6" s="1"/>
  <c r="A71" i="6" s="1"/>
  <c r="A72" i="6"/>
  <c r="A77" i="6" l="1"/>
  <c r="A73" i="6"/>
  <c r="A74" i="6" s="1"/>
  <c r="A75" i="6" s="1"/>
  <c r="A76" i="6" s="1"/>
  <c r="A78" i="6" l="1"/>
  <c r="A79" i="6" s="1"/>
  <c r="A80" i="6" s="1"/>
  <c r="A81" i="6" s="1"/>
  <c r="A82" i="6"/>
  <c r="A87" i="6" l="1"/>
  <c r="A83" i="6"/>
  <c r="A84" i="6" s="1"/>
  <c r="A85" i="6" s="1"/>
  <c r="A86" i="6" s="1"/>
  <c r="A92" i="6" l="1"/>
  <c r="A88" i="6"/>
  <c r="A89" i="6" s="1"/>
  <c r="A90" i="6" s="1"/>
  <c r="A91" i="6" s="1"/>
  <c r="A93" i="6" l="1"/>
  <c r="A94" i="6" s="1"/>
  <c r="A95" i="6" s="1"/>
  <c r="A96" i="6" s="1"/>
  <c r="A97" i="6"/>
  <c r="A102" i="6" l="1"/>
  <c r="A98" i="6"/>
  <c r="A99" i="6" s="1"/>
  <c r="A100" i="6" s="1"/>
  <c r="A101" i="6" s="1"/>
  <c r="A107" i="6" l="1"/>
  <c r="A103" i="6"/>
  <c r="A104" i="6" s="1"/>
  <c r="A105" i="6" s="1"/>
  <c r="A106" i="6" s="1"/>
  <c r="A108" i="6" l="1"/>
  <c r="A109" i="6" s="1"/>
  <c r="A110" i="6" s="1"/>
  <c r="A111" i="6" s="1"/>
  <c r="A112" i="6"/>
  <c r="A121" i="6" l="1"/>
  <c r="A117" i="6" s="1"/>
  <c r="A118" i="6" s="1"/>
  <c r="A119" i="6" s="1"/>
  <c r="A120" i="6" s="1"/>
  <c r="A113" i="6"/>
  <c r="A114" i="6" s="1"/>
  <c r="A115" i="6" s="1"/>
  <c r="A116" i="6" s="1"/>
  <c r="K198" i="2" l="1"/>
  <c r="I66" i="3" l="1"/>
  <c r="I46" i="3"/>
  <c r="L13" i="3"/>
  <c r="L12" i="3"/>
  <c r="L3" i="3"/>
  <c r="L2" i="3"/>
  <c r="I196" i="2"/>
  <c r="K178" i="2"/>
  <c r="J178" i="2"/>
  <c r="I178" i="2"/>
  <c r="K148" i="2"/>
  <c r="J148" i="2"/>
  <c r="I148" i="2"/>
  <c r="H4" i="8"/>
  <c r="M13" i="3" l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AA13" i="3" s="1"/>
  <c r="AB13" i="3" s="1"/>
  <c r="AC13" i="3" s="1"/>
  <c r="AD13" i="3" s="1"/>
  <c r="AE13" i="3" s="1"/>
  <c r="AF13" i="3" s="1"/>
  <c r="AG13" i="3" s="1"/>
  <c r="AH13" i="3" s="1"/>
  <c r="AI13" i="3" s="1"/>
  <c r="AJ13" i="3" s="1"/>
  <c r="AK13" i="3" s="1"/>
  <c r="AL13" i="3" s="1"/>
  <c r="M12" i="3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AF12" i="3" s="1"/>
  <c r="AG12" i="3" s="1"/>
  <c r="AH12" i="3" s="1"/>
  <c r="AI12" i="3" s="1"/>
  <c r="AJ12" i="3" s="1"/>
  <c r="AK12" i="3" s="1"/>
  <c r="AL12" i="3" s="1"/>
  <c r="M3" i="3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M2" i="3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J83" i="6"/>
  <c r="J82" i="6"/>
  <c r="A5" i="4" l="1"/>
  <c r="A8" i="4" s="1"/>
  <c r="A13" i="2"/>
  <c r="A23" i="2" s="1"/>
  <c r="A33" i="2" s="1"/>
  <c r="A43" i="2" s="1"/>
  <c r="A53" i="2" s="1"/>
  <c r="A63" i="2" s="1"/>
  <c r="A73" i="2" s="1"/>
  <c r="A14" i="2"/>
  <c r="A24" i="2" s="1"/>
  <c r="A34" i="2" s="1"/>
  <c r="A44" i="2" s="1"/>
  <c r="A54" i="2" s="1"/>
  <c r="A64" i="2" s="1"/>
  <c r="A74" i="2" s="1"/>
  <c r="A15" i="2"/>
  <c r="A25" i="2" s="1"/>
  <c r="A35" i="2" s="1"/>
  <c r="A45" i="2" s="1"/>
  <c r="A55" i="2" s="1"/>
  <c r="A65" i="2" s="1"/>
  <c r="A75" i="2" s="1"/>
  <c r="A16" i="2"/>
  <c r="A26" i="2" s="1"/>
  <c r="A36" i="2" s="1"/>
  <c r="A46" i="2" s="1"/>
  <c r="A56" i="2" s="1"/>
  <c r="A66" i="2" s="1"/>
  <c r="A76" i="2" s="1"/>
  <c r="A17" i="2"/>
  <c r="A27" i="2" s="1"/>
  <c r="A37" i="2" s="1"/>
  <c r="A47" i="2" s="1"/>
  <c r="A57" i="2" s="1"/>
  <c r="A67" i="2" s="1"/>
  <c r="A77" i="2" s="1"/>
  <c r="A18" i="2"/>
  <c r="A28" i="2" s="1"/>
  <c r="A38" i="2" s="1"/>
  <c r="A48" i="2" s="1"/>
  <c r="A58" i="2" s="1"/>
  <c r="A68" i="2" s="1"/>
  <c r="A78" i="2" s="1"/>
  <c r="A19" i="2"/>
  <c r="A29" i="2" s="1"/>
  <c r="A39" i="2" s="1"/>
  <c r="A49" i="2" s="1"/>
  <c r="A59" i="2" s="1"/>
  <c r="A69" i="2" s="1"/>
  <c r="A79" i="2" s="1"/>
  <c r="A20" i="2"/>
  <c r="A30" i="2" s="1"/>
  <c r="A40" i="2" s="1"/>
  <c r="A50" i="2" s="1"/>
  <c r="A60" i="2" s="1"/>
  <c r="A70" i="2" s="1"/>
  <c r="A80" i="2" s="1"/>
  <c r="A21" i="2"/>
  <c r="A31" i="2" s="1"/>
  <c r="A41" i="2" s="1"/>
  <c r="A51" i="2" s="1"/>
  <c r="A61" i="2" s="1"/>
  <c r="A71" i="2" s="1"/>
  <c r="A81" i="2" s="1"/>
  <c r="A12" i="2"/>
  <c r="A22" i="2" s="1"/>
  <c r="A32" i="2" s="1"/>
  <c r="A42" i="2" s="1"/>
  <c r="A52" i="2" s="1"/>
  <c r="A62" i="2" s="1"/>
  <c r="A72" i="2" s="1"/>
  <c r="A82" i="2" l="1"/>
  <c r="A102" i="2" s="1"/>
  <c r="A112" i="2" s="1"/>
  <c r="A122" i="2" s="1"/>
  <c r="A132" i="2" s="1"/>
  <c r="A142" i="2" s="1"/>
  <c r="A152" i="2" s="1"/>
  <c r="A162" i="2" s="1"/>
  <c r="A172" i="2" s="1"/>
  <c r="A182" i="2" s="1"/>
  <c r="A192" i="2" s="1"/>
  <c r="A202" i="2" s="1"/>
  <c r="A212" i="2" s="1"/>
  <c r="A222" i="2" s="1"/>
  <c r="A232" i="2" s="1"/>
  <c r="A242" i="2" s="1"/>
  <c r="A92" i="2"/>
  <c r="A87" i="2"/>
  <c r="A107" i="2" s="1"/>
  <c r="A117" i="2" s="1"/>
  <c r="A127" i="2" s="1"/>
  <c r="A137" i="2" s="1"/>
  <c r="A147" i="2" s="1"/>
  <c r="A157" i="2" s="1"/>
  <c r="A167" i="2" s="1"/>
  <c r="A177" i="2" s="1"/>
  <c r="A187" i="2" s="1"/>
  <c r="A197" i="2" s="1"/>
  <c r="A207" i="2" s="1"/>
  <c r="A217" i="2" s="1"/>
  <c r="A227" i="2" s="1"/>
  <c r="A237" i="2" s="1"/>
  <c r="A247" i="2" s="1"/>
  <c r="A97" i="2"/>
  <c r="A85" i="2"/>
  <c r="A105" i="2" s="1"/>
  <c r="A115" i="2" s="1"/>
  <c r="A125" i="2" s="1"/>
  <c r="A135" i="2" s="1"/>
  <c r="A145" i="2" s="1"/>
  <c r="A155" i="2" s="1"/>
  <c r="A165" i="2" s="1"/>
  <c r="A175" i="2" s="1"/>
  <c r="A185" i="2" s="1"/>
  <c r="A195" i="2" s="1"/>
  <c r="A205" i="2" s="1"/>
  <c r="A215" i="2" s="1"/>
  <c r="A225" i="2" s="1"/>
  <c r="A235" i="2" s="1"/>
  <c r="A245" i="2" s="1"/>
  <c r="A95" i="2"/>
  <c r="A83" i="2"/>
  <c r="A103" i="2" s="1"/>
  <c r="A113" i="2" s="1"/>
  <c r="A123" i="2" s="1"/>
  <c r="A133" i="2" s="1"/>
  <c r="A143" i="2" s="1"/>
  <c r="A153" i="2" s="1"/>
  <c r="A163" i="2" s="1"/>
  <c r="A173" i="2" s="1"/>
  <c r="A183" i="2" s="1"/>
  <c r="A193" i="2" s="1"/>
  <c r="A203" i="2" s="1"/>
  <c r="A213" i="2" s="1"/>
  <c r="A223" i="2" s="1"/>
  <c r="A233" i="2" s="1"/>
  <c r="A243" i="2" s="1"/>
  <c r="A93" i="2"/>
  <c r="A88" i="2"/>
  <c r="A108" i="2" s="1"/>
  <c r="A118" i="2" s="1"/>
  <c r="A128" i="2" s="1"/>
  <c r="A138" i="2" s="1"/>
  <c r="A148" i="2" s="1"/>
  <c r="A158" i="2" s="1"/>
  <c r="A168" i="2" s="1"/>
  <c r="A178" i="2" s="1"/>
  <c r="A188" i="2" s="1"/>
  <c r="A198" i="2" s="1"/>
  <c r="A208" i="2" s="1"/>
  <c r="A218" i="2" s="1"/>
  <c r="A228" i="2" s="1"/>
  <c r="A238" i="2" s="1"/>
  <c r="A248" i="2" s="1"/>
  <c r="A98" i="2"/>
  <c r="A91" i="2"/>
  <c r="A111" i="2" s="1"/>
  <c r="A121" i="2" s="1"/>
  <c r="A131" i="2" s="1"/>
  <c r="A141" i="2" s="1"/>
  <c r="A151" i="2" s="1"/>
  <c r="A161" i="2" s="1"/>
  <c r="A171" i="2" s="1"/>
  <c r="A181" i="2" s="1"/>
  <c r="A191" i="2" s="1"/>
  <c r="A201" i="2" s="1"/>
  <c r="A211" i="2" s="1"/>
  <c r="A221" i="2" s="1"/>
  <c r="A231" i="2" s="1"/>
  <c r="A241" i="2" s="1"/>
  <c r="A251" i="2" s="1"/>
  <c r="A101" i="2"/>
  <c r="A86" i="2"/>
  <c r="A106" i="2" s="1"/>
  <c r="A116" i="2" s="1"/>
  <c r="A126" i="2" s="1"/>
  <c r="A136" i="2" s="1"/>
  <c r="A146" i="2" s="1"/>
  <c r="A156" i="2" s="1"/>
  <c r="A166" i="2" s="1"/>
  <c r="A176" i="2" s="1"/>
  <c r="A186" i="2" s="1"/>
  <c r="A196" i="2" s="1"/>
  <c r="A206" i="2" s="1"/>
  <c r="A216" i="2" s="1"/>
  <c r="A226" i="2" s="1"/>
  <c r="A236" i="2" s="1"/>
  <c r="A246" i="2" s="1"/>
  <c r="A96" i="2"/>
  <c r="A84" i="2"/>
  <c r="A104" i="2" s="1"/>
  <c r="A114" i="2" s="1"/>
  <c r="A124" i="2" s="1"/>
  <c r="A134" i="2" s="1"/>
  <c r="A144" i="2" s="1"/>
  <c r="A154" i="2" s="1"/>
  <c r="A164" i="2" s="1"/>
  <c r="A174" i="2" s="1"/>
  <c r="A184" i="2" s="1"/>
  <c r="A194" i="2" s="1"/>
  <c r="A204" i="2" s="1"/>
  <c r="A214" i="2" s="1"/>
  <c r="A224" i="2" s="1"/>
  <c r="A234" i="2" s="1"/>
  <c r="A244" i="2" s="1"/>
  <c r="A94" i="2"/>
  <c r="A90" i="2"/>
  <c r="A110" i="2" s="1"/>
  <c r="A120" i="2" s="1"/>
  <c r="A130" i="2" s="1"/>
  <c r="A140" i="2" s="1"/>
  <c r="A150" i="2" s="1"/>
  <c r="A160" i="2" s="1"/>
  <c r="A170" i="2" s="1"/>
  <c r="A180" i="2" s="1"/>
  <c r="A190" i="2" s="1"/>
  <c r="A200" i="2" s="1"/>
  <c r="A210" i="2" s="1"/>
  <c r="A220" i="2" s="1"/>
  <c r="A230" i="2" s="1"/>
  <c r="A240" i="2" s="1"/>
  <c r="A250" i="2" s="1"/>
  <c r="A100" i="2"/>
  <c r="A89" i="2"/>
  <c r="A109" i="2" s="1"/>
  <c r="A119" i="2" s="1"/>
  <c r="A129" i="2" s="1"/>
  <c r="A139" i="2" s="1"/>
  <c r="A149" i="2" s="1"/>
  <c r="A159" i="2" s="1"/>
  <c r="A169" i="2" s="1"/>
  <c r="A179" i="2" s="1"/>
  <c r="A189" i="2" s="1"/>
  <c r="A199" i="2" s="1"/>
  <c r="A209" i="2" s="1"/>
  <c r="A219" i="2" s="1"/>
  <c r="A229" i="2" s="1"/>
  <c r="A239" i="2" s="1"/>
  <c r="A249" i="2" s="1"/>
  <c r="A99" i="2"/>
  <c r="A9" i="4"/>
  <c r="A10" i="4" s="1"/>
  <c r="A11" i="4"/>
  <c r="A6" i="4"/>
  <c r="A7" i="4" s="1"/>
  <c r="A12" i="4" l="1"/>
  <c r="A13" i="4" s="1"/>
  <c r="A14" i="4"/>
  <c r="R146" i="2"/>
  <c r="S146" i="2" s="1"/>
  <c r="T146" i="2" s="1"/>
  <c r="A17" i="4" l="1"/>
  <c r="A15" i="4"/>
  <c r="A16" i="4" s="1"/>
  <c r="A20" i="4" l="1"/>
  <c r="A18" i="4"/>
  <c r="A19" i="4" s="1"/>
  <c r="A23" i="4" l="1"/>
  <c r="A21" i="4"/>
  <c r="A22" i="4" s="1"/>
  <c r="L65" i="3"/>
  <c r="M65" i="3" s="1"/>
  <c r="N65" i="3" s="1"/>
  <c r="O65" i="3" s="1"/>
  <c r="P65" i="3" s="1"/>
  <c r="Q65" i="3" s="1"/>
  <c r="R65" i="3" s="1"/>
  <c r="S65" i="3" s="1"/>
  <c r="T65" i="3" s="1"/>
  <c r="U65" i="3" s="1"/>
  <c r="V65" i="3" s="1"/>
  <c r="W65" i="3" s="1"/>
  <c r="X65" i="3" s="1"/>
  <c r="Y65" i="3" s="1"/>
  <c r="Z65" i="3" s="1"/>
  <c r="AA65" i="3" s="1"/>
  <c r="AB65" i="3" s="1"/>
  <c r="AC65" i="3" s="1"/>
  <c r="AD65" i="3" s="1"/>
  <c r="AE65" i="3" s="1"/>
  <c r="AF65" i="3" s="1"/>
  <c r="AG65" i="3" s="1"/>
  <c r="AH65" i="3" s="1"/>
  <c r="AI65" i="3" s="1"/>
  <c r="AJ65" i="3" s="1"/>
  <c r="AK65" i="3" s="1"/>
  <c r="AL65" i="3" s="1"/>
  <c r="N70" i="3"/>
  <c r="O70" i="3" s="1"/>
  <c r="P70" i="3" s="1"/>
  <c r="Q70" i="3" s="1"/>
  <c r="R70" i="3" s="1"/>
  <c r="S70" i="3" s="1"/>
  <c r="T70" i="3" s="1"/>
  <c r="U70" i="3" s="1"/>
  <c r="V70" i="3" s="1"/>
  <c r="W70" i="3" s="1"/>
  <c r="X70" i="3" s="1"/>
  <c r="Y70" i="3" s="1"/>
  <c r="Z70" i="3" s="1"/>
  <c r="AA70" i="3" s="1"/>
  <c r="AB70" i="3" s="1"/>
  <c r="AC70" i="3" s="1"/>
  <c r="AD70" i="3" s="1"/>
  <c r="AE70" i="3" s="1"/>
  <c r="AF70" i="3" s="1"/>
  <c r="AG70" i="3" s="1"/>
  <c r="AH70" i="3" s="1"/>
  <c r="AI70" i="3" s="1"/>
  <c r="AJ70" i="3" s="1"/>
  <c r="AK70" i="3" s="1"/>
  <c r="AL70" i="3" s="1"/>
  <c r="N60" i="3"/>
  <c r="O60" i="3" s="1"/>
  <c r="P60" i="3" s="1"/>
  <c r="Q60" i="3" s="1"/>
  <c r="R60" i="3" s="1"/>
  <c r="S60" i="3" s="1"/>
  <c r="T60" i="3" s="1"/>
  <c r="U60" i="3" s="1"/>
  <c r="V60" i="3" s="1"/>
  <c r="W60" i="3" s="1"/>
  <c r="X60" i="3" s="1"/>
  <c r="Y60" i="3" s="1"/>
  <c r="Z60" i="3" s="1"/>
  <c r="AA60" i="3" s="1"/>
  <c r="AB60" i="3" s="1"/>
  <c r="AC60" i="3" s="1"/>
  <c r="AD60" i="3" s="1"/>
  <c r="AE60" i="3" s="1"/>
  <c r="AF60" i="3" s="1"/>
  <c r="AG60" i="3" s="1"/>
  <c r="AH60" i="3" s="1"/>
  <c r="AI60" i="3" s="1"/>
  <c r="AJ60" i="3" s="1"/>
  <c r="AK60" i="3" s="1"/>
  <c r="AL60" i="3" s="1"/>
  <c r="I58" i="3"/>
  <c r="J58" i="3"/>
  <c r="A26" i="4" l="1"/>
  <c r="A24" i="4"/>
  <c r="A25" i="4" s="1"/>
  <c r="L200" i="2"/>
  <c r="M200" i="2" s="1"/>
  <c r="N200" i="2" s="1"/>
  <c r="O200" i="2" s="1"/>
  <c r="P200" i="2" s="1"/>
  <c r="Q200" i="2" s="1"/>
  <c r="R200" i="2" s="1"/>
  <c r="S200" i="2" s="1"/>
  <c r="T200" i="2" s="1"/>
  <c r="U200" i="2" s="1"/>
  <c r="V200" i="2" s="1"/>
  <c r="W200" i="2" s="1"/>
  <c r="X200" i="2" s="1"/>
  <c r="Y200" i="2" s="1"/>
  <c r="Z200" i="2" s="1"/>
  <c r="AA200" i="2" s="1"/>
  <c r="AB200" i="2" s="1"/>
  <c r="AC200" i="2" s="1"/>
  <c r="AD200" i="2" s="1"/>
  <c r="AE200" i="2" s="1"/>
  <c r="AF200" i="2" s="1"/>
  <c r="AG200" i="2" s="1"/>
  <c r="AH200" i="2" s="1"/>
  <c r="AI200" i="2" s="1"/>
  <c r="AJ200" i="2" s="1"/>
  <c r="AK200" i="2" s="1"/>
  <c r="AL200" i="2" s="1"/>
  <c r="J195" i="2"/>
  <c r="K195" i="2" s="1"/>
  <c r="L195" i="2" s="1"/>
  <c r="M195" i="2" s="1"/>
  <c r="N195" i="2" s="1"/>
  <c r="O195" i="2" s="1"/>
  <c r="P195" i="2" s="1"/>
  <c r="Q195" i="2" s="1"/>
  <c r="R195" i="2" s="1"/>
  <c r="S195" i="2" s="1"/>
  <c r="T195" i="2" s="1"/>
  <c r="U195" i="2" s="1"/>
  <c r="V195" i="2" s="1"/>
  <c r="W195" i="2" s="1"/>
  <c r="X195" i="2" s="1"/>
  <c r="Y195" i="2" s="1"/>
  <c r="Z195" i="2" s="1"/>
  <c r="AA195" i="2" s="1"/>
  <c r="AB195" i="2" s="1"/>
  <c r="AC195" i="2" s="1"/>
  <c r="AD195" i="2" s="1"/>
  <c r="AE195" i="2" s="1"/>
  <c r="AF195" i="2" s="1"/>
  <c r="AG195" i="2" s="1"/>
  <c r="AH195" i="2" s="1"/>
  <c r="AI195" i="2" s="1"/>
  <c r="AJ195" i="2" s="1"/>
  <c r="AK195" i="2" s="1"/>
  <c r="AL195" i="2" s="1"/>
  <c r="J45" i="3"/>
  <c r="K45" i="3" s="1"/>
  <c r="L45" i="3" s="1"/>
  <c r="M45" i="3" s="1"/>
  <c r="N45" i="3" s="1"/>
  <c r="O45" i="3" s="1"/>
  <c r="P45" i="3" s="1"/>
  <c r="Q45" i="3" s="1"/>
  <c r="R45" i="3" s="1"/>
  <c r="S45" i="3" s="1"/>
  <c r="T45" i="3" s="1"/>
  <c r="U45" i="3" s="1"/>
  <c r="V45" i="3" s="1"/>
  <c r="W45" i="3" s="1"/>
  <c r="X45" i="3" s="1"/>
  <c r="Y45" i="3" s="1"/>
  <c r="Z45" i="3" s="1"/>
  <c r="AA45" i="3" s="1"/>
  <c r="AB45" i="3" s="1"/>
  <c r="AC45" i="3" s="1"/>
  <c r="AD45" i="3" s="1"/>
  <c r="AE45" i="3" s="1"/>
  <c r="AF45" i="3" s="1"/>
  <c r="AG45" i="3" s="1"/>
  <c r="AH45" i="3" s="1"/>
  <c r="AI45" i="3" s="1"/>
  <c r="AJ45" i="3" s="1"/>
  <c r="AK45" i="3" s="1"/>
  <c r="AL45" i="3" s="1"/>
  <c r="L50" i="3"/>
  <c r="O48" i="3" s="1"/>
  <c r="P48" i="3" s="1"/>
  <c r="Q48" i="3" s="1"/>
  <c r="R48" i="3" s="1"/>
  <c r="S48" i="3" s="1"/>
  <c r="T48" i="3" s="1"/>
  <c r="U48" i="3" s="1"/>
  <c r="V48" i="3" s="1"/>
  <c r="W48" i="3" s="1"/>
  <c r="X48" i="3" s="1"/>
  <c r="Y48" i="3" s="1"/>
  <c r="Z48" i="3" s="1"/>
  <c r="AA48" i="3" s="1"/>
  <c r="AB48" i="3" s="1"/>
  <c r="AC48" i="3" s="1"/>
  <c r="AD48" i="3" s="1"/>
  <c r="AE48" i="3" s="1"/>
  <c r="AF48" i="3" s="1"/>
  <c r="AG48" i="3" s="1"/>
  <c r="AH48" i="3" s="1"/>
  <c r="AI48" i="3" s="1"/>
  <c r="AJ48" i="3" s="1"/>
  <c r="AK48" i="3" s="1"/>
  <c r="AL48" i="3" s="1"/>
  <c r="L46" i="3"/>
  <c r="M150" i="2"/>
  <c r="N150" i="2" s="1"/>
  <c r="A29" i="4" l="1"/>
  <c r="A27" i="4"/>
  <c r="A28" i="4" s="1"/>
  <c r="M46" i="3"/>
  <c r="N46" i="3" s="1"/>
  <c r="O46" i="3" s="1"/>
  <c r="P46" i="3" s="1"/>
  <c r="Q46" i="3" s="1"/>
  <c r="R46" i="3" s="1"/>
  <c r="S46" i="3" s="1"/>
  <c r="T46" i="3" s="1"/>
  <c r="U46" i="3" s="1"/>
  <c r="V46" i="3" s="1"/>
  <c r="W46" i="3" s="1"/>
  <c r="X46" i="3" s="1"/>
  <c r="Y46" i="3" s="1"/>
  <c r="Z46" i="3" s="1"/>
  <c r="AA46" i="3" s="1"/>
  <c r="AB46" i="3" s="1"/>
  <c r="AC46" i="3" s="1"/>
  <c r="AD46" i="3" s="1"/>
  <c r="AE46" i="3" s="1"/>
  <c r="AF46" i="3" s="1"/>
  <c r="AG46" i="3" s="1"/>
  <c r="M50" i="3"/>
  <c r="N50" i="3" s="1"/>
  <c r="O50" i="3" s="1"/>
  <c r="P50" i="3" s="1"/>
  <c r="Q50" i="3" s="1"/>
  <c r="R50" i="3" s="1"/>
  <c r="S50" i="3" s="1"/>
  <c r="T50" i="3" s="1"/>
  <c r="U50" i="3" s="1"/>
  <c r="V50" i="3" s="1"/>
  <c r="W50" i="3" s="1"/>
  <c r="X50" i="3" s="1"/>
  <c r="Y50" i="3" s="1"/>
  <c r="Z50" i="3" s="1"/>
  <c r="AA50" i="3" s="1"/>
  <c r="AB50" i="3" s="1"/>
  <c r="AC50" i="3" s="1"/>
  <c r="AD50" i="3" s="1"/>
  <c r="AE50" i="3" s="1"/>
  <c r="AF50" i="3" s="1"/>
  <c r="AG50" i="3" s="1"/>
  <c r="AH50" i="3" s="1"/>
  <c r="AI50" i="3" s="1"/>
  <c r="AJ50" i="3" s="1"/>
  <c r="AK50" i="3" s="1"/>
  <c r="AL50" i="3" s="1"/>
  <c r="O150" i="2"/>
  <c r="A32" i="4" l="1"/>
  <c r="A30" i="4"/>
  <c r="A31" i="4" s="1"/>
  <c r="P150" i="2"/>
  <c r="Q150" i="2" s="1"/>
  <c r="A33" i="4" l="1"/>
  <c r="A34" i="4" s="1"/>
  <c r="A35" i="4"/>
  <c r="R150" i="2"/>
  <c r="A36" i="4" l="1"/>
  <c r="A37" i="4" s="1"/>
  <c r="A38" i="4"/>
  <c r="S150" i="2"/>
  <c r="T150" i="2"/>
  <c r="A41" i="4" l="1"/>
  <c r="A39" i="4"/>
  <c r="A40" i="4" s="1"/>
  <c r="U150" i="2"/>
  <c r="A42" i="4" l="1"/>
  <c r="A43" i="4" s="1"/>
  <c r="A44" i="4"/>
  <c r="V150" i="2"/>
  <c r="W150" i="2"/>
  <c r="A47" i="4" l="1"/>
  <c r="A45" i="4"/>
  <c r="A46" i="4" s="1"/>
  <c r="X150" i="2"/>
  <c r="A48" i="4" l="1"/>
  <c r="A49" i="4" s="1"/>
  <c r="A50" i="4"/>
  <c r="Y150" i="2"/>
  <c r="Z150" i="2"/>
  <c r="A51" i="4" l="1"/>
  <c r="A52" i="4" s="1"/>
  <c r="A53" i="4"/>
  <c r="AA150" i="2"/>
  <c r="A56" i="4" l="1"/>
  <c r="A54" i="4"/>
  <c r="A55" i="4" s="1"/>
  <c r="AB150" i="2"/>
  <c r="AC150" i="2"/>
  <c r="A57" i="4" l="1"/>
  <c r="A58" i="4" s="1"/>
  <c r="A59" i="4"/>
  <c r="AD150" i="2"/>
  <c r="A60" i="4" l="1"/>
  <c r="A61" i="4" s="1"/>
  <c r="A62" i="4"/>
  <c r="AE150" i="2"/>
  <c r="AF150" i="2" s="1"/>
  <c r="A65" i="4" l="1"/>
  <c r="A63" i="4"/>
  <c r="A64" i="4" s="1"/>
  <c r="AG150" i="2"/>
  <c r="A68" i="4" l="1"/>
  <c r="A66" i="4"/>
  <c r="A67" i="4" s="1"/>
  <c r="AH150" i="2"/>
  <c r="AI150" i="2"/>
  <c r="A71" i="4" l="1"/>
  <c r="A69" i="4"/>
  <c r="A70" i="4" s="1"/>
  <c r="AJ150" i="2"/>
  <c r="A72" i="4" l="1"/>
  <c r="A73" i="4" s="1"/>
  <c r="A74" i="4"/>
  <c r="AK150" i="2"/>
  <c r="AL150" i="2" s="1"/>
  <c r="A75" i="4" l="1"/>
  <c r="A76" i="4" s="1"/>
  <c r="A77" i="4"/>
  <c r="B4" i="1"/>
  <c r="B6" i="1" s="1"/>
  <c r="B7" i="1" s="1"/>
  <c r="A80" i="4" l="1"/>
  <c r="A78" i="4"/>
  <c r="A79" i="4" s="1"/>
  <c r="B5" i="1"/>
  <c r="B8" i="1"/>
  <c r="A81" i="4" l="1"/>
  <c r="A82" i="4" s="1"/>
  <c r="A83" i="4"/>
  <c r="B10" i="1"/>
  <c r="B12" i="1" s="1"/>
  <c r="B14" i="1" s="1"/>
  <c r="B15" i="1" s="1"/>
  <c r="B9" i="1"/>
  <c r="B13" i="1" l="1"/>
  <c r="B16" i="1"/>
  <c r="A84" i="4"/>
  <c r="A85" i="4" s="1"/>
  <c r="A86" i="4"/>
  <c r="B11" i="1"/>
  <c r="B17" i="1" l="1"/>
  <c r="B18" i="1"/>
  <c r="A89" i="4"/>
  <c r="A87" i="4"/>
  <c r="A88" i="4" s="1"/>
  <c r="B19" i="1" l="1"/>
  <c r="B20" i="1"/>
  <c r="A92" i="4"/>
  <c r="A90" i="4"/>
  <c r="A91" i="4" s="1"/>
  <c r="B22" i="1" l="1"/>
  <c r="B21" i="1"/>
  <c r="A95" i="4"/>
  <c r="A93" i="4"/>
  <c r="A94" i="4" s="1"/>
  <c r="B24" i="1" l="1"/>
  <c r="B23" i="1"/>
  <c r="A96" i="4"/>
  <c r="A97" i="4" s="1"/>
  <c r="A98" i="4"/>
  <c r="B25" i="1" l="1"/>
  <c r="B26" i="1"/>
  <c r="A99" i="4"/>
  <c r="A100" i="4" s="1"/>
  <c r="A101" i="4"/>
  <c r="A102" i="4" s="1"/>
  <c r="A103" i="4" s="1"/>
  <c r="B27" i="1" l="1"/>
  <c r="B28" i="1"/>
  <c r="B29" i="1" l="1"/>
  <c r="B30" i="1"/>
  <c r="B32" i="1" l="1"/>
  <c r="B31" i="1"/>
  <c r="B33" i="1" l="1"/>
  <c r="B34" i="1"/>
  <c r="B35" i="1" l="1"/>
  <c r="B36" i="1"/>
  <c r="B37" i="1" l="1"/>
  <c r="B38" i="1"/>
  <c r="B40" i="1" l="1"/>
  <c r="B39" i="1"/>
  <c r="B41" i="1" l="1"/>
  <c r="B42" i="1"/>
  <c r="B43" i="1" l="1"/>
  <c r="B44" i="1"/>
  <c r="B45" i="1" l="1"/>
  <c r="B46" i="1"/>
  <c r="B48" i="1" l="1"/>
  <c r="B47" i="1"/>
  <c r="B49" i="1" l="1"/>
  <c r="B50" i="1"/>
  <c r="B51" i="1" l="1"/>
  <c r="B52" i="1"/>
  <c r="B53" i="1" l="1"/>
  <c r="B54" i="1"/>
  <c r="B56" i="1" l="1"/>
  <c r="B55" i="1"/>
  <c r="B57" i="1" l="1"/>
  <c r="B58" i="1"/>
  <c r="B59" i="1" l="1"/>
  <c r="B60" i="1"/>
  <c r="B61" i="1" l="1"/>
  <c r="B62" i="1"/>
  <c r="B64" i="1" l="1"/>
  <c r="B63" i="1"/>
  <c r="B65" i="1" l="1"/>
  <c r="B66" i="1"/>
  <c r="B67" i="1" l="1"/>
  <c r="B68" i="1"/>
  <c r="B69" i="1" l="1"/>
  <c r="B70" i="1"/>
  <c r="B72" i="1" l="1"/>
  <c r="B71" i="1"/>
  <c r="B73" i="1" l="1"/>
  <c r="B74" i="1"/>
  <c r="B76" i="1" l="1"/>
  <c r="B75" i="1"/>
  <c r="B77" i="1" l="1"/>
  <c r="B78" i="1"/>
  <c r="B80" i="1" l="1"/>
  <c r="B79" i="1"/>
  <c r="B81" i="1" l="1"/>
  <c r="B82" i="1"/>
  <c r="B83" i="1" l="1"/>
  <c r="B84" i="1"/>
  <c r="B85" i="1" l="1"/>
  <c r="B86" i="1"/>
  <c r="B88" i="1" l="1"/>
  <c r="B87" i="1"/>
  <c r="B90" i="1" l="1"/>
  <c r="B89" i="1"/>
  <c r="B91" i="1" l="1"/>
  <c r="B92" i="1"/>
  <c r="B93" i="1" l="1"/>
  <c r="B94" i="1"/>
  <c r="B96" i="1" l="1"/>
  <c r="B95" i="1"/>
  <c r="B97" i="1" l="1"/>
  <c r="B98" i="1"/>
  <c r="B99" i="1" l="1"/>
  <c r="B100" i="1"/>
  <c r="B102" i="1" l="1"/>
  <c r="B101" i="1"/>
  <c r="B104" i="1" l="1"/>
  <c r="B103" i="1"/>
  <c r="B105" i="1" l="1"/>
  <c r="B106" i="1"/>
  <c r="B107" i="1" l="1"/>
  <c r="B108" i="1"/>
  <c r="B109" i="1" l="1"/>
  <c r="B110" i="1"/>
  <c r="B112" i="1" l="1"/>
  <c r="B111" i="1"/>
  <c r="B113" i="1" l="1"/>
  <c r="B114" i="1"/>
  <c r="B115" i="1" l="1"/>
  <c r="B116" i="1"/>
  <c r="B117" i="1" l="1"/>
  <c r="B118" i="1"/>
  <c r="B120" i="1" l="1"/>
  <c r="B119" i="1"/>
  <c r="B121" i="1" l="1"/>
  <c r="B122" i="1"/>
  <c r="B124" i="1" l="1"/>
  <c r="B123" i="1"/>
  <c r="B125" i="1" l="1"/>
  <c r="B126" i="1"/>
  <c r="B128" i="1" l="1"/>
  <c r="B127" i="1"/>
  <c r="B129" i="1" l="1"/>
  <c r="B130" i="1"/>
  <c r="B131" i="1" l="1"/>
  <c r="B132" i="1"/>
  <c r="B134" i="1" l="1"/>
  <c r="B133" i="1"/>
  <c r="B136" i="1" l="1"/>
  <c r="B135" i="1"/>
  <c r="B137" i="1" l="1"/>
  <c r="B138" i="1"/>
  <c r="B139" i="1" l="1"/>
  <c r="B140" i="1"/>
  <c r="B142" i="1" l="1"/>
  <c r="B141" i="1"/>
  <c r="B144" i="1" l="1"/>
  <c r="B143" i="1"/>
  <c r="B146" i="1" l="1"/>
  <c r="B145" i="1"/>
  <c r="B148" i="1" l="1"/>
  <c r="B147" i="1"/>
  <c r="B149" i="1" l="1"/>
  <c r="B150" i="1"/>
  <c r="B152" i="1" l="1"/>
  <c r="B151" i="1"/>
  <c r="B153" i="1" l="1"/>
  <c r="B154" i="1"/>
  <c r="B155" i="1" l="1"/>
  <c r="B156" i="1"/>
  <c r="B157" i="1" l="1"/>
  <c r="B158" i="1"/>
  <c r="B160" i="1" l="1"/>
  <c r="B159" i="1"/>
  <c r="B161" i="1" l="1"/>
  <c r="B162" i="1"/>
  <c r="B163" i="1" l="1"/>
  <c r="B164" i="1"/>
  <c r="B165" i="1" l="1"/>
  <c r="B166" i="1"/>
  <c r="B168" i="1" l="1"/>
  <c r="B170" i="1" s="1"/>
  <c r="B167" i="1"/>
  <c r="B171" i="1" l="1"/>
  <c r="B172" i="1"/>
  <c r="B169" i="1"/>
  <c r="B173" i="1" l="1"/>
  <c r="B174" i="1"/>
  <c r="B176" i="1" l="1"/>
  <c r="B175" i="1"/>
  <c r="B177" i="1" l="1"/>
  <c r="B178" i="1"/>
  <c r="B179" i="1" l="1"/>
  <c r="B180" i="1"/>
  <c r="B181" i="1" l="1"/>
  <c r="B182" i="1"/>
  <c r="B183" i="1" l="1"/>
  <c r="B184" i="1"/>
  <c r="B185" i="1" l="1"/>
  <c r="B186" i="1"/>
  <c r="B187" i="1" l="1"/>
  <c r="B188" i="1"/>
  <c r="B189" i="1" l="1"/>
  <c r="B190" i="1"/>
  <c r="B191" i="1" l="1"/>
  <c r="B192" i="1"/>
  <c r="B193" i="1" l="1"/>
  <c r="B194" i="1"/>
  <c r="B196" i="1" l="1"/>
  <c r="B195" i="1"/>
  <c r="B197" i="1" l="1"/>
  <c r="B198" i="1"/>
  <c r="B199" i="1" l="1"/>
  <c r="B200" i="1"/>
  <c r="B202" i="1" l="1"/>
  <c r="B201" i="1"/>
  <c r="B203" i="1" l="1"/>
  <c r="B204" i="1"/>
  <c r="B205" i="1" l="1"/>
  <c r="B206" i="1"/>
  <c r="B207" i="1" l="1"/>
  <c r="B208" i="1"/>
  <c r="B209" i="1" l="1"/>
  <c r="B210" i="1"/>
  <c r="B211" i="1" l="1"/>
  <c r="B212" i="1"/>
  <c r="B214" i="1" l="1"/>
  <c r="B213" i="1"/>
  <c r="B215" i="1" l="1"/>
  <c r="B216" i="1"/>
  <c r="B218" i="1" l="1"/>
  <c r="B217" i="1"/>
  <c r="B219" i="1" l="1"/>
  <c r="B220" i="1"/>
  <c r="B222" i="1" s="1"/>
  <c r="B223" i="1" l="1"/>
  <c r="B224" i="1"/>
  <c r="B221" i="1"/>
  <c r="B226" i="1" l="1"/>
  <c r="B225" i="1"/>
  <c r="A123" i="6"/>
  <c r="A124" i="6" s="1"/>
  <c r="A125" i="6" s="1"/>
  <c r="A126" i="6" s="1"/>
  <c r="A127" i="6"/>
  <c r="A132" i="6" s="1"/>
  <c r="A122" i="6"/>
  <c r="B227" i="1" l="1"/>
  <c r="B228" i="1"/>
  <c r="A128" i="6"/>
  <c r="A129" i="6" s="1"/>
  <c r="A130" i="6" s="1"/>
  <c r="A131" i="6" s="1"/>
  <c r="A137" i="6"/>
  <c r="A133" i="6"/>
  <c r="A134" i="6" s="1"/>
  <c r="A135" i="6" s="1"/>
  <c r="A136" i="6" s="1"/>
  <c r="B230" i="1" l="1"/>
  <c r="B229" i="1"/>
  <c r="A138" i="6"/>
  <c r="A139" i="6" s="1"/>
  <c r="A140" i="6" s="1"/>
  <c r="A141" i="6" s="1"/>
  <c r="A142" i="6"/>
  <c r="B231" i="1" l="1"/>
  <c r="B232" i="1"/>
  <c r="A147" i="6"/>
  <c r="A143" i="6"/>
  <c r="A144" i="6" s="1"/>
  <c r="A145" i="6" s="1"/>
  <c r="A146" i="6" s="1"/>
  <c r="B233" i="1" l="1"/>
  <c r="B234" i="1"/>
  <c r="A148" i="6"/>
  <c r="A149" i="6" s="1"/>
  <c r="A150" i="6" s="1"/>
  <c r="A151" i="6" s="1"/>
  <c r="A152" i="6"/>
  <c r="B236" i="1" l="1"/>
  <c r="B235" i="1"/>
  <c r="A153" i="6"/>
  <c r="A154" i="6" s="1"/>
  <c r="A155" i="6" s="1"/>
  <c r="A156" i="6" s="1"/>
  <c r="A157" i="6"/>
  <c r="B237" i="1" l="1"/>
  <c r="B238" i="1"/>
  <c r="A162" i="6"/>
  <c r="A158" i="6"/>
  <c r="A159" i="6" s="1"/>
  <c r="A160" i="6" s="1"/>
  <c r="A161" i="6" s="1"/>
  <c r="B239" i="1" l="1"/>
  <c r="B240" i="1"/>
  <c r="A167" i="6"/>
  <c r="A163" i="6"/>
  <c r="A164" i="6" s="1"/>
  <c r="A165" i="6" s="1"/>
  <c r="A166" i="6" s="1"/>
  <c r="B242" i="1" l="1"/>
  <c r="B241" i="1"/>
  <c r="A168" i="6"/>
  <c r="A169" i="6" s="1"/>
  <c r="A170" i="6" s="1"/>
  <c r="A171" i="6" s="1"/>
  <c r="A172" i="6"/>
  <c r="B243" i="1" l="1"/>
  <c r="B244" i="1"/>
  <c r="A173" i="6"/>
  <c r="A174" i="6" s="1"/>
  <c r="A175" i="6" s="1"/>
  <c r="A176" i="6" s="1"/>
  <c r="A177" i="6"/>
  <c r="A182" i="6" s="1"/>
  <c r="A183" i="6" s="1"/>
  <c r="A184" i="6" s="1"/>
  <c r="A185" i="6" s="1"/>
  <c r="A186" i="6" s="1"/>
  <c r="B246" i="1" l="1"/>
  <c r="B245" i="1"/>
  <c r="A187" i="6"/>
  <c r="A178" i="6"/>
  <c r="A179" i="6" s="1"/>
  <c r="A180" i="6" s="1"/>
  <c r="A181" i="6" s="1"/>
  <c r="B247" i="1" l="1"/>
  <c r="B248" i="1"/>
  <c r="B250" i="1" s="1"/>
  <c r="B252" i="1" s="1"/>
  <c r="A188" i="6"/>
  <c r="A189" i="6" s="1"/>
  <c r="A190" i="6" s="1"/>
  <c r="A191" i="6" s="1"/>
  <c r="A192" i="6"/>
  <c r="B249" i="1" l="1"/>
  <c r="B251" i="1" s="1"/>
  <c r="A197" i="6"/>
  <c r="A193" i="6"/>
  <c r="A194" i="6" s="1"/>
  <c r="A195" i="6" s="1"/>
  <c r="A196" i="6" s="1"/>
  <c r="B253" i="1" l="1"/>
  <c r="B254" i="1"/>
  <c r="A198" i="6"/>
  <c r="A199" i="6" s="1"/>
  <c r="A200" i="6" s="1"/>
  <c r="A201" i="6" s="1"/>
  <c r="A202" i="6"/>
  <c r="B256" i="1" l="1"/>
  <c r="B255" i="1"/>
  <c r="A207" i="6"/>
  <c r="A203" i="6"/>
  <c r="A204" i="6" s="1"/>
  <c r="A205" i="6" s="1"/>
  <c r="A206" i="6" s="1"/>
  <c r="B257" i="1" l="1"/>
  <c r="B258" i="1"/>
  <c r="A212" i="6"/>
  <c r="A208" i="6"/>
  <c r="A209" i="6" s="1"/>
  <c r="A210" i="6" s="1"/>
  <c r="A211" i="6" s="1"/>
  <c r="B259" i="1" l="1"/>
  <c r="B260" i="1"/>
  <c r="A213" i="6"/>
  <c r="A214" i="6" s="1"/>
  <c r="A215" i="6" s="1"/>
  <c r="A216" i="6" s="1"/>
  <c r="A217" i="6"/>
  <c r="B261" i="1" l="1"/>
  <c r="B262" i="1"/>
  <c r="A218" i="6"/>
  <c r="A219" i="6" s="1"/>
  <c r="A220" i="6" s="1"/>
  <c r="A221" i="6" s="1"/>
  <c r="A222" i="6"/>
  <c r="B264" i="1" l="1"/>
  <c r="B263" i="1"/>
  <c r="A227" i="6"/>
  <c r="A228" i="6" s="1"/>
  <c r="A229" i="6" s="1"/>
  <c r="A230" i="6" s="1"/>
  <c r="A231" i="6" s="1"/>
  <c r="A223" i="6"/>
  <c r="A224" i="6" s="1"/>
  <c r="A225" i="6" s="1"/>
  <c r="A226" i="6" s="1"/>
  <c r="B266" i="1" l="1"/>
  <c r="B265" i="1"/>
  <c r="B268" i="1" l="1"/>
  <c r="B267" i="1"/>
  <c r="B269" i="1" l="1"/>
  <c r="B270" i="1"/>
  <c r="B272" i="1" l="1"/>
  <c r="B271" i="1"/>
  <c r="B273" i="1" l="1"/>
  <c r="B274" i="1"/>
  <c r="B275" i="1" l="1"/>
  <c r="B276" i="1"/>
  <c r="B277" i="1" l="1"/>
  <c r="B278" i="1"/>
  <c r="B280" i="1" l="1"/>
  <c r="B279" i="1"/>
  <c r="B281" i="1" l="1"/>
  <c r="B282" i="1"/>
  <c r="B283" i="1" l="1"/>
  <c r="B284" i="1"/>
  <c r="B285" i="1" l="1"/>
  <c r="B286" i="1"/>
  <c r="B288" i="1" l="1"/>
  <c r="B287" i="1"/>
  <c r="B290" i="1" l="1"/>
  <c r="B289" i="1"/>
  <c r="B291" i="1" l="1"/>
  <c r="B292" i="1"/>
  <c r="B294" i="1" l="1"/>
  <c r="B293" i="1"/>
  <c r="B295" i="1" l="1"/>
  <c r="B296" i="1"/>
  <c r="B297" i="1" l="1"/>
  <c r="B298" i="1"/>
  <c r="B299" i="1" s="1"/>
  <c r="R196" i="2" l="1"/>
  <c r="S196" i="2" s="1"/>
  <c r="T196" i="2" s="1"/>
  <c r="U196" i="2" s="1"/>
  <c r="V196" i="2" s="1"/>
  <c r="W196" i="2" s="1"/>
  <c r="X196" i="2" s="1"/>
  <c r="Y196" i="2" s="1"/>
  <c r="Z196" i="2" s="1"/>
  <c r="AA196" i="2" s="1"/>
  <c r="AB196" i="2" s="1"/>
  <c r="AC196" i="2" s="1"/>
  <c r="AD196" i="2" s="1"/>
  <c r="AE196" i="2" s="1"/>
  <c r="AF196" i="2" s="1"/>
  <c r="AG196" i="2" s="1"/>
  <c r="AH196" i="2" s="1"/>
  <c r="AI196" i="2" s="1"/>
  <c r="AJ196" i="2" s="1"/>
  <c r="AK19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Susana Solorzano Jiménez</author>
  </authors>
  <commentList>
    <comment ref="I148" authorId="0" shapeId="0" xr:uid="{42E3446B-84B2-42E8-A725-9E8F1CC4EFA3}">
      <text>
        <r>
          <rPr>
            <b/>
            <sz val="9"/>
            <color indexed="81"/>
            <rFont val="Tahoma"/>
            <family val="2"/>
          </rPr>
          <t>Hubo una caída en la generación geotérimca este año</t>
        </r>
      </text>
    </comment>
    <comment ref="AL158" authorId="0" shapeId="0" xr:uid="{B8FA4A99-AEDD-4337-A746-1023A946762C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Se busca mantener % de la generación por tipo de tech</t>
        </r>
      </text>
    </comment>
    <comment ref="AL196" authorId="0" shapeId="0" xr:uid="{DC40A1C0-778C-4773-88EF-A130F2423B32}">
      <text>
        <r>
          <rPr>
            <b/>
            <sz val="9"/>
            <color indexed="81"/>
            <rFont val="Tahoma"/>
            <family val="2"/>
          </rPr>
          <t>https://www.grupoice.com/wps/wcm/connect/12a7d75f-c615-4587-b3c4-d6d89ee2bc1d/Eolico+JavierBonilla+ForoER.pdf?MOD=AJPERES#:~:text=De%20acuerdo%20con%20los%20análisis,energía%20anual%20de%206.700%20GWh.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1" authorId="0" shapeId="0" xr:uid="{908FF912-89B1-4D34-A8B7-628860FB7C8B}">
      <text>
        <r>
          <rPr>
            <b/>
            <sz val="9"/>
            <color indexed="81"/>
            <rFont val="Tahoma"/>
            <family val="2"/>
          </rPr>
          <t>Insert here rail technologies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Susana Solorzano Jiménez</author>
  </authors>
  <commentList>
    <comment ref="H82" authorId="0" shapeId="0" xr:uid="{EC6B9FE4-66B5-40D5-8678-D272DB4A2864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Del estudio de prefactibilidad del INCOFER, CAPEX de la hoja Resumen y OPEX de hoja Ingresos
</t>
        </r>
      </text>
    </comment>
  </commentList>
</comments>
</file>

<file path=xl/sharedStrings.xml><?xml version="1.0" encoding="utf-8"?>
<sst xmlns="http://schemas.openxmlformats.org/spreadsheetml/2006/main" count="4830" uniqueCount="350">
  <si>
    <t>Tech.Type</t>
  </si>
  <si>
    <t>Tech.ID</t>
  </si>
  <si>
    <t>Tech</t>
  </si>
  <si>
    <t>Tech.Name</t>
  </si>
  <si>
    <t>Parameter.ID</t>
  </si>
  <si>
    <t>Parameter</t>
  </si>
  <si>
    <t>Unit</t>
  </si>
  <si>
    <t>Value</t>
  </si>
  <si>
    <t>Primary</t>
  </si>
  <si>
    <t>Secondary</t>
  </si>
  <si>
    <t>Demand Techs</t>
  </si>
  <si>
    <t>Transport Fuel Distribution</t>
  </si>
  <si>
    <t>Transport Vehicles</t>
  </si>
  <si>
    <t>Vehicle Groups</t>
  </si>
  <si>
    <t>IMPPURDSL</t>
  </si>
  <si>
    <t>IMPPURGSL</t>
  </si>
  <si>
    <t>IMPCOA</t>
  </si>
  <si>
    <t>IMPLPG</t>
  </si>
  <si>
    <t>IMPFOI</t>
  </si>
  <si>
    <t>PROFIR</t>
  </si>
  <si>
    <t>IMPKJF</t>
  </si>
  <si>
    <t>IMPCOK</t>
  </si>
  <si>
    <t>PROINDWAS</t>
  </si>
  <si>
    <t>IMPNGS</t>
  </si>
  <si>
    <t>PROSUG</t>
  </si>
  <si>
    <t>PROBMS</t>
  </si>
  <si>
    <t>PWRGEO</t>
  </si>
  <si>
    <t>PWRHYDDAM</t>
  </si>
  <si>
    <t>PWRHYDROR</t>
  </si>
  <si>
    <t>PWRSPVTRN</t>
  </si>
  <si>
    <t>PWRSPVDTR</t>
  </si>
  <si>
    <t>PWRWNONS</t>
  </si>
  <si>
    <t>PP_WNDOFS</t>
  </si>
  <si>
    <t>PP_SPV_DG</t>
  </si>
  <si>
    <t>PP_SPV_US_H2</t>
  </si>
  <si>
    <t>PP_WND_US_H2</t>
  </si>
  <si>
    <t>PP_WND_OF_H2</t>
  </si>
  <si>
    <t>ELE_TRN</t>
  </si>
  <si>
    <t>ELE_DTR</t>
  </si>
  <si>
    <t>NGS_DTR</t>
  </si>
  <si>
    <t>PWRSUG</t>
  </si>
  <si>
    <t>PWRFOI</t>
  </si>
  <si>
    <t>PWRDSL</t>
  </si>
  <si>
    <t>PROBIODSL</t>
  </si>
  <si>
    <t>BLEND_DSL</t>
  </si>
  <si>
    <t>PROETA</t>
  </si>
  <si>
    <t>BLEND_GSL</t>
  </si>
  <si>
    <t>HYDPROELEISO</t>
  </si>
  <si>
    <t>HYDPROELEGRI</t>
  </si>
  <si>
    <t>HYDPROBIO</t>
  </si>
  <si>
    <t>HYDPRONGS</t>
  </si>
  <si>
    <t>HYD_DISTR</t>
  </si>
  <si>
    <t>T5PURDSLAGR</t>
  </si>
  <si>
    <t>T5DSLAGR</t>
  </si>
  <si>
    <t>T5ELEAGR</t>
  </si>
  <si>
    <t>T5PURGSLAGR</t>
  </si>
  <si>
    <t>T5KJFAGR</t>
  </si>
  <si>
    <t>T5LPGAGR</t>
  </si>
  <si>
    <t>T5PURDSLCOM</t>
  </si>
  <si>
    <t>T5ELECOM</t>
  </si>
  <si>
    <t>T5FOICOM</t>
  </si>
  <si>
    <t>T5PURGSLCOM</t>
  </si>
  <si>
    <t>T5LPGCOM</t>
  </si>
  <si>
    <t>T5PURDSLIND</t>
  </si>
  <si>
    <t>T5DSLIND</t>
  </si>
  <si>
    <t>T5ELEIND</t>
  </si>
  <si>
    <t>T5FOIIND</t>
  </si>
  <si>
    <t>T5PURGSLIND</t>
  </si>
  <si>
    <t>T5GSLIND</t>
  </si>
  <si>
    <t>T5HYDIND</t>
  </si>
  <si>
    <t>T5COKIND</t>
  </si>
  <si>
    <t>T5LPGIND</t>
  </si>
  <si>
    <t>T5SUGIND</t>
  </si>
  <si>
    <t>T5BMSIND</t>
  </si>
  <si>
    <t>T5COAIND</t>
  </si>
  <si>
    <t>T5IWAIND</t>
  </si>
  <si>
    <t>T5ELERES</t>
  </si>
  <si>
    <t>T5LPGRES</t>
  </si>
  <si>
    <t>T5ELEEXP</t>
  </si>
  <si>
    <t>T5FIREXP</t>
  </si>
  <si>
    <t>T5ELEPUB</t>
  </si>
  <si>
    <t>T4DSL_PUB</t>
  </si>
  <si>
    <t>T4ELE_PUB</t>
  </si>
  <si>
    <t>T4HYD_PUB</t>
  </si>
  <si>
    <t>T4LPG_PUB</t>
  </si>
  <si>
    <t>T4GSL_PUB</t>
  </si>
  <si>
    <t>T4ELE_PRI</t>
  </si>
  <si>
    <t>T4GSL_PRI</t>
  </si>
  <si>
    <t>T4DSL_PRI</t>
  </si>
  <si>
    <t>T4LPG_PRI</t>
  </si>
  <si>
    <t>T4DSL_HEA</t>
  </si>
  <si>
    <t>T4ELE_HEA</t>
  </si>
  <si>
    <t>T4HYD_HEA</t>
  </si>
  <si>
    <t>T4LPG_HEA</t>
  </si>
  <si>
    <t>T4DSL_LIG</t>
  </si>
  <si>
    <t>T4ELE_LIG</t>
  </si>
  <si>
    <t>T4GSL_LIG</t>
  </si>
  <si>
    <t>T4LPG_LIG</t>
  </si>
  <si>
    <t>TRNMICHYBDSL</t>
  </si>
  <si>
    <t>TRNMICHYD</t>
  </si>
  <si>
    <t>TRNMICELE</t>
  </si>
  <si>
    <t>TRNMICDSL</t>
  </si>
  <si>
    <t>TRNMICLPG</t>
  </si>
  <si>
    <t>TRNBUSHYBDSL</t>
  </si>
  <si>
    <t>TRNBUSHYD</t>
  </si>
  <si>
    <t>TRNBUSELE</t>
  </si>
  <si>
    <t>TRNBUSDSL</t>
  </si>
  <si>
    <t>TRNBUSLPG</t>
  </si>
  <si>
    <t>TRNTAXHYBDSL</t>
  </si>
  <si>
    <t>TRNTAXELE</t>
  </si>
  <si>
    <t>TRNTAXDSL</t>
  </si>
  <si>
    <t>TRNTAXHYBGSL</t>
  </si>
  <si>
    <t>TRNTAXGSL</t>
  </si>
  <si>
    <t>TRNPASRAIHYBDSL</t>
  </si>
  <si>
    <t>TRNPASRAIELE</t>
  </si>
  <si>
    <t>TRNPASRAIDSL</t>
  </si>
  <si>
    <t>TRNMOTELE</t>
  </si>
  <si>
    <t>TRNMOTGSL</t>
  </si>
  <si>
    <t>TRNSEDELE</t>
  </si>
  <si>
    <t>TRNSEDHYBGSL</t>
  </si>
  <si>
    <t>TRNSEDGSL</t>
  </si>
  <si>
    <t>TRNSUVHYBDSL</t>
  </si>
  <si>
    <t>TRNSUVELE</t>
  </si>
  <si>
    <t>TRNSUVDSL</t>
  </si>
  <si>
    <t>TRNSUVHYBGSL</t>
  </si>
  <si>
    <t>TRNSUVGSL</t>
  </si>
  <si>
    <t>TRNSUVLPG</t>
  </si>
  <si>
    <t>TRNFREHEAHYBDSL</t>
  </si>
  <si>
    <t>TRNFREHEAHYD</t>
  </si>
  <si>
    <t>TRNFREHEAELE</t>
  </si>
  <si>
    <t>TRNFREHEADSL</t>
  </si>
  <si>
    <t>TRNFREHEALPG</t>
  </si>
  <si>
    <t>TRNFRELIGHYBDSL</t>
  </si>
  <si>
    <t>TRNFRELIGELE</t>
  </si>
  <si>
    <t>TRNFRELIGDSL</t>
  </si>
  <si>
    <t>TRNFRELIGHYBGSL</t>
  </si>
  <si>
    <t>TRNFRELIGGSL</t>
  </si>
  <si>
    <t>TRNFRELIGLPG</t>
  </si>
  <si>
    <t>TRNFRERAIHYBDSL</t>
  </si>
  <si>
    <t>TRNFRERAIELE</t>
  </si>
  <si>
    <t>TRNFRERAIDSL</t>
  </si>
  <si>
    <t>TRNMIC</t>
  </si>
  <si>
    <t>TRNBUS</t>
  </si>
  <si>
    <t>TRNTAX</t>
  </si>
  <si>
    <t>TRNPASRAI</t>
  </si>
  <si>
    <t>TRNMOT</t>
  </si>
  <si>
    <t>TRNSED</t>
  </si>
  <si>
    <t>TRNSUV</t>
  </si>
  <si>
    <t>TRNFREHEA</t>
  </si>
  <si>
    <t>TRNFRELIG</t>
  </si>
  <si>
    <t>TRNFRERAI</t>
  </si>
  <si>
    <t xml:space="preserve"> Import/Distribution - Pure Diesel</t>
  </si>
  <si>
    <t xml:space="preserve"> Import/Distribution - Pure Gasoline</t>
  </si>
  <si>
    <t xml:space="preserve"> Import/Distribution - Coal</t>
  </si>
  <si>
    <t xml:space="preserve"> Import/Distribution - LPG</t>
  </si>
  <si>
    <t xml:space="preserve"> Import/Distribution - Fuel_Oil</t>
  </si>
  <si>
    <t>Production - Firewood</t>
  </si>
  <si>
    <t xml:space="preserve"> Import/Distribution - Kerosene and Jet Fuel</t>
  </si>
  <si>
    <t>Import - Petroleum Coke</t>
  </si>
  <si>
    <t>Production - Industrial Waste</t>
  </si>
  <si>
    <t>Imports - Natural_Gas (LNG and Regasification)</t>
  </si>
  <si>
    <t>Production - Sugarcane</t>
  </si>
  <si>
    <t>Production - Biomass</t>
  </si>
  <si>
    <t>Primary - Transformation - Geothermal</t>
  </si>
  <si>
    <t>Primary - Transformation - Hydroelectric Dam</t>
  </si>
  <si>
    <t>Primary - Transformation - Hydroelectric  Run-of-the-river</t>
  </si>
  <si>
    <t>Primary - Transformation - Photovoltaic in Transmisión</t>
  </si>
  <si>
    <t>Primary - Transformation - Photovoltaic in Distribution</t>
  </si>
  <si>
    <t xml:space="preserve">Primary - Transformation - On shore Wind </t>
  </si>
  <si>
    <t xml:space="preserve">Primary - Transformation - Offshore wind </t>
  </si>
  <si>
    <t>Primary - Transformation - Solar distributed</t>
  </si>
  <si>
    <t>Primary - Transformation - Photovoltaic for H2</t>
  </si>
  <si>
    <t>Primary - Transformation - Wind for H2</t>
  </si>
  <si>
    <t>Primary - Transformation - Offshore wind for H2</t>
  </si>
  <si>
    <t>Secondary - Power Transmission</t>
  </si>
  <si>
    <t>Secondary - Power Distribution</t>
  </si>
  <si>
    <t>Distribution of Natural_Gas</t>
  </si>
  <si>
    <t>Power Plant Sugarcane</t>
  </si>
  <si>
    <t>Power Plant Biomass - Steam Trubine</t>
  </si>
  <si>
    <t xml:space="preserve">Power Plant Fuel_Oil </t>
  </si>
  <si>
    <t xml:space="preserve">Power Plant Diesel </t>
  </si>
  <si>
    <t>Produce biodiesel</t>
  </si>
  <si>
    <t>Blend diesel</t>
  </si>
  <si>
    <t>Produce etanol</t>
  </si>
  <si>
    <t>Blend gasoline</t>
  </si>
  <si>
    <t>Secondary - Green Hydrogen Production - Electrolysis-Isolated Systems</t>
  </si>
  <si>
    <t>Secondary - Green Hydrogen Production - Electrolysis-Grid</t>
  </si>
  <si>
    <t>Secondary - Green Hydrogen Production - Biomass</t>
  </si>
  <si>
    <t>Secondary - Green Hydrogen Production - Natural_Gas Reforming</t>
  </si>
  <si>
    <t>Secondary  - Distribution of Hydrogen</t>
  </si>
  <si>
    <t>Demand Pure_Diesel for Agriculture, Fisheries and Mines</t>
  </si>
  <si>
    <t>Demand Diesel_Blend for Agriculture, Fisheries and Mines</t>
  </si>
  <si>
    <t>Demand Electricity for Agriculture, Fisheries and Mines</t>
  </si>
  <si>
    <t>Demand Pure_Gasoline for Agriculture, Fisheries and Mines</t>
  </si>
  <si>
    <t>Demand Kerosene and Jet Fuel for Agriculture, Fisheries and Mines</t>
  </si>
  <si>
    <t>Demand LPG for Agriculture, Fisheries and Mines</t>
  </si>
  <si>
    <t>Demand Pure_Diesel for Commercial and Services</t>
  </si>
  <si>
    <t>Demand Electricity for Commercial and Services</t>
  </si>
  <si>
    <t>Demand Fuel Oil for Commercial and Services</t>
  </si>
  <si>
    <t>Demand Pure_Gasoline for Commercial and Services</t>
  </si>
  <si>
    <t>Demand LPG for Commercial and Services</t>
  </si>
  <si>
    <t>Demand Pure_Diesel for Industrial</t>
  </si>
  <si>
    <t>Demand Diesel_Blend for Industrial</t>
  </si>
  <si>
    <t>Demand Electricity for Industrial</t>
  </si>
  <si>
    <t>Demand Fuel Oil for Industrial</t>
  </si>
  <si>
    <t>Demand Pure_Gasoline for Industrial</t>
  </si>
  <si>
    <t>Demand Gasoline_Blend for Industrial</t>
  </si>
  <si>
    <t>Demand Hydrogen for Industrial</t>
  </si>
  <si>
    <t>Demand Petroleum Coke for Industrial</t>
  </si>
  <si>
    <t>Demand LPG for Industrial</t>
  </si>
  <si>
    <t>Demand Sugarcane and subproducts for Industrial</t>
  </si>
  <si>
    <t>Demand Biomass for power for Industrial</t>
  </si>
  <si>
    <t>Demand Coal for Industrial</t>
  </si>
  <si>
    <t>Demand Industrial Waste for Industrial</t>
  </si>
  <si>
    <t>Demand Electricity for Residential</t>
  </si>
  <si>
    <t>Demand LPG for Residential</t>
  </si>
  <si>
    <t>Demand Electricity for Exports</t>
  </si>
  <si>
    <t>Demand Firewood for Exports</t>
  </si>
  <si>
    <t>Demand Electricity for Public Services</t>
  </si>
  <si>
    <t>Distribute Diesel_Blend for Public</t>
  </si>
  <si>
    <t>Distribute Electricity for Public</t>
  </si>
  <si>
    <t>Distribute Hydrogen for Public</t>
  </si>
  <si>
    <t>Distribute LPG for Public</t>
  </si>
  <si>
    <t>Distribute Gasoline_Blend for Public</t>
  </si>
  <si>
    <t>Distribute Electricity for Private</t>
  </si>
  <si>
    <t>Distribute Gasoline_Blend for Private</t>
  </si>
  <si>
    <t>Distribute Diesel_Blend for Private</t>
  </si>
  <si>
    <t>Distribute LPG for Private</t>
  </si>
  <si>
    <t>Distribute Diesel_Blend for Heavy Freight</t>
  </si>
  <si>
    <t>Distribute Electricity for Heavy Freight</t>
  </si>
  <si>
    <t>Distribute Hydrogen for Heavy Freight</t>
  </si>
  <si>
    <t>Distribute LPG for Heavy Freight</t>
  </si>
  <si>
    <t>Distribute Diesel_Blend for Light Freight</t>
  </si>
  <si>
    <t>Distribute Electricity for Light Freight</t>
  </si>
  <si>
    <t>Distribute Gasoline_Blend for Light Freight</t>
  </si>
  <si>
    <t>Distribute LPG for Light Freight</t>
  </si>
  <si>
    <t>Microbuses Hybrid Diesel</t>
  </si>
  <si>
    <t>Microbuses Hydrogen</t>
  </si>
  <si>
    <t>Microbuses Electric</t>
  </si>
  <si>
    <t>Microbuses Diesel_Blend</t>
  </si>
  <si>
    <t>Microbuses LPG</t>
  </si>
  <si>
    <t>Buses Hybrid Diesel</t>
  </si>
  <si>
    <t>Buses Hydrogen</t>
  </si>
  <si>
    <t>Buses Electric</t>
  </si>
  <si>
    <t>Buses Diesel_Blend</t>
  </si>
  <si>
    <t>Buses LPG</t>
  </si>
  <si>
    <t>Taxis Hybrid Diesel</t>
  </si>
  <si>
    <t>Taxis Electric</t>
  </si>
  <si>
    <t>Taxis Diesel_Blend</t>
  </si>
  <si>
    <t>Taxis Hybrid Gasoline</t>
  </si>
  <si>
    <t>Taxis Gasoline_Blend</t>
  </si>
  <si>
    <t>Rail Hybrid Diesel</t>
  </si>
  <si>
    <t>Rail Electric</t>
  </si>
  <si>
    <t>Rail Diesel_Blend</t>
  </si>
  <si>
    <t>Motorcycles Electric</t>
  </si>
  <si>
    <t>Motorcycles Gasoline_Blend</t>
  </si>
  <si>
    <t>Sedanes Electric</t>
  </si>
  <si>
    <t>Sedanes Hybrid Gasoline</t>
  </si>
  <si>
    <t>Sedanes Gasoline_Blend</t>
  </si>
  <si>
    <t>SUVs Hybrid Diesel</t>
  </si>
  <si>
    <t>SUVs Electric</t>
  </si>
  <si>
    <t>SUVs Diesel_Blend</t>
  </si>
  <si>
    <t>SUVs Hybrid Gasoline</t>
  </si>
  <si>
    <t>SUVs Gasoline_Blend</t>
  </si>
  <si>
    <t>SUVs LPG</t>
  </si>
  <si>
    <t>Heavy freight Hybrid Diesel</t>
  </si>
  <si>
    <t>Heavy freight Hydrogen</t>
  </si>
  <si>
    <t>Heavy freight Electric</t>
  </si>
  <si>
    <t>Heavy freight Diesel_Blend</t>
  </si>
  <si>
    <t>Heavy freight LPG</t>
  </si>
  <si>
    <t>Light freight Hybrid Diesel</t>
  </si>
  <si>
    <t>Light freight Electric</t>
  </si>
  <si>
    <t>Light freight Diesel_Blend</t>
  </si>
  <si>
    <t>Light freight Hybrid Gasoline</t>
  </si>
  <si>
    <t>Light freight Gasoline_Blend</t>
  </si>
  <si>
    <t>Light freight LPG</t>
  </si>
  <si>
    <t>Freight rail Hybrid Diesel</t>
  </si>
  <si>
    <t>Freight rail Electric</t>
  </si>
  <si>
    <t>Freight rail Diesel_Blend</t>
  </si>
  <si>
    <t>Microbuses</t>
  </si>
  <si>
    <t>Buses</t>
  </si>
  <si>
    <t>Taxis</t>
  </si>
  <si>
    <t>Rail</t>
  </si>
  <si>
    <t>Motorcycles</t>
  </si>
  <si>
    <t>Sedanes</t>
  </si>
  <si>
    <t>SUVs</t>
  </si>
  <si>
    <t>Heavy freight</t>
  </si>
  <si>
    <t>Light freight</t>
  </si>
  <si>
    <t>Freight rail</t>
  </si>
  <si>
    <t>CapacityToActivityUnit</t>
  </si>
  <si>
    <t>OperationalLife</t>
  </si>
  <si>
    <t>Projection.Mode</t>
  </si>
  <si>
    <t>Projection.Parameter</t>
  </si>
  <si>
    <t>CapitalCost</t>
  </si>
  <si>
    <t>FixedCost</t>
  </si>
  <si>
    <t>VariableCost</t>
  </si>
  <si>
    <t>ResidualCapacity</t>
  </si>
  <si>
    <t>TotalAnnualMaxCapacity</t>
  </si>
  <si>
    <t>TotalTechnologyAnnualActivityUpperLimit</t>
  </si>
  <si>
    <t>TotalTechnologyAnnualActivityLowerLimit</t>
  </si>
  <si>
    <t>TotalAnnualMinCapacityInvestment</t>
  </si>
  <si>
    <t>CapacityFactor</t>
  </si>
  <si>
    <t>AvailabilityFactor</t>
  </si>
  <si>
    <t>Flat</t>
  </si>
  <si>
    <t>User defined</t>
  </si>
  <si>
    <t>EMPTY</t>
  </si>
  <si>
    <t>Falta ajustar</t>
  </si>
  <si>
    <t>En el modelo dice 10, revsar why</t>
  </si>
  <si>
    <t>PWRBMS</t>
  </si>
  <si>
    <t xml:space="preserve">Power Plant Biomass </t>
  </si>
  <si>
    <t>Unit.Introduced</t>
  </si>
  <si>
    <t>US$ / vehicle</t>
  </si>
  <si>
    <t>M US$ / Gvkm</t>
  </si>
  <si>
    <t>M US$ /Gvkm</t>
  </si>
  <si>
    <t>Vehicles</t>
  </si>
  <si>
    <t>Gvkm</t>
  </si>
  <si>
    <t>Application</t>
  </si>
  <si>
    <t>Fuel</t>
  </si>
  <si>
    <t>Tecnología habilitadora de reducción de no-motorizado</t>
  </si>
  <si>
    <t>OutputActivityRatio</t>
  </si>
  <si>
    <t>DEMTRNNOMOT</t>
  </si>
  <si>
    <t>TRANDEMNOMOT</t>
  </si>
  <si>
    <t>NDCincod scenarios</t>
  </si>
  <si>
    <t>Tabla 10.9 del PEG 2022 https://www.grupoice.com/wps/wcm/connect/741c8397-09f0-4109-a444-bed598cb7440/Plan+de+Expansión+de+la+Generación+2022-2040.pdf?MOD=AJPERES&amp;CVID=osLqnZB</t>
  </si>
  <si>
    <t>According to demand</t>
  </si>
  <si>
    <t>T5FIRCOM</t>
  </si>
  <si>
    <t>Demand Firewood for Commercial and Services</t>
  </si>
  <si>
    <t xml:space="preserve"> Import/Distribution - AV Gas</t>
  </si>
  <si>
    <t>T5TMADSL</t>
  </si>
  <si>
    <t>Demand Transport - Maritimo Diesel</t>
  </si>
  <si>
    <t>T5TAEAVG</t>
  </si>
  <si>
    <t>Demand Transport - Aero AV Gas</t>
  </si>
  <si>
    <t>T5TAEJTF</t>
  </si>
  <si>
    <t>Demand Transport - Aero Jet Fuel</t>
  </si>
  <si>
    <t>T5TOTGSL</t>
  </si>
  <si>
    <t>Demand Transport - Otros Gasoline</t>
  </si>
  <si>
    <t>IMPAVG</t>
  </si>
  <si>
    <t>M US$ / GPkm</t>
  </si>
  <si>
    <t>MUSD/(GUsusario-km)</t>
  </si>
  <si>
    <t>MUSD/(GUsusario-km*año)</t>
  </si>
  <si>
    <t>TRNSEDDSL</t>
  </si>
  <si>
    <t>Sedanes  Diesel</t>
  </si>
  <si>
    <t>TRNSEDLPG</t>
  </si>
  <si>
    <t>Sedanes LPG</t>
  </si>
  <si>
    <t>TRNFREHEANGV</t>
  </si>
  <si>
    <t>Heavy freight Natural Gas Vehicular</t>
  </si>
  <si>
    <t>T4NGS_HEA</t>
  </si>
  <si>
    <t>Distribute Methane for Heavy Freight</t>
  </si>
  <si>
    <t>IMPELE</t>
  </si>
  <si>
    <t xml:space="preserve"> Import/Distribution -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</si>
</sst>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00"/>
    <numFmt numFmtId="166" formatCode="0.0000"/>
    <numFmt numFmtId="167" formatCode="0.000"/>
    <numFmt numFmtId="168" formatCode="#,##0.0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</font>
    <font>
      <sz val="11"/>
      <color theme="9" tint="-0.249977111117893"/>
      <name val="Calibri"/>
      <family val="2"/>
      <scheme val="minor"/>
    </font>
    <font>
      <sz val="9"/>
      <color indexed="81"/>
      <name val="Tahoma"/>
      <family val="2"/>
    </font>
    <font>
      <sz val="11"/>
      <color rgb="FFFF33CC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color rgb="FFFF66FF"/>
      <name val="Calibri"/>
      <family val="2"/>
      <scheme val="minor"/>
    </font>
    <font>
      <sz val="11"/>
      <color rgb="FFFF00FF"/>
      <name val="Calibri"/>
      <family val="2"/>
    </font>
    <font>
      <sz val="11"/>
      <color rgb="FFCC00FF"/>
      <name val="Calibri"/>
      <family val="2"/>
    </font>
    <font>
      <sz val="11"/>
      <color rgb="FFCC00F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rgb="FFB7DEE8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AF1DD"/>
        <bgColor rgb="FFEAF1DD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3" fillId="2" borderId="1" xfId="0" applyFont="1" applyFill="1" applyBorder="1"/>
    <xf numFmtId="0" fontId="3" fillId="4" borderId="1" xfId="0" applyFont="1" applyFill="1" applyBorder="1"/>
    <xf numFmtId="0" fontId="7" fillId="0" borderId="1" xfId="0" applyFont="1" applyBorder="1"/>
    <xf numFmtId="0" fontId="7" fillId="0" borderId="2" xfId="0" applyFont="1" applyBorder="1"/>
    <xf numFmtId="0" fontId="8" fillId="5" borderId="3" xfId="0" applyFont="1" applyFill="1" applyBorder="1"/>
    <xf numFmtId="0" fontId="8" fillId="5" borderId="4" xfId="0" applyFont="1" applyFill="1" applyBorder="1"/>
    <xf numFmtId="0" fontId="8" fillId="0" borderId="0" xfId="0" applyFont="1"/>
    <xf numFmtId="0" fontId="8" fillId="6" borderId="3" xfId="0" applyFont="1" applyFill="1" applyBorder="1"/>
    <xf numFmtId="0" fontId="8" fillId="6" borderId="4" xfId="0" applyFont="1" applyFill="1" applyBorder="1"/>
    <xf numFmtId="0" fontId="0" fillId="7" borderId="1" xfId="0" applyFill="1" applyBorder="1"/>
    <xf numFmtId="0" fontId="5" fillId="7" borderId="6" xfId="0" applyFont="1" applyFill="1" applyBorder="1"/>
    <xf numFmtId="0" fontId="4" fillId="8" borderId="7" xfId="0" applyFont="1" applyFill="1" applyBorder="1"/>
    <xf numFmtId="0" fontId="6" fillId="8" borderId="5" xfId="0" applyFont="1" applyFill="1" applyBorder="1"/>
    <xf numFmtId="0" fontId="4" fillId="8" borderId="8" xfId="0" applyFont="1" applyFill="1" applyBorder="1"/>
    <xf numFmtId="4" fontId="8" fillId="8" borderId="1" xfId="0" applyNumberFormat="1" applyFont="1" applyFill="1" applyBorder="1"/>
    <xf numFmtId="4" fontId="0" fillId="0" borderId="1" xfId="0" applyNumberFormat="1" applyBorder="1"/>
    <xf numFmtId="0" fontId="0" fillId="7" borderId="6" xfId="0" applyFill="1" applyBorder="1"/>
    <xf numFmtId="0" fontId="0" fillId="7" borderId="2" xfId="0" applyFill="1" applyBorder="1"/>
    <xf numFmtId="0" fontId="6" fillId="5" borderId="1" xfId="0" applyFont="1" applyFill="1" applyBorder="1"/>
    <xf numFmtId="0" fontId="0" fillId="9" borderId="1" xfId="0" applyFill="1" applyBorder="1"/>
    <xf numFmtId="0" fontId="0" fillId="9" borderId="6" xfId="0" applyFill="1" applyBorder="1"/>
    <xf numFmtId="0" fontId="0" fillId="9" borderId="2" xfId="0" applyFill="1" applyBorder="1"/>
    <xf numFmtId="0" fontId="6" fillId="6" borderId="1" xfId="0" applyFont="1" applyFill="1" applyBorder="1"/>
    <xf numFmtId="164" fontId="0" fillId="0" borderId="0" xfId="1" applyNumberFormat="1" applyFont="1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9" fillId="6" borderId="3" xfId="0" applyFont="1" applyFill="1" applyBorder="1"/>
    <xf numFmtId="0" fontId="9" fillId="6" borderId="4" xfId="0" applyFont="1" applyFill="1" applyBorder="1"/>
    <xf numFmtId="0" fontId="0" fillId="9" borderId="9" xfId="0" applyFill="1" applyBorder="1"/>
    <xf numFmtId="0" fontId="1" fillId="0" borderId="1" xfId="0" applyFont="1" applyBorder="1"/>
    <xf numFmtId="0" fontId="0" fillId="0" borderId="1" xfId="0" applyBorder="1"/>
    <xf numFmtId="0" fontId="1" fillId="10" borderId="1" xfId="0" applyFont="1" applyFill="1" applyBorder="1" applyAlignment="1">
      <alignment horizontal="center" vertical="top"/>
    </xf>
    <xf numFmtId="166" fontId="0" fillId="2" borderId="1" xfId="0" applyNumberFormat="1" applyFill="1" applyBorder="1"/>
    <xf numFmtId="167" fontId="12" fillId="2" borderId="1" xfId="0" applyNumberFormat="1" applyFont="1" applyFill="1" applyBorder="1"/>
    <xf numFmtId="0" fontId="12" fillId="2" borderId="1" xfId="0" applyFont="1" applyFill="1" applyBorder="1"/>
    <xf numFmtId="0" fontId="12" fillId="4" borderId="1" xfId="0" applyFont="1" applyFill="1" applyBorder="1"/>
    <xf numFmtId="167" fontId="12" fillId="4" borderId="1" xfId="0" applyNumberFormat="1" applyFont="1" applyFill="1" applyBorder="1"/>
    <xf numFmtId="167" fontId="12" fillId="11" borderId="1" xfId="0" applyNumberFormat="1" applyFont="1" applyFill="1" applyBorder="1"/>
    <xf numFmtId="0" fontId="12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167" fontId="0" fillId="4" borderId="1" xfId="0" applyNumberFormat="1" applyFill="1" applyBorder="1" applyAlignment="1">
      <alignment horizontal="left"/>
    </xf>
    <xf numFmtId="167" fontId="0" fillId="11" borderId="1" xfId="0" applyNumberFormat="1" applyFill="1" applyBorder="1" applyAlignment="1">
      <alignment horizontal="left"/>
    </xf>
    <xf numFmtId="166" fontId="12" fillId="2" borderId="1" xfId="0" applyNumberFormat="1" applyFont="1" applyFill="1" applyBorder="1"/>
    <xf numFmtId="166" fontId="12" fillId="11" borderId="1" xfId="0" applyNumberFormat="1" applyFont="1" applyFill="1" applyBorder="1"/>
    <xf numFmtId="0" fontId="12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4" fontId="12" fillId="4" borderId="1" xfId="0" applyNumberFormat="1" applyFont="1" applyFill="1" applyBorder="1"/>
    <xf numFmtId="0" fontId="12" fillId="2" borderId="1" xfId="0" applyFont="1" applyFill="1" applyBorder="1" applyAlignment="1">
      <alignment vertical="center"/>
    </xf>
    <xf numFmtId="165" fontId="12" fillId="2" borderId="1" xfId="0" applyNumberFormat="1" applyFont="1" applyFill="1" applyBorder="1"/>
    <xf numFmtId="0" fontId="14" fillId="2" borderId="1" xfId="0" applyFont="1" applyFill="1" applyBorder="1"/>
    <xf numFmtId="0" fontId="15" fillId="2" borderId="1" xfId="0" applyFont="1" applyFill="1" applyBorder="1"/>
    <xf numFmtId="0" fontId="15" fillId="3" borderId="1" xfId="0" applyFont="1" applyFill="1" applyBorder="1"/>
    <xf numFmtId="0" fontId="15" fillId="4" borderId="1" xfId="0" applyFont="1" applyFill="1" applyBorder="1"/>
    <xf numFmtId="0" fontId="16" fillId="4" borderId="1" xfId="0" applyFont="1" applyFill="1" applyBorder="1" applyAlignment="1">
      <alignment horizontal="left"/>
    </xf>
    <xf numFmtId="0" fontId="16" fillId="2" borderId="1" xfId="0" applyFont="1" applyFill="1" applyBorder="1" applyAlignment="1">
      <alignment horizontal="left"/>
    </xf>
    <xf numFmtId="0" fontId="16" fillId="4" borderId="1" xfId="0" applyFont="1" applyFill="1" applyBorder="1"/>
    <xf numFmtId="0" fontId="16" fillId="2" borderId="1" xfId="0" applyFont="1" applyFill="1" applyBorder="1"/>
    <xf numFmtId="0" fontId="3" fillId="0" borderId="1" xfId="0" applyFont="1" applyBorder="1"/>
    <xf numFmtId="166" fontId="3" fillId="11" borderId="1" xfId="0" applyNumberFormat="1" applyFont="1" applyFill="1" applyBorder="1"/>
    <xf numFmtId="4" fontId="0" fillId="0" borderId="0" xfId="0" applyNumberFormat="1"/>
    <xf numFmtId="168" fontId="0" fillId="0" borderId="1" xfId="0" applyNumberFormat="1" applyBorder="1"/>
    <xf numFmtId="0" fontId="17" fillId="8" borderId="7" xfId="0" applyFont="1" applyFill="1" applyBorder="1"/>
    <xf numFmtId="0" fontId="15" fillId="9" borderId="1" xfId="0" applyFont="1" applyFill="1" applyBorder="1"/>
    <xf numFmtId="0" fontId="15" fillId="9" borderId="6" xfId="0" applyFont="1" applyFill="1" applyBorder="1"/>
    <xf numFmtId="0" fontId="15" fillId="0" borderId="0" xfId="0" applyFont="1"/>
    <xf numFmtId="164" fontId="15" fillId="0" borderId="0" xfId="1" applyNumberFormat="1" applyFont="1"/>
    <xf numFmtId="0" fontId="15" fillId="9" borderId="2" xfId="0" applyFont="1" applyFill="1" applyBorder="1"/>
    <xf numFmtId="0" fontId="15" fillId="7" borderId="1" xfId="0" applyFont="1" applyFill="1" applyBorder="1"/>
    <xf numFmtId="0" fontId="15" fillId="7" borderId="6" xfId="0" applyFont="1" applyFill="1" applyBorder="1"/>
    <xf numFmtId="0" fontId="15" fillId="9" borderId="9" xfId="0" applyFont="1" applyFill="1" applyBorder="1"/>
    <xf numFmtId="0" fontId="17" fillId="6" borderId="3" xfId="0" applyFont="1" applyFill="1" applyBorder="1"/>
    <xf numFmtId="0" fontId="15" fillId="8" borderId="8" xfId="0" applyFont="1" applyFill="1" applyBorder="1"/>
    <xf numFmtId="0" fontId="15" fillId="6" borderId="6" xfId="0" applyFont="1" applyFill="1" applyBorder="1"/>
    <xf numFmtId="0" fontId="4" fillId="8" borderId="10" xfId="0" applyFont="1" applyFill="1" applyBorder="1"/>
    <xf numFmtId="0" fontId="17" fillId="8" borderId="1" xfId="0" applyFont="1" applyFill="1" applyBorder="1"/>
    <xf numFmtId="0" fontId="16" fillId="0" borderId="0" xfId="0" applyFont="1"/>
    <xf numFmtId="0" fontId="16" fillId="3" borderId="1" xfId="0" applyFont="1" applyFill="1" applyBorder="1"/>
    <xf numFmtId="0" fontId="18" fillId="8" borderId="7" xfId="0" applyFont="1" applyFill="1" applyBorder="1"/>
    <xf numFmtId="0" fontId="19" fillId="8" borderId="5" xfId="0" applyFont="1" applyFill="1" applyBorder="1"/>
    <xf numFmtId="0" fontId="18" fillId="8" borderId="8" xfId="0" applyFont="1" applyFill="1" applyBorder="1"/>
    <xf numFmtId="0" fontId="15" fillId="6" borderId="1" xfId="0" applyFont="1" applyFill="1" applyBorder="1"/>
    <xf numFmtId="1" fontId="4" fillId="8" borderId="8" xfId="0" applyNumberFormat="1" applyFont="1" applyFill="1" applyBorder="1"/>
    <xf numFmtId="0" fontId="11" fillId="8" borderId="8" xfId="0" applyFont="1" applyFill="1" applyBorder="1"/>
    <xf numFmtId="0" fontId="3" fillId="9" borderId="6" xfId="0" applyFont="1" applyFill="1" applyBorder="1"/>
    <xf numFmtId="0" fontId="4" fillId="0" borderId="8" xfId="0" applyFont="1" applyBorder="1"/>
    <xf numFmtId="3" fontId="0" fillId="0" borderId="1" xfId="0" applyNumberFormat="1" applyBorder="1"/>
    <xf numFmtId="3" fontId="0" fillId="9" borderId="1" xfId="0" applyNumberFormat="1" applyFill="1" applyBorder="1"/>
    <xf numFmtId="3" fontId="0" fillId="7" borderId="1" xfId="0" applyNumberFormat="1" applyFill="1" applyBorder="1"/>
    <xf numFmtId="3" fontId="15" fillId="9" borderId="1" xfId="0" applyNumberFormat="1" applyFont="1" applyFill="1" applyBorder="1"/>
    <xf numFmtId="3" fontId="4" fillId="8" borderId="8" xfId="0" applyNumberFormat="1" applyFont="1" applyFill="1" applyBorder="1"/>
    <xf numFmtId="3" fontId="0" fillId="9" borderId="6" xfId="0" applyNumberFormat="1" applyFill="1" applyBorder="1"/>
    <xf numFmtId="1" fontId="6" fillId="6" borderId="1" xfId="0" applyNumberFormat="1" applyFont="1" applyFill="1" applyBorder="1"/>
    <xf numFmtId="2" fontId="0" fillId="2" borderId="1" xfId="0" applyNumberFormat="1" applyFill="1" applyBorder="1"/>
    <xf numFmtId="0" fontId="12" fillId="12" borderId="1" xfId="0" applyFont="1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12" borderId="1" xfId="0" applyFill="1" applyBorder="1"/>
    <xf numFmtId="166" fontId="0" fillId="12" borderId="1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299"/>
  <sheetViews>
    <sheetView topLeftCell="A10" zoomScale="115" zoomScaleNormal="115" workbookViewId="0">
      <selection activeCell="C14" sqref="C14:D15"/>
    </sheetView>
  </sheetViews>
  <sheetFormatPr defaultRowHeight="14.4" x14ac:dyDescent="0.3"/>
  <cols>
    <col min="1" max="1" width="24" bestFit="1" customWidth="1"/>
    <col min="2" max="2" width="11.88671875" bestFit="1" customWidth="1"/>
    <col min="3" max="3" width="17.5546875" bestFit="1" customWidth="1"/>
    <col min="4" max="4" width="61.88671875" bestFit="1" customWidth="1"/>
    <col min="5" max="5" width="16.5546875" bestFit="1" customWidth="1"/>
    <col min="6" max="6" width="20.44140625" bestFit="1" customWidth="1"/>
    <col min="7" max="7" width="9" bestFit="1" customWidth="1"/>
    <col min="8" max="8" width="10.109375" bestFit="1" customWidth="1"/>
    <col min="9" max="9" width="29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3">
      <c r="A2" s="3" t="s">
        <v>8</v>
      </c>
      <c r="B2" s="3">
        <v>1</v>
      </c>
      <c r="C2" s="3" t="s">
        <v>14</v>
      </c>
      <c r="D2" s="3" t="s">
        <v>151</v>
      </c>
      <c r="E2" s="3">
        <v>1</v>
      </c>
      <c r="F2" s="3" t="s">
        <v>289</v>
      </c>
      <c r="G2" s="3"/>
      <c r="H2" s="3">
        <v>1</v>
      </c>
    </row>
    <row r="3" spans="1:9" x14ac:dyDescent="0.3">
      <c r="A3" s="3" t="s">
        <v>8</v>
      </c>
      <c r="B3" s="3">
        <v>1</v>
      </c>
      <c r="C3" s="3" t="s">
        <v>14</v>
      </c>
      <c r="D3" s="3" t="s">
        <v>151</v>
      </c>
      <c r="E3" s="3">
        <v>2</v>
      </c>
      <c r="F3" s="3" t="s">
        <v>290</v>
      </c>
      <c r="G3" s="3"/>
      <c r="H3" s="3">
        <v>1</v>
      </c>
    </row>
    <row r="4" spans="1:9" x14ac:dyDescent="0.3">
      <c r="A4" s="4" t="s">
        <v>8</v>
      </c>
      <c r="B4" s="4">
        <f>B2+1</f>
        <v>2</v>
      </c>
      <c r="C4" s="4" t="s">
        <v>15</v>
      </c>
      <c r="D4" s="4" t="s">
        <v>152</v>
      </c>
      <c r="E4" s="4">
        <v>1</v>
      </c>
      <c r="F4" s="4" t="s">
        <v>289</v>
      </c>
      <c r="G4" s="4"/>
      <c r="H4" s="4">
        <v>1</v>
      </c>
    </row>
    <row r="5" spans="1:9" x14ac:dyDescent="0.3">
      <c r="A5" s="4" t="s">
        <v>8</v>
      </c>
      <c r="B5" s="4">
        <f>B4</f>
        <v>2</v>
      </c>
      <c r="C5" s="4" t="s">
        <v>15</v>
      </c>
      <c r="D5" s="4" t="s">
        <v>152</v>
      </c>
      <c r="E5" s="4">
        <v>2</v>
      </c>
      <c r="F5" s="4" t="s">
        <v>290</v>
      </c>
      <c r="G5" s="4"/>
      <c r="H5" s="4">
        <v>1</v>
      </c>
    </row>
    <row r="6" spans="1:9" x14ac:dyDescent="0.3">
      <c r="A6" s="3" t="s">
        <v>8</v>
      </c>
      <c r="B6" s="3">
        <f t="shared" ref="B6" si="0">B4+1</f>
        <v>3</v>
      </c>
      <c r="C6" s="3" t="s">
        <v>16</v>
      </c>
      <c r="D6" s="3" t="s">
        <v>153</v>
      </c>
      <c r="E6" s="3">
        <v>1</v>
      </c>
      <c r="F6" s="3" t="s">
        <v>289</v>
      </c>
      <c r="G6" s="3"/>
      <c r="H6" s="3">
        <v>1</v>
      </c>
    </row>
    <row r="7" spans="1:9" x14ac:dyDescent="0.3">
      <c r="A7" s="3" t="s">
        <v>8</v>
      </c>
      <c r="B7" s="3">
        <f t="shared" ref="B7" si="1">B6</f>
        <v>3</v>
      </c>
      <c r="C7" s="3" t="s">
        <v>16</v>
      </c>
      <c r="D7" s="3" t="s">
        <v>153</v>
      </c>
      <c r="E7" s="3">
        <v>2</v>
      </c>
      <c r="F7" s="3" t="s">
        <v>290</v>
      </c>
      <c r="G7" s="3"/>
      <c r="H7" s="3">
        <v>1</v>
      </c>
    </row>
    <row r="8" spans="1:9" x14ac:dyDescent="0.3">
      <c r="A8" s="4" t="s">
        <v>8</v>
      </c>
      <c r="B8" s="4">
        <f t="shared" ref="B8" si="2">B6+1</f>
        <v>4</v>
      </c>
      <c r="C8" s="4" t="s">
        <v>17</v>
      </c>
      <c r="D8" s="4" t="s">
        <v>154</v>
      </c>
      <c r="E8" s="4">
        <v>1</v>
      </c>
      <c r="F8" s="4" t="s">
        <v>289</v>
      </c>
      <c r="G8" s="4"/>
      <c r="H8" s="4">
        <v>1</v>
      </c>
    </row>
    <row r="9" spans="1:9" x14ac:dyDescent="0.3">
      <c r="A9" s="4" t="s">
        <v>8</v>
      </c>
      <c r="B9" s="4">
        <f t="shared" ref="B9" si="3">B8</f>
        <v>4</v>
      </c>
      <c r="C9" s="4" t="s">
        <v>17</v>
      </c>
      <c r="D9" s="4" t="s">
        <v>154</v>
      </c>
      <c r="E9" s="4">
        <v>2</v>
      </c>
      <c r="F9" s="4" t="s">
        <v>290</v>
      </c>
      <c r="G9" s="4"/>
      <c r="H9" s="4">
        <v>10</v>
      </c>
      <c r="I9" s="2" t="s">
        <v>307</v>
      </c>
    </row>
    <row r="10" spans="1:9" x14ac:dyDescent="0.3">
      <c r="A10" s="3" t="s">
        <v>8</v>
      </c>
      <c r="B10" s="3">
        <f t="shared" ref="B10" si="4">B8+1</f>
        <v>5</v>
      </c>
      <c r="C10" s="3" t="s">
        <v>18</v>
      </c>
      <c r="D10" s="3" t="s">
        <v>155</v>
      </c>
      <c r="E10" s="3">
        <v>1</v>
      </c>
      <c r="F10" s="3" t="s">
        <v>289</v>
      </c>
      <c r="G10" s="3"/>
      <c r="H10" s="3">
        <v>1</v>
      </c>
    </row>
    <row r="11" spans="1:9" x14ac:dyDescent="0.3">
      <c r="A11" s="3" t="s">
        <v>8</v>
      </c>
      <c r="B11" s="3">
        <f t="shared" ref="B11" si="5">B10</f>
        <v>5</v>
      </c>
      <c r="C11" s="3" t="s">
        <v>18</v>
      </c>
      <c r="D11" s="3" t="s">
        <v>155</v>
      </c>
      <c r="E11" s="3">
        <v>2</v>
      </c>
      <c r="F11" s="3" t="s">
        <v>290</v>
      </c>
      <c r="G11" s="3"/>
      <c r="H11" s="3">
        <v>1</v>
      </c>
    </row>
    <row r="12" spans="1:9" x14ac:dyDescent="0.3">
      <c r="A12" s="3" t="s">
        <v>8</v>
      </c>
      <c r="B12" s="59">
        <f>B10+1</f>
        <v>6</v>
      </c>
      <c r="C12" s="59" t="s">
        <v>336</v>
      </c>
      <c r="D12" s="59" t="s">
        <v>327</v>
      </c>
      <c r="E12" s="59">
        <v>1</v>
      </c>
      <c r="F12" s="59" t="s">
        <v>289</v>
      </c>
      <c r="G12" s="59"/>
      <c r="H12" s="59">
        <v>1</v>
      </c>
    </row>
    <row r="13" spans="1:9" x14ac:dyDescent="0.3">
      <c r="A13" s="3" t="s">
        <v>8</v>
      </c>
      <c r="B13" s="59">
        <f>B12</f>
        <v>6</v>
      </c>
      <c r="C13" s="59" t="s">
        <v>336</v>
      </c>
      <c r="D13" s="59" t="s">
        <v>327</v>
      </c>
      <c r="E13" s="59">
        <v>2</v>
      </c>
      <c r="F13" s="59" t="s">
        <v>290</v>
      </c>
      <c r="G13" s="59"/>
      <c r="H13" s="59">
        <v>1</v>
      </c>
    </row>
    <row r="14" spans="1:9" x14ac:dyDescent="0.3">
      <c r="A14" s="3" t="s">
        <v>8</v>
      </c>
      <c r="B14" s="59">
        <f>B12+1</f>
        <v>7</v>
      </c>
      <c r="C14" s="59" t="s">
        <v>348</v>
      </c>
      <c r="D14" s="59" t="s">
        <v>349</v>
      </c>
      <c r="E14" s="59">
        <v>1</v>
      </c>
      <c r="F14" s="59" t="s">
        <v>289</v>
      </c>
      <c r="G14" s="59"/>
      <c r="H14" s="59">
        <v>1</v>
      </c>
    </row>
    <row r="15" spans="1:9" x14ac:dyDescent="0.3">
      <c r="A15" s="3" t="s">
        <v>8</v>
      </c>
      <c r="B15" s="59">
        <f>B14</f>
        <v>7</v>
      </c>
      <c r="C15" s="59" t="s">
        <v>348</v>
      </c>
      <c r="D15" s="59" t="s">
        <v>349</v>
      </c>
      <c r="E15" s="59">
        <v>2</v>
      </c>
      <c r="F15" s="59" t="s">
        <v>290</v>
      </c>
      <c r="G15" s="59"/>
      <c r="H15" s="59">
        <v>1</v>
      </c>
    </row>
    <row r="16" spans="1:9" x14ac:dyDescent="0.3">
      <c r="A16" s="4" t="s">
        <v>8</v>
      </c>
      <c r="B16" s="3">
        <f t="shared" ref="B16" si="6">B12+1</f>
        <v>7</v>
      </c>
      <c r="C16" s="3" t="s">
        <v>19</v>
      </c>
      <c r="D16" s="3" t="s">
        <v>156</v>
      </c>
      <c r="E16" s="3">
        <v>1</v>
      </c>
      <c r="F16" s="3" t="s">
        <v>289</v>
      </c>
      <c r="G16" s="3"/>
      <c r="H16" s="3">
        <v>1</v>
      </c>
    </row>
    <row r="17" spans="1:9" x14ac:dyDescent="0.3">
      <c r="A17" s="4" t="s">
        <v>8</v>
      </c>
      <c r="B17" s="3">
        <f t="shared" ref="B17" si="7">B16</f>
        <v>7</v>
      </c>
      <c r="C17" s="3" t="s">
        <v>19</v>
      </c>
      <c r="D17" s="3" t="s">
        <v>156</v>
      </c>
      <c r="E17" s="3">
        <v>2</v>
      </c>
      <c r="F17" s="3" t="s">
        <v>290</v>
      </c>
      <c r="G17" s="3"/>
      <c r="H17" s="3">
        <v>1</v>
      </c>
    </row>
    <row r="18" spans="1:9" x14ac:dyDescent="0.3">
      <c r="A18" s="3" t="s">
        <v>8</v>
      </c>
      <c r="B18" s="4">
        <f t="shared" ref="B18" si="8">B16+1</f>
        <v>8</v>
      </c>
      <c r="C18" s="4" t="s">
        <v>20</v>
      </c>
      <c r="D18" s="4" t="s">
        <v>157</v>
      </c>
      <c r="E18" s="4">
        <v>1</v>
      </c>
      <c r="F18" s="4" t="s">
        <v>289</v>
      </c>
      <c r="G18" s="4"/>
      <c r="H18" s="4">
        <v>1</v>
      </c>
    </row>
    <row r="19" spans="1:9" x14ac:dyDescent="0.3">
      <c r="A19" s="3" t="s">
        <v>8</v>
      </c>
      <c r="B19" s="4">
        <f t="shared" ref="B19" si="9">B18</f>
        <v>8</v>
      </c>
      <c r="C19" s="4" t="s">
        <v>20</v>
      </c>
      <c r="D19" s="4" t="s">
        <v>157</v>
      </c>
      <c r="E19" s="4">
        <v>2</v>
      </c>
      <c r="F19" s="4" t="s">
        <v>290</v>
      </c>
      <c r="G19" s="4"/>
      <c r="H19" s="4">
        <v>1</v>
      </c>
    </row>
    <row r="20" spans="1:9" x14ac:dyDescent="0.3">
      <c r="A20" s="4" t="s">
        <v>8</v>
      </c>
      <c r="B20" s="3">
        <f t="shared" ref="B20" si="10">B18+1</f>
        <v>9</v>
      </c>
      <c r="C20" s="3" t="s">
        <v>21</v>
      </c>
      <c r="D20" s="3" t="s">
        <v>158</v>
      </c>
      <c r="E20" s="3">
        <v>1</v>
      </c>
      <c r="F20" s="3" t="s">
        <v>289</v>
      </c>
      <c r="G20" s="3"/>
      <c r="H20" s="3">
        <v>1</v>
      </c>
    </row>
    <row r="21" spans="1:9" x14ac:dyDescent="0.3">
      <c r="A21" s="4" t="s">
        <v>8</v>
      </c>
      <c r="B21" s="3">
        <f t="shared" ref="B21" si="11">B20</f>
        <v>9</v>
      </c>
      <c r="C21" s="3" t="s">
        <v>21</v>
      </c>
      <c r="D21" s="3" t="s">
        <v>158</v>
      </c>
      <c r="E21" s="3">
        <v>2</v>
      </c>
      <c r="F21" s="3" t="s">
        <v>290</v>
      </c>
      <c r="G21" s="3"/>
      <c r="H21" s="3">
        <v>1</v>
      </c>
    </row>
    <row r="22" spans="1:9" x14ac:dyDescent="0.3">
      <c r="A22" s="3" t="s">
        <v>8</v>
      </c>
      <c r="B22" s="4">
        <f t="shared" ref="B22" si="12">B20+1</f>
        <v>10</v>
      </c>
      <c r="C22" s="4" t="s">
        <v>22</v>
      </c>
      <c r="D22" s="4" t="s">
        <v>159</v>
      </c>
      <c r="E22" s="4">
        <v>1</v>
      </c>
      <c r="F22" s="4" t="s">
        <v>289</v>
      </c>
      <c r="G22" s="4"/>
      <c r="H22" s="4">
        <v>1</v>
      </c>
    </row>
    <row r="23" spans="1:9" x14ac:dyDescent="0.3">
      <c r="A23" s="3" t="s">
        <v>8</v>
      </c>
      <c r="B23" s="4">
        <f t="shared" ref="B23" si="13">B22</f>
        <v>10</v>
      </c>
      <c r="C23" s="4" t="s">
        <v>22</v>
      </c>
      <c r="D23" s="4" t="s">
        <v>159</v>
      </c>
      <c r="E23" s="4">
        <v>2</v>
      </c>
      <c r="F23" s="4" t="s">
        <v>290</v>
      </c>
      <c r="G23" s="4"/>
      <c r="H23" s="4">
        <v>1</v>
      </c>
    </row>
    <row r="24" spans="1:9" x14ac:dyDescent="0.3">
      <c r="A24" s="3" t="s">
        <v>8</v>
      </c>
      <c r="B24" s="3">
        <f t="shared" ref="B24" si="14">B22+1</f>
        <v>11</v>
      </c>
      <c r="C24" s="3" t="s">
        <v>23</v>
      </c>
      <c r="D24" s="3" t="s">
        <v>160</v>
      </c>
      <c r="E24" s="3">
        <v>1</v>
      </c>
      <c r="F24" s="3" t="s">
        <v>289</v>
      </c>
      <c r="G24" s="3"/>
      <c r="H24" s="3">
        <v>1</v>
      </c>
    </row>
    <row r="25" spans="1:9" x14ac:dyDescent="0.3">
      <c r="A25" s="3" t="s">
        <v>8</v>
      </c>
      <c r="B25" s="3">
        <f t="shared" ref="B25" si="15">B24</f>
        <v>11</v>
      </c>
      <c r="C25" s="3" t="s">
        <v>23</v>
      </c>
      <c r="D25" s="3" t="s">
        <v>160</v>
      </c>
      <c r="E25" s="3">
        <v>2</v>
      </c>
      <c r="F25" s="3" t="s">
        <v>290</v>
      </c>
      <c r="G25" s="3"/>
      <c r="H25" s="3">
        <v>1</v>
      </c>
    </row>
    <row r="26" spans="1:9" x14ac:dyDescent="0.3">
      <c r="A26" s="4" t="s">
        <v>8</v>
      </c>
      <c r="B26" s="4">
        <f t="shared" ref="B26" si="16">B24+1</f>
        <v>12</v>
      </c>
      <c r="C26" s="4" t="s">
        <v>24</v>
      </c>
      <c r="D26" s="4" t="s">
        <v>161</v>
      </c>
      <c r="E26" s="4">
        <v>1</v>
      </c>
      <c r="F26" s="4" t="s">
        <v>289</v>
      </c>
      <c r="G26" s="4"/>
      <c r="H26" s="4">
        <v>1</v>
      </c>
    </row>
    <row r="27" spans="1:9" x14ac:dyDescent="0.3">
      <c r="A27" s="4" t="s">
        <v>8</v>
      </c>
      <c r="B27" s="4">
        <f t="shared" ref="B27" si="17">B26</f>
        <v>12</v>
      </c>
      <c r="C27" s="4" t="s">
        <v>24</v>
      </c>
      <c r="D27" s="4" t="s">
        <v>161</v>
      </c>
      <c r="E27" s="4">
        <v>2</v>
      </c>
      <c r="F27" s="4" t="s">
        <v>290</v>
      </c>
      <c r="G27" s="4"/>
      <c r="H27" s="4">
        <v>1</v>
      </c>
    </row>
    <row r="28" spans="1:9" x14ac:dyDescent="0.3">
      <c r="A28" s="3" t="s">
        <v>8</v>
      </c>
      <c r="B28" s="3">
        <f t="shared" ref="B28" si="18">B26+1</f>
        <v>13</v>
      </c>
      <c r="C28" s="3" t="s">
        <v>25</v>
      </c>
      <c r="D28" s="3" t="s">
        <v>162</v>
      </c>
      <c r="E28" s="3">
        <v>1</v>
      </c>
      <c r="F28" s="3" t="s">
        <v>289</v>
      </c>
      <c r="G28" s="3"/>
      <c r="H28" s="3">
        <v>1</v>
      </c>
    </row>
    <row r="29" spans="1:9" x14ac:dyDescent="0.3">
      <c r="A29" s="3" t="s">
        <v>8</v>
      </c>
      <c r="B29" s="3">
        <f t="shared" ref="B29" si="19">B28</f>
        <v>13</v>
      </c>
      <c r="C29" s="3" t="s">
        <v>25</v>
      </c>
      <c r="D29" s="3" t="s">
        <v>162</v>
      </c>
      <c r="E29" s="3">
        <v>2</v>
      </c>
      <c r="F29" s="3" t="s">
        <v>290</v>
      </c>
      <c r="G29" s="3"/>
      <c r="H29" s="3">
        <v>1</v>
      </c>
    </row>
    <row r="30" spans="1:9" x14ac:dyDescent="0.3">
      <c r="A30" s="4" t="s">
        <v>8</v>
      </c>
      <c r="B30" s="4">
        <f t="shared" ref="B30" si="20">B28+1</f>
        <v>14</v>
      </c>
      <c r="C30" s="4" t="s">
        <v>26</v>
      </c>
      <c r="D30" s="4" t="s">
        <v>163</v>
      </c>
      <c r="E30" s="4">
        <v>1</v>
      </c>
      <c r="F30" s="4" t="s">
        <v>289</v>
      </c>
      <c r="G30" s="4"/>
      <c r="H30" s="4">
        <v>31.356000000000002</v>
      </c>
    </row>
    <row r="31" spans="1:9" x14ac:dyDescent="0.3">
      <c r="A31" s="4" t="s">
        <v>8</v>
      </c>
      <c r="B31" s="4">
        <f t="shared" ref="B31" si="21">B30</f>
        <v>14</v>
      </c>
      <c r="C31" s="4" t="s">
        <v>26</v>
      </c>
      <c r="D31" s="4" t="s">
        <v>163</v>
      </c>
      <c r="E31" s="4">
        <v>2</v>
      </c>
      <c r="F31" s="4" t="s">
        <v>290</v>
      </c>
      <c r="G31" s="4"/>
      <c r="H31" s="4">
        <v>30</v>
      </c>
      <c r="I31" t="s">
        <v>323</v>
      </c>
    </row>
    <row r="32" spans="1:9" x14ac:dyDescent="0.3">
      <c r="A32" s="3" t="s">
        <v>8</v>
      </c>
      <c r="B32" s="3">
        <f t="shared" ref="B32" si="22">B30+1</f>
        <v>15</v>
      </c>
      <c r="C32" s="3" t="s">
        <v>27</v>
      </c>
      <c r="D32" s="3" t="s">
        <v>164</v>
      </c>
      <c r="E32" s="3">
        <v>1</v>
      </c>
      <c r="F32" s="3" t="s">
        <v>289</v>
      </c>
      <c r="G32" s="3"/>
      <c r="H32" s="3">
        <v>31.356000000000002</v>
      </c>
    </row>
    <row r="33" spans="1:9" x14ac:dyDescent="0.3">
      <c r="A33" s="3" t="s">
        <v>8</v>
      </c>
      <c r="B33" s="3">
        <f t="shared" ref="B33" si="23">B32</f>
        <v>15</v>
      </c>
      <c r="C33" s="3" t="s">
        <v>27</v>
      </c>
      <c r="D33" s="3" t="s">
        <v>164</v>
      </c>
      <c r="E33" s="3">
        <v>2</v>
      </c>
      <c r="F33" s="3" t="s">
        <v>290</v>
      </c>
      <c r="G33" s="3"/>
      <c r="H33" s="3">
        <v>40</v>
      </c>
      <c r="I33" t="s">
        <v>323</v>
      </c>
    </row>
    <row r="34" spans="1:9" x14ac:dyDescent="0.3">
      <c r="A34" s="4" t="s">
        <v>8</v>
      </c>
      <c r="B34" s="4">
        <f t="shared" ref="B34" si="24">B32+1</f>
        <v>16</v>
      </c>
      <c r="C34" s="4" t="s">
        <v>28</v>
      </c>
      <c r="D34" s="4" t="s">
        <v>165</v>
      </c>
      <c r="E34" s="4">
        <v>1</v>
      </c>
      <c r="F34" s="4" t="s">
        <v>289</v>
      </c>
      <c r="G34" s="4"/>
      <c r="H34" s="4">
        <v>31.356000000000002</v>
      </c>
    </row>
    <row r="35" spans="1:9" x14ac:dyDescent="0.3">
      <c r="A35" s="4" t="s">
        <v>8</v>
      </c>
      <c r="B35" s="4">
        <f t="shared" ref="B35" si="25">B34</f>
        <v>16</v>
      </c>
      <c r="C35" s="4" t="s">
        <v>28</v>
      </c>
      <c r="D35" s="4" t="s">
        <v>165</v>
      </c>
      <c r="E35" s="4">
        <v>2</v>
      </c>
      <c r="F35" s="4" t="s">
        <v>290</v>
      </c>
      <c r="G35" s="4"/>
      <c r="H35" s="4">
        <v>40</v>
      </c>
      <c r="I35" t="s">
        <v>323</v>
      </c>
    </row>
    <row r="36" spans="1:9" x14ac:dyDescent="0.3">
      <c r="A36" s="3" t="s">
        <v>8</v>
      </c>
      <c r="B36" s="3">
        <f t="shared" ref="B36" si="26">B34+1</f>
        <v>17</v>
      </c>
      <c r="C36" s="3" t="s">
        <v>29</v>
      </c>
      <c r="D36" s="3" t="s">
        <v>166</v>
      </c>
      <c r="E36" s="3">
        <v>1</v>
      </c>
      <c r="F36" s="3" t="s">
        <v>289</v>
      </c>
      <c r="G36" s="3"/>
      <c r="H36" s="3">
        <v>31.356000000000002</v>
      </c>
    </row>
    <row r="37" spans="1:9" x14ac:dyDescent="0.3">
      <c r="A37" s="3" t="s">
        <v>8</v>
      </c>
      <c r="B37" s="3">
        <f t="shared" ref="B37" si="27">B36</f>
        <v>17</v>
      </c>
      <c r="C37" s="3" t="s">
        <v>29</v>
      </c>
      <c r="D37" s="3" t="s">
        <v>166</v>
      </c>
      <c r="E37" s="3">
        <v>2</v>
      </c>
      <c r="F37" s="3" t="s">
        <v>290</v>
      </c>
      <c r="G37" s="3"/>
      <c r="H37" s="3">
        <v>25</v>
      </c>
      <c r="I37" t="s">
        <v>323</v>
      </c>
    </row>
    <row r="38" spans="1:9" x14ac:dyDescent="0.3">
      <c r="A38" s="4" t="s">
        <v>8</v>
      </c>
      <c r="B38" s="4">
        <f t="shared" ref="B38" si="28">B36+1</f>
        <v>18</v>
      </c>
      <c r="C38" s="4" t="s">
        <v>30</v>
      </c>
      <c r="D38" s="4" t="s">
        <v>167</v>
      </c>
      <c r="E38" s="4">
        <v>1</v>
      </c>
      <c r="F38" s="4" t="s">
        <v>289</v>
      </c>
      <c r="G38" s="4"/>
      <c r="H38" s="4">
        <v>31.356000000000002</v>
      </c>
    </row>
    <row r="39" spans="1:9" x14ac:dyDescent="0.3">
      <c r="A39" s="4" t="s">
        <v>8</v>
      </c>
      <c r="B39" s="4">
        <f t="shared" ref="B39" si="29">B38</f>
        <v>18</v>
      </c>
      <c r="C39" s="4" t="s">
        <v>30</v>
      </c>
      <c r="D39" s="4" t="s">
        <v>167</v>
      </c>
      <c r="E39" s="4">
        <v>2</v>
      </c>
      <c r="F39" s="4" t="s">
        <v>290</v>
      </c>
      <c r="G39" s="4"/>
      <c r="H39" s="4">
        <v>20</v>
      </c>
      <c r="I39" t="s">
        <v>323</v>
      </c>
    </row>
    <row r="40" spans="1:9" x14ac:dyDescent="0.3">
      <c r="A40" s="3" t="s">
        <v>8</v>
      </c>
      <c r="B40" s="3">
        <f t="shared" ref="B40" si="30">B38+1</f>
        <v>19</v>
      </c>
      <c r="C40" s="3" t="s">
        <v>31</v>
      </c>
      <c r="D40" s="3" t="s">
        <v>168</v>
      </c>
      <c r="E40" s="3">
        <v>1</v>
      </c>
      <c r="F40" s="3" t="s">
        <v>289</v>
      </c>
      <c r="G40" s="3"/>
      <c r="H40" s="3">
        <v>31.356000000000002</v>
      </c>
    </row>
    <row r="41" spans="1:9" x14ac:dyDescent="0.3">
      <c r="A41" s="3" t="s">
        <v>8</v>
      </c>
      <c r="B41" s="3">
        <f t="shared" ref="B41" si="31">B40</f>
        <v>19</v>
      </c>
      <c r="C41" s="3" t="s">
        <v>31</v>
      </c>
      <c r="D41" s="3" t="s">
        <v>168</v>
      </c>
      <c r="E41" s="3">
        <v>2</v>
      </c>
      <c r="F41" s="3" t="s">
        <v>290</v>
      </c>
      <c r="G41" s="3"/>
      <c r="H41" s="3">
        <v>25</v>
      </c>
      <c r="I41" t="s">
        <v>323</v>
      </c>
    </row>
    <row r="42" spans="1:9" x14ac:dyDescent="0.3">
      <c r="A42" s="4" t="s">
        <v>8</v>
      </c>
      <c r="B42" s="4">
        <f t="shared" ref="B42" si="32">B40+1</f>
        <v>20</v>
      </c>
      <c r="C42" s="4" t="s">
        <v>32</v>
      </c>
      <c r="D42" s="4" t="s">
        <v>169</v>
      </c>
      <c r="E42" s="4">
        <v>1</v>
      </c>
      <c r="F42" s="4" t="s">
        <v>289</v>
      </c>
      <c r="G42" s="4"/>
      <c r="H42" s="4">
        <v>1</v>
      </c>
    </row>
    <row r="43" spans="1:9" x14ac:dyDescent="0.3">
      <c r="A43" s="4" t="s">
        <v>8</v>
      </c>
      <c r="B43" s="4">
        <f t="shared" ref="B43" si="33">B42</f>
        <v>20</v>
      </c>
      <c r="C43" s="4" t="s">
        <v>32</v>
      </c>
      <c r="D43" s="4" t="s">
        <v>169</v>
      </c>
      <c r="E43" s="4">
        <v>2</v>
      </c>
      <c r="F43" s="4" t="s">
        <v>290</v>
      </c>
      <c r="G43" s="4"/>
      <c r="H43" s="4">
        <v>25</v>
      </c>
      <c r="I43" t="s">
        <v>323</v>
      </c>
    </row>
    <row r="44" spans="1:9" x14ac:dyDescent="0.3">
      <c r="A44" s="3" t="s">
        <v>8</v>
      </c>
      <c r="B44" s="3">
        <f t="shared" ref="B44" si="34">B42+1</f>
        <v>21</v>
      </c>
      <c r="C44" s="3" t="s">
        <v>33</v>
      </c>
      <c r="D44" s="3" t="s">
        <v>170</v>
      </c>
      <c r="E44" s="3">
        <v>1</v>
      </c>
      <c r="F44" s="3" t="s">
        <v>289</v>
      </c>
      <c r="G44" s="3"/>
      <c r="H44" s="3">
        <v>1</v>
      </c>
    </row>
    <row r="45" spans="1:9" x14ac:dyDescent="0.3">
      <c r="A45" s="3" t="s">
        <v>8</v>
      </c>
      <c r="B45" s="3">
        <f t="shared" ref="B45" si="35">B44</f>
        <v>21</v>
      </c>
      <c r="C45" s="3" t="s">
        <v>33</v>
      </c>
      <c r="D45" s="3" t="s">
        <v>170</v>
      </c>
      <c r="E45" s="3">
        <v>2</v>
      </c>
      <c r="F45" s="3" t="s">
        <v>290</v>
      </c>
      <c r="G45" s="3"/>
      <c r="H45" s="3">
        <v>25</v>
      </c>
      <c r="I45" t="s">
        <v>323</v>
      </c>
    </row>
    <row r="46" spans="1:9" x14ac:dyDescent="0.3">
      <c r="A46" s="4" t="s">
        <v>8</v>
      </c>
      <c r="B46" s="4">
        <f t="shared" ref="B46" si="36">B44+1</f>
        <v>22</v>
      </c>
      <c r="C46" s="4" t="s">
        <v>34</v>
      </c>
      <c r="D46" s="4" t="s">
        <v>171</v>
      </c>
      <c r="E46" s="4">
        <v>1</v>
      </c>
      <c r="F46" s="4" t="s">
        <v>289</v>
      </c>
      <c r="G46" s="4"/>
      <c r="H46" s="4">
        <v>1</v>
      </c>
    </row>
    <row r="47" spans="1:9" x14ac:dyDescent="0.3">
      <c r="A47" s="4" t="s">
        <v>8</v>
      </c>
      <c r="B47" s="4">
        <f t="shared" ref="B47" si="37">B46</f>
        <v>22</v>
      </c>
      <c r="C47" s="4" t="s">
        <v>34</v>
      </c>
      <c r="D47" s="4" t="s">
        <v>171</v>
      </c>
      <c r="E47" s="4">
        <v>2</v>
      </c>
      <c r="F47" s="4" t="s">
        <v>290</v>
      </c>
      <c r="G47" s="4"/>
      <c r="H47" s="4">
        <v>25</v>
      </c>
      <c r="I47" t="s">
        <v>323</v>
      </c>
    </row>
    <row r="48" spans="1:9" x14ac:dyDescent="0.3">
      <c r="A48" s="3" t="s">
        <v>8</v>
      </c>
      <c r="B48" s="3">
        <f t="shared" ref="B48" si="38">B46+1</f>
        <v>23</v>
      </c>
      <c r="C48" s="3" t="s">
        <v>35</v>
      </c>
      <c r="D48" s="3" t="s">
        <v>172</v>
      </c>
      <c r="E48" s="3">
        <v>1</v>
      </c>
      <c r="F48" s="3" t="s">
        <v>289</v>
      </c>
      <c r="G48" s="3"/>
      <c r="H48" s="3">
        <v>1</v>
      </c>
    </row>
    <row r="49" spans="1:9" x14ac:dyDescent="0.3">
      <c r="A49" s="3" t="s">
        <v>8</v>
      </c>
      <c r="B49" s="3">
        <f t="shared" ref="B49" si="39">B48</f>
        <v>23</v>
      </c>
      <c r="C49" s="3" t="s">
        <v>35</v>
      </c>
      <c r="D49" s="3" t="s">
        <v>172</v>
      </c>
      <c r="E49" s="3">
        <v>2</v>
      </c>
      <c r="F49" s="3" t="s">
        <v>290</v>
      </c>
      <c r="G49" s="3"/>
      <c r="H49" s="3">
        <v>25</v>
      </c>
      <c r="I49" t="s">
        <v>323</v>
      </c>
    </row>
    <row r="50" spans="1:9" x14ac:dyDescent="0.3">
      <c r="A50" s="4" t="s">
        <v>8</v>
      </c>
      <c r="B50" s="4">
        <f t="shared" ref="B50" si="40">B48+1</f>
        <v>24</v>
      </c>
      <c r="C50" s="4" t="s">
        <v>36</v>
      </c>
      <c r="D50" s="4" t="s">
        <v>173</v>
      </c>
      <c r="E50" s="4">
        <v>1</v>
      </c>
      <c r="F50" s="4" t="s">
        <v>289</v>
      </c>
      <c r="G50" s="4"/>
      <c r="H50" s="4">
        <v>1</v>
      </c>
    </row>
    <row r="51" spans="1:9" x14ac:dyDescent="0.3">
      <c r="A51" s="4" t="s">
        <v>8</v>
      </c>
      <c r="B51" s="4">
        <f t="shared" ref="B51" si="41">B50</f>
        <v>24</v>
      </c>
      <c r="C51" s="4" t="s">
        <v>36</v>
      </c>
      <c r="D51" s="4" t="s">
        <v>173</v>
      </c>
      <c r="E51" s="4">
        <v>2</v>
      </c>
      <c r="F51" s="4" t="s">
        <v>290</v>
      </c>
      <c r="G51" s="4"/>
      <c r="H51" s="4">
        <v>25</v>
      </c>
      <c r="I51" t="s">
        <v>323</v>
      </c>
    </row>
    <row r="52" spans="1:9" x14ac:dyDescent="0.3">
      <c r="A52" s="3" t="s">
        <v>9</v>
      </c>
      <c r="B52" s="3">
        <f t="shared" ref="B52" si="42">B50+1</f>
        <v>25</v>
      </c>
      <c r="C52" s="3" t="s">
        <v>37</v>
      </c>
      <c r="D52" s="3" t="s">
        <v>174</v>
      </c>
      <c r="E52" s="3">
        <v>1</v>
      </c>
      <c r="F52" s="3" t="s">
        <v>289</v>
      </c>
      <c r="G52" s="3"/>
      <c r="H52" s="3">
        <v>1</v>
      </c>
    </row>
    <row r="53" spans="1:9" x14ac:dyDescent="0.3">
      <c r="A53" s="3" t="s">
        <v>9</v>
      </c>
      <c r="B53" s="3">
        <f t="shared" ref="B53" si="43">B52</f>
        <v>25</v>
      </c>
      <c r="C53" s="3" t="s">
        <v>37</v>
      </c>
      <c r="D53" s="3" t="s">
        <v>174</v>
      </c>
      <c r="E53" s="3">
        <v>2</v>
      </c>
      <c r="F53" s="3" t="s">
        <v>290</v>
      </c>
      <c r="G53" s="3"/>
      <c r="H53" s="3">
        <v>60</v>
      </c>
    </row>
    <row r="54" spans="1:9" x14ac:dyDescent="0.3">
      <c r="A54" s="4" t="s">
        <v>9</v>
      </c>
      <c r="B54" s="4">
        <f t="shared" ref="B54" si="44">B52+1</f>
        <v>26</v>
      </c>
      <c r="C54" s="4" t="s">
        <v>38</v>
      </c>
      <c r="D54" s="4" t="s">
        <v>175</v>
      </c>
      <c r="E54" s="4">
        <v>1</v>
      </c>
      <c r="F54" s="4" t="s">
        <v>289</v>
      </c>
      <c r="G54" s="4"/>
      <c r="H54" s="4">
        <v>1</v>
      </c>
    </row>
    <row r="55" spans="1:9" x14ac:dyDescent="0.3">
      <c r="A55" s="4" t="s">
        <v>9</v>
      </c>
      <c r="B55" s="4">
        <f t="shared" ref="B55" si="45">B54</f>
        <v>26</v>
      </c>
      <c r="C55" s="4" t="s">
        <v>38</v>
      </c>
      <c r="D55" s="4" t="s">
        <v>175</v>
      </c>
      <c r="E55" s="4">
        <v>2</v>
      </c>
      <c r="F55" s="4" t="s">
        <v>290</v>
      </c>
      <c r="G55" s="4"/>
      <c r="H55" s="4">
        <v>50</v>
      </c>
    </row>
    <row r="56" spans="1:9" x14ac:dyDescent="0.3">
      <c r="A56" s="3" t="s">
        <v>9</v>
      </c>
      <c r="B56" s="3">
        <f t="shared" ref="B56" si="46">B54+1</f>
        <v>27</v>
      </c>
      <c r="C56" s="3" t="s">
        <v>39</v>
      </c>
      <c r="D56" s="3" t="s">
        <v>176</v>
      </c>
      <c r="E56" s="3">
        <v>1</v>
      </c>
      <c r="F56" s="3" t="s">
        <v>289</v>
      </c>
      <c r="G56" s="3"/>
      <c r="H56" s="3">
        <v>1</v>
      </c>
    </row>
    <row r="57" spans="1:9" x14ac:dyDescent="0.3">
      <c r="A57" s="3" t="s">
        <v>9</v>
      </c>
      <c r="B57" s="3">
        <f t="shared" ref="B57" si="47">B56</f>
        <v>27</v>
      </c>
      <c r="C57" s="3" t="s">
        <v>39</v>
      </c>
      <c r="D57" s="3" t="s">
        <v>176</v>
      </c>
      <c r="E57" s="3">
        <v>2</v>
      </c>
      <c r="F57" s="3" t="s">
        <v>290</v>
      </c>
      <c r="G57" s="3"/>
      <c r="H57" s="3">
        <v>1</v>
      </c>
    </row>
    <row r="58" spans="1:9" x14ac:dyDescent="0.3">
      <c r="A58" s="4" t="s">
        <v>9</v>
      </c>
      <c r="B58" s="4">
        <f t="shared" ref="B58" si="48">B56+1</f>
        <v>28</v>
      </c>
      <c r="C58" s="4" t="s">
        <v>40</v>
      </c>
      <c r="D58" s="4" t="s">
        <v>177</v>
      </c>
      <c r="E58" s="4">
        <v>1</v>
      </c>
      <c r="F58" s="4" t="s">
        <v>289</v>
      </c>
      <c r="G58" s="4"/>
      <c r="H58" s="4">
        <v>31.356000000000002</v>
      </c>
    </row>
    <row r="59" spans="1:9" x14ac:dyDescent="0.3">
      <c r="A59" s="4" t="s">
        <v>9</v>
      </c>
      <c r="B59" s="4">
        <f t="shared" ref="B59" si="49">B58</f>
        <v>28</v>
      </c>
      <c r="C59" s="4" t="s">
        <v>40</v>
      </c>
      <c r="D59" s="4" t="s">
        <v>177</v>
      </c>
      <c r="E59" s="4">
        <v>2</v>
      </c>
      <c r="F59" s="4" t="s">
        <v>290</v>
      </c>
      <c r="G59" s="4"/>
      <c r="H59" s="4">
        <v>1</v>
      </c>
    </row>
    <row r="60" spans="1:9" x14ac:dyDescent="0.3">
      <c r="A60" s="3" t="s">
        <v>9</v>
      </c>
      <c r="B60" s="3">
        <f t="shared" ref="B60" si="50">B58+1</f>
        <v>29</v>
      </c>
      <c r="C60" s="3" t="s">
        <v>308</v>
      </c>
      <c r="D60" s="3" t="s">
        <v>178</v>
      </c>
      <c r="E60" s="3">
        <v>1</v>
      </c>
      <c r="F60" s="3" t="s">
        <v>289</v>
      </c>
      <c r="G60" s="3"/>
      <c r="H60" s="3">
        <v>31.356000000000002</v>
      </c>
    </row>
    <row r="61" spans="1:9" x14ac:dyDescent="0.3">
      <c r="A61" s="3" t="s">
        <v>9</v>
      </c>
      <c r="B61" s="3">
        <f t="shared" ref="B61" si="51">B60</f>
        <v>29</v>
      </c>
      <c r="C61" s="3" t="s">
        <v>308</v>
      </c>
      <c r="D61" s="3" t="s">
        <v>309</v>
      </c>
      <c r="E61" s="3">
        <v>2</v>
      </c>
      <c r="F61" s="3" t="s">
        <v>290</v>
      </c>
      <c r="G61" s="3"/>
      <c r="H61" s="3">
        <v>20</v>
      </c>
      <c r="I61" t="s">
        <v>323</v>
      </c>
    </row>
    <row r="62" spans="1:9" x14ac:dyDescent="0.3">
      <c r="A62" s="4" t="s">
        <v>9</v>
      </c>
      <c r="B62" s="4">
        <f t="shared" ref="B62" si="52">B60+1</f>
        <v>30</v>
      </c>
      <c r="C62" s="4" t="s">
        <v>41</v>
      </c>
      <c r="D62" s="4" t="s">
        <v>179</v>
      </c>
      <c r="E62" s="4">
        <v>1</v>
      </c>
      <c r="F62" s="4" t="s">
        <v>289</v>
      </c>
      <c r="G62" s="4"/>
      <c r="H62" s="4">
        <v>31.356000000000002</v>
      </c>
    </row>
    <row r="63" spans="1:9" x14ac:dyDescent="0.3">
      <c r="A63" s="4" t="s">
        <v>9</v>
      </c>
      <c r="B63" s="4">
        <f t="shared" ref="B63" si="53">B62</f>
        <v>30</v>
      </c>
      <c r="C63" s="4" t="s">
        <v>41</v>
      </c>
      <c r="D63" s="4" t="s">
        <v>179</v>
      </c>
      <c r="E63" s="4">
        <v>2</v>
      </c>
      <c r="F63" s="4" t="s">
        <v>290</v>
      </c>
      <c r="G63" s="4"/>
      <c r="H63" s="4">
        <v>20</v>
      </c>
      <c r="I63" t="s">
        <v>323</v>
      </c>
    </row>
    <row r="64" spans="1:9" x14ac:dyDescent="0.3">
      <c r="A64" s="3" t="s">
        <v>9</v>
      </c>
      <c r="B64" s="3">
        <f t="shared" ref="B64" si="54">B62+1</f>
        <v>31</v>
      </c>
      <c r="C64" s="3" t="s">
        <v>42</v>
      </c>
      <c r="D64" s="3" t="s">
        <v>180</v>
      </c>
      <c r="E64" s="3">
        <v>1</v>
      </c>
      <c r="F64" s="3" t="s">
        <v>289</v>
      </c>
      <c r="G64" s="3"/>
      <c r="H64" s="3">
        <v>31.356000000000002</v>
      </c>
    </row>
    <row r="65" spans="1:9" x14ac:dyDescent="0.3">
      <c r="A65" s="3" t="s">
        <v>9</v>
      </c>
      <c r="B65" s="3">
        <f t="shared" ref="B65" si="55">B64</f>
        <v>31</v>
      </c>
      <c r="C65" s="3" t="s">
        <v>42</v>
      </c>
      <c r="D65" s="3" t="s">
        <v>180</v>
      </c>
      <c r="E65" s="3">
        <v>2</v>
      </c>
      <c r="F65" s="3" t="s">
        <v>290</v>
      </c>
      <c r="G65" s="3"/>
      <c r="H65" s="3">
        <v>20</v>
      </c>
      <c r="I65" t="s">
        <v>323</v>
      </c>
    </row>
    <row r="66" spans="1:9" x14ac:dyDescent="0.3">
      <c r="A66" s="4" t="s">
        <v>9</v>
      </c>
      <c r="B66" s="4">
        <f t="shared" ref="B66" si="56">B64+1</f>
        <v>32</v>
      </c>
      <c r="C66" s="4" t="s">
        <v>43</v>
      </c>
      <c r="D66" s="4" t="s">
        <v>181</v>
      </c>
      <c r="E66" s="4">
        <v>1</v>
      </c>
      <c r="F66" s="4" t="s">
        <v>289</v>
      </c>
      <c r="G66" s="4"/>
      <c r="H66" s="4">
        <v>1</v>
      </c>
    </row>
    <row r="67" spans="1:9" x14ac:dyDescent="0.3">
      <c r="A67" s="4" t="s">
        <v>9</v>
      </c>
      <c r="B67" s="4">
        <f t="shared" ref="B67" si="57">B66</f>
        <v>32</v>
      </c>
      <c r="C67" s="4" t="s">
        <v>43</v>
      </c>
      <c r="D67" s="4" t="s">
        <v>181</v>
      </c>
      <c r="E67" s="4">
        <v>2</v>
      </c>
      <c r="F67" s="4" t="s">
        <v>290</v>
      </c>
      <c r="G67" s="4"/>
      <c r="H67" s="4">
        <v>1</v>
      </c>
    </row>
    <row r="68" spans="1:9" x14ac:dyDescent="0.3">
      <c r="A68" s="3" t="s">
        <v>9</v>
      </c>
      <c r="B68" s="3">
        <f t="shared" ref="B68" si="58">B66+1</f>
        <v>33</v>
      </c>
      <c r="C68" s="3" t="s">
        <v>44</v>
      </c>
      <c r="D68" s="3" t="s">
        <v>182</v>
      </c>
      <c r="E68" s="3">
        <v>1</v>
      </c>
      <c r="F68" s="3" t="s">
        <v>289</v>
      </c>
      <c r="G68" s="3"/>
      <c r="H68" s="3">
        <v>1</v>
      </c>
    </row>
    <row r="69" spans="1:9" x14ac:dyDescent="0.3">
      <c r="A69" s="3" t="s">
        <v>9</v>
      </c>
      <c r="B69" s="3">
        <f t="shared" ref="B69" si="59">B68</f>
        <v>33</v>
      </c>
      <c r="C69" s="3" t="s">
        <v>44</v>
      </c>
      <c r="D69" s="3" t="s">
        <v>182</v>
      </c>
      <c r="E69" s="3">
        <v>2</v>
      </c>
      <c r="F69" s="3" t="s">
        <v>290</v>
      </c>
      <c r="G69" s="3"/>
      <c r="H69" s="3">
        <v>1</v>
      </c>
    </row>
    <row r="70" spans="1:9" x14ac:dyDescent="0.3">
      <c r="A70" s="3" t="s">
        <v>9</v>
      </c>
      <c r="B70" s="4">
        <f t="shared" ref="B70" si="60">B68+1</f>
        <v>34</v>
      </c>
      <c r="C70" s="4" t="s">
        <v>45</v>
      </c>
      <c r="D70" s="4" t="s">
        <v>183</v>
      </c>
      <c r="E70" s="4">
        <v>1</v>
      </c>
      <c r="F70" s="4" t="s">
        <v>289</v>
      </c>
      <c r="G70" s="4"/>
      <c r="H70" s="4">
        <v>1</v>
      </c>
    </row>
    <row r="71" spans="1:9" x14ac:dyDescent="0.3">
      <c r="A71" s="3" t="s">
        <v>9</v>
      </c>
      <c r="B71" s="4">
        <f t="shared" ref="B71" si="61">B70</f>
        <v>34</v>
      </c>
      <c r="C71" s="4" t="s">
        <v>45</v>
      </c>
      <c r="D71" s="4" t="s">
        <v>183</v>
      </c>
      <c r="E71" s="4">
        <v>2</v>
      </c>
      <c r="F71" s="4" t="s">
        <v>290</v>
      </c>
      <c r="G71" s="4"/>
      <c r="H71" s="4">
        <v>1</v>
      </c>
    </row>
    <row r="72" spans="1:9" x14ac:dyDescent="0.3">
      <c r="A72" s="4" t="s">
        <v>9</v>
      </c>
      <c r="B72" s="3">
        <f t="shared" ref="B72" si="62">B70+1</f>
        <v>35</v>
      </c>
      <c r="C72" s="3" t="s">
        <v>46</v>
      </c>
      <c r="D72" s="3" t="s">
        <v>184</v>
      </c>
      <c r="E72" s="3">
        <v>1</v>
      </c>
      <c r="F72" s="3" t="s">
        <v>289</v>
      </c>
      <c r="G72" s="3"/>
      <c r="H72" s="3">
        <v>1</v>
      </c>
    </row>
    <row r="73" spans="1:9" x14ac:dyDescent="0.3">
      <c r="A73" s="4" t="s">
        <v>9</v>
      </c>
      <c r="B73" s="3">
        <f t="shared" ref="B73" si="63">B72</f>
        <v>35</v>
      </c>
      <c r="C73" s="3" t="s">
        <v>46</v>
      </c>
      <c r="D73" s="3" t="s">
        <v>184</v>
      </c>
      <c r="E73" s="3">
        <v>2</v>
      </c>
      <c r="F73" s="3" t="s">
        <v>290</v>
      </c>
      <c r="G73" s="3"/>
      <c r="H73" s="3">
        <v>1</v>
      </c>
    </row>
    <row r="74" spans="1:9" x14ac:dyDescent="0.3">
      <c r="A74" s="4" t="s">
        <v>9</v>
      </c>
      <c r="B74" s="4">
        <f t="shared" ref="B74" si="64">B72+1</f>
        <v>36</v>
      </c>
      <c r="C74" s="4" t="s">
        <v>47</v>
      </c>
      <c r="D74" s="4" t="s">
        <v>185</v>
      </c>
      <c r="E74" s="4">
        <v>1</v>
      </c>
      <c r="F74" s="4" t="s">
        <v>289</v>
      </c>
      <c r="G74" s="4"/>
      <c r="H74" s="4">
        <v>1</v>
      </c>
    </row>
    <row r="75" spans="1:9" x14ac:dyDescent="0.3">
      <c r="A75" s="4" t="s">
        <v>9</v>
      </c>
      <c r="B75" s="4">
        <f t="shared" ref="B75" si="65">B74</f>
        <v>36</v>
      </c>
      <c r="C75" s="4" t="s">
        <v>47</v>
      </c>
      <c r="D75" s="4" t="s">
        <v>185</v>
      </c>
      <c r="E75" s="4">
        <v>2</v>
      </c>
      <c r="F75" s="4" t="s">
        <v>290</v>
      </c>
      <c r="G75" s="4"/>
      <c r="H75" s="4">
        <v>20</v>
      </c>
    </row>
    <row r="76" spans="1:9" x14ac:dyDescent="0.3">
      <c r="A76" s="3" t="s">
        <v>9</v>
      </c>
      <c r="B76" s="3">
        <f t="shared" ref="B76" si="66">B74+1</f>
        <v>37</v>
      </c>
      <c r="C76" s="3" t="s">
        <v>48</v>
      </c>
      <c r="D76" s="3" t="s">
        <v>186</v>
      </c>
      <c r="E76" s="3">
        <v>1</v>
      </c>
      <c r="F76" s="3" t="s">
        <v>289</v>
      </c>
      <c r="G76" s="3"/>
      <c r="H76" s="3">
        <v>1</v>
      </c>
    </row>
    <row r="77" spans="1:9" x14ac:dyDescent="0.3">
      <c r="A77" s="3" t="s">
        <v>9</v>
      </c>
      <c r="B77" s="3">
        <f t="shared" ref="B77" si="67">B76</f>
        <v>37</v>
      </c>
      <c r="C77" s="3" t="s">
        <v>48</v>
      </c>
      <c r="D77" s="3" t="s">
        <v>186</v>
      </c>
      <c r="E77" s="3">
        <v>2</v>
      </c>
      <c r="F77" s="3" t="s">
        <v>290</v>
      </c>
      <c r="G77" s="3"/>
      <c r="H77" s="3">
        <v>20</v>
      </c>
    </row>
    <row r="78" spans="1:9" x14ac:dyDescent="0.3">
      <c r="A78" s="4" t="s">
        <v>9</v>
      </c>
      <c r="B78" s="4">
        <f t="shared" ref="B78" si="68">B76+1</f>
        <v>38</v>
      </c>
      <c r="C78" s="4" t="s">
        <v>49</v>
      </c>
      <c r="D78" s="4" t="s">
        <v>187</v>
      </c>
      <c r="E78" s="4">
        <v>1</v>
      </c>
      <c r="F78" s="4" t="s">
        <v>289</v>
      </c>
      <c r="G78" s="4"/>
      <c r="H78" s="4">
        <v>1</v>
      </c>
    </row>
    <row r="79" spans="1:9" x14ac:dyDescent="0.3">
      <c r="A79" s="4" t="s">
        <v>9</v>
      </c>
      <c r="B79" s="4">
        <f t="shared" ref="B79" si="69">B78</f>
        <v>38</v>
      </c>
      <c r="C79" s="4" t="s">
        <v>49</v>
      </c>
      <c r="D79" s="4" t="s">
        <v>187</v>
      </c>
      <c r="E79" s="4">
        <v>2</v>
      </c>
      <c r="F79" s="4" t="s">
        <v>290</v>
      </c>
      <c r="G79" s="4"/>
      <c r="H79" s="4">
        <v>20</v>
      </c>
    </row>
    <row r="80" spans="1:9" x14ac:dyDescent="0.3">
      <c r="A80" s="3" t="s">
        <v>9</v>
      </c>
      <c r="B80" s="3">
        <f t="shared" ref="B80" si="70">B78+1</f>
        <v>39</v>
      </c>
      <c r="C80" s="3" t="s">
        <v>50</v>
      </c>
      <c r="D80" s="3" t="s">
        <v>188</v>
      </c>
      <c r="E80" s="3">
        <v>1</v>
      </c>
      <c r="F80" s="3" t="s">
        <v>289</v>
      </c>
      <c r="G80" s="3"/>
      <c r="H80" s="3">
        <v>1</v>
      </c>
    </row>
    <row r="81" spans="1:8" x14ac:dyDescent="0.3">
      <c r="A81" s="3" t="s">
        <v>9</v>
      </c>
      <c r="B81" s="3">
        <f t="shared" ref="B81" si="71">B80</f>
        <v>39</v>
      </c>
      <c r="C81" s="3" t="s">
        <v>50</v>
      </c>
      <c r="D81" s="3" t="s">
        <v>188</v>
      </c>
      <c r="E81" s="3">
        <v>2</v>
      </c>
      <c r="F81" s="3" t="s">
        <v>290</v>
      </c>
      <c r="G81" s="3"/>
      <c r="H81" s="3">
        <v>20</v>
      </c>
    </row>
    <row r="82" spans="1:8" x14ac:dyDescent="0.3">
      <c r="A82" s="4" t="s">
        <v>9</v>
      </c>
      <c r="B82" s="4">
        <f t="shared" ref="B82" si="72">B80+1</f>
        <v>40</v>
      </c>
      <c r="C82" s="4" t="s">
        <v>51</v>
      </c>
      <c r="D82" s="4" t="s">
        <v>189</v>
      </c>
      <c r="E82" s="4">
        <v>1</v>
      </c>
      <c r="F82" s="4" t="s">
        <v>289</v>
      </c>
      <c r="G82" s="4"/>
      <c r="H82" s="4">
        <v>1</v>
      </c>
    </row>
    <row r="83" spans="1:8" x14ac:dyDescent="0.3">
      <c r="A83" s="4" t="s">
        <v>9</v>
      </c>
      <c r="B83" s="4">
        <f t="shared" ref="B83" si="73">B82</f>
        <v>40</v>
      </c>
      <c r="C83" s="4" t="s">
        <v>51</v>
      </c>
      <c r="D83" s="4" t="s">
        <v>189</v>
      </c>
      <c r="E83" s="4">
        <v>2</v>
      </c>
      <c r="F83" s="4" t="s">
        <v>290</v>
      </c>
      <c r="G83" s="4"/>
      <c r="H83" s="4">
        <v>15</v>
      </c>
    </row>
    <row r="84" spans="1:8" x14ac:dyDescent="0.3">
      <c r="A84" s="3" t="s">
        <v>10</v>
      </c>
      <c r="B84" s="3">
        <f t="shared" ref="B84" si="74">B82+1</f>
        <v>41</v>
      </c>
      <c r="C84" s="3" t="s">
        <v>52</v>
      </c>
      <c r="D84" s="3" t="s">
        <v>190</v>
      </c>
      <c r="E84" s="3">
        <v>1</v>
      </c>
      <c r="F84" s="3" t="s">
        <v>289</v>
      </c>
      <c r="G84" s="3"/>
      <c r="H84" s="3">
        <v>1</v>
      </c>
    </row>
    <row r="85" spans="1:8" x14ac:dyDescent="0.3">
      <c r="A85" s="3" t="s">
        <v>10</v>
      </c>
      <c r="B85" s="3">
        <f t="shared" ref="B85" si="75">B84</f>
        <v>41</v>
      </c>
      <c r="C85" s="3" t="s">
        <v>52</v>
      </c>
      <c r="D85" s="3" t="s">
        <v>190</v>
      </c>
      <c r="E85" s="3">
        <v>2</v>
      </c>
      <c r="F85" s="3" t="s">
        <v>290</v>
      </c>
      <c r="G85" s="3"/>
      <c r="H85" s="3">
        <v>1</v>
      </c>
    </row>
    <row r="86" spans="1:8" x14ac:dyDescent="0.3">
      <c r="A86" s="4" t="s">
        <v>10</v>
      </c>
      <c r="B86" s="4">
        <f t="shared" ref="B86" si="76">B84+1</f>
        <v>42</v>
      </c>
      <c r="C86" s="4" t="s">
        <v>53</v>
      </c>
      <c r="D86" s="4" t="s">
        <v>191</v>
      </c>
      <c r="E86" s="4">
        <v>1</v>
      </c>
      <c r="F86" s="4" t="s">
        <v>289</v>
      </c>
      <c r="G86" s="4"/>
      <c r="H86" s="4">
        <v>1</v>
      </c>
    </row>
    <row r="87" spans="1:8" x14ac:dyDescent="0.3">
      <c r="A87" s="4" t="s">
        <v>10</v>
      </c>
      <c r="B87" s="4">
        <f t="shared" ref="B87" si="77">B86</f>
        <v>42</v>
      </c>
      <c r="C87" s="4" t="s">
        <v>53</v>
      </c>
      <c r="D87" s="4" t="s">
        <v>191</v>
      </c>
      <c r="E87" s="4">
        <v>2</v>
      </c>
      <c r="F87" s="4" t="s">
        <v>290</v>
      </c>
      <c r="G87" s="4"/>
      <c r="H87" s="4">
        <v>1</v>
      </c>
    </row>
    <row r="88" spans="1:8" x14ac:dyDescent="0.3">
      <c r="A88" s="3" t="s">
        <v>10</v>
      </c>
      <c r="B88" s="3">
        <f t="shared" ref="B88" si="78">B86+1</f>
        <v>43</v>
      </c>
      <c r="C88" s="3" t="s">
        <v>54</v>
      </c>
      <c r="D88" s="3" t="s">
        <v>192</v>
      </c>
      <c r="E88" s="3">
        <v>1</v>
      </c>
      <c r="F88" s="3" t="s">
        <v>289</v>
      </c>
      <c r="G88" s="3"/>
      <c r="H88" s="3">
        <v>1</v>
      </c>
    </row>
    <row r="89" spans="1:8" x14ac:dyDescent="0.3">
      <c r="A89" s="3" t="s">
        <v>10</v>
      </c>
      <c r="B89" s="3">
        <f t="shared" ref="B89" si="79">B88</f>
        <v>43</v>
      </c>
      <c r="C89" s="3" t="s">
        <v>54</v>
      </c>
      <c r="D89" s="3" t="s">
        <v>192</v>
      </c>
      <c r="E89" s="3">
        <v>2</v>
      </c>
      <c r="F89" s="3" t="s">
        <v>290</v>
      </c>
      <c r="G89" s="3"/>
      <c r="H89" s="3">
        <v>1</v>
      </c>
    </row>
    <row r="90" spans="1:8" x14ac:dyDescent="0.3">
      <c r="A90" s="4" t="s">
        <v>10</v>
      </c>
      <c r="B90" s="4">
        <f t="shared" ref="B90" si="80">B88+1</f>
        <v>44</v>
      </c>
      <c r="C90" s="4" t="s">
        <v>55</v>
      </c>
      <c r="D90" s="4" t="s">
        <v>193</v>
      </c>
      <c r="E90" s="4">
        <v>1</v>
      </c>
      <c r="F90" s="4" t="s">
        <v>289</v>
      </c>
      <c r="G90" s="4"/>
      <c r="H90" s="4">
        <v>1</v>
      </c>
    </row>
    <row r="91" spans="1:8" x14ac:dyDescent="0.3">
      <c r="A91" s="4" t="s">
        <v>10</v>
      </c>
      <c r="B91" s="4">
        <f t="shared" ref="B91" si="81">B90</f>
        <v>44</v>
      </c>
      <c r="C91" s="4" t="s">
        <v>55</v>
      </c>
      <c r="D91" s="4" t="s">
        <v>193</v>
      </c>
      <c r="E91" s="4">
        <v>2</v>
      </c>
      <c r="F91" s="4" t="s">
        <v>290</v>
      </c>
      <c r="G91" s="4"/>
      <c r="H91" s="4">
        <v>1</v>
      </c>
    </row>
    <row r="92" spans="1:8" x14ac:dyDescent="0.3">
      <c r="A92" s="3" t="s">
        <v>10</v>
      </c>
      <c r="B92" s="3">
        <f t="shared" ref="B92" si="82">B90+1</f>
        <v>45</v>
      </c>
      <c r="C92" s="3" t="s">
        <v>56</v>
      </c>
      <c r="D92" s="3" t="s">
        <v>194</v>
      </c>
      <c r="E92" s="3">
        <v>1</v>
      </c>
      <c r="F92" s="3" t="s">
        <v>289</v>
      </c>
      <c r="G92" s="3"/>
      <c r="H92" s="3">
        <v>1</v>
      </c>
    </row>
    <row r="93" spans="1:8" x14ac:dyDescent="0.3">
      <c r="A93" s="3" t="s">
        <v>10</v>
      </c>
      <c r="B93" s="3">
        <f t="shared" ref="B93" si="83">B92</f>
        <v>45</v>
      </c>
      <c r="C93" s="3" t="s">
        <v>56</v>
      </c>
      <c r="D93" s="3" t="s">
        <v>194</v>
      </c>
      <c r="E93" s="3">
        <v>2</v>
      </c>
      <c r="F93" s="3" t="s">
        <v>290</v>
      </c>
      <c r="G93" s="3"/>
      <c r="H93" s="3">
        <v>1</v>
      </c>
    </row>
    <row r="94" spans="1:8" x14ac:dyDescent="0.3">
      <c r="A94" s="4" t="s">
        <v>10</v>
      </c>
      <c r="B94" s="4">
        <f t="shared" ref="B94" si="84">B92+1</f>
        <v>46</v>
      </c>
      <c r="C94" s="4" t="s">
        <v>57</v>
      </c>
      <c r="D94" s="4" t="s">
        <v>195</v>
      </c>
      <c r="E94" s="4">
        <v>1</v>
      </c>
      <c r="F94" s="4" t="s">
        <v>289</v>
      </c>
      <c r="G94" s="4"/>
      <c r="H94" s="4">
        <v>1</v>
      </c>
    </row>
    <row r="95" spans="1:8" x14ac:dyDescent="0.3">
      <c r="A95" s="4" t="s">
        <v>10</v>
      </c>
      <c r="B95" s="4">
        <f t="shared" ref="B95" si="85">B94</f>
        <v>46</v>
      </c>
      <c r="C95" s="4" t="s">
        <v>57</v>
      </c>
      <c r="D95" s="4" t="s">
        <v>195</v>
      </c>
      <c r="E95" s="4">
        <v>2</v>
      </c>
      <c r="F95" s="4" t="s">
        <v>290</v>
      </c>
      <c r="G95" s="4"/>
      <c r="H95" s="4">
        <v>1</v>
      </c>
    </row>
    <row r="96" spans="1:8" x14ac:dyDescent="0.3">
      <c r="A96" s="3" t="s">
        <v>10</v>
      </c>
      <c r="B96" s="3">
        <f t="shared" ref="B96" si="86">B94+1</f>
        <v>47</v>
      </c>
      <c r="C96" s="3" t="s">
        <v>58</v>
      </c>
      <c r="D96" s="3" t="s">
        <v>196</v>
      </c>
      <c r="E96" s="3">
        <v>1</v>
      </c>
      <c r="F96" s="3" t="s">
        <v>289</v>
      </c>
      <c r="G96" s="3"/>
      <c r="H96" s="3">
        <v>1</v>
      </c>
    </row>
    <row r="97" spans="1:8" x14ac:dyDescent="0.3">
      <c r="A97" s="3" t="s">
        <v>10</v>
      </c>
      <c r="B97" s="3">
        <f t="shared" ref="B97" si="87">B96</f>
        <v>47</v>
      </c>
      <c r="C97" s="3" t="s">
        <v>58</v>
      </c>
      <c r="D97" s="3" t="s">
        <v>196</v>
      </c>
      <c r="E97" s="3">
        <v>2</v>
      </c>
      <c r="F97" s="3" t="s">
        <v>290</v>
      </c>
      <c r="G97" s="3"/>
      <c r="H97" s="3">
        <v>1</v>
      </c>
    </row>
    <row r="98" spans="1:8" x14ac:dyDescent="0.3">
      <c r="A98" s="4" t="s">
        <v>10</v>
      </c>
      <c r="B98" s="4">
        <f t="shared" ref="B98" si="88">B96+1</f>
        <v>48</v>
      </c>
      <c r="C98" s="4" t="s">
        <v>59</v>
      </c>
      <c r="D98" s="4" t="s">
        <v>197</v>
      </c>
      <c r="E98" s="4">
        <v>1</v>
      </c>
      <c r="F98" s="4" t="s">
        <v>289</v>
      </c>
      <c r="G98" s="4"/>
      <c r="H98" s="4">
        <v>1</v>
      </c>
    </row>
    <row r="99" spans="1:8" x14ac:dyDescent="0.3">
      <c r="A99" s="4" t="s">
        <v>10</v>
      </c>
      <c r="B99" s="4">
        <f t="shared" ref="B99" si="89">B98</f>
        <v>48</v>
      </c>
      <c r="C99" s="4" t="s">
        <v>59</v>
      </c>
      <c r="D99" s="4" t="s">
        <v>197</v>
      </c>
      <c r="E99" s="4">
        <v>2</v>
      </c>
      <c r="F99" s="4" t="s">
        <v>290</v>
      </c>
      <c r="G99" s="4"/>
      <c r="H99" s="4">
        <v>1</v>
      </c>
    </row>
    <row r="100" spans="1:8" x14ac:dyDescent="0.3">
      <c r="A100" s="3" t="s">
        <v>10</v>
      </c>
      <c r="B100" s="3">
        <f t="shared" ref="B100" si="90">B98+1</f>
        <v>49</v>
      </c>
      <c r="C100" s="3" t="s">
        <v>60</v>
      </c>
      <c r="D100" s="3" t="s">
        <v>198</v>
      </c>
      <c r="E100" s="3">
        <v>1</v>
      </c>
      <c r="F100" s="3" t="s">
        <v>289</v>
      </c>
      <c r="G100" s="3"/>
      <c r="H100" s="3">
        <v>1</v>
      </c>
    </row>
    <row r="101" spans="1:8" x14ac:dyDescent="0.3">
      <c r="A101" s="3" t="s">
        <v>10</v>
      </c>
      <c r="B101" s="3">
        <f t="shared" ref="B101" si="91">B100</f>
        <v>49</v>
      </c>
      <c r="C101" s="3" t="s">
        <v>60</v>
      </c>
      <c r="D101" s="3" t="s">
        <v>198</v>
      </c>
      <c r="E101" s="3">
        <v>2</v>
      </c>
      <c r="F101" s="3" t="s">
        <v>290</v>
      </c>
      <c r="G101" s="3"/>
      <c r="H101" s="3">
        <v>1</v>
      </c>
    </row>
    <row r="102" spans="1:8" x14ac:dyDescent="0.3">
      <c r="A102" s="4" t="s">
        <v>10</v>
      </c>
      <c r="B102" s="4">
        <f t="shared" ref="B102" si="92">B100+1</f>
        <v>50</v>
      </c>
      <c r="C102" s="4" t="s">
        <v>61</v>
      </c>
      <c r="D102" s="4" t="s">
        <v>199</v>
      </c>
      <c r="E102" s="4">
        <v>1</v>
      </c>
      <c r="F102" s="4" t="s">
        <v>289</v>
      </c>
      <c r="G102" s="4"/>
      <c r="H102" s="4">
        <v>1</v>
      </c>
    </row>
    <row r="103" spans="1:8" x14ac:dyDescent="0.3">
      <c r="A103" s="4" t="s">
        <v>10</v>
      </c>
      <c r="B103" s="4">
        <f t="shared" ref="B103" si="93">B102</f>
        <v>50</v>
      </c>
      <c r="C103" s="4" t="s">
        <v>61</v>
      </c>
      <c r="D103" s="4" t="s">
        <v>199</v>
      </c>
      <c r="E103" s="4">
        <v>2</v>
      </c>
      <c r="F103" s="4" t="s">
        <v>290</v>
      </c>
      <c r="G103" s="4"/>
      <c r="H103" s="4">
        <v>1</v>
      </c>
    </row>
    <row r="104" spans="1:8" x14ac:dyDescent="0.3">
      <c r="A104" s="3" t="s">
        <v>10</v>
      </c>
      <c r="B104" s="3">
        <f t="shared" ref="B104" si="94">B102+1</f>
        <v>51</v>
      </c>
      <c r="C104" s="3" t="s">
        <v>62</v>
      </c>
      <c r="D104" s="3" t="s">
        <v>200</v>
      </c>
      <c r="E104" s="3">
        <v>1</v>
      </c>
      <c r="F104" s="3" t="s">
        <v>289</v>
      </c>
      <c r="G104" s="3"/>
      <c r="H104" s="3">
        <v>1</v>
      </c>
    </row>
    <row r="105" spans="1:8" x14ac:dyDescent="0.3">
      <c r="A105" s="3" t="s">
        <v>10</v>
      </c>
      <c r="B105" s="3">
        <f t="shared" ref="B105" si="95">B104</f>
        <v>51</v>
      </c>
      <c r="C105" s="3" t="s">
        <v>62</v>
      </c>
      <c r="D105" s="3" t="s">
        <v>200</v>
      </c>
      <c r="E105" s="3">
        <v>2</v>
      </c>
      <c r="F105" s="3" t="s">
        <v>290</v>
      </c>
      <c r="G105" s="3"/>
      <c r="H105" s="3">
        <v>1</v>
      </c>
    </row>
    <row r="106" spans="1:8" x14ac:dyDescent="0.3">
      <c r="A106" s="3"/>
      <c r="B106" s="4">
        <f t="shared" ref="B106" si="96">B104+1</f>
        <v>52</v>
      </c>
      <c r="C106" s="4" t="s">
        <v>325</v>
      </c>
      <c r="D106" s="4" t="s">
        <v>326</v>
      </c>
      <c r="E106" s="4">
        <v>1</v>
      </c>
      <c r="F106" s="4" t="s">
        <v>289</v>
      </c>
      <c r="G106" s="4"/>
      <c r="H106" s="4">
        <v>1</v>
      </c>
    </row>
    <row r="107" spans="1:8" x14ac:dyDescent="0.3">
      <c r="A107" s="3"/>
      <c r="B107" s="4">
        <f t="shared" ref="B107" si="97">B106</f>
        <v>52</v>
      </c>
      <c r="C107" s="4" t="s">
        <v>325</v>
      </c>
      <c r="D107" s="4" t="s">
        <v>326</v>
      </c>
      <c r="E107" s="4">
        <v>2</v>
      </c>
      <c r="F107" s="4" t="s">
        <v>290</v>
      </c>
      <c r="G107" s="4"/>
      <c r="H107" s="4">
        <v>1</v>
      </c>
    </row>
    <row r="108" spans="1:8" x14ac:dyDescent="0.3">
      <c r="A108" s="4" t="s">
        <v>10</v>
      </c>
      <c r="B108" s="3">
        <f t="shared" ref="B108" si="98">B106+1</f>
        <v>53</v>
      </c>
      <c r="C108" s="3" t="s">
        <v>63</v>
      </c>
      <c r="D108" s="3" t="s">
        <v>201</v>
      </c>
      <c r="E108" s="3">
        <v>1</v>
      </c>
      <c r="F108" s="3" t="s">
        <v>289</v>
      </c>
      <c r="G108" s="3"/>
      <c r="H108" s="3">
        <v>1</v>
      </c>
    </row>
    <row r="109" spans="1:8" x14ac:dyDescent="0.3">
      <c r="A109" s="4" t="s">
        <v>10</v>
      </c>
      <c r="B109" s="3">
        <f t="shared" ref="B109" si="99">B108</f>
        <v>53</v>
      </c>
      <c r="C109" s="3" t="s">
        <v>63</v>
      </c>
      <c r="D109" s="3" t="s">
        <v>201</v>
      </c>
      <c r="E109" s="3">
        <v>2</v>
      </c>
      <c r="F109" s="3" t="s">
        <v>290</v>
      </c>
      <c r="G109" s="3"/>
      <c r="H109" s="3">
        <v>1</v>
      </c>
    </row>
    <row r="110" spans="1:8" x14ac:dyDescent="0.3">
      <c r="A110" s="3" t="s">
        <v>10</v>
      </c>
      <c r="B110" s="4">
        <f t="shared" ref="B110" si="100">B108+1</f>
        <v>54</v>
      </c>
      <c r="C110" s="4" t="s">
        <v>64</v>
      </c>
      <c r="D110" s="4" t="s">
        <v>202</v>
      </c>
      <c r="E110" s="4">
        <v>1</v>
      </c>
      <c r="F110" s="4" t="s">
        <v>289</v>
      </c>
      <c r="G110" s="4"/>
      <c r="H110" s="4">
        <v>1</v>
      </c>
    </row>
    <row r="111" spans="1:8" x14ac:dyDescent="0.3">
      <c r="A111" s="3" t="s">
        <v>10</v>
      </c>
      <c r="B111" s="4">
        <f t="shared" ref="B111" si="101">B110</f>
        <v>54</v>
      </c>
      <c r="C111" s="4" t="s">
        <v>64</v>
      </c>
      <c r="D111" s="4" t="s">
        <v>202</v>
      </c>
      <c r="E111" s="4">
        <v>2</v>
      </c>
      <c r="F111" s="4" t="s">
        <v>290</v>
      </c>
      <c r="G111" s="4"/>
      <c r="H111" s="4">
        <v>1</v>
      </c>
    </row>
    <row r="112" spans="1:8" x14ac:dyDescent="0.3">
      <c r="A112" s="4" t="s">
        <v>10</v>
      </c>
      <c r="B112" s="3">
        <f t="shared" ref="B112" si="102">B110+1</f>
        <v>55</v>
      </c>
      <c r="C112" s="3" t="s">
        <v>65</v>
      </c>
      <c r="D112" s="3" t="s">
        <v>203</v>
      </c>
      <c r="E112" s="3">
        <v>1</v>
      </c>
      <c r="F112" s="3" t="s">
        <v>289</v>
      </c>
      <c r="G112" s="3"/>
      <c r="H112" s="3">
        <v>1</v>
      </c>
    </row>
    <row r="113" spans="1:8" x14ac:dyDescent="0.3">
      <c r="A113" s="4" t="s">
        <v>10</v>
      </c>
      <c r="B113" s="3">
        <f t="shared" ref="B113" si="103">B112</f>
        <v>55</v>
      </c>
      <c r="C113" s="3" t="s">
        <v>65</v>
      </c>
      <c r="D113" s="3" t="s">
        <v>203</v>
      </c>
      <c r="E113" s="3">
        <v>2</v>
      </c>
      <c r="F113" s="3" t="s">
        <v>290</v>
      </c>
      <c r="G113" s="3"/>
      <c r="H113" s="3">
        <v>1</v>
      </c>
    </row>
    <row r="114" spans="1:8" x14ac:dyDescent="0.3">
      <c r="A114" s="3" t="s">
        <v>10</v>
      </c>
      <c r="B114" s="4">
        <f t="shared" ref="B114" si="104">B112+1</f>
        <v>56</v>
      </c>
      <c r="C114" s="4" t="s">
        <v>66</v>
      </c>
      <c r="D114" s="4" t="s">
        <v>204</v>
      </c>
      <c r="E114" s="4">
        <v>1</v>
      </c>
      <c r="F114" s="4" t="s">
        <v>289</v>
      </c>
      <c r="G114" s="4"/>
      <c r="H114" s="4">
        <v>1</v>
      </c>
    </row>
    <row r="115" spans="1:8" x14ac:dyDescent="0.3">
      <c r="A115" s="3" t="s">
        <v>10</v>
      </c>
      <c r="B115" s="4">
        <f t="shared" ref="B115" si="105">B114</f>
        <v>56</v>
      </c>
      <c r="C115" s="4" t="s">
        <v>66</v>
      </c>
      <c r="D115" s="4" t="s">
        <v>204</v>
      </c>
      <c r="E115" s="4">
        <v>2</v>
      </c>
      <c r="F115" s="4" t="s">
        <v>290</v>
      </c>
      <c r="G115" s="4"/>
      <c r="H115" s="4">
        <v>1</v>
      </c>
    </row>
    <row r="116" spans="1:8" x14ac:dyDescent="0.3">
      <c r="A116" s="4" t="s">
        <v>10</v>
      </c>
      <c r="B116" s="3">
        <f t="shared" ref="B116" si="106">B114+1</f>
        <v>57</v>
      </c>
      <c r="C116" s="3" t="s">
        <v>67</v>
      </c>
      <c r="D116" s="3" t="s">
        <v>205</v>
      </c>
      <c r="E116" s="3">
        <v>1</v>
      </c>
      <c r="F116" s="3" t="s">
        <v>289</v>
      </c>
      <c r="G116" s="3"/>
      <c r="H116" s="3">
        <v>1</v>
      </c>
    </row>
    <row r="117" spans="1:8" x14ac:dyDescent="0.3">
      <c r="A117" s="4" t="s">
        <v>10</v>
      </c>
      <c r="B117" s="3">
        <f t="shared" ref="B117" si="107">B116</f>
        <v>57</v>
      </c>
      <c r="C117" s="3" t="s">
        <v>67</v>
      </c>
      <c r="D117" s="3" t="s">
        <v>205</v>
      </c>
      <c r="E117" s="3">
        <v>2</v>
      </c>
      <c r="F117" s="3" t="s">
        <v>290</v>
      </c>
      <c r="G117" s="3"/>
      <c r="H117" s="3">
        <v>1</v>
      </c>
    </row>
    <row r="118" spans="1:8" x14ac:dyDescent="0.3">
      <c r="A118" s="3" t="s">
        <v>10</v>
      </c>
      <c r="B118" s="4">
        <f t="shared" ref="B118" si="108">B116+1</f>
        <v>58</v>
      </c>
      <c r="C118" s="4" t="s">
        <v>68</v>
      </c>
      <c r="D118" s="4" t="s">
        <v>206</v>
      </c>
      <c r="E118" s="4">
        <v>1</v>
      </c>
      <c r="F118" s="4" t="s">
        <v>289</v>
      </c>
      <c r="G118" s="4"/>
      <c r="H118" s="4">
        <v>1</v>
      </c>
    </row>
    <row r="119" spans="1:8" x14ac:dyDescent="0.3">
      <c r="A119" s="3" t="s">
        <v>10</v>
      </c>
      <c r="B119" s="4">
        <f t="shared" ref="B119" si="109">B118</f>
        <v>58</v>
      </c>
      <c r="C119" s="4" t="s">
        <v>68</v>
      </c>
      <c r="D119" s="4" t="s">
        <v>206</v>
      </c>
      <c r="E119" s="4">
        <v>2</v>
      </c>
      <c r="F119" s="4" t="s">
        <v>290</v>
      </c>
      <c r="G119" s="4"/>
      <c r="H119" s="4">
        <v>1</v>
      </c>
    </row>
    <row r="120" spans="1:8" x14ac:dyDescent="0.3">
      <c r="A120" s="4" t="s">
        <v>10</v>
      </c>
      <c r="B120" s="3">
        <f t="shared" ref="B120" si="110">B118+1</f>
        <v>59</v>
      </c>
      <c r="C120" s="3" t="s">
        <v>69</v>
      </c>
      <c r="D120" s="3" t="s">
        <v>207</v>
      </c>
      <c r="E120" s="3">
        <v>1</v>
      </c>
      <c r="F120" s="3" t="s">
        <v>289</v>
      </c>
      <c r="G120" s="3"/>
      <c r="H120" s="3">
        <v>1</v>
      </c>
    </row>
    <row r="121" spans="1:8" x14ac:dyDescent="0.3">
      <c r="A121" s="4" t="s">
        <v>10</v>
      </c>
      <c r="B121" s="3">
        <f t="shared" ref="B121" si="111">B120</f>
        <v>59</v>
      </c>
      <c r="C121" s="3" t="s">
        <v>69</v>
      </c>
      <c r="D121" s="3" t="s">
        <v>207</v>
      </c>
      <c r="E121" s="3">
        <v>2</v>
      </c>
      <c r="F121" s="3" t="s">
        <v>290</v>
      </c>
      <c r="G121" s="3"/>
      <c r="H121" s="3">
        <v>1</v>
      </c>
    </row>
    <row r="122" spans="1:8" x14ac:dyDescent="0.3">
      <c r="A122" s="3" t="s">
        <v>10</v>
      </c>
      <c r="B122" s="4">
        <f t="shared" ref="B122" si="112">B120+1</f>
        <v>60</v>
      </c>
      <c r="C122" s="4" t="s">
        <v>70</v>
      </c>
      <c r="D122" s="4" t="s">
        <v>208</v>
      </c>
      <c r="E122" s="4">
        <v>1</v>
      </c>
      <c r="F122" s="4" t="s">
        <v>289</v>
      </c>
      <c r="G122" s="4"/>
      <c r="H122" s="4">
        <v>1</v>
      </c>
    </row>
    <row r="123" spans="1:8" x14ac:dyDescent="0.3">
      <c r="A123" s="3" t="s">
        <v>10</v>
      </c>
      <c r="B123" s="4">
        <f t="shared" ref="B123" si="113">B122</f>
        <v>60</v>
      </c>
      <c r="C123" s="4" t="s">
        <v>70</v>
      </c>
      <c r="D123" s="4" t="s">
        <v>208</v>
      </c>
      <c r="E123" s="4">
        <v>2</v>
      </c>
      <c r="F123" s="4" t="s">
        <v>290</v>
      </c>
      <c r="G123" s="4"/>
      <c r="H123" s="4">
        <v>1</v>
      </c>
    </row>
    <row r="124" spans="1:8" x14ac:dyDescent="0.3">
      <c r="A124" s="4" t="s">
        <v>10</v>
      </c>
      <c r="B124" s="3">
        <f t="shared" ref="B124" si="114">B122+1</f>
        <v>61</v>
      </c>
      <c r="C124" s="3" t="s">
        <v>71</v>
      </c>
      <c r="D124" s="3" t="s">
        <v>209</v>
      </c>
      <c r="E124" s="3">
        <v>1</v>
      </c>
      <c r="F124" s="3" t="s">
        <v>289</v>
      </c>
      <c r="G124" s="3"/>
      <c r="H124" s="3">
        <v>1</v>
      </c>
    </row>
    <row r="125" spans="1:8" x14ac:dyDescent="0.3">
      <c r="A125" s="4" t="s">
        <v>10</v>
      </c>
      <c r="B125" s="3">
        <f t="shared" ref="B125" si="115">B124</f>
        <v>61</v>
      </c>
      <c r="C125" s="3" t="s">
        <v>71</v>
      </c>
      <c r="D125" s="3" t="s">
        <v>209</v>
      </c>
      <c r="E125" s="3">
        <v>2</v>
      </c>
      <c r="F125" s="3" t="s">
        <v>290</v>
      </c>
      <c r="G125" s="3"/>
      <c r="H125" s="3">
        <v>1</v>
      </c>
    </row>
    <row r="126" spans="1:8" x14ac:dyDescent="0.3">
      <c r="A126" s="3" t="s">
        <v>10</v>
      </c>
      <c r="B126" s="4">
        <f t="shared" ref="B126" si="116">B124+1</f>
        <v>62</v>
      </c>
      <c r="C126" s="4" t="s">
        <v>72</v>
      </c>
      <c r="D126" s="4" t="s">
        <v>210</v>
      </c>
      <c r="E126" s="4">
        <v>1</v>
      </c>
      <c r="F126" s="4" t="s">
        <v>289</v>
      </c>
      <c r="G126" s="4"/>
      <c r="H126" s="4">
        <v>1</v>
      </c>
    </row>
    <row r="127" spans="1:8" x14ac:dyDescent="0.3">
      <c r="A127" s="3" t="s">
        <v>10</v>
      </c>
      <c r="B127" s="4">
        <f t="shared" ref="B127" si="117">B126</f>
        <v>62</v>
      </c>
      <c r="C127" s="4" t="s">
        <v>72</v>
      </c>
      <c r="D127" s="4" t="s">
        <v>210</v>
      </c>
      <c r="E127" s="4">
        <v>2</v>
      </c>
      <c r="F127" s="4" t="s">
        <v>290</v>
      </c>
      <c r="G127" s="4"/>
      <c r="H127" s="4">
        <v>1</v>
      </c>
    </row>
    <row r="128" spans="1:8" x14ac:dyDescent="0.3">
      <c r="A128" s="4" t="s">
        <v>10</v>
      </c>
      <c r="B128" s="3">
        <f t="shared" ref="B128" si="118">B126+1</f>
        <v>63</v>
      </c>
      <c r="C128" s="3" t="s">
        <v>73</v>
      </c>
      <c r="D128" s="3" t="s">
        <v>211</v>
      </c>
      <c r="E128" s="3">
        <v>1</v>
      </c>
      <c r="F128" s="3" t="s">
        <v>289</v>
      </c>
      <c r="G128" s="3"/>
      <c r="H128" s="3">
        <v>1</v>
      </c>
    </row>
    <row r="129" spans="1:8" x14ac:dyDescent="0.3">
      <c r="A129" s="4" t="s">
        <v>10</v>
      </c>
      <c r="B129" s="3">
        <f t="shared" ref="B129" si="119">B128</f>
        <v>63</v>
      </c>
      <c r="C129" s="3" t="s">
        <v>73</v>
      </c>
      <c r="D129" s="3" t="s">
        <v>211</v>
      </c>
      <c r="E129" s="3">
        <v>2</v>
      </c>
      <c r="F129" s="3" t="s">
        <v>290</v>
      </c>
      <c r="G129" s="3"/>
      <c r="H129" s="3">
        <v>1</v>
      </c>
    </row>
    <row r="130" spans="1:8" x14ac:dyDescent="0.3">
      <c r="A130" s="3" t="s">
        <v>10</v>
      </c>
      <c r="B130" s="4">
        <f t="shared" ref="B130" si="120">B128+1</f>
        <v>64</v>
      </c>
      <c r="C130" s="4" t="s">
        <v>74</v>
      </c>
      <c r="D130" s="4" t="s">
        <v>212</v>
      </c>
      <c r="E130" s="4">
        <v>1</v>
      </c>
      <c r="F130" s="4" t="s">
        <v>289</v>
      </c>
      <c r="G130" s="4"/>
      <c r="H130" s="4">
        <v>1</v>
      </c>
    </row>
    <row r="131" spans="1:8" x14ac:dyDescent="0.3">
      <c r="A131" s="3" t="s">
        <v>10</v>
      </c>
      <c r="B131" s="4">
        <f t="shared" ref="B131" si="121">B130</f>
        <v>64</v>
      </c>
      <c r="C131" s="4" t="s">
        <v>74</v>
      </c>
      <c r="D131" s="4" t="s">
        <v>212</v>
      </c>
      <c r="E131" s="4">
        <v>2</v>
      </c>
      <c r="F131" s="4" t="s">
        <v>290</v>
      </c>
      <c r="G131" s="4"/>
      <c r="H131" s="4">
        <v>1</v>
      </c>
    </row>
    <row r="132" spans="1:8" x14ac:dyDescent="0.3">
      <c r="A132" s="4" t="s">
        <v>10</v>
      </c>
      <c r="B132" s="3">
        <f t="shared" ref="B132" si="122">B130+1</f>
        <v>65</v>
      </c>
      <c r="C132" s="3" t="s">
        <v>75</v>
      </c>
      <c r="D132" s="3" t="s">
        <v>213</v>
      </c>
      <c r="E132" s="3">
        <v>1</v>
      </c>
      <c r="F132" s="3" t="s">
        <v>289</v>
      </c>
      <c r="G132" s="3"/>
      <c r="H132" s="3">
        <v>1</v>
      </c>
    </row>
    <row r="133" spans="1:8" x14ac:dyDescent="0.3">
      <c r="A133" s="4" t="s">
        <v>10</v>
      </c>
      <c r="B133" s="3">
        <f t="shared" ref="B133" si="123">B132</f>
        <v>65</v>
      </c>
      <c r="C133" s="3" t="s">
        <v>75</v>
      </c>
      <c r="D133" s="3" t="s">
        <v>213</v>
      </c>
      <c r="E133" s="3">
        <v>2</v>
      </c>
      <c r="F133" s="3" t="s">
        <v>290</v>
      </c>
      <c r="G133" s="3"/>
      <c r="H133" s="3">
        <v>1</v>
      </c>
    </row>
    <row r="134" spans="1:8" x14ac:dyDescent="0.3">
      <c r="A134" s="3" t="s">
        <v>10</v>
      </c>
      <c r="B134" s="4">
        <f t="shared" ref="B134" si="124">B132+1</f>
        <v>66</v>
      </c>
      <c r="C134" s="4" t="s">
        <v>76</v>
      </c>
      <c r="D134" s="4" t="s">
        <v>214</v>
      </c>
      <c r="E134" s="4">
        <v>1</v>
      </c>
      <c r="F134" s="4" t="s">
        <v>289</v>
      </c>
      <c r="G134" s="4"/>
      <c r="H134" s="4">
        <v>1</v>
      </c>
    </row>
    <row r="135" spans="1:8" x14ac:dyDescent="0.3">
      <c r="A135" s="3" t="s">
        <v>10</v>
      </c>
      <c r="B135" s="4">
        <f t="shared" ref="B135" si="125">B134</f>
        <v>66</v>
      </c>
      <c r="C135" s="4" t="s">
        <v>76</v>
      </c>
      <c r="D135" s="4" t="s">
        <v>214</v>
      </c>
      <c r="E135" s="4">
        <v>2</v>
      </c>
      <c r="F135" s="4" t="s">
        <v>290</v>
      </c>
      <c r="G135" s="4"/>
      <c r="H135" s="4">
        <v>1</v>
      </c>
    </row>
    <row r="136" spans="1:8" x14ac:dyDescent="0.3">
      <c r="A136" s="4" t="s">
        <v>10</v>
      </c>
      <c r="B136" s="3">
        <f t="shared" ref="B136" si="126">B134+1</f>
        <v>67</v>
      </c>
      <c r="C136" s="3" t="s">
        <v>77</v>
      </c>
      <c r="D136" s="3" t="s">
        <v>215</v>
      </c>
      <c r="E136" s="3">
        <v>1</v>
      </c>
      <c r="F136" s="3" t="s">
        <v>289</v>
      </c>
      <c r="G136" s="3"/>
      <c r="H136" s="3">
        <v>1</v>
      </c>
    </row>
    <row r="137" spans="1:8" x14ac:dyDescent="0.3">
      <c r="A137" s="4" t="s">
        <v>10</v>
      </c>
      <c r="B137" s="3">
        <f t="shared" ref="B137" si="127">B136</f>
        <v>67</v>
      </c>
      <c r="C137" s="3" t="s">
        <v>77</v>
      </c>
      <c r="D137" s="3" t="s">
        <v>215</v>
      </c>
      <c r="E137" s="3">
        <v>2</v>
      </c>
      <c r="F137" s="3" t="s">
        <v>290</v>
      </c>
      <c r="G137" s="3"/>
      <c r="H137" s="3">
        <v>1</v>
      </c>
    </row>
    <row r="138" spans="1:8" x14ac:dyDescent="0.3">
      <c r="A138" s="3" t="s">
        <v>10</v>
      </c>
      <c r="B138" s="4">
        <f t="shared" ref="B138" si="128">B136+1</f>
        <v>68</v>
      </c>
      <c r="C138" s="4" t="s">
        <v>78</v>
      </c>
      <c r="D138" s="4" t="s">
        <v>216</v>
      </c>
      <c r="E138" s="4">
        <v>1</v>
      </c>
      <c r="F138" s="4" t="s">
        <v>289</v>
      </c>
      <c r="G138" s="4"/>
      <c r="H138" s="4">
        <v>1</v>
      </c>
    </row>
    <row r="139" spans="1:8" x14ac:dyDescent="0.3">
      <c r="A139" s="3" t="s">
        <v>10</v>
      </c>
      <c r="B139" s="4">
        <f t="shared" ref="B139" si="129">B138</f>
        <v>68</v>
      </c>
      <c r="C139" s="4" t="s">
        <v>78</v>
      </c>
      <c r="D139" s="4" t="s">
        <v>216</v>
      </c>
      <c r="E139" s="4">
        <v>2</v>
      </c>
      <c r="F139" s="4" t="s">
        <v>290</v>
      </c>
      <c r="G139" s="4"/>
      <c r="H139" s="4">
        <v>1</v>
      </c>
    </row>
    <row r="140" spans="1:8" x14ac:dyDescent="0.3">
      <c r="A140" s="4" t="s">
        <v>10</v>
      </c>
      <c r="B140" s="3">
        <f t="shared" ref="B140" si="130">B138+1</f>
        <v>69</v>
      </c>
      <c r="C140" s="3" t="s">
        <v>79</v>
      </c>
      <c r="D140" s="3" t="s">
        <v>217</v>
      </c>
      <c r="E140" s="3">
        <v>1</v>
      </c>
      <c r="F140" s="3" t="s">
        <v>289</v>
      </c>
      <c r="G140" s="3"/>
      <c r="H140" s="3">
        <v>1</v>
      </c>
    </row>
    <row r="141" spans="1:8" x14ac:dyDescent="0.3">
      <c r="A141" s="4" t="s">
        <v>10</v>
      </c>
      <c r="B141" s="3">
        <f t="shared" ref="B141" si="131">B140</f>
        <v>69</v>
      </c>
      <c r="C141" s="3" t="s">
        <v>79</v>
      </c>
      <c r="D141" s="3" t="s">
        <v>217</v>
      </c>
      <c r="E141" s="3">
        <v>2</v>
      </c>
      <c r="F141" s="3" t="s">
        <v>290</v>
      </c>
      <c r="G141" s="3"/>
      <c r="H141" s="3">
        <v>1</v>
      </c>
    </row>
    <row r="142" spans="1:8" x14ac:dyDescent="0.3">
      <c r="A142" s="3" t="s">
        <v>10</v>
      </c>
      <c r="B142" s="4">
        <f t="shared" ref="B142" si="132">B140+1</f>
        <v>70</v>
      </c>
      <c r="C142" s="4" t="s">
        <v>80</v>
      </c>
      <c r="D142" s="4" t="s">
        <v>218</v>
      </c>
      <c r="E142" s="4">
        <v>1</v>
      </c>
      <c r="F142" s="4" t="s">
        <v>289</v>
      </c>
      <c r="G142" s="4"/>
      <c r="H142" s="4">
        <v>1</v>
      </c>
    </row>
    <row r="143" spans="1:8" x14ac:dyDescent="0.3">
      <c r="A143" s="3" t="s">
        <v>10</v>
      </c>
      <c r="B143" s="4">
        <f t="shared" ref="B143" si="133">B142</f>
        <v>70</v>
      </c>
      <c r="C143" s="4" t="s">
        <v>80</v>
      </c>
      <c r="D143" s="4" t="s">
        <v>218</v>
      </c>
      <c r="E143" s="4">
        <v>2</v>
      </c>
      <c r="F143" s="4" t="s">
        <v>290</v>
      </c>
      <c r="G143" s="4"/>
      <c r="H143" s="4">
        <v>1</v>
      </c>
    </row>
    <row r="144" spans="1:8" x14ac:dyDescent="0.3">
      <c r="A144" s="4" t="s">
        <v>11</v>
      </c>
      <c r="B144" s="3">
        <f t="shared" ref="B144" si="134">B142+1</f>
        <v>71</v>
      </c>
      <c r="C144" s="3" t="s">
        <v>81</v>
      </c>
      <c r="D144" s="3" t="s">
        <v>219</v>
      </c>
      <c r="E144" s="3">
        <v>1</v>
      </c>
      <c r="F144" s="3" t="s">
        <v>289</v>
      </c>
      <c r="G144" s="3"/>
      <c r="H144" s="3">
        <v>1</v>
      </c>
    </row>
    <row r="145" spans="1:8" x14ac:dyDescent="0.3">
      <c r="A145" s="4" t="s">
        <v>11</v>
      </c>
      <c r="B145" s="3">
        <f t="shared" ref="B145" si="135">B144</f>
        <v>71</v>
      </c>
      <c r="C145" s="3" t="s">
        <v>81</v>
      </c>
      <c r="D145" s="3" t="s">
        <v>219</v>
      </c>
      <c r="E145" s="3">
        <v>2</v>
      </c>
      <c r="F145" s="3" t="s">
        <v>290</v>
      </c>
      <c r="G145" s="3"/>
      <c r="H145" s="3">
        <v>1</v>
      </c>
    </row>
    <row r="146" spans="1:8" x14ac:dyDescent="0.3">
      <c r="A146" s="3" t="s">
        <v>11</v>
      </c>
      <c r="B146" s="4">
        <f t="shared" ref="B146" si="136">B144+1</f>
        <v>72</v>
      </c>
      <c r="C146" s="4" t="s">
        <v>82</v>
      </c>
      <c r="D146" s="4" t="s">
        <v>220</v>
      </c>
      <c r="E146" s="4">
        <v>1</v>
      </c>
      <c r="F146" s="4" t="s">
        <v>289</v>
      </c>
      <c r="G146" s="4"/>
      <c r="H146" s="4">
        <v>1</v>
      </c>
    </row>
    <row r="147" spans="1:8" x14ac:dyDescent="0.3">
      <c r="A147" s="3" t="s">
        <v>11</v>
      </c>
      <c r="B147" s="4">
        <f t="shared" ref="B147" si="137">B146</f>
        <v>72</v>
      </c>
      <c r="C147" s="4" t="s">
        <v>82</v>
      </c>
      <c r="D147" s="4" t="s">
        <v>220</v>
      </c>
      <c r="E147" s="4">
        <v>2</v>
      </c>
      <c r="F147" s="4" t="s">
        <v>290</v>
      </c>
      <c r="G147" s="4"/>
      <c r="H147" s="4">
        <v>15</v>
      </c>
    </row>
    <row r="148" spans="1:8" x14ac:dyDescent="0.3">
      <c r="A148" s="4" t="s">
        <v>11</v>
      </c>
      <c r="B148" s="3">
        <f t="shared" ref="B148" si="138">B146+1</f>
        <v>73</v>
      </c>
      <c r="C148" s="3" t="s">
        <v>83</v>
      </c>
      <c r="D148" s="3" t="s">
        <v>221</v>
      </c>
      <c r="E148" s="3">
        <v>1</v>
      </c>
      <c r="F148" s="3" t="s">
        <v>289</v>
      </c>
      <c r="G148" s="3"/>
      <c r="H148" s="3">
        <v>1</v>
      </c>
    </row>
    <row r="149" spans="1:8" x14ac:dyDescent="0.3">
      <c r="A149" s="4" t="s">
        <v>11</v>
      </c>
      <c r="B149" s="3">
        <f t="shared" ref="B149" si="139">B148</f>
        <v>73</v>
      </c>
      <c r="C149" s="3" t="s">
        <v>83</v>
      </c>
      <c r="D149" s="3" t="s">
        <v>221</v>
      </c>
      <c r="E149" s="3">
        <v>2</v>
      </c>
      <c r="F149" s="3" t="s">
        <v>290</v>
      </c>
      <c r="G149" s="3"/>
      <c r="H149" s="3">
        <v>1</v>
      </c>
    </row>
    <row r="150" spans="1:8" x14ac:dyDescent="0.3">
      <c r="A150" s="3" t="s">
        <v>11</v>
      </c>
      <c r="B150" s="4">
        <f t="shared" ref="B150" si="140">B148+1</f>
        <v>74</v>
      </c>
      <c r="C150" s="4" t="s">
        <v>84</v>
      </c>
      <c r="D150" s="4" t="s">
        <v>222</v>
      </c>
      <c r="E150" s="4">
        <v>1</v>
      </c>
      <c r="F150" s="4" t="s">
        <v>289</v>
      </c>
      <c r="G150" s="4"/>
      <c r="H150" s="4">
        <v>1</v>
      </c>
    </row>
    <row r="151" spans="1:8" x14ac:dyDescent="0.3">
      <c r="A151" s="3" t="s">
        <v>11</v>
      </c>
      <c r="B151" s="4">
        <f t="shared" ref="B151" si="141">B150</f>
        <v>74</v>
      </c>
      <c r="C151" s="4" t="s">
        <v>84</v>
      </c>
      <c r="D151" s="4" t="s">
        <v>222</v>
      </c>
      <c r="E151" s="4">
        <v>2</v>
      </c>
      <c r="F151" s="4" t="s">
        <v>290</v>
      </c>
      <c r="G151" s="4"/>
      <c r="H151" s="4">
        <v>1</v>
      </c>
    </row>
    <row r="152" spans="1:8" x14ac:dyDescent="0.3">
      <c r="A152" s="4" t="s">
        <v>11</v>
      </c>
      <c r="B152" s="3">
        <f t="shared" ref="B152" si="142">B150+1</f>
        <v>75</v>
      </c>
      <c r="C152" s="3" t="s">
        <v>85</v>
      </c>
      <c r="D152" s="3" t="s">
        <v>223</v>
      </c>
      <c r="E152" s="3">
        <v>1</v>
      </c>
      <c r="F152" s="3" t="s">
        <v>289</v>
      </c>
      <c r="G152" s="3"/>
      <c r="H152" s="3">
        <v>1</v>
      </c>
    </row>
    <row r="153" spans="1:8" x14ac:dyDescent="0.3">
      <c r="A153" s="4" t="s">
        <v>11</v>
      </c>
      <c r="B153" s="3">
        <f t="shared" ref="B153" si="143">B152</f>
        <v>75</v>
      </c>
      <c r="C153" s="3" t="s">
        <v>85</v>
      </c>
      <c r="D153" s="3" t="s">
        <v>223</v>
      </c>
      <c r="E153" s="3">
        <v>2</v>
      </c>
      <c r="F153" s="3" t="s">
        <v>290</v>
      </c>
      <c r="G153" s="3"/>
      <c r="H153" s="3">
        <v>1</v>
      </c>
    </row>
    <row r="154" spans="1:8" x14ac:dyDescent="0.3">
      <c r="A154" s="3" t="s">
        <v>11</v>
      </c>
      <c r="B154" s="4">
        <f t="shared" ref="B154" si="144">B152+1</f>
        <v>76</v>
      </c>
      <c r="C154" s="4" t="s">
        <v>86</v>
      </c>
      <c r="D154" s="4" t="s">
        <v>224</v>
      </c>
      <c r="E154" s="4">
        <v>1</v>
      </c>
      <c r="F154" s="4" t="s">
        <v>289</v>
      </c>
      <c r="G154" s="4"/>
      <c r="H154" s="4">
        <v>1</v>
      </c>
    </row>
    <row r="155" spans="1:8" x14ac:dyDescent="0.3">
      <c r="A155" s="3" t="s">
        <v>11</v>
      </c>
      <c r="B155" s="4">
        <f t="shared" ref="B155" si="145">B154</f>
        <v>76</v>
      </c>
      <c r="C155" s="4" t="s">
        <v>86</v>
      </c>
      <c r="D155" s="4" t="s">
        <v>224</v>
      </c>
      <c r="E155" s="4">
        <v>2</v>
      </c>
      <c r="F155" s="4" t="s">
        <v>290</v>
      </c>
      <c r="G155" s="4"/>
      <c r="H155" s="4">
        <v>1</v>
      </c>
    </row>
    <row r="156" spans="1:8" x14ac:dyDescent="0.3">
      <c r="A156" s="4" t="s">
        <v>11</v>
      </c>
      <c r="B156" s="3">
        <f t="shared" ref="B156" si="146">B154+1</f>
        <v>77</v>
      </c>
      <c r="C156" s="3" t="s">
        <v>87</v>
      </c>
      <c r="D156" s="3" t="s">
        <v>225</v>
      </c>
      <c r="E156" s="3">
        <v>1</v>
      </c>
      <c r="F156" s="3" t="s">
        <v>289</v>
      </c>
      <c r="G156" s="3"/>
      <c r="H156" s="3">
        <v>1</v>
      </c>
    </row>
    <row r="157" spans="1:8" x14ac:dyDescent="0.3">
      <c r="A157" s="4" t="s">
        <v>11</v>
      </c>
      <c r="B157" s="3">
        <f t="shared" ref="B157" si="147">B156</f>
        <v>77</v>
      </c>
      <c r="C157" s="3" t="s">
        <v>87</v>
      </c>
      <c r="D157" s="3" t="s">
        <v>225</v>
      </c>
      <c r="E157" s="3">
        <v>2</v>
      </c>
      <c r="F157" s="3" t="s">
        <v>290</v>
      </c>
      <c r="G157" s="3"/>
      <c r="H157" s="3">
        <v>1</v>
      </c>
    </row>
    <row r="158" spans="1:8" x14ac:dyDescent="0.3">
      <c r="A158" s="3" t="s">
        <v>11</v>
      </c>
      <c r="B158" s="4">
        <f t="shared" ref="B158" si="148">B156+1</f>
        <v>78</v>
      </c>
      <c r="C158" s="4" t="s">
        <v>88</v>
      </c>
      <c r="D158" s="4" t="s">
        <v>226</v>
      </c>
      <c r="E158" s="4">
        <v>1</v>
      </c>
      <c r="F158" s="4" t="s">
        <v>289</v>
      </c>
      <c r="G158" s="4"/>
      <c r="H158" s="4">
        <v>1</v>
      </c>
    </row>
    <row r="159" spans="1:8" x14ac:dyDescent="0.3">
      <c r="A159" s="3" t="s">
        <v>11</v>
      </c>
      <c r="B159" s="4">
        <f t="shared" ref="B159" si="149">B158</f>
        <v>78</v>
      </c>
      <c r="C159" s="4" t="s">
        <v>88</v>
      </c>
      <c r="D159" s="4" t="s">
        <v>226</v>
      </c>
      <c r="E159" s="4">
        <v>2</v>
      </c>
      <c r="F159" s="4" t="s">
        <v>290</v>
      </c>
      <c r="G159" s="4"/>
      <c r="H159" s="4">
        <v>1</v>
      </c>
    </row>
    <row r="160" spans="1:8" x14ac:dyDescent="0.3">
      <c r="A160" s="4" t="s">
        <v>11</v>
      </c>
      <c r="B160" s="3">
        <f t="shared" ref="B160" si="150">B158+1</f>
        <v>79</v>
      </c>
      <c r="C160" s="3" t="s">
        <v>89</v>
      </c>
      <c r="D160" s="3" t="s">
        <v>227</v>
      </c>
      <c r="E160" s="3">
        <v>1</v>
      </c>
      <c r="F160" s="3" t="s">
        <v>289</v>
      </c>
      <c r="G160" s="3"/>
      <c r="H160" s="3">
        <v>1</v>
      </c>
    </row>
    <row r="161" spans="1:8" x14ac:dyDescent="0.3">
      <c r="A161" s="4" t="s">
        <v>11</v>
      </c>
      <c r="B161" s="3">
        <f t="shared" ref="B161" si="151">B160</f>
        <v>79</v>
      </c>
      <c r="C161" s="3" t="s">
        <v>89</v>
      </c>
      <c r="D161" s="3" t="s">
        <v>227</v>
      </c>
      <c r="E161" s="3">
        <v>2</v>
      </c>
      <c r="F161" s="3" t="s">
        <v>290</v>
      </c>
      <c r="G161" s="3"/>
      <c r="H161" s="3">
        <v>1</v>
      </c>
    </row>
    <row r="162" spans="1:8" x14ac:dyDescent="0.3">
      <c r="A162" s="3" t="s">
        <v>11</v>
      </c>
      <c r="B162" s="4">
        <f t="shared" ref="B162" si="152">B160+1</f>
        <v>80</v>
      </c>
      <c r="C162" s="4" t="s">
        <v>90</v>
      </c>
      <c r="D162" s="4" t="s">
        <v>228</v>
      </c>
      <c r="E162" s="4">
        <v>1</v>
      </c>
      <c r="F162" s="4" t="s">
        <v>289</v>
      </c>
      <c r="G162" s="4"/>
      <c r="H162" s="4">
        <v>1</v>
      </c>
    </row>
    <row r="163" spans="1:8" x14ac:dyDescent="0.3">
      <c r="A163" s="3" t="s">
        <v>11</v>
      </c>
      <c r="B163" s="4">
        <f t="shared" ref="B163" si="153">B162</f>
        <v>80</v>
      </c>
      <c r="C163" s="4" t="s">
        <v>90</v>
      </c>
      <c r="D163" s="4" t="s">
        <v>228</v>
      </c>
      <c r="E163" s="4">
        <v>2</v>
      </c>
      <c r="F163" s="4" t="s">
        <v>290</v>
      </c>
      <c r="G163" s="4"/>
      <c r="H163" s="4">
        <v>1</v>
      </c>
    </row>
    <row r="164" spans="1:8" x14ac:dyDescent="0.3">
      <c r="A164" s="4" t="s">
        <v>11</v>
      </c>
      <c r="B164" s="3">
        <f t="shared" ref="B164" si="154">B162+1</f>
        <v>81</v>
      </c>
      <c r="C164" s="3" t="s">
        <v>91</v>
      </c>
      <c r="D164" s="3" t="s">
        <v>229</v>
      </c>
      <c r="E164" s="3">
        <v>1</v>
      </c>
      <c r="F164" s="3" t="s">
        <v>289</v>
      </c>
      <c r="G164" s="3"/>
      <c r="H164" s="3">
        <v>1</v>
      </c>
    </row>
    <row r="165" spans="1:8" x14ac:dyDescent="0.3">
      <c r="A165" s="4" t="s">
        <v>11</v>
      </c>
      <c r="B165" s="3">
        <f t="shared" ref="B165" si="155">B164</f>
        <v>81</v>
      </c>
      <c r="C165" s="3" t="s">
        <v>91</v>
      </c>
      <c r="D165" s="3" t="s">
        <v>229</v>
      </c>
      <c r="E165" s="3">
        <v>2</v>
      </c>
      <c r="F165" s="3" t="s">
        <v>290</v>
      </c>
      <c r="G165" s="3"/>
      <c r="H165" s="3">
        <v>1</v>
      </c>
    </row>
    <row r="166" spans="1:8" x14ac:dyDescent="0.3">
      <c r="A166" s="3" t="s">
        <v>11</v>
      </c>
      <c r="B166" s="4">
        <f t="shared" ref="B166" si="156">B164+1</f>
        <v>82</v>
      </c>
      <c r="C166" s="4" t="s">
        <v>92</v>
      </c>
      <c r="D166" s="4" t="s">
        <v>230</v>
      </c>
      <c r="E166" s="4">
        <v>1</v>
      </c>
      <c r="F166" s="4" t="s">
        <v>289</v>
      </c>
      <c r="G166" s="4"/>
      <c r="H166" s="4">
        <v>1</v>
      </c>
    </row>
    <row r="167" spans="1:8" x14ac:dyDescent="0.3">
      <c r="A167" s="3" t="s">
        <v>11</v>
      </c>
      <c r="B167" s="4">
        <f t="shared" ref="B167" si="157">B166</f>
        <v>82</v>
      </c>
      <c r="C167" s="4" t="s">
        <v>92</v>
      </c>
      <c r="D167" s="4" t="s">
        <v>230</v>
      </c>
      <c r="E167" s="4">
        <v>2</v>
      </c>
      <c r="F167" s="4" t="s">
        <v>290</v>
      </c>
      <c r="G167" s="4"/>
      <c r="H167" s="4">
        <v>1</v>
      </c>
    </row>
    <row r="168" spans="1:8" x14ac:dyDescent="0.3">
      <c r="A168" s="4" t="s">
        <v>11</v>
      </c>
      <c r="B168" s="3">
        <f t="shared" ref="B168:B170" si="158">B166+1</f>
        <v>83</v>
      </c>
      <c r="C168" s="3" t="s">
        <v>93</v>
      </c>
      <c r="D168" s="3" t="s">
        <v>231</v>
      </c>
      <c r="E168" s="3">
        <v>1</v>
      </c>
      <c r="F168" s="3" t="s">
        <v>289</v>
      </c>
      <c r="G168" s="3"/>
      <c r="H168" s="3">
        <v>1</v>
      </c>
    </row>
    <row r="169" spans="1:8" x14ac:dyDescent="0.3">
      <c r="A169" s="4" t="s">
        <v>11</v>
      </c>
      <c r="B169" s="3">
        <f t="shared" ref="B169:B171" si="159">B168</f>
        <v>83</v>
      </c>
      <c r="C169" s="3" t="s">
        <v>93</v>
      </c>
      <c r="D169" s="3" t="s">
        <v>231</v>
      </c>
      <c r="E169" s="3">
        <v>2</v>
      </c>
      <c r="F169" s="3" t="s">
        <v>290</v>
      </c>
      <c r="G169" s="3"/>
      <c r="H169" s="3">
        <v>15</v>
      </c>
    </row>
    <row r="170" spans="1:8" x14ac:dyDescent="0.3">
      <c r="A170" s="4" t="s">
        <v>11</v>
      </c>
      <c r="B170" s="3">
        <f t="shared" si="158"/>
        <v>84</v>
      </c>
      <c r="C170" s="3" t="s">
        <v>346</v>
      </c>
      <c r="D170" s="3" t="s">
        <v>347</v>
      </c>
      <c r="E170" s="4">
        <v>1</v>
      </c>
      <c r="F170" s="4" t="s">
        <v>289</v>
      </c>
      <c r="G170" s="4"/>
      <c r="H170" s="4">
        <v>1</v>
      </c>
    </row>
    <row r="171" spans="1:8" x14ac:dyDescent="0.3">
      <c r="A171" s="4" t="s">
        <v>11</v>
      </c>
      <c r="B171" s="3">
        <f t="shared" si="159"/>
        <v>84</v>
      </c>
      <c r="C171" s="3" t="s">
        <v>346</v>
      </c>
      <c r="D171" s="3" t="s">
        <v>347</v>
      </c>
      <c r="E171" s="4">
        <v>2</v>
      </c>
      <c r="F171" s="4" t="s">
        <v>290</v>
      </c>
      <c r="G171" s="4"/>
      <c r="H171" s="4">
        <v>1</v>
      </c>
    </row>
    <row r="172" spans="1:8" x14ac:dyDescent="0.3">
      <c r="A172" s="3" t="s">
        <v>11</v>
      </c>
      <c r="B172" s="4">
        <f>B170+1</f>
        <v>85</v>
      </c>
      <c r="C172" s="4" t="s">
        <v>94</v>
      </c>
      <c r="D172" s="4" t="s">
        <v>232</v>
      </c>
      <c r="E172" s="4">
        <v>1</v>
      </c>
      <c r="F172" s="4" t="s">
        <v>289</v>
      </c>
      <c r="G172" s="4"/>
      <c r="H172" s="4">
        <v>1</v>
      </c>
    </row>
    <row r="173" spans="1:8" x14ac:dyDescent="0.3">
      <c r="A173" s="3" t="s">
        <v>11</v>
      </c>
      <c r="B173" s="4">
        <f t="shared" ref="B173" si="160">B172</f>
        <v>85</v>
      </c>
      <c r="C173" s="4" t="s">
        <v>94</v>
      </c>
      <c r="D173" s="4" t="s">
        <v>232</v>
      </c>
      <c r="E173" s="4">
        <v>2</v>
      </c>
      <c r="F173" s="4" t="s">
        <v>290</v>
      </c>
      <c r="G173" s="4"/>
      <c r="H173" s="4">
        <v>1</v>
      </c>
    </row>
    <row r="174" spans="1:8" x14ac:dyDescent="0.3">
      <c r="A174" s="4" t="s">
        <v>11</v>
      </c>
      <c r="B174" s="3">
        <f t="shared" ref="B174" si="161">B172+1</f>
        <v>86</v>
      </c>
      <c r="C174" s="3" t="s">
        <v>95</v>
      </c>
      <c r="D174" s="3" t="s">
        <v>233</v>
      </c>
      <c r="E174" s="3">
        <v>1</v>
      </c>
      <c r="F174" s="3" t="s">
        <v>289</v>
      </c>
      <c r="G174" s="3"/>
      <c r="H174" s="3">
        <v>1</v>
      </c>
    </row>
    <row r="175" spans="1:8" x14ac:dyDescent="0.3">
      <c r="A175" s="4" t="s">
        <v>11</v>
      </c>
      <c r="B175" s="3">
        <f t="shared" ref="B175" si="162">B174</f>
        <v>86</v>
      </c>
      <c r="C175" s="3" t="s">
        <v>95</v>
      </c>
      <c r="D175" s="3" t="s">
        <v>233</v>
      </c>
      <c r="E175" s="3">
        <v>2</v>
      </c>
      <c r="F175" s="3" t="s">
        <v>290</v>
      </c>
      <c r="G175" s="3"/>
      <c r="H175" s="3">
        <v>15</v>
      </c>
    </row>
    <row r="176" spans="1:8" x14ac:dyDescent="0.3">
      <c r="A176" s="3" t="s">
        <v>11</v>
      </c>
      <c r="B176" s="4">
        <f t="shared" ref="B176" si="163">B174+1</f>
        <v>87</v>
      </c>
      <c r="C176" s="4" t="s">
        <v>96</v>
      </c>
      <c r="D176" s="4" t="s">
        <v>234</v>
      </c>
      <c r="E176" s="4">
        <v>1</v>
      </c>
      <c r="F176" s="4" t="s">
        <v>289</v>
      </c>
      <c r="G176" s="4"/>
      <c r="H176" s="4">
        <v>1</v>
      </c>
    </row>
    <row r="177" spans="1:8" x14ac:dyDescent="0.3">
      <c r="A177" s="3" t="s">
        <v>11</v>
      </c>
      <c r="B177" s="4">
        <f t="shared" ref="B177" si="164">B176</f>
        <v>87</v>
      </c>
      <c r="C177" s="4" t="s">
        <v>96</v>
      </c>
      <c r="D177" s="4" t="s">
        <v>234</v>
      </c>
      <c r="E177" s="4">
        <v>2</v>
      </c>
      <c r="F177" s="4" t="s">
        <v>290</v>
      </c>
      <c r="G177" s="4"/>
      <c r="H177" s="4">
        <v>1</v>
      </c>
    </row>
    <row r="178" spans="1:8" x14ac:dyDescent="0.3">
      <c r="A178" s="4" t="s">
        <v>11</v>
      </c>
      <c r="B178" s="3">
        <f t="shared" ref="B178" si="165">B176+1</f>
        <v>88</v>
      </c>
      <c r="C178" s="3" t="s">
        <v>97</v>
      </c>
      <c r="D178" s="3" t="s">
        <v>235</v>
      </c>
      <c r="E178" s="3">
        <v>1</v>
      </c>
      <c r="F178" s="3" t="s">
        <v>289</v>
      </c>
      <c r="G178" s="3"/>
      <c r="H178" s="3">
        <v>1</v>
      </c>
    </row>
    <row r="179" spans="1:8" x14ac:dyDescent="0.3">
      <c r="A179" s="4" t="s">
        <v>11</v>
      </c>
      <c r="B179" s="3">
        <f t="shared" ref="B179" si="166">B178</f>
        <v>88</v>
      </c>
      <c r="C179" s="3" t="s">
        <v>97</v>
      </c>
      <c r="D179" s="3" t="s">
        <v>235</v>
      </c>
      <c r="E179" s="3">
        <v>2</v>
      </c>
      <c r="F179" s="3" t="s">
        <v>290</v>
      </c>
      <c r="G179" s="3"/>
      <c r="H179" s="3">
        <v>1</v>
      </c>
    </row>
    <row r="180" spans="1:8" x14ac:dyDescent="0.3">
      <c r="A180" s="3" t="s">
        <v>12</v>
      </c>
      <c r="B180" s="4">
        <f t="shared" ref="B180" si="167">B178+1</f>
        <v>89</v>
      </c>
      <c r="C180" s="4" t="s">
        <v>98</v>
      </c>
      <c r="D180" s="4" t="s">
        <v>236</v>
      </c>
      <c r="E180" s="4">
        <v>1</v>
      </c>
      <c r="F180" s="4" t="s">
        <v>289</v>
      </c>
      <c r="G180" s="4"/>
      <c r="H180" s="4">
        <v>1</v>
      </c>
    </row>
    <row r="181" spans="1:8" x14ac:dyDescent="0.3">
      <c r="A181" s="3" t="s">
        <v>12</v>
      </c>
      <c r="B181" s="4">
        <f t="shared" ref="B181" si="168">B180</f>
        <v>89</v>
      </c>
      <c r="C181" s="4" t="s">
        <v>98</v>
      </c>
      <c r="D181" s="4" t="s">
        <v>236</v>
      </c>
      <c r="E181" s="4">
        <v>2</v>
      </c>
      <c r="F181" s="4" t="s">
        <v>290</v>
      </c>
      <c r="G181" s="4"/>
      <c r="H181" s="4">
        <v>1</v>
      </c>
    </row>
    <row r="182" spans="1:8" x14ac:dyDescent="0.3">
      <c r="A182" s="4" t="s">
        <v>12</v>
      </c>
      <c r="B182" s="3">
        <f t="shared" ref="B182" si="169">B180+1</f>
        <v>90</v>
      </c>
      <c r="C182" s="3" t="s">
        <v>99</v>
      </c>
      <c r="D182" s="3" t="s">
        <v>237</v>
      </c>
      <c r="E182" s="3">
        <v>1</v>
      </c>
      <c r="F182" s="3" t="s">
        <v>289</v>
      </c>
      <c r="G182" s="3"/>
      <c r="H182" s="3">
        <v>1</v>
      </c>
    </row>
    <row r="183" spans="1:8" x14ac:dyDescent="0.3">
      <c r="A183" s="4" t="s">
        <v>12</v>
      </c>
      <c r="B183" s="3">
        <f t="shared" ref="B183" si="170">B182</f>
        <v>90</v>
      </c>
      <c r="C183" s="3" t="s">
        <v>99</v>
      </c>
      <c r="D183" s="3" t="s">
        <v>237</v>
      </c>
      <c r="E183" s="3">
        <v>2</v>
      </c>
      <c r="F183" s="3" t="s">
        <v>290</v>
      </c>
      <c r="G183" s="3"/>
      <c r="H183" s="3">
        <v>1</v>
      </c>
    </row>
    <row r="184" spans="1:8" x14ac:dyDescent="0.3">
      <c r="A184" s="3" t="s">
        <v>12</v>
      </c>
      <c r="B184" s="4">
        <f t="shared" ref="B184" si="171">B182+1</f>
        <v>91</v>
      </c>
      <c r="C184" s="4" t="s">
        <v>100</v>
      </c>
      <c r="D184" s="4" t="s">
        <v>238</v>
      </c>
      <c r="E184" s="4">
        <v>1</v>
      </c>
      <c r="F184" s="4" t="s">
        <v>289</v>
      </c>
      <c r="G184" s="4"/>
      <c r="H184" s="4">
        <v>1</v>
      </c>
    </row>
    <row r="185" spans="1:8" x14ac:dyDescent="0.3">
      <c r="A185" s="3" t="s">
        <v>12</v>
      </c>
      <c r="B185" s="4">
        <f t="shared" ref="B185" si="172">B184</f>
        <v>91</v>
      </c>
      <c r="C185" s="4" t="s">
        <v>100</v>
      </c>
      <c r="D185" s="4" t="s">
        <v>238</v>
      </c>
      <c r="E185" s="4">
        <v>2</v>
      </c>
      <c r="F185" s="4" t="s">
        <v>290</v>
      </c>
      <c r="G185" s="4"/>
      <c r="H185" s="4">
        <v>1</v>
      </c>
    </row>
    <row r="186" spans="1:8" x14ac:dyDescent="0.3">
      <c r="A186" s="4" t="s">
        <v>12</v>
      </c>
      <c r="B186" s="3">
        <f t="shared" ref="B186" si="173">B184+1</f>
        <v>92</v>
      </c>
      <c r="C186" s="3" t="s">
        <v>101</v>
      </c>
      <c r="D186" s="3" t="s">
        <v>239</v>
      </c>
      <c r="E186" s="3">
        <v>1</v>
      </c>
      <c r="F186" s="3" t="s">
        <v>289</v>
      </c>
      <c r="G186" s="3"/>
      <c r="H186" s="3">
        <v>1</v>
      </c>
    </row>
    <row r="187" spans="1:8" x14ac:dyDescent="0.3">
      <c r="A187" s="4" t="s">
        <v>12</v>
      </c>
      <c r="B187" s="3">
        <f t="shared" ref="B187" si="174">B186</f>
        <v>92</v>
      </c>
      <c r="C187" s="3" t="s">
        <v>101</v>
      </c>
      <c r="D187" s="3" t="s">
        <v>239</v>
      </c>
      <c r="E187" s="3">
        <v>2</v>
      </c>
      <c r="F187" s="3" t="s">
        <v>290</v>
      </c>
      <c r="G187" s="3"/>
      <c r="H187" s="3">
        <v>1</v>
      </c>
    </row>
    <row r="188" spans="1:8" x14ac:dyDescent="0.3">
      <c r="A188" s="3" t="s">
        <v>12</v>
      </c>
      <c r="B188" s="4">
        <f t="shared" ref="B188" si="175">B186+1</f>
        <v>93</v>
      </c>
      <c r="C188" s="4" t="s">
        <v>102</v>
      </c>
      <c r="D188" s="4" t="s">
        <v>240</v>
      </c>
      <c r="E188" s="4">
        <v>1</v>
      </c>
      <c r="F188" s="4" t="s">
        <v>289</v>
      </c>
      <c r="G188" s="4"/>
      <c r="H188" s="4">
        <v>1</v>
      </c>
    </row>
    <row r="189" spans="1:8" x14ac:dyDescent="0.3">
      <c r="A189" s="3" t="s">
        <v>12</v>
      </c>
      <c r="B189" s="4">
        <f t="shared" ref="B189" si="176">B188</f>
        <v>93</v>
      </c>
      <c r="C189" s="4" t="s">
        <v>102</v>
      </c>
      <c r="D189" s="4" t="s">
        <v>240</v>
      </c>
      <c r="E189" s="4">
        <v>2</v>
      </c>
      <c r="F189" s="4" t="s">
        <v>290</v>
      </c>
      <c r="G189" s="4"/>
      <c r="H189" s="4">
        <v>1</v>
      </c>
    </row>
    <row r="190" spans="1:8" x14ac:dyDescent="0.3">
      <c r="A190" s="4" t="s">
        <v>12</v>
      </c>
      <c r="B190" s="3">
        <f t="shared" ref="B190" si="177">B188+1</f>
        <v>94</v>
      </c>
      <c r="C190" s="3" t="s">
        <v>103</v>
      </c>
      <c r="D190" s="3" t="s">
        <v>241</v>
      </c>
      <c r="E190" s="3">
        <v>1</v>
      </c>
      <c r="F190" s="3" t="s">
        <v>289</v>
      </c>
      <c r="G190" s="3"/>
      <c r="H190" s="3">
        <v>1</v>
      </c>
    </row>
    <row r="191" spans="1:8" x14ac:dyDescent="0.3">
      <c r="A191" s="4" t="s">
        <v>12</v>
      </c>
      <c r="B191" s="3">
        <f t="shared" ref="B191" si="178">B190</f>
        <v>94</v>
      </c>
      <c r="C191" s="3" t="s">
        <v>103</v>
      </c>
      <c r="D191" s="3" t="s">
        <v>241</v>
      </c>
      <c r="E191" s="3">
        <v>2</v>
      </c>
      <c r="F191" s="3" t="s">
        <v>290</v>
      </c>
      <c r="G191" s="3"/>
      <c r="H191" s="3">
        <v>16</v>
      </c>
    </row>
    <row r="192" spans="1:8" x14ac:dyDescent="0.3">
      <c r="A192" s="3" t="s">
        <v>12</v>
      </c>
      <c r="B192" s="4">
        <f t="shared" ref="B192" si="179">B190+1</f>
        <v>95</v>
      </c>
      <c r="C192" s="4" t="s">
        <v>104</v>
      </c>
      <c r="D192" s="4" t="s">
        <v>242</v>
      </c>
      <c r="E192" s="4">
        <v>1</v>
      </c>
      <c r="F192" s="4" t="s">
        <v>289</v>
      </c>
      <c r="G192" s="4"/>
      <c r="H192" s="4">
        <v>1</v>
      </c>
    </row>
    <row r="193" spans="1:8" x14ac:dyDescent="0.3">
      <c r="A193" s="3" t="s">
        <v>12</v>
      </c>
      <c r="B193" s="4">
        <f t="shared" ref="B193" si="180">B192</f>
        <v>95</v>
      </c>
      <c r="C193" s="4" t="s">
        <v>104</v>
      </c>
      <c r="D193" s="4" t="s">
        <v>242</v>
      </c>
      <c r="E193" s="4">
        <v>2</v>
      </c>
      <c r="F193" s="4" t="s">
        <v>290</v>
      </c>
      <c r="G193" s="4"/>
      <c r="H193" s="4">
        <v>12</v>
      </c>
    </row>
    <row r="194" spans="1:8" x14ac:dyDescent="0.3">
      <c r="A194" s="4" t="s">
        <v>12</v>
      </c>
      <c r="B194" s="3">
        <f t="shared" ref="B194" si="181">B192+1</f>
        <v>96</v>
      </c>
      <c r="C194" s="3" t="s">
        <v>105</v>
      </c>
      <c r="D194" s="3" t="s">
        <v>243</v>
      </c>
      <c r="E194" s="3">
        <v>1</v>
      </c>
      <c r="F194" s="3" t="s">
        <v>289</v>
      </c>
      <c r="G194" s="3"/>
      <c r="H194" s="3">
        <v>1</v>
      </c>
    </row>
    <row r="195" spans="1:8" x14ac:dyDescent="0.3">
      <c r="A195" s="4" t="s">
        <v>12</v>
      </c>
      <c r="B195" s="3">
        <f t="shared" ref="B195" si="182">B194</f>
        <v>96</v>
      </c>
      <c r="C195" s="3" t="s">
        <v>105</v>
      </c>
      <c r="D195" s="3" t="s">
        <v>243</v>
      </c>
      <c r="E195" s="3">
        <v>2</v>
      </c>
      <c r="F195" s="3" t="s">
        <v>290</v>
      </c>
      <c r="G195" s="3"/>
      <c r="H195" s="3">
        <v>16</v>
      </c>
    </row>
    <row r="196" spans="1:8" x14ac:dyDescent="0.3">
      <c r="A196" s="3" t="s">
        <v>12</v>
      </c>
      <c r="B196" s="4">
        <f t="shared" ref="B196" si="183">B194+1</f>
        <v>97</v>
      </c>
      <c r="C196" s="4" t="s">
        <v>106</v>
      </c>
      <c r="D196" s="4" t="s">
        <v>244</v>
      </c>
      <c r="E196" s="4">
        <v>1</v>
      </c>
      <c r="F196" s="4" t="s">
        <v>289</v>
      </c>
      <c r="G196" s="4"/>
      <c r="H196" s="4">
        <v>1</v>
      </c>
    </row>
    <row r="197" spans="1:8" x14ac:dyDescent="0.3">
      <c r="A197" s="3" t="s">
        <v>12</v>
      </c>
      <c r="B197" s="4">
        <f t="shared" ref="B197" si="184">B196</f>
        <v>97</v>
      </c>
      <c r="C197" s="4" t="s">
        <v>106</v>
      </c>
      <c r="D197" s="4" t="s">
        <v>244</v>
      </c>
      <c r="E197" s="4">
        <v>2</v>
      </c>
      <c r="F197" s="4" t="s">
        <v>290</v>
      </c>
      <c r="G197" s="4"/>
      <c r="H197" s="4">
        <v>14</v>
      </c>
    </row>
    <row r="198" spans="1:8" x14ac:dyDescent="0.3">
      <c r="A198" s="4" t="s">
        <v>12</v>
      </c>
      <c r="B198" s="3">
        <f t="shared" ref="B198" si="185">B196+1</f>
        <v>98</v>
      </c>
      <c r="C198" s="3" t="s">
        <v>107</v>
      </c>
      <c r="D198" s="3" t="s">
        <v>245</v>
      </c>
      <c r="E198" s="3">
        <v>1</v>
      </c>
      <c r="F198" s="3" t="s">
        <v>289</v>
      </c>
      <c r="G198" s="3"/>
      <c r="H198" s="3">
        <v>1</v>
      </c>
    </row>
    <row r="199" spans="1:8" x14ac:dyDescent="0.3">
      <c r="A199" s="4" t="s">
        <v>12</v>
      </c>
      <c r="B199" s="3">
        <f t="shared" ref="B199" si="186">B198</f>
        <v>98</v>
      </c>
      <c r="C199" s="3" t="s">
        <v>107</v>
      </c>
      <c r="D199" s="3" t="s">
        <v>245</v>
      </c>
      <c r="E199" s="3">
        <v>2</v>
      </c>
      <c r="F199" s="3" t="s">
        <v>290</v>
      </c>
      <c r="G199" s="3"/>
      <c r="H199" s="3">
        <v>14</v>
      </c>
    </row>
    <row r="200" spans="1:8" x14ac:dyDescent="0.3">
      <c r="A200" s="3" t="s">
        <v>12</v>
      </c>
      <c r="B200" s="4">
        <f t="shared" ref="B200" si="187">B198+1</f>
        <v>99</v>
      </c>
      <c r="C200" s="4" t="s">
        <v>108</v>
      </c>
      <c r="D200" s="4" t="s">
        <v>246</v>
      </c>
      <c r="E200" s="4">
        <v>1</v>
      </c>
      <c r="F200" s="4" t="s">
        <v>289</v>
      </c>
      <c r="G200" s="4"/>
      <c r="H200" s="4">
        <v>1</v>
      </c>
    </row>
    <row r="201" spans="1:8" x14ac:dyDescent="0.3">
      <c r="A201" s="3" t="s">
        <v>12</v>
      </c>
      <c r="B201" s="4">
        <f t="shared" ref="B201" si="188">B200</f>
        <v>99</v>
      </c>
      <c r="C201" s="4" t="s">
        <v>108</v>
      </c>
      <c r="D201" s="4" t="s">
        <v>246</v>
      </c>
      <c r="E201" s="4">
        <v>2</v>
      </c>
      <c r="F201" s="4" t="s">
        <v>290</v>
      </c>
      <c r="G201" s="4"/>
      <c r="H201" s="4">
        <v>16</v>
      </c>
    </row>
    <row r="202" spans="1:8" x14ac:dyDescent="0.3">
      <c r="A202" s="4" t="s">
        <v>12</v>
      </c>
      <c r="B202" s="3">
        <f t="shared" ref="B202" si="189">B200+1</f>
        <v>100</v>
      </c>
      <c r="C202" s="3" t="s">
        <v>109</v>
      </c>
      <c r="D202" s="3" t="s">
        <v>247</v>
      </c>
      <c r="E202" s="3">
        <v>1</v>
      </c>
      <c r="F202" s="3" t="s">
        <v>289</v>
      </c>
      <c r="G202" s="3"/>
      <c r="H202" s="3">
        <v>1</v>
      </c>
    </row>
    <row r="203" spans="1:8" x14ac:dyDescent="0.3">
      <c r="A203" s="4" t="s">
        <v>12</v>
      </c>
      <c r="B203" s="3">
        <f t="shared" ref="B203" si="190">B202</f>
        <v>100</v>
      </c>
      <c r="C203" s="3" t="s">
        <v>109</v>
      </c>
      <c r="D203" s="3" t="s">
        <v>247</v>
      </c>
      <c r="E203" s="3">
        <v>2</v>
      </c>
      <c r="F203" s="3" t="s">
        <v>290</v>
      </c>
      <c r="G203" s="3"/>
      <c r="H203" s="3">
        <v>16</v>
      </c>
    </row>
    <row r="204" spans="1:8" x14ac:dyDescent="0.3">
      <c r="A204" s="3" t="s">
        <v>12</v>
      </c>
      <c r="B204" s="4">
        <f t="shared" ref="B204" si="191">B202+1</f>
        <v>101</v>
      </c>
      <c r="C204" s="4" t="s">
        <v>110</v>
      </c>
      <c r="D204" s="4" t="s">
        <v>248</v>
      </c>
      <c r="E204" s="4">
        <v>1</v>
      </c>
      <c r="F204" s="4" t="s">
        <v>289</v>
      </c>
      <c r="G204" s="4"/>
      <c r="H204" s="4">
        <v>1</v>
      </c>
    </row>
    <row r="205" spans="1:8" x14ac:dyDescent="0.3">
      <c r="A205" s="3" t="s">
        <v>12</v>
      </c>
      <c r="B205" s="4">
        <f t="shared" ref="B205" si="192">B204</f>
        <v>101</v>
      </c>
      <c r="C205" s="4" t="s">
        <v>110</v>
      </c>
      <c r="D205" s="4" t="s">
        <v>248</v>
      </c>
      <c r="E205" s="4">
        <v>2</v>
      </c>
      <c r="F205" s="4" t="s">
        <v>290</v>
      </c>
      <c r="G205" s="4"/>
      <c r="H205" s="4">
        <v>9</v>
      </c>
    </row>
    <row r="206" spans="1:8" x14ac:dyDescent="0.3">
      <c r="A206" s="4" t="s">
        <v>12</v>
      </c>
      <c r="B206" s="3">
        <f t="shared" ref="B206" si="193">B204+1</f>
        <v>102</v>
      </c>
      <c r="C206" s="3" t="s">
        <v>111</v>
      </c>
      <c r="D206" s="3" t="s">
        <v>249</v>
      </c>
      <c r="E206" s="3">
        <v>1</v>
      </c>
      <c r="F206" s="3" t="s">
        <v>289</v>
      </c>
      <c r="G206" s="3"/>
      <c r="H206" s="3">
        <v>1</v>
      </c>
    </row>
    <row r="207" spans="1:8" x14ac:dyDescent="0.3">
      <c r="A207" s="4" t="s">
        <v>12</v>
      </c>
      <c r="B207" s="3">
        <f t="shared" ref="B207" si="194">B206</f>
        <v>102</v>
      </c>
      <c r="C207" s="3" t="s">
        <v>111</v>
      </c>
      <c r="D207" s="3" t="s">
        <v>249</v>
      </c>
      <c r="E207" s="3">
        <v>2</v>
      </c>
      <c r="F207" s="3" t="s">
        <v>290</v>
      </c>
      <c r="G207" s="3"/>
      <c r="H207" s="3">
        <v>16</v>
      </c>
    </row>
    <row r="208" spans="1:8" x14ac:dyDescent="0.3">
      <c r="A208" s="3" t="s">
        <v>12</v>
      </c>
      <c r="B208" s="4">
        <f t="shared" ref="B208" si="195">B206+1</f>
        <v>103</v>
      </c>
      <c r="C208" s="4" t="s">
        <v>112</v>
      </c>
      <c r="D208" s="4" t="s">
        <v>250</v>
      </c>
      <c r="E208" s="4">
        <v>1</v>
      </c>
      <c r="F208" s="4" t="s">
        <v>289</v>
      </c>
      <c r="G208" s="4"/>
      <c r="H208" s="4">
        <v>1</v>
      </c>
    </row>
    <row r="209" spans="1:8" x14ac:dyDescent="0.3">
      <c r="A209" s="3" t="s">
        <v>12</v>
      </c>
      <c r="B209" s="4">
        <f t="shared" ref="B209" si="196">B208</f>
        <v>103</v>
      </c>
      <c r="C209" s="4" t="s">
        <v>112</v>
      </c>
      <c r="D209" s="4" t="s">
        <v>250</v>
      </c>
      <c r="E209" s="4">
        <v>2</v>
      </c>
      <c r="F209" s="4" t="s">
        <v>290</v>
      </c>
      <c r="G209" s="4"/>
      <c r="H209" s="4">
        <v>9</v>
      </c>
    </row>
    <row r="210" spans="1:8" x14ac:dyDescent="0.3">
      <c r="A210" s="4" t="s">
        <v>12</v>
      </c>
      <c r="B210" s="3">
        <f t="shared" ref="B210" si="197">B208+1</f>
        <v>104</v>
      </c>
      <c r="C210" s="3" t="s">
        <v>113</v>
      </c>
      <c r="D210" s="3" t="s">
        <v>251</v>
      </c>
      <c r="E210" s="3">
        <v>1</v>
      </c>
      <c r="F210" s="3" t="s">
        <v>289</v>
      </c>
      <c r="G210" s="3"/>
      <c r="H210" s="3">
        <v>1</v>
      </c>
    </row>
    <row r="211" spans="1:8" x14ac:dyDescent="0.3">
      <c r="A211" s="4" t="s">
        <v>12</v>
      </c>
      <c r="B211" s="3">
        <f t="shared" ref="B211" si="198">B210</f>
        <v>104</v>
      </c>
      <c r="C211" s="3" t="s">
        <v>113</v>
      </c>
      <c r="D211" s="3" t="s">
        <v>251</v>
      </c>
      <c r="E211" s="3">
        <v>2</v>
      </c>
      <c r="F211" s="3" t="s">
        <v>290</v>
      </c>
      <c r="G211" s="3"/>
      <c r="H211" s="3">
        <v>20</v>
      </c>
    </row>
    <row r="212" spans="1:8" x14ac:dyDescent="0.3">
      <c r="A212" s="3" t="s">
        <v>12</v>
      </c>
      <c r="B212" s="4">
        <f t="shared" ref="B212" si="199">B210+1</f>
        <v>105</v>
      </c>
      <c r="C212" s="4" t="s">
        <v>114</v>
      </c>
      <c r="D212" s="4" t="s">
        <v>252</v>
      </c>
      <c r="E212" s="4">
        <v>1</v>
      </c>
      <c r="F212" s="4" t="s">
        <v>289</v>
      </c>
      <c r="G212" s="4"/>
      <c r="H212" s="4">
        <v>1</v>
      </c>
    </row>
    <row r="213" spans="1:8" x14ac:dyDescent="0.3">
      <c r="A213" s="3" t="s">
        <v>12</v>
      </c>
      <c r="B213" s="4">
        <f t="shared" ref="B213" si="200">B212</f>
        <v>105</v>
      </c>
      <c r="C213" s="4" t="s">
        <v>114</v>
      </c>
      <c r="D213" s="4" t="s">
        <v>252</v>
      </c>
      <c r="E213" s="4">
        <v>2</v>
      </c>
      <c r="F213" s="4" t="s">
        <v>290</v>
      </c>
      <c r="G213" s="4"/>
      <c r="H213" s="4">
        <v>20</v>
      </c>
    </row>
    <row r="214" spans="1:8" x14ac:dyDescent="0.3">
      <c r="A214" s="4" t="s">
        <v>12</v>
      </c>
      <c r="B214" s="3">
        <f t="shared" ref="B214" si="201">B212+1</f>
        <v>106</v>
      </c>
      <c r="C214" s="3" t="s">
        <v>115</v>
      </c>
      <c r="D214" s="3" t="s">
        <v>253</v>
      </c>
      <c r="E214" s="3">
        <v>1</v>
      </c>
      <c r="F214" s="3" t="s">
        <v>289</v>
      </c>
      <c r="G214" s="3"/>
      <c r="H214" s="3">
        <v>1</v>
      </c>
    </row>
    <row r="215" spans="1:8" x14ac:dyDescent="0.3">
      <c r="A215" s="4" t="s">
        <v>12</v>
      </c>
      <c r="B215" s="3">
        <f t="shared" ref="B215" si="202">B214</f>
        <v>106</v>
      </c>
      <c r="C215" s="3" t="s">
        <v>115</v>
      </c>
      <c r="D215" s="3" t="s">
        <v>253</v>
      </c>
      <c r="E215" s="3">
        <v>2</v>
      </c>
      <c r="F215" s="3" t="s">
        <v>290</v>
      </c>
      <c r="G215" s="3"/>
      <c r="H215" s="3">
        <v>20</v>
      </c>
    </row>
    <row r="216" spans="1:8" x14ac:dyDescent="0.3">
      <c r="A216" s="3" t="s">
        <v>12</v>
      </c>
      <c r="B216" s="4">
        <f t="shared" ref="B216" si="203">B214+1</f>
        <v>107</v>
      </c>
      <c r="C216" s="4" t="s">
        <v>116</v>
      </c>
      <c r="D216" s="4" t="s">
        <v>254</v>
      </c>
      <c r="E216" s="4">
        <v>1</v>
      </c>
      <c r="F216" s="4" t="s">
        <v>289</v>
      </c>
      <c r="G216" s="4"/>
      <c r="H216" s="4">
        <v>1</v>
      </c>
    </row>
    <row r="217" spans="1:8" x14ac:dyDescent="0.3">
      <c r="A217" s="3" t="s">
        <v>12</v>
      </c>
      <c r="B217" s="4">
        <f t="shared" ref="B217" si="204">B216</f>
        <v>107</v>
      </c>
      <c r="C217" s="4" t="s">
        <v>116</v>
      </c>
      <c r="D217" s="4" t="s">
        <v>254</v>
      </c>
      <c r="E217" s="4">
        <v>2</v>
      </c>
      <c r="F217" s="4" t="s">
        <v>290</v>
      </c>
      <c r="G217" s="4"/>
      <c r="H217" s="4">
        <v>12</v>
      </c>
    </row>
    <row r="218" spans="1:8" x14ac:dyDescent="0.3">
      <c r="A218" s="4" t="s">
        <v>12</v>
      </c>
      <c r="B218" s="3">
        <f t="shared" ref="B218" si="205">B216+1</f>
        <v>108</v>
      </c>
      <c r="C218" s="3" t="s">
        <v>117</v>
      </c>
      <c r="D218" s="3" t="s">
        <v>255</v>
      </c>
      <c r="E218" s="3">
        <v>1</v>
      </c>
      <c r="F218" s="3" t="s">
        <v>289</v>
      </c>
      <c r="G218" s="3"/>
      <c r="H218" s="3">
        <v>1</v>
      </c>
    </row>
    <row r="219" spans="1:8" x14ac:dyDescent="0.3">
      <c r="A219" s="4" t="s">
        <v>12</v>
      </c>
      <c r="B219" s="3">
        <f t="shared" ref="B219" si="206">B218</f>
        <v>108</v>
      </c>
      <c r="C219" s="3" t="s">
        <v>117</v>
      </c>
      <c r="D219" s="3" t="s">
        <v>255</v>
      </c>
      <c r="E219" s="3">
        <v>2</v>
      </c>
      <c r="F219" s="3" t="s">
        <v>290</v>
      </c>
      <c r="G219" s="3"/>
      <c r="H219" s="3">
        <v>7</v>
      </c>
    </row>
    <row r="220" spans="1:8" x14ac:dyDescent="0.3">
      <c r="A220" s="3" t="s">
        <v>12</v>
      </c>
      <c r="B220" s="4">
        <f t="shared" ref="B220:B230" si="207">B218+1</f>
        <v>109</v>
      </c>
      <c r="C220" s="4" t="s">
        <v>118</v>
      </c>
      <c r="D220" s="4" t="s">
        <v>256</v>
      </c>
      <c r="E220" s="4">
        <v>1</v>
      </c>
      <c r="F220" s="4" t="s">
        <v>289</v>
      </c>
      <c r="G220" s="4"/>
      <c r="H220" s="4">
        <v>1</v>
      </c>
    </row>
    <row r="221" spans="1:8" x14ac:dyDescent="0.3">
      <c r="A221" s="3" t="s">
        <v>12</v>
      </c>
      <c r="B221" s="4">
        <f t="shared" ref="B221:B231" si="208">B220</f>
        <v>109</v>
      </c>
      <c r="C221" s="4" t="s">
        <v>118</v>
      </c>
      <c r="D221" s="4" t="s">
        <v>256</v>
      </c>
      <c r="E221" s="4">
        <v>2</v>
      </c>
      <c r="F221" s="4" t="s">
        <v>290</v>
      </c>
      <c r="G221" s="4"/>
      <c r="H221" s="4">
        <v>16</v>
      </c>
    </row>
    <row r="222" spans="1:8" x14ac:dyDescent="0.3">
      <c r="A222" s="4" t="s">
        <v>12</v>
      </c>
      <c r="B222" s="3">
        <f t="shared" si="207"/>
        <v>110</v>
      </c>
      <c r="C222" s="3" t="s">
        <v>119</v>
      </c>
      <c r="D222" s="3" t="s">
        <v>257</v>
      </c>
      <c r="E222" s="3">
        <v>1</v>
      </c>
      <c r="F222" s="3" t="s">
        <v>289</v>
      </c>
      <c r="G222" s="3"/>
      <c r="H222" s="3">
        <v>1</v>
      </c>
    </row>
    <row r="223" spans="1:8" x14ac:dyDescent="0.3">
      <c r="A223" s="4" t="s">
        <v>12</v>
      </c>
      <c r="B223" s="3">
        <f t="shared" si="208"/>
        <v>110</v>
      </c>
      <c r="C223" s="3" t="s">
        <v>119</v>
      </c>
      <c r="D223" s="3" t="s">
        <v>257</v>
      </c>
      <c r="E223" s="3">
        <v>2</v>
      </c>
      <c r="F223" s="3" t="s">
        <v>290</v>
      </c>
      <c r="G223" s="3"/>
      <c r="H223" s="3">
        <v>16</v>
      </c>
    </row>
    <row r="224" spans="1:8" x14ac:dyDescent="0.3">
      <c r="A224" s="3" t="s">
        <v>12</v>
      </c>
      <c r="B224" s="4">
        <f t="shared" si="207"/>
        <v>111</v>
      </c>
      <c r="C224" s="4" t="s">
        <v>120</v>
      </c>
      <c r="D224" s="4" t="s">
        <v>258</v>
      </c>
      <c r="E224" s="4">
        <v>1</v>
      </c>
      <c r="F224" s="4" t="s">
        <v>289</v>
      </c>
      <c r="G224" s="4"/>
      <c r="H224" s="4">
        <v>1</v>
      </c>
    </row>
    <row r="225" spans="1:8 16381:16383" x14ac:dyDescent="0.3">
      <c r="A225" s="3" t="s">
        <v>12</v>
      </c>
      <c r="B225" s="4">
        <f t="shared" si="208"/>
        <v>111</v>
      </c>
      <c r="C225" s="4" t="s">
        <v>120</v>
      </c>
      <c r="D225" s="4" t="s">
        <v>258</v>
      </c>
      <c r="E225" s="4">
        <v>2</v>
      </c>
      <c r="F225" s="4" t="s">
        <v>290</v>
      </c>
      <c r="G225" s="4"/>
      <c r="H225" s="4">
        <v>17</v>
      </c>
    </row>
    <row r="226" spans="1:8 16381:16383" s="83" customFormat="1" x14ac:dyDescent="0.3">
      <c r="A226" s="3" t="s">
        <v>12</v>
      </c>
      <c r="B226" s="64">
        <f t="shared" si="207"/>
        <v>112</v>
      </c>
      <c r="C226" s="64" t="s">
        <v>340</v>
      </c>
      <c r="D226" s="64" t="s">
        <v>341</v>
      </c>
      <c r="E226" s="64">
        <v>1</v>
      </c>
      <c r="F226" s="64" t="s">
        <v>289</v>
      </c>
      <c r="G226" s="64"/>
      <c r="H226" s="64">
        <v>1</v>
      </c>
    </row>
    <row r="227" spans="1:8 16381:16383" s="83" customFormat="1" x14ac:dyDescent="0.3">
      <c r="A227" s="3" t="s">
        <v>12</v>
      </c>
      <c r="B227" s="64">
        <f t="shared" si="208"/>
        <v>112</v>
      </c>
      <c r="C227" s="64" t="s">
        <v>340</v>
      </c>
      <c r="D227" s="64" t="s">
        <v>341</v>
      </c>
      <c r="E227" s="64">
        <v>2</v>
      </c>
      <c r="F227" s="64" t="s">
        <v>290</v>
      </c>
      <c r="G227" s="64"/>
      <c r="H227" s="64">
        <v>17</v>
      </c>
    </row>
    <row r="228" spans="1:8 16381:16383" s="83" customFormat="1" x14ac:dyDescent="0.3">
      <c r="A228" s="3" t="s">
        <v>12</v>
      </c>
      <c r="B228" s="84">
        <f t="shared" si="207"/>
        <v>113</v>
      </c>
      <c r="C228" s="84" t="s">
        <v>342</v>
      </c>
      <c r="D228" s="84" t="s">
        <v>343</v>
      </c>
      <c r="E228" s="84">
        <v>1</v>
      </c>
      <c r="F228" s="84" t="s">
        <v>289</v>
      </c>
      <c r="G228" s="84"/>
      <c r="H228" s="84">
        <v>1</v>
      </c>
    </row>
    <row r="229" spans="1:8 16381:16383" s="83" customFormat="1" x14ac:dyDescent="0.3">
      <c r="A229" s="3" t="s">
        <v>12</v>
      </c>
      <c r="B229" s="84">
        <f t="shared" si="208"/>
        <v>113</v>
      </c>
      <c r="C229" s="84" t="s">
        <v>342</v>
      </c>
      <c r="D229" s="84" t="s">
        <v>343</v>
      </c>
      <c r="E229" s="84">
        <v>2</v>
      </c>
      <c r="F229" s="84" t="s">
        <v>290</v>
      </c>
      <c r="G229" s="84"/>
      <c r="H229" s="84">
        <v>17</v>
      </c>
    </row>
    <row r="230" spans="1:8 16381:16383" x14ac:dyDescent="0.3">
      <c r="A230" s="4" t="s">
        <v>12</v>
      </c>
      <c r="B230" s="3">
        <f t="shared" si="207"/>
        <v>114</v>
      </c>
      <c r="C230" s="3" t="s">
        <v>121</v>
      </c>
      <c r="D230" s="3" t="s">
        <v>259</v>
      </c>
      <c r="E230" s="3">
        <v>1</v>
      </c>
      <c r="F230" s="3" t="s">
        <v>289</v>
      </c>
      <c r="G230" s="3"/>
      <c r="H230" s="3">
        <v>1</v>
      </c>
    </row>
    <row r="231" spans="1:8 16381:16383" x14ac:dyDescent="0.3">
      <c r="A231" s="4" t="s">
        <v>12</v>
      </c>
      <c r="B231" s="3">
        <f t="shared" si="208"/>
        <v>114</v>
      </c>
      <c r="C231" s="3" t="s">
        <v>121</v>
      </c>
      <c r="D231" s="3" t="s">
        <v>259</v>
      </c>
      <c r="E231" s="3">
        <v>2</v>
      </c>
      <c r="F231" s="3" t="s">
        <v>290</v>
      </c>
      <c r="G231" s="3"/>
      <c r="H231" s="3">
        <v>16</v>
      </c>
    </row>
    <row r="232" spans="1:8 16381:16383" x14ac:dyDescent="0.3">
      <c r="A232" s="3" t="s">
        <v>12</v>
      </c>
      <c r="B232" s="4">
        <f t="shared" ref="B232" si="209">B230+1</f>
        <v>115</v>
      </c>
      <c r="C232" s="4" t="s">
        <v>122</v>
      </c>
      <c r="D232" s="4" t="s">
        <v>260</v>
      </c>
      <c r="E232" s="4">
        <v>1</v>
      </c>
      <c r="F232" s="4" t="s">
        <v>289</v>
      </c>
      <c r="G232" s="4"/>
      <c r="H232" s="4">
        <v>1</v>
      </c>
    </row>
    <row r="233" spans="1:8 16381:16383" x14ac:dyDescent="0.3">
      <c r="A233" s="3" t="s">
        <v>12</v>
      </c>
      <c r="B233" s="4">
        <f t="shared" ref="B233" si="210">B232</f>
        <v>115</v>
      </c>
      <c r="C233" s="4" t="s">
        <v>122</v>
      </c>
      <c r="D233" s="4" t="s">
        <v>260</v>
      </c>
      <c r="E233" s="4">
        <v>2</v>
      </c>
      <c r="F233" s="4" t="s">
        <v>290</v>
      </c>
      <c r="G233" s="4"/>
      <c r="H233" s="4">
        <v>16</v>
      </c>
      <c r="XFA233" s="3"/>
      <c r="XFB233" s="3"/>
      <c r="XFC233" s="3"/>
    </row>
    <row r="234" spans="1:8 16381:16383" x14ac:dyDescent="0.3">
      <c r="A234" s="4" t="s">
        <v>12</v>
      </c>
      <c r="B234" s="3">
        <f t="shared" ref="B234" si="211">B232+1</f>
        <v>116</v>
      </c>
      <c r="C234" s="3" t="s">
        <v>123</v>
      </c>
      <c r="D234" s="3" t="s">
        <v>261</v>
      </c>
      <c r="E234" s="3">
        <v>1</v>
      </c>
      <c r="F234" s="3" t="s">
        <v>289</v>
      </c>
      <c r="G234" s="3"/>
      <c r="H234" s="3">
        <v>1</v>
      </c>
    </row>
    <row r="235" spans="1:8 16381:16383" x14ac:dyDescent="0.3">
      <c r="A235" s="4" t="s">
        <v>12</v>
      </c>
      <c r="B235" s="3">
        <f t="shared" ref="B235" si="212">B234</f>
        <v>116</v>
      </c>
      <c r="C235" s="3" t="s">
        <v>123</v>
      </c>
      <c r="D235" s="3" t="s">
        <v>261</v>
      </c>
      <c r="E235" s="3">
        <v>2</v>
      </c>
      <c r="F235" s="3" t="s">
        <v>290</v>
      </c>
      <c r="G235" s="3"/>
      <c r="H235" s="3">
        <v>17</v>
      </c>
    </row>
    <row r="236" spans="1:8 16381:16383" x14ac:dyDescent="0.3">
      <c r="A236" s="3" t="s">
        <v>12</v>
      </c>
      <c r="B236" s="4">
        <f t="shared" ref="B236" si="213">B234+1</f>
        <v>117</v>
      </c>
      <c r="C236" s="4" t="s">
        <v>124</v>
      </c>
      <c r="D236" s="4" t="s">
        <v>262</v>
      </c>
      <c r="E236" s="4">
        <v>1</v>
      </c>
      <c r="F236" s="4" t="s">
        <v>289</v>
      </c>
      <c r="G236" s="4"/>
      <c r="H236" s="4">
        <v>1</v>
      </c>
    </row>
    <row r="237" spans="1:8 16381:16383" x14ac:dyDescent="0.3">
      <c r="A237" s="3" t="s">
        <v>12</v>
      </c>
      <c r="B237" s="4">
        <f t="shared" ref="B237" si="214">B236</f>
        <v>117</v>
      </c>
      <c r="C237" s="4" t="s">
        <v>124</v>
      </c>
      <c r="D237" s="4" t="s">
        <v>262</v>
      </c>
      <c r="E237" s="4">
        <v>2</v>
      </c>
      <c r="F237" s="4" t="s">
        <v>290</v>
      </c>
      <c r="G237" s="4"/>
      <c r="H237" s="4">
        <v>16</v>
      </c>
    </row>
    <row r="238" spans="1:8 16381:16383" x14ac:dyDescent="0.3">
      <c r="A238" s="4" t="s">
        <v>12</v>
      </c>
      <c r="B238" s="3">
        <f t="shared" ref="B238" si="215">B236+1</f>
        <v>118</v>
      </c>
      <c r="C238" s="3" t="s">
        <v>125</v>
      </c>
      <c r="D238" s="3" t="s">
        <v>263</v>
      </c>
      <c r="E238" s="3">
        <v>1</v>
      </c>
      <c r="F238" s="3" t="s">
        <v>289</v>
      </c>
      <c r="G238" s="3"/>
      <c r="H238" s="3">
        <v>1</v>
      </c>
    </row>
    <row r="239" spans="1:8 16381:16383" x14ac:dyDescent="0.3">
      <c r="A239" s="4" t="s">
        <v>12</v>
      </c>
      <c r="B239" s="3">
        <f t="shared" ref="B239" si="216">B238</f>
        <v>118</v>
      </c>
      <c r="C239" s="3" t="s">
        <v>125</v>
      </c>
      <c r="D239" s="3" t="s">
        <v>263</v>
      </c>
      <c r="E239" s="3">
        <v>2</v>
      </c>
      <c r="F239" s="3" t="s">
        <v>290</v>
      </c>
      <c r="G239" s="3"/>
      <c r="H239" s="3">
        <v>17</v>
      </c>
    </row>
    <row r="240" spans="1:8 16381:16383" x14ac:dyDescent="0.3">
      <c r="A240" s="3" t="s">
        <v>12</v>
      </c>
      <c r="B240" s="4">
        <f t="shared" ref="B240" si="217">B238+1</f>
        <v>119</v>
      </c>
      <c r="C240" s="4" t="s">
        <v>126</v>
      </c>
      <c r="D240" s="4" t="s">
        <v>264</v>
      </c>
      <c r="E240" s="4">
        <v>1</v>
      </c>
      <c r="F240" s="4" t="s">
        <v>289</v>
      </c>
      <c r="G240" s="4"/>
      <c r="H240" s="4">
        <v>1</v>
      </c>
    </row>
    <row r="241" spans="1:8" x14ac:dyDescent="0.3">
      <c r="A241" s="3" t="s">
        <v>12</v>
      </c>
      <c r="B241" s="4">
        <f t="shared" ref="B241" si="218">B240</f>
        <v>119</v>
      </c>
      <c r="C241" s="4" t="s">
        <v>126</v>
      </c>
      <c r="D241" s="4" t="s">
        <v>264</v>
      </c>
      <c r="E241" s="4">
        <v>2</v>
      </c>
      <c r="F241" s="4" t="s">
        <v>290</v>
      </c>
      <c r="G241" s="4"/>
      <c r="H241" s="4">
        <v>17</v>
      </c>
    </row>
    <row r="242" spans="1:8" x14ac:dyDescent="0.3">
      <c r="A242" s="4" t="s">
        <v>12</v>
      </c>
      <c r="B242" s="3">
        <f t="shared" ref="B242" si="219">B240+1</f>
        <v>120</v>
      </c>
      <c r="C242" s="3" t="s">
        <v>127</v>
      </c>
      <c r="D242" s="3" t="s">
        <v>265</v>
      </c>
      <c r="E242" s="3">
        <v>1</v>
      </c>
      <c r="F242" s="3" t="s">
        <v>289</v>
      </c>
      <c r="G242" s="3"/>
      <c r="H242" s="3">
        <v>1</v>
      </c>
    </row>
    <row r="243" spans="1:8" x14ac:dyDescent="0.3">
      <c r="A243" s="4" t="s">
        <v>12</v>
      </c>
      <c r="B243" s="3">
        <f t="shared" ref="B243" si="220">B242</f>
        <v>120</v>
      </c>
      <c r="C243" s="3" t="s">
        <v>127</v>
      </c>
      <c r="D243" s="3" t="s">
        <v>265</v>
      </c>
      <c r="E243" s="3">
        <v>2</v>
      </c>
      <c r="F243" s="3" t="s">
        <v>290</v>
      </c>
      <c r="G243" s="3"/>
      <c r="H243" s="3">
        <v>20</v>
      </c>
    </row>
    <row r="244" spans="1:8" x14ac:dyDescent="0.3">
      <c r="A244" s="3" t="s">
        <v>12</v>
      </c>
      <c r="B244" s="4">
        <f t="shared" ref="B244" si="221">B242+1</f>
        <v>121</v>
      </c>
      <c r="C244" s="4" t="s">
        <v>128</v>
      </c>
      <c r="D244" s="4" t="s">
        <v>266</v>
      </c>
      <c r="E244" s="4">
        <v>1</v>
      </c>
      <c r="F244" s="4" t="s">
        <v>289</v>
      </c>
      <c r="G244" s="4"/>
      <c r="H244" s="4">
        <v>1</v>
      </c>
    </row>
    <row r="245" spans="1:8" x14ac:dyDescent="0.3">
      <c r="A245" s="3" t="s">
        <v>12</v>
      </c>
      <c r="B245" s="4">
        <f t="shared" ref="B245" si="222">B244</f>
        <v>121</v>
      </c>
      <c r="C245" s="4" t="s">
        <v>128</v>
      </c>
      <c r="D245" s="4" t="s">
        <v>266</v>
      </c>
      <c r="E245" s="4">
        <v>2</v>
      </c>
      <c r="F245" s="4" t="s">
        <v>290</v>
      </c>
      <c r="G245" s="4"/>
      <c r="H245" s="4">
        <v>20</v>
      </c>
    </row>
    <row r="246" spans="1:8" x14ac:dyDescent="0.3">
      <c r="A246" s="4" t="s">
        <v>12</v>
      </c>
      <c r="B246" s="3">
        <f t="shared" ref="B246" si="223">B244+1</f>
        <v>122</v>
      </c>
      <c r="C246" s="3" t="s">
        <v>129</v>
      </c>
      <c r="D246" s="3" t="s">
        <v>267</v>
      </c>
      <c r="E246" s="3">
        <v>1</v>
      </c>
      <c r="F246" s="3" t="s">
        <v>289</v>
      </c>
      <c r="G246" s="3"/>
      <c r="H246" s="3">
        <v>1</v>
      </c>
    </row>
    <row r="247" spans="1:8" x14ac:dyDescent="0.3">
      <c r="A247" s="4" t="s">
        <v>12</v>
      </c>
      <c r="B247" s="3">
        <f t="shared" ref="B247" si="224">B246</f>
        <v>122</v>
      </c>
      <c r="C247" s="3" t="s">
        <v>129</v>
      </c>
      <c r="D247" s="3" t="s">
        <v>267</v>
      </c>
      <c r="E247" s="3">
        <v>2</v>
      </c>
      <c r="F247" s="3" t="s">
        <v>290</v>
      </c>
      <c r="G247" s="3"/>
      <c r="H247" s="3">
        <v>20</v>
      </c>
    </row>
    <row r="248" spans="1:8" x14ac:dyDescent="0.3">
      <c r="A248" s="3" t="s">
        <v>12</v>
      </c>
      <c r="B248" s="4">
        <f t="shared" ref="B248:B250" si="225">B246+1</f>
        <v>123</v>
      </c>
      <c r="C248" s="4" t="s">
        <v>130</v>
      </c>
      <c r="D248" s="4" t="s">
        <v>268</v>
      </c>
      <c r="E248" s="4">
        <v>1</v>
      </c>
      <c r="F248" s="4" t="s">
        <v>289</v>
      </c>
      <c r="G248" s="4"/>
      <c r="H248" s="4">
        <v>1</v>
      </c>
    </row>
    <row r="249" spans="1:8" x14ac:dyDescent="0.3">
      <c r="A249" s="3" t="s">
        <v>12</v>
      </c>
      <c r="B249" s="4">
        <f t="shared" ref="B249" si="226">B248</f>
        <v>123</v>
      </c>
      <c r="C249" s="4" t="s">
        <v>130</v>
      </c>
      <c r="D249" s="4" t="s">
        <v>268</v>
      </c>
      <c r="E249" s="4">
        <v>2</v>
      </c>
      <c r="F249" s="4" t="s">
        <v>290</v>
      </c>
      <c r="G249" s="4"/>
      <c r="H249" s="4">
        <v>20</v>
      </c>
    </row>
    <row r="250" spans="1:8" x14ac:dyDescent="0.3">
      <c r="A250" s="3" t="s">
        <v>12</v>
      </c>
      <c r="B250" s="4">
        <f t="shared" si="225"/>
        <v>124</v>
      </c>
      <c r="C250" s="4" t="s">
        <v>344</v>
      </c>
      <c r="D250" s="4" t="s">
        <v>345</v>
      </c>
      <c r="E250" s="4">
        <v>3</v>
      </c>
      <c r="F250" s="4" t="s">
        <v>289</v>
      </c>
      <c r="G250" s="4"/>
      <c r="H250" s="4">
        <v>1</v>
      </c>
    </row>
    <row r="251" spans="1:8" x14ac:dyDescent="0.3">
      <c r="A251" s="3" t="s">
        <v>12</v>
      </c>
      <c r="B251" s="4">
        <f>B249+1</f>
        <v>124</v>
      </c>
      <c r="C251" s="4" t="s">
        <v>344</v>
      </c>
      <c r="D251" s="4" t="s">
        <v>345</v>
      </c>
      <c r="E251" s="4">
        <v>4</v>
      </c>
      <c r="F251" s="4" t="s">
        <v>290</v>
      </c>
      <c r="G251" s="4"/>
      <c r="H251" s="4">
        <v>20</v>
      </c>
    </row>
    <row r="252" spans="1:8" x14ac:dyDescent="0.3">
      <c r="A252" s="4" t="s">
        <v>12</v>
      </c>
      <c r="B252" s="3">
        <f>B250+1</f>
        <v>125</v>
      </c>
      <c r="C252" s="3" t="s">
        <v>131</v>
      </c>
      <c r="D252" s="3" t="s">
        <v>269</v>
      </c>
      <c r="E252" s="3">
        <v>1</v>
      </c>
      <c r="F252" s="3" t="s">
        <v>289</v>
      </c>
      <c r="G252" s="3"/>
      <c r="H252" s="3">
        <v>1</v>
      </c>
    </row>
    <row r="253" spans="1:8" x14ac:dyDescent="0.3">
      <c r="A253" s="4" t="s">
        <v>12</v>
      </c>
      <c r="B253" s="3">
        <f t="shared" ref="B253" si="227">B252</f>
        <v>125</v>
      </c>
      <c r="C253" s="3" t="s">
        <v>131</v>
      </c>
      <c r="D253" s="3" t="s">
        <v>269</v>
      </c>
      <c r="E253" s="3">
        <v>2</v>
      </c>
      <c r="F253" s="3" t="s">
        <v>290</v>
      </c>
      <c r="G253" s="3"/>
      <c r="H253" s="3">
        <v>20</v>
      </c>
    </row>
    <row r="254" spans="1:8" x14ac:dyDescent="0.3">
      <c r="A254" s="3" t="s">
        <v>12</v>
      </c>
      <c r="B254" s="4">
        <f t="shared" ref="B254" si="228">B252+1</f>
        <v>126</v>
      </c>
      <c r="C254" s="4" t="s">
        <v>132</v>
      </c>
      <c r="D254" s="4" t="s">
        <v>270</v>
      </c>
      <c r="E254" s="4">
        <v>1</v>
      </c>
      <c r="F254" s="4" t="s">
        <v>289</v>
      </c>
      <c r="G254" s="4"/>
      <c r="H254" s="4">
        <v>1</v>
      </c>
    </row>
    <row r="255" spans="1:8" x14ac:dyDescent="0.3">
      <c r="A255" s="3" t="s">
        <v>12</v>
      </c>
      <c r="B255" s="4">
        <f t="shared" ref="B255" si="229">B254</f>
        <v>126</v>
      </c>
      <c r="C255" s="4" t="s">
        <v>132</v>
      </c>
      <c r="D255" s="4" t="s">
        <v>270</v>
      </c>
      <c r="E255" s="4">
        <v>2</v>
      </c>
      <c r="F255" s="4" t="s">
        <v>290</v>
      </c>
      <c r="G255" s="4"/>
      <c r="H255" s="4">
        <v>18</v>
      </c>
    </row>
    <row r="256" spans="1:8" x14ac:dyDescent="0.3">
      <c r="A256" s="4" t="s">
        <v>12</v>
      </c>
      <c r="B256" s="3">
        <f t="shared" ref="B256" si="230">B254+1</f>
        <v>127</v>
      </c>
      <c r="C256" s="3" t="s">
        <v>133</v>
      </c>
      <c r="D256" s="3" t="s">
        <v>271</v>
      </c>
      <c r="E256" s="3">
        <v>1</v>
      </c>
      <c r="F256" s="3" t="s">
        <v>289</v>
      </c>
      <c r="G256" s="3"/>
      <c r="H256" s="3">
        <v>1</v>
      </c>
    </row>
    <row r="257" spans="1:8" x14ac:dyDescent="0.3">
      <c r="A257" s="4" t="s">
        <v>12</v>
      </c>
      <c r="B257" s="3">
        <f t="shared" ref="B257" si="231">B256</f>
        <v>127</v>
      </c>
      <c r="C257" s="3" t="s">
        <v>133</v>
      </c>
      <c r="D257" s="3" t="s">
        <v>271</v>
      </c>
      <c r="E257" s="3">
        <v>2</v>
      </c>
      <c r="F257" s="3" t="s">
        <v>290</v>
      </c>
      <c r="G257" s="3"/>
      <c r="H257" s="3">
        <v>18</v>
      </c>
    </row>
    <row r="258" spans="1:8" x14ac:dyDescent="0.3">
      <c r="A258" s="3" t="s">
        <v>12</v>
      </c>
      <c r="B258" s="4">
        <f t="shared" ref="B258" si="232">B256+1</f>
        <v>128</v>
      </c>
      <c r="C258" s="4" t="s">
        <v>134</v>
      </c>
      <c r="D258" s="4" t="s">
        <v>272</v>
      </c>
      <c r="E258" s="4">
        <v>1</v>
      </c>
      <c r="F258" s="4" t="s">
        <v>289</v>
      </c>
      <c r="G258" s="4"/>
      <c r="H258" s="4">
        <v>1</v>
      </c>
    </row>
    <row r="259" spans="1:8" x14ac:dyDescent="0.3">
      <c r="A259" s="3" t="s">
        <v>12</v>
      </c>
      <c r="B259" s="4">
        <f t="shared" ref="B259" si="233">B258</f>
        <v>128</v>
      </c>
      <c r="C259" s="4" t="s">
        <v>134</v>
      </c>
      <c r="D259" s="4" t="s">
        <v>272</v>
      </c>
      <c r="E259" s="4">
        <v>2</v>
      </c>
      <c r="F259" s="4" t="s">
        <v>290</v>
      </c>
      <c r="G259" s="4"/>
      <c r="H259" s="4">
        <v>18</v>
      </c>
    </row>
    <row r="260" spans="1:8" x14ac:dyDescent="0.3">
      <c r="A260" s="4" t="s">
        <v>12</v>
      </c>
      <c r="B260" s="3">
        <f t="shared" ref="B260" si="234">B258+1</f>
        <v>129</v>
      </c>
      <c r="C260" s="3" t="s">
        <v>135</v>
      </c>
      <c r="D260" s="3" t="s">
        <v>273</v>
      </c>
      <c r="E260" s="3">
        <v>1</v>
      </c>
      <c r="F260" s="3" t="s">
        <v>289</v>
      </c>
      <c r="G260" s="3"/>
      <c r="H260" s="3">
        <v>1</v>
      </c>
    </row>
    <row r="261" spans="1:8" x14ac:dyDescent="0.3">
      <c r="A261" s="4" t="s">
        <v>12</v>
      </c>
      <c r="B261" s="3">
        <f t="shared" ref="B261" si="235">B260</f>
        <v>129</v>
      </c>
      <c r="C261" s="3" t="s">
        <v>135</v>
      </c>
      <c r="D261" s="3" t="s">
        <v>273</v>
      </c>
      <c r="E261" s="3">
        <v>2</v>
      </c>
      <c r="F261" s="3" t="s">
        <v>290</v>
      </c>
      <c r="G261" s="3"/>
      <c r="H261" s="3">
        <v>18</v>
      </c>
    </row>
    <row r="262" spans="1:8" x14ac:dyDescent="0.3">
      <c r="A262" s="3" t="s">
        <v>12</v>
      </c>
      <c r="B262" s="4">
        <f t="shared" ref="B262" si="236">B260+1</f>
        <v>130</v>
      </c>
      <c r="C262" s="4" t="s">
        <v>136</v>
      </c>
      <c r="D262" s="4" t="s">
        <v>274</v>
      </c>
      <c r="E262" s="4">
        <v>1</v>
      </c>
      <c r="F262" s="4" t="s">
        <v>289</v>
      </c>
      <c r="G262" s="4"/>
      <c r="H262" s="4">
        <v>1</v>
      </c>
    </row>
    <row r="263" spans="1:8" x14ac:dyDescent="0.3">
      <c r="A263" s="3" t="s">
        <v>12</v>
      </c>
      <c r="B263" s="4">
        <f t="shared" ref="B263" si="237">B262</f>
        <v>130</v>
      </c>
      <c r="C263" s="4" t="s">
        <v>136</v>
      </c>
      <c r="D263" s="4" t="s">
        <v>274</v>
      </c>
      <c r="E263" s="4">
        <v>2</v>
      </c>
      <c r="F263" s="4" t="s">
        <v>290</v>
      </c>
      <c r="G263" s="4"/>
      <c r="H263" s="4">
        <v>18</v>
      </c>
    </row>
    <row r="264" spans="1:8" x14ac:dyDescent="0.3">
      <c r="A264" s="4" t="s">
        <v>12</v>
      </c>
      <c r="B264" s="3">
        <f t="shared" ref="B264" si="238">B262+1</f>
        <v>131</v>
      </c>
      <c r="C264" s="3" t="s">
        <v>137</v>
      </c>
      <c r="D264" s="3" t="s">
        <v>275</v>
      </c>
      <c r="E264" s="3">
        <v>1</v>
      </c>
      <c r="F264" s="3" t="s">
        <v>289</v>
      </c>
      <c r="G264" s="3"/>
      <c r="H264" s="3">
        <v>1</v>
      </c>
    </row>
    <row r="265" spans="1:8" x14ac:dyDescent="0.3">
      <c r="A265" s="4" t="s">
        <v>12</v>
      </c>
      <c r="B265" s="3">
        <f t="shared" ref="B265" si="239">B264</f>
        <v>131</v>
      </c>
      <c r="C265" s="3" t="s">
        <v>137</v>
      </c>
      <c r="D265" s="3" t="s">
        <v>275</v>
      </c>
      <c r="E265" s="3">
        <v>2</v>
      </c>
      <c r="F265" s="3" t="s">
        <v>290</v>
      </c>
      <c r="G265" s="3"/>
      <c r="H265" s="3">
        <v>18</v>
      </c>
    </row>
    <row r="266" spans="1:8" x14ac:dyDescent="0.3">
      <c r="A266" s="3" t="s">
        <v>12</v>
      </c>
      <c r="B266" s="4">
        <f t="shared" ref="B266" si="240">B264+1</f>
        <v>132</v>
      </c>
      <c r="C266" s="4" t="s">
        <v>138</v>
      </c>
      <c r="D266" s="4" t="s">
        <v>276</v>
      </c>
      <c r="E266" s="4">
        <v>1</v>
      </c>
      <c r="F266" s="4" t="s">
        <v>289</v>
      </c>
      <c r="G266" s="4"/>
      <c r="H266" s="4">
        <v>1</v>
      </c>
    </row>
    <row r="267" spans="1:8" x14ac:dyDescent="0.3">
      <c r="A267" s="3" t="s">
        <v>12</v>
      </c>
      <c r="B267" s="4">
        <f t="shared" ref="B267" si="241">B266</f>
        <v>132</v>
      </c>
      <c r="C267" s="4" t="s">
        <v>138</v>
      </c>
      <c r="D267" s="4" t="s">
        <v>276</v>
      </c>
      <c r="E267" s="4">
        <v>2</v>
      </c>
      <c r="F267" s="4" t="s">
        <v>290</v>
      </c>
      <c r="G267" s="4"/>
      <c r="H267" s="4">
        <v>50</v>
      </c>
    </row>
    <row r="268" spans="1:8" x14ac:dyDescent="0.3">
      <c r="A268" s="4" t="s">
        <v>12</v>
      </c>
      <c r="B268" s="3">
        <f t="shared" ref="B268" si="242">B266+1</f>
        <v>133</v>
      </c>
      <c r="C268" s="3" t="s">
        <v>139</v>
      </c>
      <c r="D268" s="3" t="s">
        <v>277</v>
      </c>
      <c r="E268" s="3">
        <v>1</v>
      </c>
      <c r="F268" s="3" t="s">
        <v>289</v>
      </c>
      <c r="G268" s="3"/>
      <c r="H268" s="3">
        <v>1</v>
      </c>
    </row>
    <row r="269" spans="1:8" x14ac:dyDescent="0.3">
      <c r="A269" s="4" t="s">
        <v>12</v>
      </c>
      <c r="B269" s="3">
        <f t="shared" ref="B269" si="243">B268</f>
        <v>133</v>
      </c>
      <c r="C269" s="3" t="s">
        <v>139</v>
      </c>
      <c r="D269" s="3" t="s">
        <v>277</v>
      </c>
      <c r="E269" s="3">
        <v>2</v>
      </c>
      <c r="F269" s="3" t="s">
        <v>290</v>
      </c>
      <c r="G269" s="3"/>
      <c r="H269" s="3">
        <v>50</v>
      </c>
    </row>
    <row r="270" spans="1:8" x14ac:dyDescent="0.3">
      <c r="A270" s="3" t="s">
        <v>12</v>
      </c>
      <c r="B270" s="4">
        <f t="shared" ref="B270" si="244">B268+1</f>
        <v>134</v>
      </c>
      <c r="C270" s="4" t="s">
        <v>140</v>
      </c>
      <c r="D270" s="4" t="s">
        <v>278</v>
      </c>
      <c r="E270" s="4">
        <v>1</v>
      </c>
      <c r="F270" s="4" t="s">
        <v>289</v>
      </c>
      <c r="G270" s="4"/>
      <c r="H270" s="4">
        <v>1</v>
      </c>
    </row>
    <row r="271" spans="1:8" x14ac:dyDescent="0.3">
      <c r="A271" s="3" t="s">
        <v>12</v>
      </c>
      <c r="B271" s="4">
        <f t="shared" ref="B271" si="245">B270</f>
        <v>134</v>
      </c>
      <c r="C271" s="4" t="s">
        <v>140</v>
      </c>
      <c r="D271" s="4" t="s">
        <v>278</v>
      </c>
      <c r="E271" s="4">
        <v>2</v>
      </c>
      <c r="F271" s="4" t="s">
        <v>290</v>
      </c>
      <c r="G271" s="4"/>
      <c r="H271" s="4">
        <v>50</v>
      </c>
    </row>
    <row r="272" spans="1:8" x14ac:dyDescent="0.3">
      <c r="A272" s="4" t="s">
        <v>13</v>
      </c>
      <c r="B272" s="3">
        <f t="shared" ref="B272" si="246">B270+1</f>
        <v>135</v>
      </c>
      <c r="C272" s="3" t="s">
        <v>141</v>
      </c>
      <c r="D272" s="3" t="s">
        <v>279</v>
      </c>
      <c r="E272" s="3">
        <v>1</v>
      </c>
      <c r="F272" s="3" t="s">
        <v>289</v>
      </c>
      <c r="G272" s="3"/>
      <c r="H272" s="3">
        <v>1</v>
      </c>
    </row>
    <row r="273" spans="1:8" x14ac:dyDescent="0.3">
      <c r="A273" s="4" t="s">
        <v>13</v>
      </c>
      <c r="B273" s="3">
        <f t="shared" ref="B273" si="247">B272</f>
        <v>135</v>
      </c>
      <c r="C273" s="3" t="s">
        <v>141</v>
      </c>
      <c r="D273" s="3" t="s">
        <v>279</v>
      </c>
      <c r="E273" s="3">
        <v>2</v>
      </c>
      <c r="F273" s="3" t="s">
        <v>290</v>
      </c>
      <c r="G273" s="3"/>
      <c r="H273" s="3">
        <v>1</v>
      </c>
    </row>
    <row r="274" spans="1:8" x14ac:dyDescent="0.3">
      <c r="A274" s="3" t="s">
        <v>13</v>
      </c>
      <c r="B274" s="4">
        <f t="shared" ref="B274" si="248">B272+1</f>
        <v>136</v>
      </c>
      <c r="C274" s="4" t="s">
        <v>142</v>
      </c>
      <c r="D274" s="4" t="s">
        <v>280</v>
      </c>
      <c r="E274" s="4">
        <v>1</v>
      </c>
      <c r="F274" s="4" t="s">
        <v>289</v>
      </c>
      <c r="G274" s="4"/>
      <c r="H274" s="4">
        <v>1</v>
      </c>
    </row>
    <row r="275" spans="1:8" x14ac:dyDescent="0.3">
      <c r="A275" s="3" t="s">
        <v>13</v>
      </c>
      <c r="B275" s="4">
        <f t="shared" ref="B275" si="249">B274</f>
        <v>136</v>
      </c>
      <c r="C275" s="4" t="s">
        <v>142</v>
      </c>
      <c r="D275" s="4" t="s">
        <v>280</v>
      </c>
      <c r="E275" s="4">
        <v>2</v>
      </c>
      <c r="F275" s="4" t="s">
        <v>290</v>
      </c>
      <c r="G275" s="4"/>
      <c r="H275" s="4">
        <v>1</v>
      </c>
    </row>
    <row r="276" spans="1:8" x14ac:dyDescent="0.3">
      <c r="A276" s="4" t="s">
        <v>13</v>
      </c>
      <c r="B276" s="3">
        <f t="shared" ref="B276" si="250">B274+1</f>
        <v>137</v>
      </c>
      <c r="C276" s="3" t="s">
        <v>143</v>
      </c>
      <c r="D276" s="3" t="s">
        <v>281</v>
      </c>
      <c r="E276" s="3">
        <v>1</v>
      </c>
      <c r="F276" s="3" t="s">
        <v>289</v>
      </c>
      <c r="G276" s="3"/>
      <c r="H276" s="3">
        <v>1</v>
      </c>
    </row>
    <row r="277" spans="1:8" x14ac:dyDescent="0.3">
      <c r="A277" s="4" t="s">
        <v>13</v>
      </c>
      <c r="B277" s="3">
        <f t="shared" ref="B277" si="251">B276</f>
        <v>137</v>
      </c>
      <c r="C277" s="3" t="s">
        <v>143</v>
      </c>
      <c r="D277" s="3" t="s">
        <v>281</v>
      </c>
      <c r="E277" s="3">
        <v>2</v>
      </c>
      <c r="F277" s="3" t="s">
        <v>290</v>
      </c>
      <c r="G277" s="3"/>
      <c r="H277" s="3">
        <v>1</v>
      </c>
    </row>
    <row r="278" spans="1:8" x14ac:dyDescent="0.3">
      <c r="A278" s="3" t="s">
        <v>13</v>
      </c>
      <c r="B278" s="4">
        <f t="shared" ref="B278" si="252">B276+1</f>
        <v>138</v>
      </c>
      <c r="C278" s="4" t="s">
        <v>144</v>
      </c>
      <c r="D278" s="4" t="s">
        <v>282</v>
      </c>
      <c r="E278" s="4">
        <v>1</v>
      </c>
      <c r="F278" s="4" t="s">
        <v>289</v>
      </c>
      <c r="G278" s="4"/>
      <c r="H278" s="4">
        <v>1</v>
      </c>
    </row>
    <row r="279" spans="1:8" x14ac:dyDescent="0.3">
      <c r="A279" s="3" t="s">
        <v>13</v>
      </c>
      <c r="B279" s="4">
        <f t="shared" ref="B279" si="253">B278</f>
        <v>138</v>
      </c>
      <c r="C279" s="4" t="s">
        <v>144</v>
      </c>
      <c r="D279" s="4" t="s">
        <v>282</v>
      </c>
      <c r="E279" s="4">
        <v>2</v>
      </c>
      <c r="F279" s="4" t="s">
        <v>290</v>
      </c>
      <c r="G279" s="4"/>
      <c r="H279" s="4">
        <v>1</v>
      </c>
    </row>
    <row r="280" spans="1:8" x14ac:dyDescent="0.3">
      <c r="A280" s="4" t="s">
        <v>13</v>
      </c>
      <c r="B280" s="3">
        <f t="shared" ref="B280" si="254">B278+1</f>
        <v>139</v>
      </c>
      <c r="C280" s="3" t="s">
        <v>145</v>
      </c>
      <c r="D280" s="3" t="s">
        <v>283</v>
      </c>
      <c r="E280" s="3">
        <v>1</v>
      </c>
      <c r="F280" s="3" t="s">
        <v>289</v>
      </c>
      <c r="G280" s="3"/>
      <c r="H280" s="3">
        <v>1</v>
      </c>
    </row>
    <row r="281" spans="1:8" x14ac:dyDescent="0.3">
      <c r="A281" s="4" t="s">
        <v>13</v>
      </c>
      <c r="B281" s="3">
        <f t="shared" ref="B281" si="255">B280</f>
        <v>139</v>
      </c>
      <c r="C281" s="3" t="s">
        <v>145</v>
      </c>
      <c r="D281" s="3" t="s">
        <v>283</v>
      </c>
      <c r="E281" s="3">
        <v>2</v>
      </c>
      <c r="F281" s="3" t="s">
        <v>290</v>
      </c>
      <c r="G281" s="3"/>
      <c r="H281" s="3">
        <v>1</v>
      </c>
    </row>
    <row r="282" spans="1:8" x14ac:dyDescent="0.3">
      <c r="A282" s="3" t="s">
        <v>13</v>
      </c>
      <c r="B282" s="4">
        <f t="shared" ref="B282" si="256">B280+1</f>
        <v>140</v>
      </c>
      <c r="C282" s="4" t="s">
        <v>146</v>
      </c>
      <c r="D282" s="4" t="s">
        <v>284</v>
      </c>
      <c r="E282" s="4">
        <v>1</v>
      </c>
      <c r="F282" s="4" t="s">
        <v>289</v>
      </c>
      <c r="G282" s="4"/>
      <c r="H282" s="4">
        <v>1</v>
      </c>
    </row>
    <row r="283" spans="1:8" x14ac:dyDescent="0.3">
      <c r="A283" s="3" t="s">
        <v>13</v>
      </c>
      <c r="B283" s="4">
        <f t="shared" ref="B283" si="257">B282</f>
        <v>140</v>
      </c>
      <c r="C283" s="4" t="s">
        <v>146</v>
      </c>
      <c r="D283" s="4" t="s">
        <v>284</v>
      </c>
      <c r="E283" s="4">
        <v>2</v>
      </c>
      <c r="F283" s="4" t="s">
        <v>290</v>
      </c>
      <c r="G283" s="4"/>
      <c r="H283" s="4">
        <v>1</v>
      </c>
    </row>
    <row r="284" spans="1:8" x14ac:dyDescent="0.3">
      <c r="A284" s="4" t="s">
        <v>13</v>
      </c>
      <c r="B284" s="3">
        <f t="shared" ref="B284" si="258">B282+1</f>
        <v>141</v>
      </c>
      <c r="C284" s="3" t="s">
        <v>147</v>
      </c>
      <c r="D284" s="3" t="s">
        <v>285</v>
      </c>
      <c r="E284" s="3">
        <v>1</v>
      </c>
      <c r="F284" s="3" t="s">
        <v>289</v>
      </c>
      <c r="G284" s="3"/>
      <c r="H284" s="3">
        <v>1</v>
      </c>
    </row>
    <row r="285" spans="1:8" x14ac:dyDescent="0.3">
      <c r="A285" s="4" t="s">
        <v>13</v>
      </c>
      <c r="B285" s="3">
        <f t="shared" ref="B285" si="259">B284</f>
        <v>141</v>
      </c>
      <c r="C285" s="3" t="s">
        <v>147</v>
      </c>
      <c r="D285" s="3" t="s">
        <v>285</v>
      </c>
      <c r="E285" s="3">
        <v>2</v>
      </c>
      <c r="F285" s="3" t="s">
        <v>290</v>
      </c>
      <c r="G285" s="3"/>
      <c r="H285" s="3">
        <v>1</v>
      </c>
    </row>
    <row r="286" spans="1:8" x14ac:dyDescent="0.3">
      <c r="A286" s="3" t="s">
        <v>13</v>
      </c>
      <c r="B286" s="4">
        <f t="shared" ref="B286" si="260">B284+1</f>
        <v>142</v>
      </c>
      <c r="C286" s="4" t="s">
        <v>148</v>
      </c>
      <c r="D286" s="4" t="s">
        <v>286</v>
      </c>
      <c r="E286" s="4">
        <v>1</v>
      </c>
      <c r="F286" s="4" t="s">
        <v>289</v>
      </c>
      <c r="G286" s="4"/>
      <c r="H286" s="4">
        <v>1</v>
      </c>
    </row>
    <row r="287" spans="1:8" x14ac:dyDescent="0.3">
      <c r="A287" s="3" t="s">
        <v>13</v>
      </c>
      <c r="B287" s="4">
        <f t="shared" ref="B287" si="261">B286</f>
        <v>142</v>
      </c>
      <c r="C287" s="4" t="s">
        <v>148</v>
      </c>
      <c r="D287" s="4" t="s">
        <v>286</v>
      </c>
      <c r="E287" s="4">
        <v>2</v>
      </c>
      <c r="F287" s="4" t="s">
        <v>290</v>
      </c>
      <c r="G287" s="4"/>
      <c r="H287" s="4">
        <v>1</v>
      </c>
    </row>
    <row r="288" spans="1:8" x14ac:dyDescent="0.3">
      <c r="A288" s="4" t="s">
        <v>13</v>
      </c>
      <c r="B288" s="3">
        <f t="shared" ref="B288" si="262">B286+1</f>
        <v>143</v>
      </c>
      <c r="C288" s="3" t="s">
        <v>149</v>
      </c>
      <c r="D288" s="3" t="s">
        <v>287</v>
      </c>
      <c r="E288" s="3">
        <v>1</v>
      </c>
      <c r="F288" s="3" t="s">
        <v>289</v>
      </c>
      <c r="G288" s="3"/>
      <c r="H288" s="3">
        <v>1</v>
      </c>
    </row>
    <row r="289" spans="1:8" x14ac:dyDescent="0.3">
      <c r="A289" s="4" t="s">
        <v>13</v>
      </c>
      <c r="B289" s="3">
        <f t="shared" ref="B289" si="263">B288</f>
        <v>143</v>
      </c>
      <c r="C289" s="3" t="s">
        <v>149</v>
      </c>
      <c r="D289" s="3" t="s">
        <v>287</v>
      </c>
      <c r="E289" s="3">
        <v>2</v>
      </c>
      <c r="F289" s="3" t="s">
        <v>290</v>
      </c>
      <c r="G289" s="3"/>
      <c r="H289" s="3">
        <v>1</v>
      </c>
    </row>
    <row r="290" spans="1:8" x14ac:dyDescent="0.3">
      <c r="A290" s="3" t="s">
        <v>13</v>
      </c>
      <c r="B290" s="4">
        <f t="shared" ref="B290" si="264">B288+1</f>
        <v>144</v>
      </c>
      <c r="C290" s="4" t="s">
        <v>150</v>
      </c>
      <c r="D290" s="4" t="s">
        <v>288</v>
      </c>
      <c r="E290" s="4">
        <v>1</v>
      </c>
      <c r="F290" s="4" t="s">
        <v>289</v>
      </c>
      <c r="G290" s="4"/>
      <c r="H290" s="4">
        <v>1</v>
      </c>
    </row>
    <row r="291" spans="1:8" x14ac:dyDescent="0.3">
      <c r="A291" s="3" t="s">
        <v>13</v>
      </c>
      <c r="B291" s="4">
        <f t="shared" ref="B291" si="265">B290</f>
        <v>144</v>
      </c>
      <c r="C291" s="4" t="s">
        <v>150</v>
      </c>
      <c r="D291" s="4" t="s">
        <v>288</v>
      </c>
      <c r="E291" s="4">
        <v>2</v>
      </c>
      <c r="F291" s="4" t="s">
        <v>290</v>
      </c>
      <c r="G291" s="4"/>
      <c r="H291" s="4">
        <v>1</v>
      </c>
    </row>
    <row r="292" spans="1:8" x14ac:dyDescent="0.3">
      <c r="A292" s="4" t="s">
        <v>10</v>
      </c>
      <c r="B292" s="58">
        <f t="shared" ref="B292" si="266">B290+1</f>
        <v>145</v>
      </c>
      <c r="C292" s="58" t="s">
        <v>328</v>
      </c>
      <c r="D292" s="58" t="s">
        <v>329</v>
      </c>
      <c r="E292" s="58">
        <v>1</v>
      </c>
      <c r="F292" s="58" t="s">
        <v>289</v>
      </c>
      <c r="G292" s="58"/>
      <c r="H292" s="58">
        <v>1</v>
      </c>
    </row>
    <row r="293" spans="1:8" x14ac:dyDescent="0.3">
      <c r="A293" s="4" t="s">
        <v>10</v>
      </c>
      <c r="B293" s="58">
        <f t="shared" ref="B293" si="267">B292</f>
        <v>145</v>
      </c>
      <c r="C293" s="58" t="s">
        <v>328</v>
      </c>
      <c r="D293" s="58" t="s">
        <v>329</v>
      </c>
      <c r="E293" s="58">
        <v>2</v>
      </c>
      <c r="F293" s="58" t="s">
        <v>290</v>
      </c>
      <c r="G293" s="58"/>
      <c r="H293" s="58">
        <v>1</v>
      </c>
    </row>
    <row r="294" spans="1:8" x14ac:dyDescent="0.3">
      <c r="A294" s="4" t="s">
        <v>10</v>
      </c>
      <c r="B294" s="59">
        <f t="shared" ref="B294" si="268">B292+1</f>
        <v>146</v>
      </c>
      <c r="C294" s="59" t="s">
        <v>330</v>
      </c>
      <c r="D294" s="59" t="s">
        <v>331</v>
      </c>
      <c r="E294" s="59">
        <v>1</v>
      </c>
      <c r="F294" s="59" t="s">
        <v>289</v>
      </c>
      <c r="G294" s="59"/>
      <c r="H294" s="59">
        <v>1</v>
      </c>
    </row>
    <row r="295" spans="1:8" x14ac:dyDescent="0.3">
      <c r="A295" s="4" t="s">
        <v>10</v>
      </c>
      <c r="B295" s="59">
        <f t="shared" ref="B295" si="269">B294</f>
        <v>146</v>
      </c>
      <c r="C295" s="59" t="s">
        <v>330</v>
      </c>
      <c r="D295" s="59" t="s">
        <v>331</v>
      </c>
      <c r="E295" s="59">
        <v>2</v>
      </c>
      <c r="F295" s="59" t="s">
        <v>290</v>
      </c>
      <c r="G295" s="59"/>
      <c r="H295" s="59">
        <v>1</v>
      </c>
    </row>
    <row r="296" spans="1:8" x14ac:dyDescent="0.3">
      <c r="A296" s="4" t="s">
        <v>10</v>
      </c>
      <c r="B296" s="58">
        <f t="shared" ref="B296" si="270">B294+1</f>
        <v>147</v>
      </c>
      <c r="C296" s="58" t="s">
        <v>332</v>
      </c>
      <c r="D296" s="58" t="s">
        <v>333</v>
      </c>
      <c r="E296" s="58">
        <v>1</v>
      </c>
      <c r="F296" s="58" t="s">
        <v>289</v>
      </c>
      <c r="G296" s="58"/>
      <c r="H296" s="58">
        <v>1</v>
      </c>
    </row>
    <row r="297" spans="1:8" x14ac:dyDescent="0.3">
      <c r="A297" s="4" t="s">
        <v>10</v>
      </c>
      <c r="B297" s="58">
        <f t="shared" ref="B297" si="271">B296</f>
        <v>147</v>
      </c>
      <c r="C297" s="58" t="s">
        <v>332</v>
      </c>
      <c r="D297" s="58" t="s">
        <v>333</v>
      </c>
      <c r="E297" s="58">
        <v>2</v>
      </c>
      <c r="F297" s="58" t="s">
        <v>290</v>
      </c>
      <c r="G297" s="58"/>
      <c r="H297" s="58">
        <v>1</v>
      </c>
    </row>
    <row r="298" spans="1:8" x14ac:dyDescent="0.3">
      <c r="A298" s="4" t="s">
        <v>10</v>
      </c>
      <c r="B298" s="59">
        <f t="shared" ref="B298" si="272">B296+1</f>
        <v>148</v>
      </c>
      <c r="C298" s="59" t="s">
        <v>334</v>
      </c>
      <c r="D298" s="59" t="s">
        <v>335</v>
      </c>
      <c r="E298" s="59">
        <v>1</v>
      </c>
      <c r="F298" s="59" t="s">
        <v>289</v>
      </c>
      <c r="G298" s="59"/>
      <c r="H298" s="59">
        <v>1</v>
      </c>
    </row>
    <row r="299" spans="1:8" x14ac:dyDescent="0.3">
      <c r="A299" s="4" t="s">
        <v>10</v>
      </c>
      <c r="B299" s="59">
        <f t="shared" ref="B299" si="273">B298</f>
        <v>148</v>
      </c>
      <c r="C299" s="59" t="s">
        <v>334</v>
      </c>
      <c r="D299" s="59" t="s">
        <v>335</v>
      </c>
      <c r="E299" s="59">
        <v>2</v>
      </c>
      <c r="F299" s="59" t="s">
        <v>290</v>
      </c>
      <c r="G299" s="59"/>
      <c r="H299" s="5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251"/>
  <sheetViews>
    <sheetView topLeftCell="C1" workbookViewId="0">
      <pane ySplit="1" topLeftCell="A130" activePane="bottomLeft" state="frozen"/>
      <selection activeCell="B1" sqref="B1"/>
      <selection pane="bottomLeft" activeCell="I149" sqref="I149"/>
    </sheetView>
  </sheetViews>
  <sheetFormatPr defaultRowHeight="14.4" x14ac:dyDescent="0.3"/>
  <cols>
    <col min="1" max="1" width="7.44140625" bestFit="1" customWidth="1"/>
    <col min="2" max="2" width="15.109375" bestFit="1" customWidth="1"/>
    <col min="3" max="3" width="51.88671875" bestFit="1" customWidth="1"/>
    <col min="4" max="4" width="12.44140625" bestFit="1" customWidth="1"/>
    <col min="5" max="5" width="38.44140625" bestFit="1" customWidth="1"/>
    <col min="6" max="6" width="4.5546875" bestFit="1" customWidth="1"/>
    <col min="7" max="7" width="15.5546875" bestFit="1" customWidth="1"/>
    <col min="8" max="8" width="19.5546875" bestFit="1" customWidth="1"/>
    <col min="9" max="37" width="9.44140625" bestFit="1" customWidth="1"/>
    <col min="38" max="38" width="12" bestFit="1" customWidth="1"/>
    <col min="39" max="39" width="11" bestFit="1" customWidth="1"/>
  </cols>
  <sheetData>
    <row r="1" spans="1:39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291</v>
      </c>
      <c r="H1" s="1" t="s">
        <v>292</v>
      </c>
      <c r="I1" s="39">
        <v>2021</v>
      </c>
      <c r="J1" s="39">
        <v>2022</v>
      </c>
      <c r="K1" s="39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  <c r="AC1" s="1">
        <v>2041</v>
      </c>
      <c r="AD1" s="1">
        <v>2042</v>
      </c>
      <c r="AE1" s="1">
        <v>2043</v>
      </c>
      <c r="AF1" s="1">
        <v>2044</v>
      </c>
      <c r="AG1" s="1">
        <v>2045</v>
      </c>
      <c r="AH1" s="1">
        <v>2046</v>
      </c>
      <c r="AI1" s="1">
        <v>2047</v>
      </c>
      <c r="AJ1" s="1">
        <v>2048</v>
      </c>
      <c r="AK1" s="1">
        <v>2049</v>
      </c>
      <c r="AL1" s="1">
        <v>2050</v>
      </c>
      <c r="AM1" s="1"/>
    </row>
    <row r="2" spans="1:39" x14ac:dyDescent="0.3">
      <c r="A2" s="3">
        <v>1</v>
      </c>
      <c r="B2" s="3" t="s">
        <v>14</v>
      </c>
      <c r="C2" s="3" t="s">
        <v>151</v>
      </c>
      <c r="D2" s="3">
        <v>1</v>
      </c>
      <c r="E2" s="3" t="s">
        <v>293</v>
      </c>
      <c r="F2" s="3"/>
      <c r="G2" s="3" t="s">
        <v>305</v>
      </c>
      <c r="H2" s="3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spans="1:39" x14ac:dyDescent="0.3">
      <c r="A3" s="3">
        <v>1</v>
      </c>
      <c r="B3" s="3" t="s">
        <v>14</v>
      </c>
      <c r="C3" s="3" t="s">
        <v>151</v>
      </c>
      <c r="D3" s="3">
        <v>2</v>
      </c>
      <c r="E3" s="3" t="s">
        <v>294</v>
      </c>
      <c r="F3" s="3"/>
      <c r="G3" s="3" t="s">
        <v>304</v>
      </c>
      <c r="H3" s="3">
        <v>0</v>
      </c>
      <c r="I3" s="3">
        <v>2.4754999999999998</v>
      </c>
      <c r="J3" s="3">
        <v>2.5225</v>
      </c>
      <c r="K3" s="3">
        <v>2.5703999999999998</v>
      </c>
      <c r="L3" s="3">
        <v>2.6192000000000002</v>
      </c>
      <c r="M3" s="3">
        <v>2.6689999999999898</v>
      </c>
      <c r="N3" s="3">
        <v>2.7197</v>
      </c>
      <c r="O3" s="3">
        <v>2.7713999999999999</v>
      </c>
      <c r="P3" s="3">
        <v>2.8241000000000001</v>
      </c>
      <c r="Q3" s="3">
        <v>2.8778000000000001</v>
      </c>
      <c r="R3" s="3">
        <v>2.9325000000000001</v>
      </c>
      <c r="S3" s="3">
        <v>2.9882</v>
      </c>
      <c r="T3" s="3">
        <v>3.0449999999999999</v>
      </c>
      <c r="U3" s="3">
        <v>3.1029</v>
      </c>
      <c r="V3" s="3">
        <v>3.1619000000000002</v>
      </c>
      <c r="W3" s="3">
        <v>3.222</v>
      </c>
      <c r="X3" s="3">
        <v>3.2831999999999999</v>
      </c>
      <c r="Y3" s="3">
        <v>3.3456000000000001</v>
      </c>
      <c r="Z3" s="3">
        <v>3.4091999999999998</v>
      </c>
      <c r="AA3" s="3">
        <v>3.47399999999999</v>
      </c>
      <c r="AB3" s="3">
        <v>3.54</v>
      </c>
      <c r="AC3" s="3">
        <v>3.6073</v>
      </c>
      <c r="AD3" s="3">
        <v>3.6758000000000002</v>
      </c>
      <c r="AE3" s="3">
        <v>3.7456</v>
      </c>
      <c r="AF3" s="3">
        <v>3.8168000000000002</v>
      </c>
      <c r="AG3" s="3">
        <v>3.8893</v>
      </c>
      <c r="AH3" s="3">
        <v>3.9632000000000001</v>
      </c>
      <c r="AI3" s="3">
        <v>4.0385</v>
      </c>
      <c r="AJ3" s="3">
        <v>4.1151999999999997</v>
      </c>
      <c r="AK3" s="3">
        <v>4.1933999999999996</v>
      </c>
      <c r="AL3" s="3">
        <v>4.2731000000000003</v>
      </c>
      <c r="AM3" s="3"/>
    </row>
    <row r="4" spans="1:39" x14ac:dyDescent="0.3">
      <c r="A4" s="3">
        <v>1</v>
      </c>
      <c r="B4" s="3" t="s">
        <v>14</v>
      </c>
      <c r="C4" s="3" t="s">
        <v>151</v>
      </c>
      <c r="D4" s="3">
        <v>3</v>
      </c>
      <c r="E4" s="3" t="s">
        <v>295</v>
      </c>
      <c r="F4" s="3"/>
      <c r="G4" s="3" t="s">
        <v>304</v>
      </c>
      <c r="H4" s="3">
        <v>0</v>
      </c>
      <c r="I4" s="3">
        <v>11.9222</v>
      </c>
      <c r="J4" s="3">
        <v>12.1487</v>
      </c>
      <c r="K4" s="3">
        <v>12.3795</v>
      </c>
      <c r="L4" s="3">
        <v>12.614699999999999</v>
      </c>
      <c r="M4" s="3">
        <v>12.8544</v>
      </c>
      <c r="N4" s="3">
        <v>13.098599999999999</v>
      </c>
      <c r="O4" s="3">
        <v>13.3475</v>
      </c>
      <c r="P4" s="3">
        <v>13.601100000000001</v>
      </c>
      <c r="Q4" s="3">
        <v>13.859500000000001</v>
      </c>
      <c r="R4" s="3">
        <v>14.1228</v>
      </c>
      <c r="S4" s="3">
        <v>14.3911</v>
      </c>
      <c r="T4" s="3">
        <v>14.6645</v>
      </c>
      <c r="U4" s="3">
        <v>14.943099999999999</v>
      </c>
      <c r="V4" s="3">
        <v>15.227</v>
      </c>
      <c r="W4" s="3">
        <v>15.516299999999999</v>
      </c>
      <c r="X4" s="3">
        <v>15.8111</v>
      </c>
      <c r="Y4" s="3">
        <v>16.111499999999999</v>
      </c>
      <c r="Z4" s="3">
        <v>16.4176</v>
      </c>
      <c r="AA4" s="3">
        <v>16.729500000000002</v>
      </c>
      <c r="AB4" s="3">
        <v>17.0474</v>
      </c>
      <c r="AC4" s="3">
        <v>17.371300000000002</v>
      </c>
      <c r="AD4" s="3">
        <v>17.7014</v>
      </c>
      <c r="AE4" s="3">
        <v>18.037700000000001</v>
      </c>
      <c r="AF4" s="3">
        <v>18.380400000000002</v>
      </c>
      <c r="AG4" s="3">
        <v>18.729600000000001</v>
      </c>
      <c r="AH4" s="3">
        <v>19.0855</v>
      </c>
      <c r="AI4" s="3">
        <v>19.4481</v>
      </c>
      <c r="AJ4" s="3">
        <v>19.817599999999999</v>
      </c>
      <c r="AK4" s="3">
        <v>20.194099999999999</v>
      </c>
      <c r="AL4" s="3">
        <v>20.5778</v>
      </c>
      <c r="AM4" s="3"/>
    </row>
    <row r="5" spans="1:39" x14ac:dyDescent="0.3">
      <c r="A5" s="3">
        <v>1</v>
      </c>
      <c r="B5" s="3" t="s">
        <v>14</v>
      </c>
      <c r="C5" s="3" t="s">
        <v>151</v>
      </c>
      <c r="D5" s="3">
        <v>4</v>
      </c>
      <c r="E5" s="3" t="s">
        <v>296</v>
      </c>
      <c r="F5" s="3"/>
      <c r="G5" s="3" t="s">
        <v>305</v>
      </c>
      <c r="H5" s="3">
        <v>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1:39" x14ac:dyDescent="0.3">
      <c r="A6" s="3">
        <v>1</v>
      </c>
      <c r="B6" s="3" t="s">
        <v>14</v>
      </c>
      <c r="C6" s="3" t="s">
        <v>151</v>
      </c>
      <c r="D6" s="3">
        <v>5</v>
      </c>
      <c r="E6" s="3" t="s">
        <v>297</v>
      </c>
      <c r="F6" s="3"/>
      <c r="G6" s="3" t="s">
        <v>305</v>
      </c>
      <c r="H6" s="3">
        <v>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 x14ac:dyDescent="0.3">
      <c r="A7" s="3">
        <v>1</v>
      </c>
      <c r="B7" s="3" t="s">
        <v>14</v>
      </c>
      <c r="C7" s="3" t="s">
        <v>151</v>
      </c>
      <c r="D7" s="3">
        <v>6</v>
      </c>
      <c r="E7" s="3" t="s">
        <v>298</v>
      </c>
      <c r="F7" s="3"/>
      <c r="G7" s="3" t="s">
        <v>305</v>
      </c>
      <c r="H7" s="3">
        <v>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 x14ac:dyDescent="0.3">
      <c r="A8" s="3">
        <v>1</v>
      </c>
      <c r="B8" s="3" t="s">
        <v>14</v>
      </c>
      <c r="C8" s="3" t="s">
        <v>151</v>
      </c>
      <c r="D8" s="3">
        <v>7</v>
      </c>
      <c r="E8" s="3" t="s">
        <v>299</v>
      </c>
      <c r="F8" s="3"/>
      <c r="G8" s="3" t="s">
        <v>305</v>
      </c>
      <c r="H8" s="3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1:39" x14ac:dyDescent="0.3">
      <c r="A9" s="3">
        <v>1</v>
      </c>
      <c r="B9" s="3" t="s">
        <v>14</v>
      </c>
      <c r="C9" s="3" t="s">
        <v>151</v>
      </c>
      <c r="D9" s="3">
        <v>8</v>
      </c>
      <c r="E9" s="3" t="s">
        <v>300</v>
      </c>
      <c r="F9" s="3"/>
      <c r="G9" s="3" t="s">
        <v>305</v>
      </c>
      <c r="H9" s="3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39" x14ac:dyDescent="0.3">
      <c r="A10" s="3">
        <v>1</v>
      </c>
      <c r="B10" s="3" t="s">
        <v>14</v>
      </c>
      <c r="C10" s="3" t="s">
        <v>151</v>
      </c>
      <c r="D10" s="3">
        <v>9</v>
      </c>
      <c r="E10" s="3" t="s">
        <v>301</v>
      </c>
      <c r="F10" s="3"/>
      <c r="G10" s="3" t="s">
        <v>304</v>
      </c>
      <c r="H10" s="3">
        <v>0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/>
    </row>
    <row r="11" spans="1:39" x14ac:dyDescent="0.3">
      <c r="A11" s="3">
        <v>1</v>
      </c>
      <c r="B11" s="3" t="s">
        <v>14</v>
      </c>
      <c r="C11" s="3" t="s">
        <v>151</v>
      </c>
      <c r="D11" s="3">
        <v>10</v>
      </c>
      <c r="E11" s="3" t="s">
        <v>302</v>
      </c>
      <c r="F11" s="3"/>
      <c r="G11" s="3" t="s">
        <v>303</v>
      </c>
      <c r="H11" s="3">
        <v>0</v>
      </c>
      <c r="I11" s="3">
        <v>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spans="1:39" x14ac:dyDescent="0.3">
      <c r="A12" s="5">
        <f>A2+1</f>
        <v>2</v>
      </c>
      <c r="B12" s="5" t="s">
        <v>15</v>
      </c>
      <c r="C12" s="5" t="s">
        <v>152</v>
      </c>
      <c r="D12" s="5">
        <v>1</v>
      </c>
      <c r="E12" s="5" t="s">
        <v>293</v>
      </c>
      <c r="F12" s="5"/>
      <c r="G12" s="5" t="s">
        <v>305</v>
      </c>
      <c r="H12" s="5">
        <v>0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 spans="1:39" x14ac:dyDescent="0.3">
      <c r="A13" s="5">
        <f t="shared" ref="A13:A76" si="0">A3+1</f>
        <v>2</v>
      </c>
      <c r="B13" s="5" t="s">
        <v>15</v>
      </c>
      <c r="C13" s="5" t="s">
        <v>152</v>
      </c>
      <c r="D13" s="5">
        <v>2</v>
      </c>
      <c r="E13" s="5" t="s">
        <v>294</v>
      </c>
      <c r="F13" s="5"/>
      <c r="G13" s="5" t="s">
        <v>304</v>
      </c>
      <c r="H13" s="5">
        <v>0</v>
      </c>
      <c r="I13" s="5">
        <v>2.9028999999999998</v>
      </c>
      <c r="J13" s="5">
        <v>2.9581</v>
      </c>
      <c r="K13" s="5">
        <v>3.0143</v>
      </c>
      <c r="L13" s="5">
        <v>3.0716000000000001</v>
      </c>
      <c r="M13" s="5">
        <v>3.13</v>
      </c>
      <c r="N13" s="5">
        <v>3.1894999999999998</v>
      </c>
      <c r="O13" s="5">
        <v>3.2501000000000002</v>
      </c>
      <c r="P13" s="5">
        <v>3.3119000000000001</v>
      </c>
      <c r="Q13" s="5">
        <v>3.3748</v>
      </c>
      <c r="R13" s="5">
        <v>3.4388999999999998</v>
      </c>
      <c r="S13" s="5">
        <v>3.5042</v>
      </c>
      <c r="T13" s="5">
        <v>3.5708000000000002</v>
      </c>
      <c r="U13" s="5">
        <v>3.6385999999999998</v>
      </c>
      <c r="V13" s="5">
        <v>3.7077</v>
      </c>
      <c r="W13" s="5">
        <v>3.7780999999999998</v>
      </c>
      <c r="X13" s="5">
        <v>3.8498999999999999</v>
      </c>
      <c r="Y13" s="5">
        <v>3.923</v>
      </c>
      <c r="Z13" s="5">
        <v>3.9975000000000001</v>
      </c>
      <c r="AA13" s="5">
        <v>4.0735000000000001</v>
      </c>
      <c r="AB13" s="5">
        <v>4.1509</v>
      </c>
      <c r="AC13" s="5">
        <v>4.2298</v>
      </c>
      <c r="AD13" s="5">
        <v>4.3102</v>
      </c>
      <c r="AE13" s="5">
        <v>4.3921000000000001</v>
      </c>
      <c r="AF13" s="5">
        <v>4.4755000000000003</v>
      </c>
      <c r="AG13" s="5">
        <v>4.5605000000000002</v>
      </c>
      <c r="AH13" s="5">
        <v>4.6471</v>
      </c>
      <c r="AI13" s="5">
        <v>4.7354000000000003</v>
      </c>
      <c r="AJ13" s="5">
        <v>4.8254000000000001</v>
      </c>
      <c r="AK13" s="5">
        <v>4.9170999999999996</v>
      </c>
      <c r="AL13" s="5">
        <v>5.0105000000000004</v>
      </c>
      <c r="AM13" s="5"/>
    </row>
    <row r="14" spans="1:39" x14ac:dyDescent="0.3">
      <c r="A14" s="5">
        <f t="shared" si="0"/>
        <v>2</v>
      </c>
      <c r="B14" s="5" t="s">
        <v>15</v>
      </c>
      <c r="C14" s="5" t="s">
        <v>152</v>
      </c>
      <c r="D14" s="5">
        <v>3</v>
      </c>
      <c r="E14" s="5" t="s">
        <v>295</v>
      </c>
      <c r="F14" s="5"/>
      <c r="G14" s="5" t="s">
        <v>304</v>
      </c>
      <c r="H14" s="5">
        <v>0</v>
      </c>
      <c r="I14" s="5">
        <v>13.167899999999999</v>
      </c>
      <c r="J14" s="5">
        <v>13.418100000000001</v>
      </c>
      <c r="K14" s="5">
        <v>13.673</v>
      </c>
      <c r="L14" s="5">
        <v>13.9328</v>
      </c>
      <c r="M14" s="5">
        <v>14.1975</v>
      </c>
      <c r="N14" s="5">
        <v>14.4673</v>
      </c>
      <c r="O14" s="5">
        <v>14.7422</v>
      </c>
      <c r="P14" s="5">
        <v>15.0223</v>
      </c>
      <c r="Q14" s="5">
        <v>15.307700000000001</v>
      </c>
      <c r="R14" s="5">
        <v>15.5985</v>
      </c>
      <c r="S14" s="5">
        <v>15.8949</v>
      </c>
      <c r="T14" s="5">
        <v>16.196899999999999</v>
      </c>
      <c r="U14" s="5">
        <v>16.5046</v>
      </c>
      <c r="V14" s="5">
        <v>16.818200000000001</v>
      </c>
      <c r="W14" s="5">
        <v>17.137699999999999</v>
      </c>
      <c r="X14" s="5">
        <v>17.4633</v>
      </c>
      <c r="Y14" s="5">
        <v>17.795100000000001</v>
      </c>
      <c r="Z14" s="5">
        <v>18.133199999999999</v>
      </c>
      <c r="AA14" s="5">
        <v>18.477699999999999</v>
      </c>
      <c r="AB14" s="5">
        <v>18.828800000000001</v>
      </c>
      <c r="AC14" s="5">
        <v>19.186499999999999</v>
      </c>
      <c r="AD14" s="5">
        <v>19.550999999999998</v>
      </c>
      <c r="AE14" s="5">
        <v>19.922499999999999</v>
      </c>
      <c r="AF14" s="5">
        <v>20.300999999999998</v>
      </c>
      <c r="AG14" s="5">
        <v>20.686699999999998</v>
      </c>
      <c r="AH14" s="5">
        <v>21.079699999999999</v>
      </c>
      <c r="AI14" s="5">
        <v>21.4802</v>
      </c>
      <c r="AJ14" s="5">
        <v>21.888300000000001</v>
      </c>
      <c r="AK14" s="5">
        <v>22.304200000000002</v>
      </c>
      <c r="AL14" s="5">
        <v>22.728000000000002</v>
      </c>
      <c r="AM14" s="5"/>
    </row>
    <row r="15" spans="1:39" x14ac:dyDescent="0.3">
      <c r="A15" s="5">
        <f t="shared" si="0"/>
        <v>2</v>
      </c>
      <c r="B15" s="5" t="s">
        <v>15</v>
      </c>
      <c r="C15" s="5" t="s">
        <v>152</v>
      </c>
      <c r="D15" s="5">
        <v>4</v>
      </c>
      <c r="E15" s="5" t="s">
        <v>296</v>
      </c>
      <c r="F15" s="5"/>
      <c r="G15" s="5" t="s">
        <v>305</v>
      </c>
      <c r="H15" s="5">
        <v>0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spans="1:39" x14ac:dyDescent="0.3">
      <c r="A16" s="5">
        <f t="shared" si="0"/>
        <v>2</v>
      </c>
      <c r="B16" s="5" t="s">
        <v>15</v>
      </c>
      <c r="C16" s="5" t="s">
        <v>152</v>
      </c>
      <c r="D16" s="5">
        <v>5</v>
      </c>
      <c r="E16" s="5" t="s">
        <v>297</v>
      </c>
      <c r="F16" s="5"/>
      <c r="G16" s="5" t="s">
        <v>305</v>
      </c>
      <c r="H16" s="5">
        <v>0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39" x14ac:dyDescent="0.3">
      <c r="A17" s="5">
        <f t="shared" si="0"/>
        <v>2</v>
      </c>
      <c r="B17" s="5" t="s">
        <v>15</v>
      </c>
      <c r="C17" s="5" t="s">
        <v>152</v>
      </c>
      <c r="D17" s="5">
        <v>6</v>
      </c>
      <c r="E17" s="5" t="s">
        <v>298</v>
      </c>
      <c r="F17" s="5"/>
      <c r="G17" s="5" t="s">
        <v>305</v>
      </c>
      <c r="H17" s="5">
        <v>0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spans="1:39" x14ac:dyDescent="0.3">
      <c r="A18" s="5">
        <f t="shared" si="0"/>
        <v>2</v>
      </c>
      <c r="B18" s="5" t="s">
        <v>15</v>
      </c>
      <c r="C18" s="5" t="s">
        <v>152</v>
      </c>
      <c r="D18" s="5">
        <v>7</v>
      </c>
      <c r="E18" s="5" t="s">
        <v>299</v>
      </c>
      <c r="F18" s="5"/>
      <c r="G18" s="5" t="s">
        <v>305</v>
      </c>
      <c r="H18" s="5">
        <v>0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spans="1:39" x14ac:dyDescent="0.3">
      <c r="A19" s="5">
        <f t="shared" si="0"/>
        <v>2</v>
      </c>
      <c r="B19" s="5" t="s">
        <v>15</v>
      </c>
      <c r="C19" s="5" t="s">
        <v>152</v>
      </c>
      <c r="D19" s="5">
        <v>8</v>
      </c>
      <c r="E19" s="5" t="s">
        <v>300</v>
      </c>
      <c r="F19" s="5"/>
      <c r="G19" s="5" t="s">
        <v>305</v>
      </c>
      <c r="H19" s="5">
        <v>0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spans="1:39" x14ac:dyDescent="0.3">
      <c r="A20" s="5">
        <f t="shared" si="0"/>
        <v>2</v>
      </c>
      <c r="B20" s="5" t="s">
        <v>15</v>
      </c>
      <c r="C20" s="5" t="s">
        <v>152</v>
      </c>
      <c r="D20" s="5">
        <v>9</v>
      </c>
      <c r="E20" s="5" t="s">
        <v>301</v>
      </c>
      <c r="F20" s="5"/>
      <c r="G20" s="5" t="s">
        <v>304</v>
      </c>
      <c r="H20" s="5">
        <v>0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  <c r="AH20" s="5">
        <v>1</v>
      </c>
      <c r="AI20" s="5">
        <v>1</v>
      </c>
      <c r="AJ20" s="5">
        <v>1</v>
      </c>
      <c r="AK20" s="5">
        <v>1</v>
      </c>
      <c r="AL20" s="5">
        <v>1</v>
      </c>
      <c r="AM20" s="5"/>
    </row>
    <row r="21" spans="1:39" x14ac:dyDescent="0.3">
      <c r="A21" s="5">
        <f t="shared" si="0"/>
        <v>2</v>
      </c>
      <c r="B21" s="5" t="s">
        <v>15</v>
      </c>
      <c r="C21" s="5" t="s">
        <v>152</v>
      </c>
      <c r="D21" s="5">
        <v>10</v>
      </c>
      <c r="E21" s="5" t="s">
        <v>302</v>
      </c>
      <c r="F21" s="5"/>
      <c r="G21" s="5" t="s">
        <v>303</v>
      </c>
      <c r="H21" s="5">
        <v>0</v>
      </c>
      <c r="I21" s="5">
        <v>1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spans="1:39" x14ac:dyDescent="0.3">
      <c r="A22" s="3">
        <f t="shared" si="0"/>
        <v>3</v>
      </c>
      <c r="B22" s="3" t="s">
        <v>16</v>
      </c>
      <c r="C22" s="3" t="s">
        <v>153</v>
      </c>
      <c r="D22" s="3">
        <v>1</v>
      </c>
      <c r="E22" s="3" t="s">
        <v>293</v>
      </c>
      <c r="F22" s="3"/>
      <c r="G22" s="3" t="s">
        <v>305</v>
      </c>
      <c r="H22" s="3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</row>
    <row r="23" spans="1:39" x14ac:dyDescent="0.3">
      <c r="A23" s="3">
        <f t="shared" si="0"/>
        <v>3</v>
      </c>
      <c r="B23" s="3" t="s">
        <v>16</v>
      </c>
      <c r="C23" s="3" t="s">
        <v>153</v>
      </c>
      <c r="D23" s="3">
        <v>2</v>
      </c>
      <c r="E23" s="3" t="s">
        <v>294</v>
      </c>
      <c r="F23" s="3"/>
      <c r="G23" s="3" t="s">
        <v>305</v>
      </c>
      <c r="H23" s="3">
        <v>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</row>
    <row r="24" spans="1:39" x14ac:dyDescent="0.3">
      <c r="A24" s="3">
        <f t="shared" si="0"/>
        <v>3</v>
      </c>
      <c r="B24" s="3" t="s">
        <v>16</v>
      </c>
      <c r="C24" s="3" t="s">
        <v>153</v>
      </c>
      <c r="D24" s="3">
        <v>3</v>
      </c>
      <c r="E24" s="3" t="s">
        <v>295</v>
      </c>
      <c r="F24" s="3"/>
      <c r="G24" s="64" t="s">
        <v>304</v>
      </c>
      <c r="H24" s="64">
        <v>0</v>
      </c>
      <c r="I24" s="64">
        <v>5.3080568720379135</v>
      </c>
      <c r="J24" s="64">
        <v>5.1184834123222744</v>
      </c>
      <c r="K24" s="64">
        <v>4.834123222748814</v>
      </c>
      <c r="L24" s="64">
        <v>4.7393364928909945</v>
      </c>
      <c r="M24" s="64">
        <v>4.6445497630331749</v>
      </c>
      <c r="N24" s="64">
        <v>4.4549763033175349</v>
      </c>
      <c r="O24" s="64">
        <v>4.4549763033175349</v>
      </c>
      <c r="P24" s="64">
        <v>4.3601895734597145</v>
      </c>
      <c r="Q24" s="64">
        <v>4.4549763033175349</v>
      </c>
      <c r="R24" s="64">
        <v>4.4549763033175349</v>
      </c>
      <c r="S24" s="64">
        <v>4.4549763033175349</v>
      </c>
      <c r="T24" s="64">
        <v>4.4549763033175349</v>
      </c>
      <c r="U24" s="64">
        <v>4.4549763033175349</v>
      </c>
      <c r="V24" s="64">
        <v>4.4549763033175349</v>
      </c>
      <c r="W24" s="64">
        <v>4.4549763033175349</v>
      </c>
      <c r="X24" s="64">
        <v>4.4549763033175349</v>
      </c>
      <c r="Y24" s="64">
        <v>4.5497630331753545</v>
      </c>
      <c r="Z24" s="64">
        <v>4.5497630331753545</v>
      </c>
      <c r="AA24" s="64">
        <v>4.5497630331753545</v>
      </c>
      <c r="AB24" s="64">
        <v>4.5497630331753545</v>
      </c>
      <c r="AC24" s="64">
        <v>4.5497630331753545</v>
      </c>
      <c r="AD24" s="64">
        <v>4.5497630331753545</v>
      </c>
      <c r="AE24" s="64">
        <v>4.6445497630331749</v>
      </c>
      <c r="AF24" s="64">
        <v>4.6445497630331749</v>
      </c>
      <c r="AG24" s="64">
        <v>4.6445497630331749</v>
      </c>
      <c r="AH24" s="64">
        <v>4.6445497630331749</v>
      </c>
      <c r="AI24" s="64">
        <v>4.7393364928909945</v>
      </c>
      <c r="AJ24" s="64">
        <v>4.7393364928909945</v>
      </c>
      <c r="AK24" s="64">
        <v>4.7393364928909945</v>
      </c>
      <c r="AL24" s="64">
        <v>4.7393364928909945</v>
      </c>
      <c r="AM24" s="3"/>
    </row>
    <row r="25" spans="1:39" x14ac:dyDescent="0.3">
      <c r="A25" s="3">
        <f t="shared" si="0"/>
        <v>3</v>
      </c>
      <c r="B25" s="3" t="s">
        <v>16</v>
      </c>
      <c r="C25" s="3" t="s">
        <v>153</v>
      </c>
      <c r="D25" s="3">
        <v>4</v>
      </c>
      <c r="E25" s="3" t="s">
        <v>296</v>
      </c>
      <c r="F25" s="3"/>
      <c r="G25" s="3" t="s">
        <v>305</v>
      </c>
      <c r="H25" s="3"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</row>
    <row r="26" spans="1:39" x14ac:dyDescent="0.3">
      <c r="A26" s="3">
        <f t="shared" si="0"/>
        <v>3</v>
      </c>
      <c r="B26" s="3" t="s">
        <v>16</v>
      </c>
      <c r="C26" s="3" t="s">
        <v>153</v>
      </c>
      <c r="D26" s="3">
        <v>5</v>
      </c>
      <c r="E26" s="3" t="s">
        <v>297</v>
      </c>
      <c r="F26" s="3"/>
      <c r="G26" s="3" t="s">
        <v>305</v>
      </c>
      <c r="H26" s="3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</row>
    <row r="27" spans="1:39" x14ac:dyDescent="0.3">
      <c r="A27" s="3">
        <f t="shared" si="0"/>
        <v>3</v>
      </c>
      <c r="B27" s="3" t="s">
        <v>16</v>
      </c>
      <c r="C27" s="3" t="s">
        <v>153</v>
      </c>
      <c r="D27" s="3">
        <v>6</v>
      </c>
      <c r="E27" s="3" t="s">
        <v>298</v>
      </c>
      <c r="F27" s="3"/>
      <c r="G27" s="3" t="s">
        <v>305</v>
      </c>
      <c r="H27" s="3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spans="1:39" x14ac:dyDescent="0.3">
      <c r="A28" s="3">
        <f t="shared" si="0"/>
        <v>3</v>
      </c>
      <c r="B28" s="3" t="s">
        <v>16</v>
      </c>
      <c r="C28" s="3" t="s">
        <v>153</v>
      </c>
      <c r="D28" s="3">
        <v>7</v>
      </c>
      <c r="E28" s="3" t="s">
        <v>299</v>
      </c>
      <c r="F28" s="3"/>
      <c r="G28" s="3" t="s">
        <v>305</v>
      </c>
      <c r="H28" s="3"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 x14ac:dyDescent="0.3">
      <c r="A29" s="3">
        <f t="shared" si="0"/>
        <v>3</v>
      </c>
      <c r="B29" s="3" t="s">
        <v>16</v>
      </c>
      <c r="C29" s="3" t="s">
        <v>153</v>
      </c>
      <c r="D29" s="3">
        <v>8</v>
      </c>
      <c r="E29" s="3" t="s">
        <v>300</v>
      </c>
      <c r="F29" s="3"/>
      <c r="G29" s="3" t="s">
        <v>305</v>
      </c>
      <c r="H29" s="3">
        <v>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</row>
    <row r="30" spans="1:39" x14ac:dyDescent="0.3">
      <c r="A30" s="3">
        <f t="shared" si="0"/>
        <v>3</v>
      </c>
      <c r="B30" s="3" t="s">
        <v>16</v>
      </c>
      <c r="C30" s="3" t="s">
        <v>153</v>
      </c>
      <c r="D30" s="3">
        <v>9</v>
      </c>
      <c r="E30" s="3" t="s">
        <v>301</v>
      </c>
      <c r="F30" s="3"/>
      <c r="G30" s="3" t="s">
        <v>304</v>
      </c>
      <c r="H30" s="3">
        <v>0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/>
    </row>
    <row r="31" spans="1:39" x14ac:dyDescent="0.3">
      <c r="A31" s="3">
        <f t="shared" si="0"/>
        <v>3</v>
      </c>
      <c r="B31" s="3" t="s">
        <v>16</v>
      </c>
      <c r="C31" s="3" t="s">
        <v>153</v>
      </c>
      <c r="D31" s="3">
        <v>10</v>
      </c>
      <c r="E31" s="3" t="s">
        <v>302</v>
      </c>
      <c r="F31" s="3"/>
      <c r="G31" s="3" t="s">
        <v>303</v>
      </c>
      <c r="H31" s="3">
        <v>0</v>
      </c>
      <c r="I31" s="3">
        <v>1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</row>
    <row r="32" spans="1:39" x14ac:dyDescent="0.3">
      <c r="A32" s="5">
        <f t="shared" si="0"/>
        <v>4</v>
      </c>
      <c r="B32" s="5" t="s">
        <v>17</v>
      </c>
      <c r="C32" s="5" t="s">
        <v>154</v>
      </c>
      <c r="D32" s="5">
        <v>1</v>
      </c>
      <c r="E32" s="5" t="s">
        <v>293</v>
      </c>
      <c r="F32" s="5"/>
      <c r="G32" s="5" t="s">
        <v>304</v>
      </c>
      <c r="H32" s="5">
        <v>0</v>
      </c>
      <c r="I32" s="5">
        <v>234.55</v>
      </c>
      <c r="J32" s="5">
        <v>234.55</v>
      </c>
      <c r="K32" s="5">
        <v>234.55</v>
      </c>
      <c r="L32" s="5">
        <v>234.55</v>
      </c>
      <c r="M32" s="5">
        <v>234.55</v>
      </c>
      <c r="N32" s="5">
        <v>234.55</v>
      </c>
      <c r="O32" s="5">
        <v>234.55</v>
      </c>
      <c r="P32" s="5">
        <v>234.55</v>
      </c>
      <c r="Q32" s="5">
        <v>234.55</v>
      </c>
      <c r="R32" s="5">
        <v>234.55</v>
      </c>
      <c r="S32" s="5">
        <v>234.55</v>
      </c>
      <c r="T32" s="5">
        <v>234.55</v>
      </c>
      <c r="U32" s="5">
        <v>234.55</v>
      </c>
      <c r="V32" s="5">
        <v>234.55</v>
      </c>
      <c r="W32" s="5">
        <v>234.55</v>
      </c>
      <c r="X32" s="5">
        <v>234.55</v>
      </c>
      <c r="Y32" s="5">
        <v>234.55</v>
      </c>
      <c r="Z32" s="5">
        <v>234.55</v>
      </c>
      <c r="AA32" s="5">
        <v>234.55</v>
      </c>
      <c r="AB32" s="5">
        <v>234.55</v>
      </c>
      <c r="AC32" s="5">
        <v>234.55</v>
      </c>
      <c r="AD32" s="5">
        <v>234.55</v>
      </c>
      <c r="AE32" s="5">
        <v>234.55</v>
      </c>
      <c r="AF32" s="5">
        <v>234.55</v>
      </c>
      <c r="AG32" s="5">
        <v>234.55</v>
      </c>
      <c r="AH32" s="5">
        <v>234.55</v>
      </c>
      <c r="AI32" s="5">
        <v>234.55</v>
      </c>
      <c r="AJ32" s="5">
        <v>234.55</v>
      </c>
      <c r="AK32" s="5">
        <v>234.55</v>
      </c>
      <c r="AL32" s="5">
        <v>234.55</v>
      </c>
      <c r="AM32" s="5"/>
    </row>
    <row r="33" spans="1:39" x14ac:dyDescent="0.3">
      <c r="A33" s="5">
        <f t="shared" si="0"/>
        <v>4</v>
      </c>
      <c r="B33" s="5" t="s">
        <v>17</v>
      </c>
      <c r="C33" s="5" t="s">
        <v>154</v>
      </c>
      <c r="D33" s="5">
        <v>2</v>
      </c>
      <c r="E33" s="5" t="s">
        <v>294</v>
      </c>
      <c r="F33" s="5"/>
      <c r="G33" s="5" t="s">
        <v>304</v>
      </c>
      <c r="H33" s="5">
        <v>0</v>
      </c>
      <c r="I33" s="5">
        <v>3.7787000000000002</v>
      </c>
      <c r="J33" s="5">
        <v>3.8504999999999998</v>
      </c>
      <c r="K33" s="5">
        <v>3.9237000000000002</v>
      </c>
      <c r="L33" s="5">
        <v>3.9983</v>
      </c>
      <c r="M33" s="5">
        <v>4.0743</v>
      </c>
      <c r="N33" s="5">
        <v>4.1516999999999999</v>
      </c>
      <c r="O33" s="5">
        <v>4.2305999999999999</v>
      </c>
      <c r="P33" s="5">
        <v>4.3109999999999999</v>
      </c>
      <c r="Q33" s="5">
        <v>4.3929</v>
      </c>
      <c r="R33" s="5">
        <v>4.4763999999999999</v>
      </c>
      <c r="S33" s="5">
        <v>4.5614999999999997</v>
      </c>
      <c r="T33" s="5">
        <v>4.6482000000000001</v>
      </c>
      <c r="U33" s="5">
        <v>4.7365000000000004</v>
      </c>
      <c r="V33" s="5">
        <v>4.8265000000000002</v>
      </c>
      <c r="W33" s="5">
        <v>4.9181999999999997</v>
      </c>
      <c r="X33" s="5">
        <v>5.0115999999999996</v>
      </c>
      <c r="Y33" s="5">
        <v>5.1067999999999998</v>
      </c>
      <c r="Z33" s="5">
        <v>5.2038000000000002</v>
      </c>
      <c r="AA33" s="5">
        <v>5.3026999999999997</v>
      </c>
      <c r="AB33" s="5">
        <v>5.4035000000000002</v>
      </c>
      <c r="AC33" s="5">
        <v>5.5061999999999998</v>
      </c>
      <c r="AD33" s="5">
        <v>5.6108000000000002</v>
      </c>
      <c r="AE33" s="5">
        <v>5.7173999999999996</v>
      </c>
      <c r="AF33" s="5">
        <v>5.8259999999999996</v>
      </c>
      <c r="AG33" s="5">
        <v>5.9367000000000001</v>
      </c>
      <c r="AH33" s="5">
        <v>6.0495000000000001</v>
      </c>
      <c r="AI33" s="5">
        <v>6.1643999999999997</v>
      </c>
      <c r="AJ33" s="5">
        <v>6.2815000000000003</v>
      </c>
      <c r="AK33" s="5">
        <v>6.4008000000000003</v>
      </c>
      <c r="AL33" s="5">
        <v>6.5224000000000002</v>
      </c>
      <c r="AM33" s="5"/>
    </row>
    <row r="34" spans="1:39" x14ac:dyDescent="0.3">
      <c r="A34" s="5">
        <f t="shared" si="0"/>
        <v>4</v>
      </c>
      <c r="B34" s="5" t="s">
        <v>17</v>
      </c>
      <c r="C34" s="5" t="s">
        <v>154</v>
      </c>
      <c r="D34" s="5">
        <v>3</v>
      </c>
      <c r="E34" s="5" t="s">
        <v>295</v>
      </c>
      <c r="F34" s="5"/>
      <c r="G34" s="5" t="s">
        <v>304</v>
      </c>
      <c r="H34" s="5">
        <v>0</v>
      </c>
      <c r="I34" s="5">
        <v>8.3219999999999992</v>
      </c>
      <c r="J34" s="5">
        <v>8.4801000000000002</v>
      </c>
      <c r="K34" s="5">
        <v>8.6411999999999995</v>
      </c>
      <c r="L34" s="5">
        <v>8.8054000000000006</v>
      </c>
      <c r="M34" s="5">
        <v>8.9726999999999997</v>
      </c>
      <c r="N34" s="5">
        <v>9.1432000000000002</v>
      </c>
      <c r="O34" s="5">
        <v>9.3169000000000004</v>
      </c>
      <c r="P34" s="5">
        <v>9.4939</v>
      </c>
      <c r="Q34" s="5">
        <v>9.6743000000000006</v>
      </c>
      <c r="R34" s="5">
        <v>9.8581000000000003</v>
      </c>
      <c r="S34" s="5">
        <v>10.045400000000001</v>
      </c>
      <c r="T34" s="5">
        <v>10.2363</v>
      </c>
      <c r="U34" s="5">
        <v>10.4308</v>
      </c>
      <c r="V34" s="5">
        <v>10.629</v>
      </c>
      <c r="W34" s="5">
        <v>10.831</v>
      </c>
      <c r="X34" s="5">
        <v>11.036799999999999</v>
      </c>
      <c r="Y34" s="5">
        <v>11.246499999999999</v>
      </c>
      <c r="Z34" s="5">
        <v>11.4602</v>
      </c>
      <c r="AA34" s="5">
        <v>11.677899999999999</v>
      </c>
      <c r="AB34" s="5">
        <v>11.899800000000001</v>
      </c>
      <c r="AC34" s="5">
        <v>12.1259</v>
      </c>
      <c r="AD34" s="5">
        <v>12.356299999999999</v>
      </c>
      <c r="AE34" s="5">
        <v>12.591100000000001</v>
      </c>
      <c r="AF34" s="5">
        <v>12.830299999999999</v>
      </c>
      <c r="AG34" s="5">
        <v>13.0741</v>
      </c>
      <c r="AH34" s="5">
        <v>13.3225</v>
      </c>
      <c r="AI34" s="5">
        <v>13.5756</v>
      </c>
      <c r="AJ34" s="5">
        <v>13.833500000000001</v>
      </c>
      <c r="AK34" s="5">
        <v>14.096299999999999</v>
      </c>
      <c r="AL34" s="5">
        <v>14.364100000000001</v>
      </c>
      <c r="AM34" s="5"/>
    </row>
    <row r="35" spans="1:39" x14ac:dyDescent="0.3">
      <c r="A35" s="5">
        <f t="shared" si="0"/>
        <v>4</v>
      </c>
      <c r="B35" s="5" t="s">
        <v>17</v>
      </c>
      <c r="C35" s="5" t="s">
        <v>154</v>
      </c>
      <c r="D35" s="5">
        <v>4</v>
      </c>
      <c r="E35" s="5" t="s">
        <v>296</v>
      </c>
      <c r="F35" s="5"/>
      <c r="G35" s="5" t="s">
        <v>304</v>
      </c>
      <c r="H35" s="5">
        <v>0</v>
      </c>
      <c r="I35" s="5">
        <v>8.16</v>
      </c>
      <c r="J35" s="5">
        <v>8.16</v>
      </c>
      <c r="K35" s="5">
        <v>8.16</v>
      </c>
      <c r="L35" s="5">
        <v>8.16</v>
      </c>
      <c r="M35" s="5">
        <v>8.16</v>
      </c>
      <c r="N35" s="5">
        <v>8.16</v>
      </c>
      <c r="O35" s="5">
        <v>8.16</v>
      </c>
      <c r="P35" s="5">
        <v>8.16</v>
      </c>
      <c r="Q35" s="5">
        <v>8.16</v>
      </c>
      <c r="R35" s="5">
        <v>8.16</v>
      </c>
      <c r="S35" s="5">
        <v>8.16</v>
      </c>
      <c r="T35" s="5">
        <v>8.16</v>
      </c>
      <c r="U35" s="5">
        <v>8.16</v>
      </c>
      <c r="V35" s="5">
        <v>8.16</v>
      </c>
      <c r="W35" s="5">
        <v>8.16</v>
      </c>
      <c r="X35" s="5">
        <v>8.16</v>
      </c>
      <c r="Y35" s="5">
        <v>8.16</v>
      </c>
      <c r="Z35" s="5">
        <v>8.16</v>
      </c>
      <c r="AA35" s="5">
        <v>8.16</v>
      </c>
      <c r="AB35" s="5">
        <v>8.16</v>
      </c>
      <c r="AC35" s="5">
        <v>8.16</v>
      </c>
      <c r="AD35" s="5">
        <v>8.16</v>
      </c>
      <c r="AE35" s="5">
        <v>8.16</v>
      </c>
      <c r="AF35" s="5">
        <v>8.16</v>
      </c>
      <c r="AG35" s="5">
        <v>8.16</v>
      </c>
      <c r="AH35" s="5">
        <v>8.16</v>
      </c>
      <c r="AI35" s="5">
        <v>8.16</v>
      </c>
      <c r="AJ35" s="5">
        <v>8.16</v>
      </c>
      <c r="AK35" s="5">
        <v>8.16</v>
      </c>
      <c r="AL35" s="5">
        <v>8.16</v>
      </c>
      <c r="AM35" s="5"/>
    </row>
    <row r="36" spans="1:39" x14ac:dyDescent="0.3">
      <c r="A36" s="5">
        <f t="shared" si="0"/>
        <v>4</v>
      </c>
      <c r="B36" s="5" t="s">
        <v>17</v>
      </c>
      <c r="C36" s="5" t="s">
        <v>154</v>
      </c>
      <c r="D36" s="5">
        <v>5</v>
      </c>
      <c r="E36" s="5" t="s">
        <v>297</v>
      </c>
      <c r="F36" s="5"/>
      <c r="G36" s="5" t="s">
        <v>305</v>
      </c>
      <c r="H36" s="5">
        <v>0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1:39" x14ac:dyDescent="0.3">
      <c r="A37" s="5">
        <f t="shared" si="0"/>
        <v>4</v>
      </c>
      <c r="B37" s="5" t="s">
        <v>17</v>
      </c>
      <c r="C37" s="5" t="s">
        <v>154</v>
      </c>
      <c r="D37" s="5">
        <v>6</v>
      </c>
      <c r="E37" s="5" t="s">
        <v>298</v>
      </c>
      <c r="F37" s="5"/>
      <c r="G37" s="5" t="s">
        <v>305</v>
      </c>
      <c r="H37" s="5">
        <v>0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1:39" x14ac:dyDescent="0.3">
      <c r="A38" s="5">
        <f t="shared" si="0"/>
        <v>4</v>
      </c>
      <c r="B38" s="5" t="s">
        <v>17</v>
      </c>
      <c r="C38" s="5" t="s">
        <v>154</v>
      </c>
      <c r="D38" s="5">
        <v>7</v>
      </c>
      <c r="E38" s="5" t="s">
        <v>299</v>
      </c>
      <c r="F38" s="5"/>
      <c r="G38" s="5" t="s">
        <v>305</v>
      </c>
      <c r="H38" s="5">
        <v>0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1:39" x14ac:dyDescent="0.3">
      <c r="A39" s="5">
        <f t="shared" si="0"/>
        <v>4</v>
      </c>
      <c r="B39" s="5" t="s">
        <v>17</v>
      </c>
      <c r="C39" s="5" t="s">
        <v>154</v>
      </c>
      <c r="D39" s="5">
        <v>8</v>
      </c>
      <c r="E39" s="5" t="s">
        <v>300</v>
      </c>
      <c r="F39" s="5"/>
      <c r="G39" s="5" t="s">
        <v>305</v>
      </c>
      <c r="H39" s="5">
        <v>0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</row>
    <row r="40" spans="1:39" x14ac:dyDescent="0.3">
      <c r="A40" s="5">
        <f t="shared" si="0"/>
        <v>4</v>
      </c>
      <c r="B40" s="5" t="s">
        <v>17</v>
      </c>
      <c r="C40" s="5" t="s">
        <v>154</v>
      </c>
      <c r="D40" s="5">
        <v>9</v>
      </c>
      <c r="E40" s="5" t="s">
        <v>301</v>
      </c>
      <c r="F40" s="5"/>
      <c r="G40" s="5" t="s">
        <v>304</v>
      </c>
      <c r="H40" s="5">
        <v>0</v>
      </c>
      <c r="I40" s="5">
        <v>1</v>
      </c>
      <c r="J40" s="5">
        <v>1</v>
      </c>
      <c r="K40" s="5">
        <v>1</v>
      </c>
      <c r="L40" s="5">
        <v>1</v>
      </c>
      <c r="M40" s="5">
        <v>1</v>
      </c>
      <c r="N40" s="5">
        <v>1</v>
      </c>
      <c r="O40" s="5">
        <v>1</v>
      </c>
      <c r="P40" s="5">
        <v>1</v>
      </c>
      <c r="Q40" s="5">
        <v>1</v>
      </c>
      <c r="R40" s="5">
        <v>1</v>
      </c>
      <c r="S40" s="5">
        <v>1</v>
      </c>
      <c r="T40" s="5">
        <v>1</v>
      </c>
      <c r="U40" s="5">
        <v>1</v>
      </c>
      <c r="V40" s="5">
        <v>1</v>
      </c>
      <c r="W40" s="5">
        <v>1</v>
      </c>
      <c r="X40" s="5">
        <v>1</v>
      </c>
      <c r="Y40" s="5">
        <v>1</v>
      </c>
      <c r="Z40" s="5">
        <v>1</v>
      </c>
      <c r="AA40" s="5">
        <v>1</v>
      </c>
      <c r="AB40" s="5">
        <v>1</v>
      </c>
      <c r="AC40" s="5">
        <v>1</v>
      </c>
      <c r="AD40" s="5">
        <v>1</v>
      </c>
      <c r="AE40" s="5">
        <v>1</v>
      </c>
      <c r="AF40" s="5">
        <v>1</v>
      </c>
      <c r="AG40" s="5">
        <v>1</v>
      </c>
      <c r="AH40" s="5">
        <v>1</v>
      </c>
      <c r="AI40" s="5">
        <v>1</v>
      </c>
      <c r="AJ40" s="5">
        <v>1</v>
      </c>
      <c r="AK40" s="5">
        <v>1</v>
      </c>
      <c r="AL40" s="5">
        <v>1</v>
      </c>
      <c r="AM40" s="5"/>
    </row>
    <row r="41" spans="1:39" x14ac:dyDescent="0.3">
      <c r="A41" s="5">
        <f t="shared" si="0"/>
        <v>4</v>
      </c>
      <c r="B41" s="5" t="s">
        <v>17</v>
      </c>
      <c r="C41" s="5" t="s">
        <v>154</v>
      </c>
      <c r="D41" s="5">
        <v>10</v>
      </c>
      <c r="E41" s="5" t="s">
        <v>302</v>
      </c>
      <c r="F41" s="5"/>
      <c r="G41" s="5" t="s">
        <v>303</v>
      </c>
      <c r="H41" s="5">
        <v>0</v>
      </c>
      <c r="I41" s="5">
        <v>1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42" spans="1:39" x14ac:dyDescent="0.3">
      <c r="A42" s="3">
        <f t="shared" si="0"/>
        <v>5</v>
      </c>
      <c r="B42" s="3" t="s">
        <v>18</v>
      </c>
      <c r="C42" s="3" t="s">
        <v>155</v>
      </c>
      <c r="D42" s="3">
        <v>1</v>
      </c>
      <c r="E42" s="3" t="s">
        <v>293</v>
      </c>
      <c r="F42" s="3"/>
      <c r="G42" s="3" t="s">
        <v>305</v>
      </c>
      <c r="H42" s="3">
        <v>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</row>
    <row r="43" spans="1:39" x14ac:dyDescent="0.3">
      <c r="A43" s="3">
        <f t="shared" si="0"/>
        <v>5</v>
      </c>
      <c r="B43" s="3" t="s">
        <v>18</v>
      </c>
      <c r="C43" s="3" t="s">
        <v>155</v>
      </c>
      <c r="D43" s="3">
        <v>2</v>
      </c>
      <c r="E43" s="3" t="s">
        <v>294</v>
      </c>
      <c r="F43" s="3"/>
      <c r="G43" s="3" t="s">
        <v>304</v>
      </c>
      <c r="H43" s="3">
        <v>0</v>
      </c>
      <c r="I43" s="3">
        <v>2.4754999999999998</v>
      </c>
      <c r="J43" s="3">
        <v>2.5225</v>
      </c>
      <c r="K43" s="3">
        <v>2.5703999999999998</v>
      </c>
      <c r="L43" s="3">
        <v>2.6192000000000002</v>
      </c>
      <c r="M43" s="3">
        <v>2.6689999999999898</v>
      </c>
      <c r="N43" s="3">
        <v>2.7197</v>
      </c>
      <c r="O43" s="3">
        <v>2.7713999999999999</v>
      </c>
      <c r="P43" s="3">
        <v>2.8241000000000001</v>
      </c>
      <c r="Q43" s="3">
        <v>2.8778000000000001</v>
      </c>
      <c r="R43" s="3">
        <v>2.9325000000000001</v>
      </c>
      <c r="S43" s="3">
        <v>2.9882</v>
      </c>
      <c r="T43" s="3">
        <v>3.0449999999999999</v>
      </c>
      <c r="U43" s="3">
        <v>3.1029</v>
      </c>
      <c r="V43" s="3">
        <v>3.1619000000000002</v>
      </c>
      <c r="W43" s="3">
        <v>3.222</v>
      </c>
      <c r="X43" s="3">
        <v>3.2831999999999999</v>
      </c>
      <c r="Y43" s="3">
        <v>3.3456000000000001</v>
      </c>
      <c r="Z43" s="3">
        <v>3.4091999999999998</v>
      </c>
      <c r="AA43" s="3">
        <v>3.47399999999999</v>
      </c>
      <c r="AB43" s="3">
        <v>3.54</v>
      </c>
      <c r="AC43" s="3">
        <v>3.6073</v>
      </c>
      <c r="AD43" s="3">
        <v>3.6758000000000002</v>
      </c>
      <c r="AE43" s="3">
        <v>3.7456</v>
      </c>
      <c r="AF43" s="3">
        <v>3.8168000000000002</v>
      </c>
      <c r="AG43" s="3">
        <v>3.8893</v>
      </c>
      <c r="AH43" s="3">
        <v>3.9632000000000001</v>
      </c>
      <c r="AI43" s="3">
        <v>4.0385</v>
      </c>
      <c r="AJ43" s="3">
        <v>4.1151999999999997</v>
      </c>
      <c r="AK43" s="3">
        <v>4.1933999999999996</v>
      </c>
      <c r="AL43" s="3">
        <v>4.2731000000000003</v>
      </c>
      <c r="AM43" s="3"/>
    </row>
    <row r="44" spans="1:39" x14ac:dyDescent="0.3">
      <c r="A44" s="3">
        <f t="shared" si="0"/>
        <v>5</v>
      </c>
      <c r="B44" s="3" t="s">
        <v>18</v>
      </c>
      <c r="C44" s="3" t="s">
        <v>155</v>
      </c>
      <c r="D44" s="3">
        <v>3</v>
      </c>
      <c r="E44" s="3" t="s">
        <v>295</v>
      </c>
      <c r="F44" s="3"/>
      <c r="G44" s="3" t="s">
        <v>304</v>
      </c>
      <c r="H44" s="3">
        <v>0</v>
      </c>
      <c r="I44" s="3">
        <v>9.1493000000000002</v>
      </c>
      <c r="J44" s="3">
        <v>9.3231000000000002</v>
      </c>
      <c r="K44" s="3">
        <v>9.5001999999999995</v>
      </c>
      <c r="L44" s="3">
        <v>9.6806999999999999</v>
      </c>
      <c r="M44" s="3">
        <v>9.8645999999999994</v>
      </c>
      <c r="N44" s="3">
        <v>10.052</v>
      </c>
      <c r="O44" s="3">
        <v>10.243</v>
      </c>
      <c r="P44" s="3">
        <v>10.4376</v>
      </c>
      <c r="Q44" s="3">
        <v>10.635899999999999</v>
      </c>
      <c r="R44" s="3">
        <v>10.837999999999999</v>
      </c>
      <c r="S44" s="3">
        <v>11.043900000000001</v>
      </c>
      <c r="T44" s="3">
        <v>11.2537</v>
      </c>
      <c r="U44" s="3">
        <v>11.467499999999999</v>
      </c>
      <c r="V44" s="3">
        <v>11.6854</v>
      </c>
      <c r="W44" s="3">
        <v>11.907400000000001</v>
      </c>
      <c r="X44" s="3">
        <v>12.133599999999999</v>
      </c>
      <c r="Y44" s="3">
        <v>12.364100000000001</v>
      </c>
      <c r="Z44" s="3">
        <v>12.599</v>
      </c>
      <c r="AA44" s="3">
        <v>12.8384</v>
      </c>
      <c r="AB44" s="3">
        <v>13.0823</v>
      </c>
      <c r="AC44" s="3">
        <v>13.3309</v>
      </c>
      <c r="AD44" s="3">
        <v>13.584199999999999</v>
      </c>
      <c r="AE44" s="3">
        <v>13.8423</v>
      </c>
      <c r="AF44" s="3">
        <v>14.1053</v>
      </c>
      <c r="AG44" s="3">
        <v>14.3733</v>
      </c>
      <c r="AH44" s="3">
        <v>14.6464</v>
      </c>
      <c r="AI44" s="3">
        <v>14.9247</v>
      </c>
      <c r="AJ44" s="3">
        <v>15.208299999999999</v>
      </c>
      <c r="AK44" s="3">
        <v>15.497299999999999</v>
      </c>
      <c r="AL44" s="3">
        <v>15.791700000000001</v>
      </c>
      <c r="AM44" s="3"/>
    </row>
    <row r="45" spans="1:39" x14ac:dyDescent="0.3">
      <c r="A45" s="3">
        <f t="shared" si="0"/>
        <v>5</v>
      </c>
      <c r="B45" s="3" t="s">
        <v>18</v>
      </c>
      <c r="C45" s="3" t="s">
        <v>155</v>
      </c>
      <c r="D45" s="3">
        <v>4</v>
      </c>
      <c r="E45" s="3" t="s">
        <v>296</v>
      </c>
      <c r="F45" s="3"/>
      <c r="G45" s="3" t="s">
        <v>305</v>
      </c>
      <c r="H45" s="3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</row>
    <row r="46" spans="1:39" x14ac:dyDescent="0.3">
      <c r="A46" s="3">
        <f t="shared" si="0"/>
        <v>5</v>
      </c>
      <c r="B46" s="3" t="s">
        <v>18</v>
      </c>
      <c r="C46" s="3" t="s">
        <v>155</v>
      </c>
      <c r="D46" s="3">
        <v>5</v>
      </c>
      <c r="E46" s="3" t="s">
        <v>297</v>
      </c>
      <c r="F46" s="3"/>
      <c r="G46" s="3" t="s">
        <v>305</v>
      </c>
      <c r="H46" s="3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</row>
    <row r="47" spans="1:39" x14ac:dyDescent="0.3">
      <c r="A47" s="3">
        <f t="shared" si="0"/>
        <v>5</v>
      </c>
      <c r="B47" s="3" t="s">
        <v>18</v>
      </c>
      <c r="C47" s="3" t="s">
        <v>155</v>
      </c>
      <c r="D47" s="3">
        <v>6</v>
      </c>
      <c r="E47" s="3" t="s">
        <v>298</v>
      </c>
      <c r="F47" s="3"/>
      <c r="G47" s="3" t="s">
        <v>305</v>
      </c>
      <c r="H47" s="3">
        <v>0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</row>
    <row r="48" spans="1:39" x14ac:dyDescent="0.3">
      <c r="A48" s="3">
        <f t="shared" si="0"/>
        <v>5</v>
      </c>
      <c r="B48" s="3" t="s">
        <v>18</v>
      </c>
      <c r="C48" s="3" t="s">
        <v>155</v>
      </c>
      <c r="D48" s="3">
        <v>7</v>
      </c>
      <c r="E48" s="3" t="s">
        <v>299</v>
      </c>
      <c r="F48" s="3"/>
      <c r="G48" s="3" t="s">
        <v>305</v>
      </c>
      <c r="H48" s="3">
        <v>0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49" spans="1:39" x14ac:dyDescent="0.3">
      <c r="A49" s="3">
        <f t="shared" si="0"/>
        <v>5</v>
      </c>
      <c r="B49" s="3" t="s">
        <v>18</v>
      </c>
      <c r="C49" s="3" t="s">
        <v>155</v>
      </c>
      <c r="D49" s="3">
        <v>8</v>
      </c>
      <c r="E49" s="3" t="s">
        <v>300</v>
      </c>
      <c r="F49" s="3"/>
      <c r="G49" s="3" t="s">
        <v>305</v>
      </c>
      <c r="H49" s="3">
        <v>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x14ac:dyDescent="0.3">
      <c r="A50" s="3">
        <f t="shared" si="0"/>
        <v>5</v>
      </c>
      <c r="B50" s="3" t="s">
        <v>18</v>
      </c>
      <c r="C50" s="3" t="s">
        <v>155</v>
      </c>
      <c r="D50" s="3">
        <v>9</v>
      </c>
      <c r="E50" s="3" t="s">
        <v>301</v>
      </c>
      <c r="F50" s="3"/>
      <c r="G50" s="3" t="s">
        <v>304</v>
      </c>
      <c r="H50" s="3">
        <v>0</v>
      </c>
      <c r="I50" s="3">
        <v>1</v>
      </c>
      <c r="J50" s="3">
        <v>1</v>
      </c>
      <c r="K50" s="3">
        <v>1</v>
      </c>
      <c r="L50" s="3">
        <v>1</v>
      </c>
      <c r="M50" s="3">
        <v>1</v>
      </c>
      <c r="N50" s="3">
        <v>1</v>
      </c>
      <c r="O50" s="3">
        <v>1</v>
      </c>
      <c r="P50" s="3">
        <v>1</v>
      </c>
      <c r="Q50" s="3">
        <v>1</v>
      </c>
      <c r="R50" s="3">
        <v>1</v>
      </c>
      <c r="S50" s="3">
        <v>1</v>
      </c>
      <c r="T50" s="3">
        <v>1</v>
      </c>
      <c r="U50" s="3">
        <v>1</v>
      </c>
      <c r="V50" s="3">
        <v>1</v>
      </c>
      <c r="W50" s="3">
        <v>1</v>
      </c>
      <c r="X50" s="3">
        <v>1</v>
      </c>
      <c r="Y50" s="3">
        <v>1</v>
      </c>
      <c r="Z50" s="3">
        <v>1</v>
      </c>
      <c r="AA50" s="3">
        <v>1</v>
      </c>
      <c r="AB50" s="3">
        <v>1</v>
      </c>
      <c r="AC50" s="3">
        <v>1</v>
      </c>
      <c r="AD50" s="3">
        <v>1</v>
      </c>
      <c r="AE50" s="3">
        <v>1</v>
      </c>
      <c r="AF50" s="3">
        <v>1</v>
      </c>
      <c r="AG50" s="3">
        <v>1</v>
      </c>
      <c r="AH50" s="3">
        <v>1</v>
      </c>
      <c r="AI50" s="3">
        <v>1</v>
      </c>
      <c r="AJ50" s="3">
        <v>1</v>
      </c>
      <c r="AK50" s="3">
        <v>1</v>
      </c>
      <c r="AL50" s="3">
        <v>1</v>
      </c>
      <c r="AM50" s="3"/>
    </row>
    <row r="51" spans="1:39" x14ac:dyDescent="0.3">
      <c r="A51" s="3">
        <f t="shared" si="0"/>
        <v>5</v>
      </c>
      <c r="B51" s="3" t="s">
        <v>18</v>
      </c>
      <c r="C51" s="3" t="s">
        <v>155</v>
      </c>
      <c r="D51" s="3">
        <v>10</v>
      </c>
      <c r="E51" s="3" t="s">
        <v>302</v>
      </c>
      <c r="F51" s="3"/>
      <c r="G51" s="3" t="s">
        <v>303</v>
      </c>
      <c r="H51" s="3">
        <v>0</v>
      </c>
      <c r="I51" s="3">
        <v>1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</row>
    <row r="52" spans="1:39" x14ac:dyDescent="0.3">
      <c r="A52" s="5">
        <f t="shared" si="0"/>
        <v>6</v>
      </c>
      <c r="B52" s="5" t="s">
        <v>19</v>
      </c>
      <c r="C52" s="5" t="s">
        <v>156</v>
      </c>
      <c r="D52" s="5">
        <v>1</v>
      </c>
      <c r="E52" s="5" t="s">
        <v>293</v>
      </c>
      <c r="F52" s="5"/>
      <c r="G52" s="5" t="s">
        <v>305</v>
      </c>
      <c r="H52" s="5">
        <v>0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1:39" x14ac:dyDescent="0.3">
      <c r="A53" s="5">
        <f t="shared" si="0"/>
        <v>6</v>
      </c>
      <c r="B53" s="5" t="s">
        <v>19</v>
      </c>
      <c r="C53" s="5" t="s">
        <v>156</v>
      </c>
      <c r="D53" s="5">
        <v>2</v>
      </c>
      <c r="E53" s="5" t="s">
        <v>294</v>
      </c>
      <c r="F53" s="5"/>
      <c r="G53" s="5" t="s">
        <v>305</v>
      </c>
      <c r="H53" s="5">
        <v>0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1:39" x14ac:dyDescent="0.3">
      <c r="A54" s="5">
        <f t="shared" si="0"/>
        <v>6</v>
      </c>
      <c r="B54" s="5" t="s">
        <v>19</v>
      </c>
      <c r="C54" s="5" t="s">
        <v>156</v>
      </c>
      <c r="D54" s="5">
        <v>3</v>
      </c>
      <c r="E54" s="5" t="s">
        <v>295</v>
      </c>
      <c r="F54" s="5"/>
      <c r="G54" s="5" t="s">
        <v>305</v>
      </c>
      <c r="H54" s="5">
        <v>0</v>
      </c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1:39" x14ac:dyDescent="0.3">
      <c r="A55" s="5">
        <f t="shared" si="0"/>
        <v>6</v>
      </c>
      <c r="B55" s="5" t="s">
        <v>19</v>
      </c>
      <c r="C55" s="5" t="s">
        <v>156</v>
      </c>
      <c r="D55" s="5">
        <v>4</v>
      </c>
      <c r="E55" s="5" t="s">
        <v>296</v>
      </c>
      <c r="F55" s="5"/>
      <c r="G55" s="5" t="s">
        <v>305</v>
      </c>
      <c r="H55" s="5">
        <v>0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1:39" x14ac:dyDescent="0.3">
      <c r="A56" s="5">
        <f t="shared" si="0"/>
        <v>6</v>
      </c>
      <c r="B56" s="5" t="s">
        <v>19</v>
      </c>
      <c r="C56" s="5" t="s">
        <v>156</v>
      </c>
      <c r="D56" s="5">
        <v>5</v>
      </c>
      <c r="E56" s="5" t="s">
        <v>297</v>
      </c>
      <c r="F56" s="5"/>
      <c r="G56" s="5" t="s">
        <v>305</v>
      </c>
      <c r="H56" s="5">
        <v>0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1:39" x14ac:dyDescent="0.3">
      <c r="A57" s="5">
        <f t="shared" si="0"/>
        <v>6</v>
      </c>
      <c r="B57" s="5" t="s">
        <v>19</v>
      </c>
      <c r="C57" s="5" t="s">
        <v>156</v>
      </c>
      <c r="D57" s="5">
        <v>6</v>
      </c>
      <c r="E57" s="5" t="s">
        <v>298</v>
      </c>
      <c r="F57" s="5"/>
      <c r="G57" s="5" t="s">
        <v>305</v>
      </c>
      <c r="H57" s="5">
        <v>0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1:39" x14ac:dyDescent="0.3">
      <c r="A58" s="5">
        <f t="shared" si="0"/>
        <v>6</v>
      </c>
      <c r="B58" s="5" t="s">
        <v>19</v>
      </c>
      <c r="C58" s="5" t="s">
        <v>156</v>
      </c>
      <c r="D58" s="5">
        <v>7</v>
      </c>
      <c r="E58" s="5" t="s">
        <v>299</v>
      </c>
      <c r="F58" s="5"/>
      <c r="G58" s="5" t="s">
        <v>305</v>
      </c>
      <c r="H58" s="5">
        <v>0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1:39" x14ac:dyDescent="0.3">
      <c r="A59" s="5">
        <f t="shared" si="0"/>
        <v>6</v>
      </c>
      <c r="B59" s="5" t="s">
        <v>19</v>
      </c>
      <c r="C59" s="5" t="s">
        <v>156</v>
      </c>
      <c r="D59" s="5">
        <v>8</v>
      </c>
      <c r="E59" s="5" t="s">
        <v>300</v>
      </c>
      <c r="F59" s="5"/>
      <c r="G59" s="5" t="s">
        <v>305</v>
      </c>
      <c r="H59" s="5">
        <v>0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1:39" x14ac:dyDescent="0.3">
      <c r="A60" s="5">
        <f t="shared" si="0"/>
        <v>6</v>
      </c>
      <c r="B60" s="5" t="s">
        <v>19</v>
      </c>
      <c r="C60" s="5" t="s">
        <v>156</v>
      </c>
      <c r="D60" s="5">
        <v>9</v>
      </c>
      <c r="E60" s="5" t="s">
        <v>301</v>
      </c>
      <c r="F60" s="5"/>
      <c r="G60" s="5" t="s">
        <v>304</v>
      </c>
      <c r="H60" s="5">
        <v>0</v>
      </c>
      <c r="I60" s="5">
        <v>1</v>
      </c>
      <c r="J60" s="5">
        <v>1</v>
      </c>
      <c r="K60" s="5">
        <v>1</v>
      </c>
      <c r="L60" s="5">
        <v>1</v>
      </c>
      <c r="M60" s="5">
        <v>1</v>
      </c>
      <c r="N60" s="5">
        <v>1</v>
      </c>
      <c r="O60" s="5">
        <v>1</v>
      </c>
      <c r="P60" s="5">
        <v>1</v>
      </c>
      <c r="Q60" s="5">
        <v>1</v>
      </c>
      <c r="R60" s="5">
        <v>1</v>
      </c>
      <c r="S60" s="5">
        <v>1</v>
      </c>
      <c r="T60" s="5">
        <v>1</v>
      </c>
      <c r="U60" s="5">
        <v>1</v>
      </c>
      <c r="V60" s="5">
        <v>1</v>
      </c>
      <c r="W60" s="5">
        <v>1</v>
      </c>
      <c r="X60" s="5">
        <v>1</v>
      </c>
      <c r="Y60" s="5">
        <v>1</v>
      </c>
      <c r="Z60" s="5">
        <v>1</v>
      </c>
      <c r="AA60" s="5">
        <v>1</v>
      </c>
      <c r="AB60" s="5">
        <v>1</v>
      </c>
      <c r="AC60" s="5">
        <v>1</v>
      </c>
      <c r="AD60" s="5">
        <v>1</v>
      </c>
      <c r="AE60" s="5">
        <v>1</v>
      </c>
      <c r="AF60" s="5">
        <v>1</v>
      </c>
      <c r="AG60" s="5">
        <v>1</v>
      </c>
      <c r="AH60" s="5">
        <v>1</v>
      </c>
      <c r="AI60" s="5">
        <v>1</v>
      </c>
      <c r="AJ60" s="5">
        <v>1</v>
      </c>
      <c r="AK60" s="5">
        <v>1</v>
      </c>
      <c r="AL60" s="5">
        <v>1</v>
      </c>
      <c r="AM60" s="5"/>
    </row>
    <row r="61" spans="1:39" x14ac:dyDescent="0.3">
      <c r="A61" s="5">
        <f t="shared" si="0"/>
        <v>6</v>
      </c>
      <c r="B61" s="5" t="s">
        <v>19</v>
      </c>
      <c r="C61" s="5" t="s">
        <v>156</v>
      </c>
      <c r="D61" s="5">
        <v>10</v>
      </c>
      <c r="E61" s="5" t="s">
        <v>302</v>
      </c>
      <c r="F61" s="5"/>
      <c r="G61" s="5" t="s">
        <v>303</v>
      </c>
      <c r="H61" s="5">
        <v>0</v>
      </c>
      <c r="I61" s="5">
        <v>1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1:39" x14ac:dyDescent="0.3">
      <c r="A62" s="3">
        <f t="shared" si="0"/>
        <v>7</v>
      </c>
      <c r="B62" s="3" t="s">
        <v>20</v>
      </c>
      <c r="C62" s="3" t="s">
        <v>157</v>
      </c>
      <c r="D62" s="3">
        <v>1</v>
      </c>
      <c r="E62" s="3" t="s">
        <v>293</v>
      </c>
      <c r="F62" s="3"/>
      <c r="G62" s="3" t="s">
        <v>305</v>
      </c>
      <c r="H62" s="3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</row>
    <row r="63" spans="1:39" x14ac:dyDescent="0.3">
      <c r="A63" s="3">
        <f t="shared" si="0"/>
        <v>7</v>
      </c>
      <c r="B63" s="3" t="s">
        <v>20</v>
      </c>
      <c r="C63" s="3" t="s">
        <v>157</v>
      </c>
      <c r="D63" s="3">
        <v>2</v>
      </c>
      <c r="E63" s="3" t="s">
        <v>294</v>
      </c>
      <c r="F63" s="3"/>
      <c r="G63" s="3" t="s">
        <v>305</v>
      </c>
      <c r="H63" s="3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</row>
    <row r="64" spans="1:39" x14ac:dyDescent="0.3">
      <c r="A64" s="3">
        <f t="shared" si="0"/>
        <v>7</v>
      </c>
      <c r="B64" s="3" t="s">
        <v>20</v>
      </c>
      <c r="C64" s="3" t="s">
        <v>157</v>
      </c>
      <c r="D64" s="3">
        <v>3</v>
      </c>
      <c r="E64" s="3" t="s">
        <v>295</v>
      </c>
      <c r="F64" s="3"/>
      <c r="G64" s="64" t="s">
        <v>304</v>
      </c>
      <c r="H64" s="3">
        <v>0</v>
      </c>
      <c r="I64" s="64">
        <v>15.985865210830656</v>
      </c>
      <c r="J64" s="64">
        <v>30.087010740943018</v>
      </c>
      <c r="K64" s="64">
        <v>24.533750025284704</v>
      </c>
      <c r="L64" s="64">
        <v>21.958718438852248</v>
      </c>
      <c r="M64" s="64">
        <v>19.390475366488044</v>
      </c>
      <c r="N64" s="64">
        <v>17.707805001404736</v>
      </c>
      <c r="O64" s="64">
        <v>18.154031323074687</v>
      </c>
      <c r="P64" s="64">
        <v>18.805582499229349</v>
      </c>
      <c r="Q64" s="64">
        <v>19.482930587500121</v>
      </c>
      <c r="R64" s="64">
        <v>20.184617997208711</v>
      </c>
      <c r="S64" s="64">
        <v>20.31332569699001</v>
      </c>
      <c r="T64" s="64">
        <v>20.199446335896663</v>
      </c>
      <c r="U64" s="64">
        <v>20.544984899259916</v>
      </c>
      <c r="V64" s="64">
        <v>20.719529347242457</v>
      </c>
      <c r="W64" s="64">
        <v>20.936604499764904</v>
      </c>
      <c r="X64" s="64">
        <v>21.027121695182394</v>
      </c>
      <c r="Y64" s="64">
        <v>21.226461470625019</v>
      </c>
      <c r="Z64" s="64">
        <v>21.468421523219064</v>
      </c>
      <c r="AA64" s="64">
        <v>21.602511722655894</v>
      </c>
      <c r="AB64" s="64">
        <v>21.837411824869676</v>
      </c>
      <c r="AC64" s="64">
        <v>22.177339885566262</v>
      </c>
      <c r="AD64" s="64">
        <v>22.316763726870541</v>
      </c>
      <c r="AE64" s="64">
        <v>22.72157493016217</v>
      </c>
      <c r="AF64" s="64">
        <v>23.048661535553478</v>
      </c>
      <c r="AG64" s="64">
        <v>23.16144973937929</v>
      </c>
      <c r="AH64" s="64">
        <v>23.479196364279073</v>
      </c>
      <c r="AI64" s="64">
        <v>24.157969471369388</v>
      </c>
      <c r="AJ64" s="64">
        <v>24.186339560325358</v>
      </c>
      <c r="AK64" s="64">
        <v>24.237127231053933</v>
      </c>
      <c r="AL64" s="64">
        <v>24.376282354523667</v>
      </c>
      <c r="AM64" s="3"/>
    </row>
    <row r="65" spans="1:39" x14ac:dyDescent="0.3">
      <c r="A65" s="3">
        <f t="shared" si="0"/>
        <v>7</v>
      </c>
      <c r="B65" s="3" t="s">
        <v>20</v>
      </c>
      <c r="C65" s="3" t="s">
        <v>157</v>
      </c>
      <c r="D65" s="3">
        <v>4</v>
      </c>
      <c r="E65" s="3" t="s">
        <v>296</v>
      </c>
      <c r="F65" s="3"/>
      <c r="G65" s="3" t="s">
        <v>305</v>
      </c>
      <c r="H65" s="3">
        <v>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x14ac:dyDescent="0.3">
      <c r="A66" s="3">
        <f t="shared" si="0"/>
        <v>7</v>
      </c>
      <c r="B66" s="3" t="s">
        <v>20</v>
      </c>
      <c r="C66" s="3" t="s">
        <v>157</v>
      </c>
      <c r="D66" s="3">
        <v>5</v>
      </c>
      <c r="E66" s="3" t="s">
        <v>297</v>
      </c>
      <c r="F66" s="3"/>
      <c r="G66" s="3" t="s">
        <v>305</v>
      </c>
      <c r="H66" s="3">
        <v>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</row>
    <row r="67" spans="1:39" x14ac:dyDescent="0.3">
      <c r="A67" s="3">
        <f t="shared" si="0"/>
        <v>7</v>
      </c>
      <c r="B67" s="3" t="s">
        <v>20</v>
      </c>
      <c r="C67" s="3" t="s">
        <v>157</v>
      </c>
      <c r="D67" s="3">
        <v>6</v>
      </c>
      <c r="E67" s="3" t="s">
        <v>298</v>
      </c>
      <c r="F67" s="3"/>
      <c r="G67" s="3" t="s">
        <v>305</v>
      </c>
      <c r="H67" s="3">
        <v>0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</row>
    <row r="68" spans="1:39" x14ac:dyDescent="0.3">
      <c r="A68" s="3">
        <f t="shared" si="0"/>
        <v>7</v>
      </c>
      <c r="B68" s="3" t="s">
        <v>20</v>
      </c>
      <c r="C68" s="3" t="s">
        <v>157</v>
      </c>
      <c r="D68" s="3">
        <v>7</v>
      </c>
      <c r="E68" s="3" t="s">
        <v>299</v>
      </c>
      <c r="F68" s="3"/>
      <c r="G68" s="3" t="s">
        <v>305</v>
      </c>
      <c r="H68" s="3">
        <v>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</row>
    <row r="69" spans="1:39" x14ac:dyDescent="0.3">
      <c r="A69" s="3">
        <f t="shared" si="0"/>
        <v>7</v>
      </c>
      <c r="B69" s="3" t="s">
        <v>20</v>
      </c>
      <c r="C69" s="3" t="s">
        <v>157</v>
      </c>
      <c r="D69" s="3">
        <v>8</v>
      </c>
      <c r="E69" s="3" t="s">
        <v>300</v>
      </c>
      <c r="F69" s="3"/>
      <c r="G69" s="3" t="s">
        <v>305</v>
      </c>
      <c r="H69" s="3"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</row>
    <row r="70" spans="1:39" x14ac:dyDescent="0.3">
      <c r="A70" s="3">
        <f t="shared" si="0"/>
        <v>7</v>
      </c>
      <c r="B70" s="3" t="s">
        <v>20</v>
      </c>
      <c r="C70" s="3" t="s">
        <v>157</v>
      </c>
      <c r="D70" s="3">
        <v>9</v>
      </c>
      <c r="E70" s="3" t="s">
        <v>301</v>
      </c>
      <c r="F70" s="3"/>
      <c r="G70" s="3" t="s">
        <v>304</v>
      </c>
      <c r="H70" s="3">
        <v>0</v>
      </c>
      <c r="I70" s="3">
        <v>1</v>
      </c>
      <c r="J70" s="3">
        <v>1</v>
      </c>
      <c r="K70" s="3">
        <v>1</v>
      </c>
      <c r="L70" s="3">
        <v>1</v>
      </c>
      <c r="M70" s="3">
        <v>1</v>
      </c>
      <c r="N70" s="3">
        <v>1</v>
      </c>
      <c r="O70" s="3">
        <v>1</v>
      </c>
      <c r="P70" s="3">
        <v>1</v>
      </c>
      <c r="Q70" s="3">
        <v>1</v>
      </c>
      <c r="R70" s="3">
        <v>1</v>
      </c>
      <c r="S70" s="3">
        <v>1</v>
      </c>
      <c r="T70" s="3">
        <v>1</v>
      </c>
      <c r="U70" s="3">
        <v>1</v>
      </c>
      <c r="V70" s="3">
        <v>1</v>
      </c>
      <c r="W70" s="3">
        <v>1</v>
      </c>
      <c r="X70" s="3">
        <v>1</v>
      </c>
      <c r="Y70" s="3">
        <v>1</v>
      </c>
      <c r="Z70" s="3">
        <v>1</v>
      </c>
      <c r="AA70" s="3">
        <v>1</v>
      </c>
      <c r="AB70" s="3">
        <v>1</v>
      </c>
      <c r="AC70" s="3">
        <v>1</v>
      </c>
      <c r="AD70" s="3">
        <v>1</v>
      </c>
      <c r="AE70" s="3">
        <v>1</v>
      </c>
      <c r="AF70" s="3">
        <v>1</v>
      </c>
      <c r="AG70" s="3">
        <v>1</v>
      </c>
      <c r="AH70" s="3">
        <v>1</v>
      </c>
      <c r="AI70" s="3">
        <v>1</v>
      </c>
      <c r="AJ70" s="3">
        <v>1</v>
      </c>
      <c r="AK70" s="3">
        <v>1</v>
      </c>
      <c r="AL70" s="3">
        <v>1</v>
      </c>
      <c r="AM70" s="3"/>
    </row>
    <row r="71" spans="1:39" x14ac:dyDescent="0.3">
      <c r="A71" s="3">
        <f t="shared" si="0"/>
        <v>7</v>
      </c>
      <c r="B71" s="3" t="s">
        <v>20</v>
      </c>
      <c r="C71" s="3" t="s">
        <v>157</v>
      </c>
      <c r="D71" s="3">
        <v>10</v>
      </c>
      <c r="E71" s="3" t="s">
        <v>302</v>
      </c>
      <c r="F71" s="3"/>
      <c r="G71" s="3" t="s">
        <v>303</v>
      </c>
      <c r="H71" s="3">
        <v>0</v>
      </c>
      <c r="I71" s="3">
        <v>1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</row>
    <row r="72" spans="1:39" x14ac:dyDescent="0.3">
      <c r="A72" s="5">
        <f t="shared" si="0"/>
        <v>8</v>
      </c>
      <c r="B72" s="5" t="s">
        <v>21</v>
      </c>
      <c r="C72" s="5" t="s">
        <v>158</v>
      </c>
      <c r="D72" s="5">
        <v>1</v>
      </c>
      <c r="E72" s="5" t="s">
        <v>293</v>
      </c>
      <c r="F72" s="5"/>
      <c r="G72" s="5" t="s">
        <v>305</v>
      </c>
      <c r="H72" s="5">
        <v>0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 spans="1:39" x14ac:dyDescent="0.3">
      <c r="A73" s="5">
        <f t="shared" si="0"/>
        <v>8</v>
      </c>
      <c r="B73" s="5" t="s">
        <v>21</v>
      </c>
      <c r="C73" s="5" t="s">
        <v>158</v>
      </c>
      <c r="D73" s="5">
        <v>2</v>
      </c>
      <c r="E73" s="5" t="s">
        <v>294</v>
      </c>
      <c r="F73" s="5"/>
      <c r="G73" s="5" t="s">
        <v>305</v>
      </c>
      <c r="H73" s="5">
        <v>0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 spans="1:39" x14ac:dyDescent="0.3">
      <c r="A74" s="5">
        <f t="shared" si="0"/>
        <v>8</v>
      </c>
      <c r="B74" s="5" t="s">
        <v>21</v>
      </c>
      <c r="C74" s="5" t="s">
        <v>158</v>
      </c>
      <c r="D74" s="5">
        <v>3</v>
      </c>
      <c r="E74" s="5" t="s">
        <v>295</v>
      </c>
      <c r="F74" s="5"/>
      <c r="G74" s="5" t="s">
        <v>305</v>
      </c>
      <c r="H74" s="5">
        <v>0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spans="1:39" x14ac:dyDescent="0.3">
      <c r="A75" s="5">
        <f t="shared" si="0"/>
        <v>8</v>
      </c>
      <c r="B75" s="5" t="s">
        <v>21</v>
      </c>
      <c r="C75" s="5" t="s">
        <v>158</v>
      </c>
      <c r="D75" s="5">
        <v>4</v>
      </c>
      <c r="E75" s="5" t="s">
        <v>296</v>
      </c>
      <c r="F75" s="5"/>
      <c r="G75" s="5" t="s">
        <v>305</v>
      </c>
      <c r="H75" s="5">
        <v>0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</row>
    <row r="76" spans="1:39" x14ac:dyDescent="0.3">
      <c r="A76" s="5">
        <f t="shared" si="0"/>
        <v>8</v>
      </c>
      <c r="B76" s="5" t="s">
        <v>21</v>
      </c>
      <c r="C76" s="5" t="s">
        <v>158</v>
      </c>
      <c r="D76" s="5">
        <v>5</v>
      </c>
      <c r="E76" s="5" t="s">
        <v>297</v>
      </c>
      <c r="F76" s="5"/>
      <c r="G76" s="5" t="s">
        <v>305</v>
      </c>
      <c r="H76" s="5">
        <v>0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 spans="1:39" x14ac:dyDescent="0.3">
      <c r="A77" s="5">
        <f t="shared" ref="A77:A150" si="1">A67+1</f>
        <v>8</v>
      </c>
      <c r="B77" s="5" t="s">
        <v>21</v>
      </c>
      <c r="C77" s="5" t="s">
        <v>158</v>
      </c>
      <c r="D77" s="5">
        <v>6</v>
      </c>
      <c r="E77" s="5" t="s">
        <v>298</v>
      </c>
      <c r="F77" s="5"/>
      <c r="G77" s="5" t="s">
        <v>305</v>
      </c>
      <c r="H77" s="5">
        <v>0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spans="1:39" x14ac:dyDescent="0.3">
      <c r="A78" s="5">
        <f t="shared" si="1"/>
        <v>8</v>
      </c>
      <c r="B78" s="5" t="s">
        <v>21</v>
      </c>
      <c r="C78" s="5" t="s">
        <v>158</v>
      </c>
      <c r="D78" s="5">
        <v>7</v>
      </c>
      <c r="E78" s="5" t="s">
        <v>299</v>
      </c>
      <c r="F78" s="5"/>
      <c r="G78" s="5" t="s">
        <v>305</v>
      </c>
      <c r="H78" s="5">
        <v>0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 spans="1:39" x14ac:dyDescent="0.3">
      <c r="A79" s="5">
        <f t="shared" si="1"/>
        <v>8</v>
      </c>
      <c r="B79" s="5" t="s">
        <v>21</v>
      </c>
      <c r="C79" s="5" t="s">
        <v>158</v>
      </c>
      <c r="D79" s="5">
        <v>8</v>
      </c>
      <c r="E79" s="5" t="s">
        <v>300</v>
      </c>
      <c r="F79" s="5"/>
      <c r="G79" s="5" t="s">
        <v>305</v>
      </c>
      <c r="H79" s="5">
        <v>0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</row>
    <row r="80" spans="1:39" x14ac:dyDescent="0.3">
      <c r="A80" s="5">
        <f t="shared" si="1"/>
        <v>8</v>
      </c>
      <c r="B80" s="5" t="s">
        <v>21</v>
      </c>
      <c r="C80" s="5" t="s">
        <v>158</v>
      </c>
      <c r="D80" s="5">
        <v>9</v>
      </c>
      <c r="E80" s="5" t="s">
        <v>301</v>
      </c>
      <c r="F80" s="5"/>
      <c r="G80" s="5" t="s">
        <v>304</v>
      </c>
      <c r="H80" s="5">
        <v>0</v>
      </c>
      <c r="I80" s="5">
        <v>1</v>
      </c>
      <c r="J80" s="5">
        <v>1</v>
      </c>
      <c r="K80" s="5">
        <v>1</v>
      </c>
      <c r="L80" s="5">
        <v>1</v>
      </c>
      <c r="M80" s="5">
        <v>1</v>
      </c>
      <c r="N80" s="5">
        <v>1</v>
      </c>
      <c r="O80" s="5">
        <v>1</v>
      </c>
      <c r="P80" s="5">
        <v>1</v>
      </c>
      <c r="Q80" s="5">
        <v>1</v>
      </c>
      <c r="R80" s="5">
        <v>1</v>
      </c>
      <c r="S80" s="5">
        <v>1</v>
      </c>
      <c r="T80" s="5">
        <v>1</v>
      </c>
      <c r="U80" s="5">
        <v>1</v>
      </c>
      <c r="V80" s="5">
        <v>1</v>
      </c>
      <c r="W80" s="5">
        <v>1</v>
      </c>
      <c r="X80" s="5">
        <v>1</v>
      </c>
      <c r="Y80" s="5">
        <v>1</v>
      </c>
      <c r="Z80" s="5">
        <v>1</v>
      </c>
      <c r="AA80" s="5">
        <v>1</v>
      </c>
      <c r="AB80" s="5">
        <v>1</v>
      </c>
      <c r="AC80" s="5">
        <v>1</v>
      </c>
      <c r="AD80" s="5">
        <v>1</v>
      </c>
      <c r="AE80" s="5">
        <v>1</v>
      </c>
      <c r="AF80" s="5">
        <v>1</v>
      </c>
      <c r="AG80" s="5">
        <v>1</v>
      </c>
      <c r="AH80" s="5">
        <v>1</v>
      </c>
      <c r="AI80" s="5">
        <v>1</v>
      </c>
      <c r="AJ80" s="5">
        <v>1</v>
      </c>
      <c r="AK80" s="5">
        <v>1</v>
      </c>
      <c r="AL80" s="5">
        <v>1</v>
      </c>
      <c r="AM80" s="5"/>
    </row>
    <row r="81" spans="1:39" x14ac:dyDescent="0.3">
      <c r="A81" s="5">
        <f t="shared" si="1"/>
        <v>8</v>
      </c>
      <c r="B81" s="5" t="s">
        <v>21</v>
      </c>
      <c r="C81" s="5" t="s">
        <v>158</v>
      </c>
      <c r="D81" s="5">
        <v>10</v>
      </c>
      <c r="E81" s="5" t="s">
        <v>302</v>
      </c>
      <c r="F81" s="5"/>
      <c r="G81" s="5" t="s">
        <v>303</v>
      </c>
      <c r="H81" s="5">
        <v>0</v>
      </c>
      <c r="I81" s="5">
        <v>1</v>
      </c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</row>
    <row r="82" spans="1:39" x14ac:dyDescent="0.3">
      <c r="A82" s="3">
        <f t="shared" si="1"/>
        <v>9</v>
      </c>
      <c r="B82" s="3" t="s">
        <v>22</v>
      </c>
      <c r="C82" s="3" t="s">
        <v>159</v>
      </c>
      <c r="D82" s="3">
        <v>1</v>
      </c>
      <c r="E82" s="3" t="s">
        <v>293</v>
      </c>
      <c r="F82" s="3"/>
      <c r="G82" s="3" t="s">
        <v>305</v>
      </c>
      <c r="H82" s="3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</row>
    <row r="83" spans="1:39" x14ac:dyDescent="0.3">
      <c r="A83" s="3">
        <f t="shared" si="1"/>
        <v>9</v>
      </c>
      <c r="B83" s="3" t="s">
        <v>22</v>
      </c>
      <c r="C83" s="3" t="s">
        <v>159</v>
      </c>
      <c r="D83" s="3">
        <v>2</v>
      </c>
      <c r="E83" s="3" t="s">
        <v>294</v>
      </c>
      <c r="F83" s="3"/>
      <c r="G83" s="3" t="s">
        <v>305</v>
      </c>
      <c r="H83" s="3">
        <v>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</row>
    <row r="84" spans="1:39" x14ac:dyDescent="0.3">
      <c r="A84" s="3">
        <f t="shared" si="1"/>
        <v>9</v>
      </c>
      <c r="B84" s="3" t="s">
        <v>22</v>
      </c>
      <c r="C84" s="3" t="s">
        <v>159</v>
      </c>
      <c r="D84" s="3">
        <v>3</v>
      </c>
      <c r="E84" s="3" t="s">
        <v>295</v>
      </c>
      <c r="F84" s="3"/>
      <c r="G84" s="3" t="s">
        <v>305</v>
      </c>
      <c r="H84" s="3">
        <v>0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</row>
    <row r="85" spans="1:39" x14ac:dyDescent="0.3">
      <c r="A85" s="3">
        <f t="shared" si="1"/>
        <v>9</v>
      </c>
      <c r="B85" s="3" t="s">
        <v>22</v>
      </c>
      <c r="C85" s="3" t="s">
        <v>159</v>
      </c>
      <c r="D85" s="3">
        <v>4</v>
      </c>
      <c r="E85" s="3" t="s">
        <v>296</v>
      </c>
      <c r="F85" s="3"/>
      <c r="G85" s="3" t="s">
        <v>305</v>
      </c>
      <c r="H85" s="3">
        <v>0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</row>
    <row r="86" spans="1:39" x14ac:dyDescent="0.3">
      <c r="A86" s="3">
        <f t="shared" si="1"/>
        <v>9</v>
      </c>
      <c r="B86" s="3" t="s">
        <v>22</v>
      </c>
      <c r="C86" s="3" t="s">
        <v>159</v>
      </c>
      <c r="D86" s="3">
        <v>5</v>
      </c>
      <c r="E86" s="3" t="s">
        <v>297</v>
      </c>
      <c r="F86" s="3"/>
      <c r="G86" s="3" t="s">
        <v>305</v>
      </c>
      <c r="H86" s="3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</row>
    <row r="87" spans="1:39" x14ac:dyDescent="0.3">
      <c r="A87" s="3">
        <f t="shared" si="1"/>
        <v>9</v>
      </c>
      <c r="B87" s="3" t="s">
        <v>22</v>
      </c>
      <c r="C87" s="3" t="s">
        <v>159</v>
      </c>
      <c r="D87" s="3">
        <v>6</v>
      </c>
      <c r="E87" s="3" t="s">
        <v>298</v>
      </c>
      <c r="F87" s="3"/>
      <c r="G87" s="3" t="s">
        <v>305</v>
      </c>
      <c r="H87" s="3">
        <v>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</row>
    <row r="88" spans="1:39" x14ac:dyDescent="0.3">
      <c r="A88" s="3">
        <f t="shared" si="1"/>
        <v>9</v>
      </c>
      <c r="B88" s="3" t="s">
        <v>22</v>
      </c>
      <c r="C88" s="3" t="s">
        <v>159</v>
      </c>
      <c r="D88" s="3">
        <v>7</v>
      </c>
      <c r="E88" s="3" t="s">
        <v>299</v>
      </c>
      <c r="F88" s="3"/>
      <c r="G88" s="3" t="s">
        <v>305</v>
      </c>
      <c r="H88" s="3">
        <v>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</row>
    <row r="89" spans="1:39" x14ac:dyDescent="0.3">
      <c r="A89" s="3">
        <f t="shared" si="1"/>
        <v>9</v>
      </c>
      <c r="B89" s="3" t="s">
        <v>22</v>
      </c>
      <c r="C89" s="3" t="s">
        <v>159</v>
      </c>
      <c r="D89" s="3">
        <v>8</v>
      </c>
      <c r="E89" s="3" t="s">
        <v>300</v>
      </c>
      <c r="F89" s="3"/>
      <c r="G89" s="3" t="s">
        <v>305</v>
      </c>
      <c r="H89" s="3">
        <v>0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</row>
    <row r="90" spans="1:39" x14ac:dyDescent="0.3">
      <c r="A90" s="3">
        <f t="shared" si="1"/>
        <v>9</v>
      </c>
      <c r="B90" s="3" t="s">
        <v>22</v>
      </c>
      <c r="C90" s="3" t="s">
        <v>159</v>
      </c>
      <c r="D90" s="3">
        <v>9</v>
      </c>
      <c r="E90" s="3" t="s">
        <v>301</v>
      </c>
      <c r="F90" s="3"/>
      <c r="G90" s="3" t="s">
        <v>304</v>
      </c>
      <c r="H90" s="3">
        <v>0</v>
      </c>
      <c r="I90" s="3">
        <v>1</v>
      </c>
      <c r="J90" s="3">
        <v>1</v>
      </c>
      <c r="K90" s="3">
        <v>1</v>
      </c>
      <c r="L90" s="3">
        <v>1</v>
      </c>
      <c r="M90" s="3">
        <v>1</v>
      </c>
      <c r="N90" s="3">
        <v>1</v>
      </c>
      <c r="O90" s="3">
        <v>1</v>
      </c>
      <c r="P90" s="3">
        <v>1</v>
      </c>
      <c r="Q90" s="3">
        <v>1</v>
      </c>
      <c r="R90" s="3">
        <v>1</v>
      </c>
      <c r="S90" s="3">
        <v>1</v>
      </c>
      <c r="T90" s="3">
        <v>1</v>
      </c>
      <c r="U90" s="3">
        <v>1</v>
      </c>
      <c r="V90" s="3">
        <v>1</v>
      </c>
      <c r="W90" s="3">
        <v>1</v>
      </c>
      <c r="X90" s="3">
        <v>1</v>
      </c>
      <c r="Y90" s="3">
        <v>1</v>
      </c>
      <c r="Z90" s="3">
        <v>1</v>
      </c>
      <c r="AA90" s="3">
        <v>1</v>
      </c>
      <c r="AB90" s="3">
        <v>1</v>
      </c>
      <c r="AC90" s="3">
        <v>1</v>
      </c>
      <c r="AD90" s="3">
        <v>1</v>
      </c>
      <c r="AE90" s="3">
        <v>1</v>
      </c>
      <c r="AF90" s="3">
        <v>1</v>
      </c>
      <c r="AG90" s="3">
        <v>1</v>
      </c>
      <c r="AH90" s="3">
        <v>1</v>
      </c>
      <c r="AI90" s="3">
        <v>1</v>
      </c>
      <c r="AJ90" s="3">
        <v>1</v>
      </c>
      <c r="AK90" s="3">
        <v>1</v>
      </c>
      <c r="AL90" s="3">
        <v>1</v>
      </c>
      <c r="AM90" s="3"/>
    </row>
    <row r="91" spans="1:39" x14ac:dyDescent="0.3">
      <c r="A91" s="3">
        <f t="shared" si="1"/>
        <v>9</v>
      </c>
      <c r="B91" s="3" t="s">
        <v>22</v>
      </c>
      <c r="C91" s="3" t="s">
        <v>159</v>
      </c>
      <c r="D91" s="3">
        <v>10</v>
      </c>
      <c r="E91" s="3" t="s">
        <v>302</v>
      </c>
      <c r="F91" s="3"/>
      <c r="G91" s="3" t="s">
        <v>303</v>
      </c>
      <c r="H91" s="3">
        <v>0</v>
      </c>
      <c r="I91" s="3">
        <v>1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</row>
    <row r="92" spans="1:39" x14ac:dyDescent="0.3">
      <c r="A92" s="60">
        <f t="shared" ref="A92:A111" si="2">A72+1</f>
        <v>9</v>
      </c>
      <c r="B92" s="60" t="s">
        <v>348</v>
      </c>
      <c r="C92" s="60" t="s">
        <v>349</v>
      </c>
      <c r="D92" s="60">
        <v>1</v>
      </c>
      <c r="E92" s="60" t="s">
        <v>293</v>
      </c>
      <c r="F92" s="60"/>
      <c r="G92" s="60" t="s">
        <v>305</v>
      </c>
      <c r="H92" s="60">
        <v>0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 spans="1:39" x14ac:dyDescent="0.3">
      <c r="A93" s="60">
        <f t="shared" si="2"/>
        <v>9</v>
      </c>
      <c r="B93" s="60" t="s">
        <v>348</v>
      </c>
      <c r="C93" s="60" t="s">
        <v>349</v>
      </c>
      <c r="D93" s="60">
        <v>2</v>
      </c>
      <c r="E93" s="60" t="s">
        <v>294</v>
      </c>
      <c r="F93" s="60"/>
      <c r="G93" s="60" t="s">
        <v>305</v>
      </c>
      <c r="H93" s="60">
        <v>0</v>
      </c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</row>
    <row r="94" spans="1:39" x14ac:dyDescent="0.3">
      <c r="A94" s="60">
        <f t="shared" si="2"/>
        <v>9</v>
      </c>
      <c r="B94" s="60" t="s">
        <v>348</v>
      </c>
      <c r="C94" s="60" t="s">
        <v>349</v>
      </c>
      <c r="D94" s="60">
        <v>3</v>
      </c>
      <c r="E94" s="60" t="s">
        <v>295</v>
      </c>
      <c r="F94" s="60"/>
      <c r="G94" s="60" t="s">
        <v>305</v>
      </c>
      <c r="H94" s="63">
        <v>0</v>
      </c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5"/>
    </row>
    <row r="95" spans="1:39" x14ac:dyDescent="0.3">
      <c r="A95" s="60">
        <f t="shared" si="2"/>
        <v>9</v>
      </c>
      <c r="B95" s="60" t="s">
        <v>348</v>
      </c>
      <c r="C95" s="60" t="s">
        <v>349</v>
      </c>
      <c r="D95" s="60">
        <v>4</v>
      </c>
      <c r="E95" s="60" t="s">
        <v>296</v>
      </c>
      <c r="F95" s="60"/>
      <c r="G95" s="60" t="s">
        <v>305</v>
      </c>
      <c r="H95" s="60">
        <v>0</v>
      </c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</row>
    <row r="96" spans="1:39" x14ac:dyDescent="0.3">
      <c r="A96" s="60">
        <f t="shared" si="2"/>
        <v>9</v>
      </c>
      <c r="B96" s="60" t="s">
        <v>348</v>
      </c>
      <c r="C96" s="60" t="s">
        <v>349</v>
      </c>
      <c r="D96" s="60">
        <v>5</v>
      </c>
      <c r="E96" s="60" t="s">
        <v>297</v>
      </c>
      <c r="F96" s="60"/>
      <c r="G96" s="60" t="s">
        <v>305</v>
      </c>
      <c r="H96" s="60">
        <v>0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</row>
    <row r="97" spans="1:39" x14ac:dyDescent="0.3">
      <c r="A97" s="60">
        <f t="shared" si="2"/>
        <v>9</v>
      </c>
      <c r="B97" s="60" t="s">
        <v>348</v>
      </c>
      <c r="C97" s="60" t="s">
        <v>349</v>
      </c>
      <c r="D97" s="60">
        <v>6</v>
      </c>
      <c r="E97" s="60" t="s">
        <v>298</v>
      </c>
      <c r="F97" s="60"/>
      <c r="G97" s="60" t="s">
        <v>304</v>
      </c>
      <c r="H97" s="60">
        <v>0</v>
      </c>
      <c r="I97" s="5">
        <v>2.2449748680000003</v>
      </c>
      <c r="J97" s="5">
        <v>2.3888647079999998</v>
      </c>
      <c r="K97" s="5">
        <v>2.8261063799999997</v>
      </c>
      <c r="L97" s="5">
        <v>3.8463340320000001</v>
      </c>
      <c r="M97" s="5">
        <f>AVERAGE(I97:L97)</f>
        <v>2.826569997</v>
      </c>
      <c r="N97" s="5">
        <f>M97</f>
        <v>2.826569997</v>
      </c>
      <c r="O97" s="5">
        <f t="shared" ref="O97:AL97" si="3">N97</f>
        <v>2.826569997</v>
      </c>
      <c r="P97" s="5">
        <f t="shared" si="3"/>
        <v>2.826569997</v>
      </c>
      <c r="Q97" s="5">
        <f t="shared" si="3"/>
        <v>2.826569997</v>
      </c>
      <c r="R97" s="5">
        <f t="shared" si="3"/>
        <v>2.826569997</v>
      </c>
      <c r="S97" s="5">
        <f t="shared" si="3"/>
        <v>2.826569997</v>
      </c>
      <c r="T97" s="5">
        <f t="shared" si="3"/>
        <v>2.826569997</v>
      </c>
      <c r="U97" s="5">
        <f t="shared" si="3"/>
        <v>2.826569997</v>
      </c>
      <c r="V97" s="5">
        <f t="shared" si="3"/>
        <v>2.826569997</v>
      </c>
      <c r="W97" s="5">
        <f t="shared" si="3"/>
        <v>2.826569997</v>
      </c>
      <c r="X97" s="5">
        <f t="shared" si="3"/>
        <v>2.826569997</v>
      </c>
      <c r="Y97" s="5">
        <f t="shared" si="3"/>
        <v>2.826569997</v>
      </c>
      <c r="Z97" s="5">
        <f t="shared" si="3"/>
        <v>2.826569997</v>
      </c>
      <c r="AA97" s="5">
        <f t="shared" si="3"/>
        <v>2.826569997</v>
      </c>
      <c r="AB97" s="5">
        <f t="shared" si="3"/>
        <v>2.826569997</v>
      </c>
      <c r="AC97" s="5">
        <f t="shared" si="3"/>
        <v>2.826569997</v>
      </c>
      <c r="AD97" s="5">
        <f t="shared" si="3"/>
        <v>2.826569997</v>
      </c>
      <c r="AE97" s="5">
        <f t="shared" si="3"/>
        <v>2.826569997</v>
      </c>
      <c r="AF97" s="5">
        <f t="shared" si="3"/>
        <v>2.826569997</v>
      </c>
      <c r="AG97" s="5">
        <f t="shared" si="3"/>
        <v>2.826569997</v>
      </c>
      <c r="AH97" s="5">
        <f t="shared" si="3"/>
        <v>2.826569997</v>
      </c>
      <c r="AI97" s="5">
        <f t="shared" si="3"/>
        <v>2.826569997</v>
      </c>
      <c r="AJ97" s="5">
        <f t="shared" si="3"/>
        <v>2.826569997</v>
      </c>
      <c r="AK97" s="5">
        <f t="shared" si="3"/>
        <v>2.826569997</v>
      </c>
      <c r="AL97" s="5">
        <f t="shared" si="3"/>
        <v>2.826569997</v>
      </c>
      <c r="AM97" s="5"/>
    </row>
    <row r="98" spans="1:39" x14ac:dyDescent="0.3">
      <c r="A98" s="60">
        <f t="shared" si="2"/>
        <v>9</v>
      </c>
      <c r="B98" s="60" t="s">
        <v>348</v>
      </c>
      <c r="C98" s="60" t="s">
        <v>349</v>
      </c>
      <c r="D98" s="60">
        <v>7</v>
      </c>
      <c r="E98" s="60" t="s">
        <v>299</v>
      </c>
      <c r="F98" s="60"/>
      <c r="G98" s="60" t="s">
        <v>305</v>
      </c>
      <c r="H98" s="60">
        <v>0</v>
      </c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</row>
    <row r="99" spans="1:39" x14ac:dyDescent="0.3">
      <c r="A99" s="60">
        <f t="shared" si="2"/>
        <v>9</v>
      </c>
      <c r="B99" s="60" t="s">
        <v>348</v>
      </c>
      <c r="C99" s="60" t="s">
        <v>349</v>
      </c>
      <c r="D99" s="60">
        <v>8</v>
      </c>
      <c r="E99" s="60" t="s">
        <v>300</v>
      </c>
      <c r="F99" s="60"/>
      <c r="G99" s="60" t="s">
        <v>305</v>
      </c>
      <c r="H99" s="60">
        <v>0</v>
      </c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</row>
    <row r="100" spans="1:39" x14ac:dyDescent="0.3">
      <c r="A100" s="60">
        <f t="shared" si="2"/>
        <v>9</v>
      </c>
      <c r="B100" s="60" t="s">
        <v>348</v>
      </c>
      <c r="C100" s="60" t="s">
        <v>349</v>
      </c>
      <c r="D100" s="60">
        <v>9</v>
      </c>
      <c r="E100" s="60" t="s">
        <v>301</v>
      </c>
      <c r="F100" s="60"/>
      <c r="G100" s="60" t="s">
        <v>304</v>
      </c>
      <c r="H100" s="60">
        <v>0</v>
      </c>
      <c r="I100" s="5">
        <v>1</v>
      </c>
      <c r="J100" s="5">
        <v>1</v>
      </c>
      <c r="K100" s="5">
        <v>1</v>
      </c>
      <c r="L100" s="5">
        <v>1</v>
      </c>
      <c r="M100" s="5">
        <v>1</v>
      </c>
      <c r="N100" s="5">
        <v>1</v>
      </c>
      <c r="O100" s="5">
        <v>1</v>
      </c>
      <c r="P100" s="5">
        <v>1</v>
      </c>
      <c r="Q100" s="5">
        <v>1</v>
      </c>
      <c r="R100" s="5">
        <v>1</v>
      </c>
      <c r="S100" s="5">
        <v>1</v>
      </c>
      <c r="T100" s="5">
        <v>1</v>
      </c>
      <c r="U100" s="5">
        <v>1</v>
      </c>
      <c r="V100" s="5">
        <v>1</v>
      </c>
      <c r="W100" s="5">
        <v>1</v>
      </c>
      <c r="X100" s="5">
        <v>1</v>
      </c>
      <c r="Y100" s="5">
        <v>1</v>
      </c>
      <c r="Z100" s="5">
        <v>1</v>
      </c>
      <c r="AA100" s="5">
        <v>1</v>
      </c>
      <c r="AB100" s="5">
        <v>1</v>
      </c>
      <c r="AC100" s="5">
        <v>1</v>
      </c>
      <c r="AD100" s="5">
        <v>1</v>
      </c>
      <c r="AE100" s="5">
        <v>1</v>
      </c>
      <c r="AF100" s="5">
        <v>1</v>
      </c>
      <c r="AG100" s="5">
        <v>1</v>
      </c>
      <c r="AH100" s="5">
        <v>1</v>
      </c>
      <c r="AI100" s="5">
        <v>1</v>
      </c>
      <c r="AJ100" s="5">
        <v>1</v>
      </c>
      <c r="AK100" s="5">
        <v>1</v>
      </c>
      <c r="AL100" s="5">
        <v>1</v>
      </c>
      <c r="AM100" s="5"/>
    </row>
    <row r="101" spans="1:39" x14ac:dyDescent="0.3">
      <c r="A101" s="60">
        <f t="shared" si="2"/>
        <v>9</v>
      </c>
      <c r="B101" s="60" t="s">
        <v>348</v>
      </c>
      <c r="C101" s="60" t="s">
        <v>349</v>
      </c>
      <c r="D101" s="60">
        <v>10</v>
      </c>
      <c r="E101" s="60" t="s">
        <v>302</v>
      </c>
      <c r="F101" s="60"/>
      <c r="G101" s="60" t="s">
        <v>303</v>
      </c>
      <c r="H101" s="60">
        <v>0</v>
      </c>
      <c r="I101" s="5">
        <v>1</v>
      </c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</row>
    <row r="102" spans="1:39" x14ac:dyDescent="0.3">
      <c r="A102" s="60">
        <f t="shared" si="2"/>
        <v>10</v>
      </c>
      <c r="B102" s="60" t="s">
        <v>336</v>
      </c>
      <c r="C102" s="60" t="s">
        <v>327</v>
      </c>
      <c r="D102" s="60">
        <v>1</v>
      </c>
      <c r="E102" s="60" t="s">
        <v>293</v>
      </c>
      <c r="F102" s="60"/>
      <c r="G102" s="60" t="s">
        <v>305</v>
      </c>
      <c r="H102" s="60">
        <v>0</v>
      </c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</row>
    <row r="103" spans="1:39" x14ac:dyDescent="0.3">
      <c r="A103" s="60">
        <f t="shared" si="2"/>
        <v>10</v>
      </c>
      <c r="B103" s="60" t="s">
        <v>336</v>
      </c>
      <c r="C103" s="60" t="s">
        <v>327</v>
      </c>
      <c r="D103" s="60">
        <v>2</v>
      </c>
      <c r="E103" s="60" t="s">
        <v>294</v>
      </c>
      <c r="F103" s="60"/>
      <c r="G103" s="60" t="s">
        <v>305</v>
      </c>
      <c r="H103" s="60">
        <v>0</v>
      </c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</row>
    <row r="104" spans="1:39" x14ac:dyDescent="0.3">
      <c r="A104" s="60">
        <f t="shared" si="2"/>
        <v>10</v>
      </c>
      <c r="B104" s="60" t="s">
        <v>336</v>
      </c>
      <c r="C104" s="60" t="s">
        <v>327</v>
      </c>
      <c r="D104" s="60">
        <v>3</v>
      </c>
      <c r="E104" s="60" t="s">
        <v>295</v>
      </c>
      <c r="F104" s="60"/>
      <c r="G104" s="63" t="s">
        <v>304</v>
      </c>
      <c r="H104" s="63">
        <v>0</v>
      </c>
      <c r="I104" s="63">
        <v>33.317766997688182</v>
      </c>
      <c r="J104" s="63">
        <v>43.939454563551308</v>
      </c>
      <c r="K104" s="63">
        <v>39.005430034393896</v>
      </c>
      <c r="L104" s="63">
        <v>34.703430415508642</v>
      </c>
      <c r="M104" s="63">
        <v>34.221138865155552</v>
      </c>
      <c r="N104" s="63">
        <v>30.365045671226031</v>
      </c>
      <c r="O104" s="63">
        <v>29.78168434430658</v>
      </c>
      <c r="P104" s="63">
        <v>29.45747453394722</v>
      </c>
      <c r="Q104" s="63">
        <v>29.09158613390559</v>
      </c>
      <c r="R104" s="63">
        <v>29.101281367743585</v>
      </c>
      <c r="S104" s="63">
        <v>29.123877117435612</v>
      </c>
      <c r="T104" s="63">
        <v>28.919701645361179</v>
      </c>
      <c r="U104" s="63">
        <v>28.761968030361267</v>
      </c>
      <c r="V104" s="63">
        <v>28.821141704236354</v>
      </c>
      <c r="W104" s="63">
        <v>28.564471056109731</v>
      </c>
      <c r="X104" s="63">
        <v>28.560630671774721</v>
      </c>
      <c r="Y104" s="63">
        <v>28.42815229742752</v>
      </c>
      <c r="Z104" s="63">
        <v>27.989504987969138</v>
      </c>
      <c r="AA104" s="63">
        <v>27.844741353139405</v>
      </c>
      <c r="AB104" s="63">
        <v>27.73902658745245</v>
      </c>
      <c r="AC104" s="63">
        <v>27.208170360058919</v>
      </c>
      <c r="AD104" s="63">
        <v>26.914534772273623</v>
      </c>
      <c r="AE104" s="63">
        <v>26.926532252017875</v>
      </c>
      <c r="AF104" s="63">
        <v>25.717674528704954</v>
      </c>
      <c r="AG104" s="63">
        <v>25.765446131259814</v>
      </c>
      <c r="AH104" s="63">
        <v>25.264201549488163</v>
      </c>
      <c r="AI104" s="63">
        <v>25.645917890135316</v>
      </c>
      <c r="AJ104" s="63">
        <v>25.747315944748031</v>
      </c>
      <c r="AK104" s="63">
        <v>25.82165268648847</v>
      </c>
      <c r="AL104" s="63">
        <v>26.021799228226953</v>
      </c>
      <c r="AM104" s="5"/>
    </row>
    <row r="105" spans="1:39" x14ac:dyDescent="0.3">
      <c r="A105" s="60">
        <f t="shared" si="2"/>
        <v>10</v>
      </c>
      <c r="B105" s="60" t="s">
        <v>336</v>
      </c>
      <c r="C105" s="60" t="s">
        <v>327</v>
      </c>
      <c r="D105" s="60">
        <v>4</v>
      </c>
      <c r="E105" s="60" t="s">
        <v>296</v>
      </c>
      <c r="F105" s="60"/>
      <c r="G105" s="60" t="s">
        <v>305</v>
      </c>
      <c r="H105" s="60">
        <v>0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</row>
    <row r="106" spans="1:39" x14ac:dyDescent="0.3">
      <c r="A106" s="60">
        <f t="shared" si="2"/>
        <v>10</v>
      </c>
      <c r="B106" s="60" t="s">
        <v>336</v>
      </c>
      <c r="C106" s="60" t="s">
        <v>327</v>
      </c>
      <c r="D106" s="60">
        <v>5</v>
      </c>
      <c r="E106" s="60" t="s">
        <v>297</v>
      </c>
      <c r="F106" s="60"/>
      <c r="G106" s="60" t="s">
        <v>305</v>
      </c>
      <c r="H106" s="60">
        <v>0</v>
      </c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</row>
    <row r="107" spans="1:39" x14ac:dyDescent="0.3">
      <c r="A107" s="60">
        <f t="shared" si="2"/>
        <v>10</v>
      </c>
      <c r="B107" s="60" t="s">
        <v>336</v>
      </c>
      <c r="C107" s="60" t="s">
        <v>327</v>
      </c>
      <c r="D107" s="60">
        <v>6</v>
      </c>
      <c r="E107" s="60" t="s">
        <v>298</v>
      </c>
      <c r="F107" s="60"/>
      <c r="G107" s="60" t="s">
        <v>305</v>
      </c>
      <c r="H107" s="60">
        <v>0</v>
      </c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</row>
    <row r="108" spans="1:39" x14ac:dyDescent="0.3">
      <c r="A108" s="60">
        <f t="shared" si="2"/>
        <v>10</v>
      </c>
      <c r="B108" s="60" t="s">
        <v>336</v>
      </c>
      <c r="C108" s="60" t="s">
        <v>327</v>
      </c>
      <c r="D108" s="60">
        <v>7</v>
      </c>
      <c r="E108" s="60" t="s">
        <v>299</v>
      </c>
      <c r="F108" s="60"/>
      <c r="G108" s="60" t="s">
        <v>305</v>
      </c>
      <c r="H108" s="60">
        <v>0</v>
      </c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</row>
    <row r="109" spans="1:39" x14ac:dyDescent="0.3">
      <c r="A109" s="60">
        <f t="shared" si="2"/>
        <v>10</v>
      </c>
      <c r="B109" s="60" t="s">
        <v>336</v>
      </c>
      <c r="C109" s="60" t="s">
        <v>327</v>
      </c>
      <c r="D109" s="60">
        <v>8</v>
      </c>
      <c r="E109" s="60" t="s">
        <v>300</v>
      </c>
      <c r="F109" s="60"/>
      <c r="G109" s="60" t="s">
        <v>305</v>
      </c>
      <c r="H109" s="60">
        <v>0</v>
      </c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</row>
    <row r="110" spans="1:39" x14ac:dyDescent="0.3">
      <c r="A110" s="60">
        <f t="shared" si="2"/>
        <v>10</v>
      </c>
      <c r="B110" s="60" t="s">
        <v>336</v>
      </c>
      <c r="C110" s="60" t="s">
        <v>327</v>
      </c>
      <c r="D110" s="60">
        <v>9</v>
      </c>
      <c r="E110" s="60" t="s">
        <v>301</v>
      </c>
      <c r="F110" s="60"/>
      <c r="G110" s="60" t="s">
        <v>304</v>
      </c>
      <c r="H110" s="60">
        <v>0</v>
      </c>
      <c r="I110" s="5">
        <v>1</v>
      </c>
      <c r="J110" s="5">
        <v>1</v>
      </c>
      <c r="K110" s="5">
        <v>1</v>
      </c>
      <c r="L110" s="5">
        <v>1</v>
      </c>
      <c r="M110" s="5">
        <v>1</v>
      </c>
      <c r="N110" s="5">
        <v>1</v>
      </c>
      <c r="O110" s="5">
        <v>1</v>
      </c>
      <c r="P110" s="5">
        <v>1</v>
      </c>
      <c r="Q110" s="5">
        <v>1</v>
      </c>
      <c r="R110" s="5">
        <v>1</v>
      </c>
      <c r="S110" s="5">
        <v>1</v>
      </c>
      <c r="T110" s="5">
        <v>1</v>
      </c>
      <c r="U110" s="5">
        <v>1</v>
      </c>
      <c r="V110" s="5">
        <v>1</v>
      </c>
      <c r="W110" s="5">
        <v>1</v>
      </c>
      <c r="X110" s="5">
        <v>1</v>
      </c>
      <c r="Y110" s="5">
        <v>1</v>
      </c>
      <c r="Z110" s="5">
        <v>1</v>
      </c>
      <c r="AA110" s="5">
        <v>1</v>
      </c>
      <c r="AB110" s="5">
        <v>1</v>
      </c>
      <c r="AC110" s="5">
        <v>1</v>
      </c>
      <c r="AD110" s="5">
        <v>1</v>
      </c>
      <c r="AE110" s="5">
        <v>1</v>
      </c>
      <c r="AF110" s="5">
        <v>1</v>
      </c>
      <c r="AG110" s="5">
        <v>1</v>
      </c>
      <c r="AH110" s="5">
        <v>1</v>
      </c>
      <c r="AI110" s="5">
        <v>1</v>
      </c>
      <c r="AJ110" s="5">
        <v>1</v>
      </c>
      <c r="AK110" s="5">
        <v>1</v>
      </c>
      <c r="AL110" s="5">
        <v>1</v>
      </c>
      <c r="AM110" s="5"/>
    </row>
    <row r="111" spans="1:39" x14ac:dyDescent="0.3">
      <c r="A111" s="60">
        <f t="shared" si="2"/>
        <v>10</v>
      </c>
      <c r="B111" s="60" t="s">
        <v>336</v>
      </c>
      <c r="C111" s="60" t="s">
        <v>327</v>
      </c>
      <c r="D111" s="60">
        <v>10</v>
      </c>
      <c r="E111" s="60" t="s">
        <v>302</v>
      </c>
      <c r="F111" s="60"/>
      <c r="G111" s="60" t="s">
        <v>303</v>
      </c>
      <c r="H111" s="60">
        <v>0</v>
      </c>
      <c r="I111" s="5">
        <v>1</v>
      </c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</row>
    <row r="112" spans="1:39" x14ac:dyDescent="0.3">
      <c r="A112" s="3">
        <f t="shared" si="1"/>
        <v>11</v>
      </c>
      <c r="B112" s="3" t="s">
        <v>23</v>
      </c>
      <c r="C112" s="3" t="s">
        <v>160</v>
      </c>
      <c r="D112" s="3">
        <v>1</v>
      </c>
      <c r="E112" s="3" t="s">
        <v>293</v>
      </c>
      <c r="F112" s="3"/>
      <c r="G112" s="3" t="s">
        <v>305</v>
      </c>
      <c r="H112" s="3">
        <v>0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</row>
    <row r="113" spans="1:39" x14ac:dyDescent="0.3">
      <c r="A113" s="3">
        <f t="shared" si="1"/>
        <v>11</v>
      </c>
      <c r="B113" s="3" t="s">
        <v>23</v>
      </c>
      <c r="C113" s="3" t="s">
        <v>160</v>
      </c>
      <c r="D113" s="3">
        <v>2</v>
      </c>
      <c r="E113" s="3" t="s">
        <v>294</v>
      </c>
      <c r="F113" s="3"/>
      <c r="G113" s="3" t="s">
        <v>305</v>
      </c>
      <c r="H113" s="3">
        <v>0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</row>
    <row r="114" spans="1:39" x14ac:dyDescent="0.3">
      <c r="A114" s="3">
        <f t="shared" si="1"/>
        <v>11</v>
      </c>
      <c r="B114" s="3" t="s">
        <v>23</v>
      </c>
      <c r="C114" s="3" t="s">
        <v>160</v>
      </c>
      <c r="D114" s="3">
        <v>3</v>
      </c>
      <c r="E114" s="3" t="s">
        <v>295</v>
      </c>
      <c r="F114" s="3"/>
      <c r="G114" s="3" t="s">
        <v>305</v>
      </c>
      <c r="H114" s="3">
        <v>0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</row>
    <row r="115" spans="1:39" x14ac:dyDescent="0.3">
      <c r="A115" s="3">
        <f t="shared" si="1"/>
        <v>11</v>
      </c>
      <c r="B115" s="3" t="s">
        <v>23</v>
      </c>
      <c r="C115" s="3" t="s">
        <v>160</v>
      </c>
      <c r="D115" s="3">
        <v>4</v>
      </c>
      <c r="E115" s="3" t="s">
        <v>296</v>
      </c>
      <c r="F115" s="3"/>
      <c r="G115" s="3" t="s">
        <v>305</v>
      </c>
      <c r="H115" s="3">
        <v>0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</row>
    <row r="116" spans="1:39" x14ac:dyDescent="0.3">
      <c r="A116" s="3">
        <f t="shared" si="1"/>
        <v>11</v>
      </c>
      <c r="B116" s="3" t="s">
        <v>23</v>
      </c>
      <c r="C116" s="3" t="s">
        <v>160</v>
      </c>
      <c r="D116" s="3">
        <v>5</v>
      </c>
      <c r="E116" s="3" t="s">
        <v>297</v>
      </c>
      <c r="F116" s="3"/>
      <c r="G116" s="3" t="s">
        <v>305</v>
      </c>
      <c r="H116" s="3">
        <v>0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</row>
    <row r="117" spans="1:39" x14ac:dyDescent="0.3">
      <c r="A117" s="3">
        <f t="shared" si="1"/>
        <v>11</v>
      </c>
      <c r="B117" s="3" t="s">
        <v>23</v>
      </c>
      <c r="C117" s="3" t="s">
        <v>160</v>
      </c>
      <c r="D117" s="3">
        <v>6</v>
      </c>
      <c r="E117" s="3" t="s">
        <v>298</v>
      </c>
      <c r="F117" s="3"/>
      <c r="G117" s="3" t="s">
        <v>305</v>
      </c>
      <c r="H117" s="3">
        <v>0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</row>
    <row r="118" spans="1:39" x14ac:dyDescent="0.3">
      <c r="A118" s="3">
        <f t="shared" si="1"/>
        <v>11</v>
      </c>
      <c r="B118" s="3" t="s">
        <v>23</v>
      </c>
      <c r="C118" s="3" t="s">
        <v>160</v>
      </c>
      <c r="D118" s="3">
        <v>7</v>
      </c>
      <c r="E118" s="3" t="s">
        <v>299</v>
      </c>
      <c r="F118" s="3"/>
      <c r="G118" s="3" t="s">
        <v>305</v>
      </c>
      <c r="H118" s="3">
        <v>0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</row>
    <row r="119" spans="1:39" x14ac:dyDescent="0.3">
      <c r="A119" s="3">
        <f t="shared" si="1"/>
        <v>11</v>
      </c>
      <c r="B119" s="3" t="s">
        <v>23</v>
      </c>
      <c r="C119" s="3" t="s">
        <v>160</v>
      </c>
      <c r="D119" s="3">
        <v>8</v>
      </c>
      <c r="E119" s="3" t="s">
        <v>300</v>
      </c>
      <c r="F119" s="3"/>
      <c r="G119" s="3" t="s">
        <v>305</v>
      </c>
      <c r="H119" s="3">
        <v>0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</row>
    <row r="120" spans="1:39" x14ac:dyDescent="0.3">
      <c r="A120" s="3">
        <f t="shared" si="1"/>
        <v>11</v>
      </c>
      <c r="B120" s="3" t="s">
        <v>23</v>
      </c>
      <c r="C120" s="3" t="s">
        <v>160</v>
      </c>
      <c r="D120" s="3">
        <v>9</v>
      </c>
      <c r="E120" s="3" t="s">
        <v>301</v>
      </c>
      <c r="F120" s="3"/>
      <c r="G120" s="3" t="s">
        <v>304</v>
      </c>
      <c r="H120" s="3">
        <v>0</v>
      </c>
      <c r="I120" s="3">
        <v>1</v>
      </c>
      <c r="J120" s="3">
        <v>1</v>
      </c>
      <c r="K120" s="3">
        <v>1</v>
      </c>
      <c r="L120" s="3">
        <v>1</v>
      </c>
      <c r="M120" s="3">
        <v>1</v>
      </c>
      <c r="N120" s="3">
        <v>1</v>
      </c>
      <c r="O120" s="3">
        <v>1</v>
      </c>
      <c r="P120" s="3">
        <v>1</v>
      </c>
      <c r="Q120" s="3">
        <v>1</v>
      </c>
      <c r="R120" s="3">
        <v>1</v>
      </c>
      <c r="S120" s="3">
        <v>1</v>
      </c>
      <c r="T120" s="3">
        <v>1</v>
      </c>
      <c r="U120" s="3">
        <v>1</v>
      </c>
      <c r="V120" s="3">
        <v>1</v>
      </c>
      <c r="W120" s="3">
        <v>1</v>
      </c>
      <c r="X120" s="3">
        <v>1</v>
      </c>
      <c r="Y120" s="3">
        <v>1</v>
      </c>
      <c r="Z120" s="3">
        <v>1</v>
      </c>
      <c r="AA120" s="3">
        <v>1</v>
      </c>
      <c r="AB120" s="3">
        <v>1</v>
      </c>
      <c r="AC120" s="3">
        <v>1</v>
      </c>
      <c r="AD120" s="3">
        <v>1</v>
      </c>
      <c r="AE120" s="3">
        <v>1</v>
      </c>
      <c r="AF120" s="3">
        <v>1</v>
      </c>
      <c r="AG120" s="3">
        <v>1</v>
      </c>
      <c r="AH120" s="3">
        <v>1</v>
      </c>
      <c r="AI120" s="3">
        <v>1</v>
      </c>
      <c r="AJ120" s="3">
        <v>1</v>
      </c>
      <c r="AK120" s="3">
        <v>1</v>
      </c>
      <c r="AL120" s="3">
        <v>1</v>
      </c>
      <c r="AM120" s="3"/>
    </row>
    <row r="121" spans="1:39" x14ac:dyDescent="0.3">
      <c r="A121" s="3">
        <f t="shared" si="1"/>
        <v>11</v>
      </c>
      <c r="B121" s="3" t="s">
        <v>23</v>
      </c>
      <c r="C121" s="3" t="s">
        <v>160</v>
      </c>
      <c r="D121" s="3">
        <v>10</v>
      </c>
      <c r="E121" s="3" t="s">
        <v>302</v>
      </c>
      <c r="F121" s="3"/>
      <c r="G121" s="3" t="s">
        <v>303</v>
      </c>
      <c r="H121" s="3">
        <v>0</v>
      </c>
      <c r="I121" s="3">
        <v>1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</row>
    <row r="122" spans="1:39" x14ac:dyDescent="0.3">
      <c r="A122" s="5">
        <f t="shared" si="1"/>
        <v>12</v>
      </c>
      <c r="B122" s="5" t="s">
        <v>24</v>
      </c>
      <c r="C122" s="5" t="s">
        <v>161</v>
      </c>
      <c r="D122" s="5">
        <v>1</v>
      </c>
      <c r="E122" s="5" t="s">
        <v>293</v>
      </c>
      <c r="F122" s="5"/>
      <c r="G122" s="5" t="s">
        <v>305</v>
      </c>
      <c r="H122" s="5">
        <v>0</v>
      </c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</row>
    <row r="123" spans="1:39" x14ac:dyDescent="0.3">
      <c r="A123" s="5">
        <f t="shared" si="1"/>
        <v>12</v>
      </c>
      <c r="B123" s="5" t="s">
        <v>24</v>
      </c>
      <c r="C123" s="5" t="s">
        <v>161</v>
      </c>
      <c r="D123" s="5">
        <v>2</v>
      </c>
      <c r="E123" s="5" t="s">
        <v>294</v>
      </c>
      <c r="F123" s="5"/>
      <c r="G123" s="5" t="s">
        <v>305</v>
      </c>
      <c r="H123" s="5">
        <v>0</v>
      </c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</row>
    <row r="124" spans="1:39" x14ac:dyDescent="0.3">
      <c r="A124" s="5">
        <f t="shared" si="1"/>
        <v>12</v>
      </c>
      <c r="B124" s="5" t="s">
        <v>24</v>
      </c>
      <c r="C124" s="5" t="s">
        <v>161</v>
      </c>
      <c r="D124" s="5">
        <v>3</v>
      </c>
      <c r="E124" s="5" t="s">
        <v>295</v>
      </c>
      <c r="F124" s="5"/>
      <c r="G124" s="5" t="s">
        <v>305</v>
      </c>
      <c r="H124" s="5">
        <v>0</v>
      </c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</row>
    <row r="125" spans="1:39" x14ac:dyDescent="0.3">
      <c r="A125" s="5">
        <f t="shared" si="1"/>
        <v>12</v>
      </c>
      <c r="B125" s="5" t="s">
        <v>24</v>
      </c>
      <c r="C125" s="5" t="s">
        <v>161</v>
      </c>
      <c r="D125" s="5">
        <v>4</v>
      </c>
      <c r="E125" s="5" t="s">
        <v>296</v>
      </c>
      <c r="F125" s="5"/>
      <c r="G125" s="5" t="s">
        <v>305</v>
      </c>
      <c r="H125" s="5">
        <v>0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</row>
    <row r="126" spans="1:39" x14ac:dyDescent="0.3">
      <c r="A126" s="5">
        <f t="shared" si="1"/>
        <v>12</v>
      </c>
      <c r="B126" s="5" t="s">
        <v>24</v>
      </c>
      <c r="C126" s="5" t="s">
        <v>161</v>
      </c>
      <c r="D126" s="5">
        <v>5</v>
      </c>
      <c r="E126" s="5" t="s">
        <v>297</v>
      </c>
      <c r="F126" s="5"/>
      <c r="G126" s="5" t="s">
        <v>305</v>
      </c>
      <c r="H126" s="5">
        <v>0</v>
      </c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</row>
    <row r="127" spans="1:39" x14ac:dyDescent="0.3">
      <c r="A127" s="5">
        <f t="shared" si="1"/>
        <v>12</v>
      </c>
      <c r="B127" s="5" t="s">
        <v>24</v>
      </c>
      <c r="C127" s="5" t="s">
        <v>161</v>
      </c>
      <c r="D127" s="5">
        <v>6</v>
      </c>
      <c r="E127" s="5" t="s">
        <v>298</v>
      </c>
      <c r="F127" s="5"/>
      <c r="G127" s="5" t="s">
        <v>305</v>
      </c>
      <c r="H127" s="5">
        <v>0</v>
      </c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</row>
    <row r="128" spans="1:39" x14ac:dyDescent="0.3">
      <c r="A128" s="5">
        <f t="shared" si="1"/>
        <v>12</v>
      </c>
      <c r="B128" s="5" t="s">
        <v>24</v>
      </c>
      <c r="C128" s="5" t="s">
        <v>161</v>
      </c>
      <c r="D128" s="5">
        <v>7</v>
      </c>
      <c r="E128" s="5" t="s">
        <v>299</v>
      </c>
      <c r="F128" s="5"/>
      <c r="G128" s="5" t="s">
        <v>305</v>
      </c>
      <c r="H128" s="5">
        <v>0</v>
      </c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</row>
    <row r="129" spans="1:39" x14ac:dyDescent="0.3">
      <c r="A129" s="5">
        <f t="shared" si="1"/>
        <v>12</v>
      </c>
      <c r="B129" s="5" t="s">
        <v>24</v>
      </c>
      <c r="C129" s="5" t="s">
        <v>161</v>
      </c>
      <c r="D129" s="5">
        <v>8</v>
      </c>
      <c r="E129" s="5" t="s">
        <v>300</v>
      </c>
      <c r="F129" s="5"/>
      <c r="G129" s="5" t="s">
        <v>305</v>
      </c>
      <c r="H129" s="5">
        <v>0</v>
      </c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</row>
    <row r="130" spans="1:39" x14ac:dyDescent="0.3">
      <c r="A130" s="5">
        <f t="shared" si="1"/>
        <v>12</v>
      </c>
      <c r="B130" s="5" t="s">
        <v>24</v>
      </c>
      <c r="C130" s="5" t="s">
        <v>161</v>
      </c>
      <c r="D130" s="5">
        <v>9</v>
      </c>
      <c r="E130" s="5" t="s">
        <v>301</v>
      </c>
      <c r="F130" s="5"/>
      <c r="G130" s="5" t="s">
        <v>304</v>
      </c>
      <c r="H130" s="5">
        <v>0</v>
      </c>
      <c r="I130" s="5">
        <v>1</v>
      </c>
      <c r="J130" s="5">
        <v>1</v>
      </c>
      <c r="K130" s="5">
        <v>1</v>
      </c>
      <c r="L130" s="5">
        <v>1</v>
      </c>
      <c r="M130" s="5">
        <v>1</v>
      </c>
      <c r="N130" s="5">
        <v>1</v>
      </c>
      <c r="O130" s="5">
        <v>1</v>
      </c>
      <c r="P130" s="5">
        <v>1</v>
      </c>
      <c r="Q130" s="5">
        <v>1</v>
      </c>
      <c r="R130" s="5">
        <v>1</v>
      </c>
      <c r="S130" s="5">
        <v>1</v>
      </c>
      <c r="T130" s="5">
        <v>1</v>
      </c>
      <c r="U130" s="5">
        <v>1</v>
      </c>
      <c r="V130" s="5">
        <v>1</v>
      </c>
      <c r="W130" s="5">
        <v>1</v>
      </c>
      <c r="X130" s="5">
        <v>1</v>
      </c>
      <c r="Y130" s="5">
        <v>1</v>
      </c>
      <c r="Z130" s="5">
        <v>1</v>
      </c>
      <c r="AA130" s="5">
        <v>1</v>
      </c>
      <c r="AB130" s="5">
        <v>1</v>
      </c>
      <c r="AC130" s="5">
        <v>1</v>
      </c>
      <c r="AD130" s="5">
        <v>1</v>
      </c>
      <c r="AE130" s="5">
        <v>1</v>
      </c>
      <c r="AF130" s="5">
        <v>1</v>
      </c>
      <c r="AG130" s="5">
        <v>1</v>
      </c>
      <c r="AH130" s="5">
        <v>1</v>
      </c>
      <c r="AI130" s="5">
        <v>1</v>
      </c>
      <c r="AJ130" s="5">
        <v>1</v>
      </c>
      <c r="AK130" s="5">
        <v>1</v>
      </c>
      <c r="AL130" s="5">
        <v>1</v>
      </c>
      <c r="AM130" s="5"/>
    </row>
    <row r="131" spans="1:39" x14ac:dyDescent="0.3">
      <c r="A131" s="5">
        <f t="shared" si="1"/>
        <v>12</v>
      </c>
      <c r="B131" s="5" t="s">
        <v>24</v>
      </c>
      <c r="C131" s="5" t="s">
        <v>161</v>
      </c>
      <c r="D131" s="5">
        <v>10</v>
      </c>
      <c r="E131" s="5" t="s">
        <v>302</v>
      </c>
      <c r="F131" s="5"/>
      <c r="G131" s="5" t="s">
        <v>303</v>
      </c>
      <c r="H131" s="5">
        <v>0</v>
      </c>
      <c r="I131" s="5">
        <v>1</v>
      </c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</row>
    <row r="132" spans="1:39" x14ac:dyDescent="0.3">
      <c r="A132" s="3">
        <f t="shared" si="1"/>
        <v>13</v>
      </c>
      <c r="B132" s="3" t="s">
        <v>25</v>
      </c>
      <c r="C132" s="3" t="s">
        <v>162</v>
      </c>
      <c r="D132" s="3">
        <v>1</v>
      </c>
      <c r="E132" s="3" t="s">
        <v>293</v>
      </c>
      <c r="F132" s="3"/>
      <c r="G132" s="3" t="s">
        <v>305</v>
      </c>
      <c r="H132" s="3">
        <v>0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</row>
    <row r="133" spans="1:39" x14ac:dyDescent="0.3">
      <c r="A133" s="3">
        <f t="shared" si="1"/>
        <v>13</v>
      </c>
      <c r="B133" s="3" t="s">
        <v>25</v>
      </c>
      <c r="C133" s="3" t="s">
        <v>162</v>
      </c>
      <c r="D133" s="3">
        <v>2</v>
      </c>
      <c r="E133" s="3" t="s">
        <v>294</v>
      </c>
      <c r="F133" s="3"/>
      <c r="G133" s="3" t="s">
        <v>305</v>
      </c>
      <c r="H133" s="3">
        <v>0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</row>
    <row r="134" spans="1:39" x14ac:dyDescent="0.3">
      <c r="A134" s="3">
        <f t="shared" si="1"/>
        <v>13</v>
      </c>
      <c r="B134" s="3" t="s">
        <v>25</v>
      </c>
      <c r="C134" s="3" t="s">
        <v>162</v>
      </c>
      <c r="D134" s="3">
        <v>3</v>
      </c>
      <c r="E134" s="3" t="s">
        <v>295</v>
      </c>
      <c r="F134" s="3"/>
      <c r="G134" s="3" t="s">
        <v>305</v>
      </c>
      <c r="H134" s="3">
        <v>0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</row>
    <row r="135" spans="1:39" x14ac:dyDescent="0.3">
      <c r="A135" s="3">
        <f t="shared" si="1"/>
        <v>13</v>
      </c>
      <c r="B135" s="3" t="s">
        <v>25</v>
      </c>
      <c r="C135" s="3" t="s">
        <v>162</v>
      </c>
      <c r="D135" s="3">
        <v>4</v>
      </c>
      <c r="E135" s="3" t="s">
        <v>296</v>
      </c>
      <c r="F135" s="3"/>
      <c r="G135" s="3" t="s">
        <v>305</v>
      </c>
      <c r="H135" s="3">
        <v>0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</row>
    <row r="136" spans="1:39" x14ac:dyDescent="0.3">
      <c r="A136" s="3">
        <f t="shared" si="1"/>
        <v>13</v>
      </c>
      <c r="B136" s="3" t="s">
        <v>25</v>
      </c>
      <c r="C136" s="3" t="s">
        <v>162</v>
      </c>
      <c r="D136" s="3">
        <v>5</v>
      </c>
      <c r="E136" s="3" t="s">
        <v>297</v>
      </c>
      <c r="F136" s="3"/>
      <c r="G136" s="3" t="s">
        <v>305</v>
      </c>
      <c r="H136" s="3">
        <v>0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</row>
    <row r="137" spans="1:39" x14ac:dyDescent="0.3">
      <c r="A137" s="3">
        <f t="shared" si="1"/>
        <v>13</v>
      </c>
      <c r="B137" s="3" t="s">
        <v>25</v>
      </c>
      <c r="C137" s="3" t="s">
        <v>162</v>
      </c>
      <c r="D137" s="3">
        <v>6</v>
      </c>
      <c r="E137" s="3" t="s">
        <v>298</v>
      </c>
      <c r="F137" s="3"/>
      <c r="G137" s="3" t="s">
        <v>305</v>
      </c>
      <c r="H137" s="3">
        <v>0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</row>
    <row r="138" spans="1:39" x14ac:dyDescent="0.3">
      <c r="A138" s="3">
        <f t="shared" si="1"/>
        <v>13</v>
      </c>
      <c r="B138" s="3" t="s">
        <v>25</v>
      </c>
      <c r="C138" s="3" t="s">
        <v>162</v>
      </c>
      <c r="D138" s="3">
        <v>7</v>
      </c>
      <c r="E138" s="3" t="s">
        <v>299</v>
      </c>
      <c r="F138" s="3"/>
      <c r="G138" s="3" t="s">
        <v>305</v>
      </c>
      <c r="H138" s="3">
        <v>0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</row>
    <row r="139" spans="1:39" x14ac:dyDescent="0.3">
      <c r="A139" s="3">
        <f t="shared" si="1"/>
        <v>13</v>
      </c>
      <c r="B139" s="3" t="s">
        <v>25</v>
      </c>
      <c r="C139" s="3" t="s">
        <v>162</v>
      </c>
      <c r="D139" s="3">
        <v>8</v>
      </c>
      <c r="E139" s="3" t="s">
        <v>300</v>
      </c>
      <c r="F139" s="3"/>
      <c r="G139" s="3" t="s">
        <v>305</v>
      </c>
      <c r="H139" s="3">
        <v>0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</row>
    <row r="140" spans="1:39" x14ac:dyDescent="0.3">
      <c r="A140" s="3">
        <f t="shared" si="1"/>
        <v>13</v>
      </c>
      <c r="B140" s="3" t="s">
        <v>25</v>
      </c>
      <c r="C140" s="3" t="s">
        <v>162</v>
      </c>
      <c r="D140" s="3">
        <v>9</v>
      </c>
      <c r="E140" s="3" t="s">
        <v>301</v>
      </c>
      <c r="F140" s="3"/>
      <c r="G140" s="3" t="s">
        <v>304</v>
      </c>
      <c r="H140" s="3">
        <v>0</v>
      </c>
      <c r="I140" s="3">
        <v>1</v>
      </c>
      <c r="J140" s="3">
        <v>1</v>
      </c>
      <c r="K140" s="3">
        <v>1</v>
      </c>
      <c r="L140" s="3">
        <v>1</v>
      </c>
      <c r="M140" s="3">
        <v>1</v>
      </c>
      <c r="N140" s="3">
        <v>1</v>
      </c>
      <c r="O140" s="3">
        <v>1</v>
      </c>
      <c r="P140" s="3">
        <v>1</v>
      </c>
      <c r="Q140" s="3">
        <v>1</v>
      </c>
      <c r="R140" s="3">
        <v>1</v>
      </c>
      <c r="S140" s="3">
        <v>1</v>
      </c>
      <c r="T140" s="3">
        <v>1</v>
      </c>
      <c r="U140" s="3">
        <v>1</v>
      </c>
      <c r="V140" s="3">
        <v>1</v>
      </c>
      <c r="W140" s="3">
        <v>1</v>
      </c>
      <c r="X140" s="3">
        <v>1</v>
      </c>
      <c r="Y140" s="3">
        <v>1</v>
      </c>
      <c r="Z140" s="3">
        <v>1</v>
      </c>
      <c r="AA140" s="3">
        <v>1</v>
      </c>
      <c r="AB140" s="3">
        <v>1</v>
      </c>
      <c r="AC140" s="3">
        <v>1</v>
      </c>
      <c r="AD140" s="3">
        <v>1</v>
      </c>
      <c r="AE140" s="3">
        <v>1</v>
      </c>
      <c r="AF140" s="3">
        <v>1</v>
      </c>
      <c r="AG140" s="3">
        <v>1</v>
      </c>
      <c r="AH140" s="3">
        <v>1</v>
      </c>
      <c r="AI140" s="3">
        <v>1</v>
      </c>
      <c r="AJ140" s="3">
        <v>1</v>
      </c>
      <c r="AK140" s="3">
        <v>1</v>
      </c>
      <c r="AL140" s="3">
        <v>1</v>
      </c>
      <c r="AM140" s="3"/>
    </row>
    <row r="141" spans="1:39" x14ac:dyDescent="0.3">
      <c r="A141" s="3">
        <f t="shared" si="1"/>
        <v>13</v>
      </c>
      <c r="B141" s="3" t="s">
        <v>25</v>
      </c>
      <c r="C141" s="3" t="s">
        <v>162</v>
      </c>
      <c r="D141" s="3">
        <v>10</v>
      </c>
      <c r="E141" s="3" t="s">
        <v>302</v>
      </c>
      <c r="F141" s="3"/>
      <c r="G141" s="3" t="s">
        <v>303</v>
      </c>
      <c r="H141" s="3">
        <v>0</v>
      </c>
      <c r="I141" s="3">
        <v>1</v>
      </c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</row>
    <row r="142" spans="1:39" x14ac:dyDescent="0.3">
      <c r="A142" s="5">
        <f t="shared" si="1"/>
        <v>14</v>
      </c>
      <c r="B142" s="5" t="s">
        <v>26</v>
      </c>
      <c r="C142" s="5" t="s">
        <v>163</v>
      </c>
      <c r="D142" s="5">
        <v>1</v>
      </c>
      <c r="E142" s="5" t="s">
        <v>293</v>
      </c>
      <c r="F142" s="5"/>
      <c r="G142" s="5" t="s">
        <v>304</v>
      </c>
      <c r="H142" s="5">
        <v>0</v>
      </c>
      <c r="I142" s="63">
        <v>6066.25</v>
      </c>
      <c r="J142" s="63">
        <v>6551.715665018266</v>
      </c>
      <c r="K142" s="63">
        <v>6445.7461678734671</v>
      </c>
      <c r="L142" s="63">
        <v>6348.2883331517196</v>
      </c>
      <c r="M142" s="63">
        <v>6258.1134262449787</v>
      </c>
      <c r="N142" s="63">
        <v>6174.235527012911</v>
      </c>
      <c r="O142" s="63">
        <v>6095.8521591077542</v>
      </c>
      <c r="P142" s="63">
        <v>6022.3019118890506</v>
      </c>
      <c r="Q142" s="63">
        <v>5953.0335569238496</v>
      </c>
      <c r="R142" s="63">
        <v>5887.5831248942304</v>
      </c>
      <c r="S142" s="63">
        <v>5825.5566112899014</v>
      </c>
      <c r="T142" s="63">
        <v>5766.6167367478129</v>
      </c>
      <c r="U142" s="63">
        <v>5710.4726771708129</v>
      </c>
      <c r="V142" s="63">
        <v>5656.8720019705543</v>
      </c>
      <c r="W142" s="63">
        <v>5605.594277104703</v>
      </c>
      <c r="X142" s="63">
        <v>5578.2293829411383</v>
      </c>
      <c r="Y142" s="63">
        <v>5551.0013132483919</v>
      </c>
      <c r="Z142" s="63">
        <v>5523.9093839041079</v>
      </c>
      <c r="AA142" s="63">
        <v>5496.9529142065467</v>
      </c>
      <c r="AB142" s="63">
        <v>5470.1312268574729</v>
      </c>
      <c r="AC142" s="63">
        <v>5443.4436479451451</v>
      </c>
      <c r="AD142" s="63">
        <v>5416.8895069273785</v>
      </c>
      <c r="AE142" s="63">
        <v>5390.4681366147006</v>
      </c>
      <c r="AF142" s="63">
        <v>5364.1788731535862</v>
      </c>
      <c r="AG142" s="63">
        <v>5338.0210560097767</v>
      </c>
      <c r="AH142" s="63">
        <v>5311.9940279516868</v>
      </c>
      <c r="AI142" s="63">
        <v>5286.0971350338868</v>
      </c>
      <c r="AJ142" s="63">
        <v>5260.3297265806768</v>
      </c>
      <c r="AK142" s="63">
        <v>5234.6911551697322</v>
      </c>
      <c r="AL142" s="63">
        <v>5209.1807766158427</v>
      </c>
      <c r="AM142" s="5"/>
    </row>
    <row r="143" spans="1:39" x14ac:dyDescent="0.3">
      <c r="A143" s="5">
        <f t="shared" si="1"/>
        <v>14</v>
      </c>
      <c r="B143" s="5" t="s">
        <v>26</v>
      </c>
      <c r="C143" s="5" t="s">
        <v>163</v>
      </c>
      <c r="D143" s="5">
        <v>2</v>
      </c>
      <c r="E143" s="5" t="s">
        <v>294</v>
      </c>
      <c r="F143" s="5"/>
      <c r="G143" s="5" t="s">
        <v>304</v>
      </c>
      <c r="H143" s="5">
        <v>0</v>
      </c>
      <c r="I143" s="63">
        <v>120.5</v>
      </c>
      <c r="J143" s="63">
        <v>130.14329077019593</v>
      </c>
      <c r="K143" s="63">
        <v>129.3151761135459</v>
      </c>
      <c r="L143" s="63">
        <v>128.48706145689587</v>
      </c>
      <c r="M143" s="63">
        <v>127.65894680024586</v>
      </c>
      <c r="N143" s="63">
        <v>126.83083214359581</v>
      </c>
      <c r="O143" s="63">
        <v>126.00271748694578</v>
      </c>
      <c r="P143" s="63">
        <v>125.17460283029575</v>
      </c>
      <c r="Q143" s="63">
        <v>124.34648817364574</v>
      </c>
      <c r="R143" s="63">
        <v>123.51837351699571</v>
      </c>
      <c r="S143" s="63">
        <v>122.69025886034568</v>
      </c>
      <c r="T143" s="63">
        <v>121.86214420369564</v>
      </c>
      <c r="U143" s="63">
        <v>121.03402954704561</v>
      </c>
      <c r="V143" s="63">
        <v>120.20591489039558</v>
      </c>
      <c r="W143" s="63">
        <v>119.37780023374555</v>
      </c>
      <c r="X143" s="63">
        <v>119.37780023374555</v>
      </c>
      <c r="Y143" s="63">
        <v>119.37780023374555</v>
      </c>
      <c r="Z143" s="63">
        <v>119.37780023374555</v>
      </c>
      <c r="AA143" s="63">
        <v>119.37780023374555</v>
      </c>
      <c r="AB143" s="63">
        <v>119.37780023374555</v>
      </c>
      <c r="AC143" s="63">
        <v>119.37780023374555</v>
      </c>
      <c r="AD143" s="63">
        <v>119.37780023374555</v>
      </c>
      <c r="AE143" s="63">
        <v>119.37780023374555</v>
      </c>
      <c r="AF143" s="63">
        <v>119.37780023374555</v>
      </c>
      <c r="AG143" s="63">
        <v>119.37780023374555</v>
      </c>
      <c r="AH143" s="63">
        <v>119.37780023374555</v>
      </c>
      <c r="AI143" s="63">
        <v>119.37780023374555</v>
      </c>
      <c r="AJ143" s="63">
        <v>119.37780023374555</v>
      </c>
      <c r="AK143" s="63">
        <v>119.37780023374555</v>
      </c>
      <c r="AL143" s="63">
        <v>119.37780023374555</v>
      </c>
      <c r="AM143" s="5"/>
    </row>
    <row r="144" spans="1:39" x14ac:dyDescent="0.3">
      <c r="A144" s="5">
        <f t="shared" si="1"/>
        <v>14</v>
      </c>
      <c r="B144" s="5" t="s">
        <v>26</v>
      </c>
      <c r="C144" s="5" t="s">
        <v>163</v>
      </c>
      <c r="D144" s="5">
        <v>3</v>
      </c>
      <c r="E144" s="5" t="s">
        <v>295</v>
      </c>
      <c r="F144" s="5"/>
      <c r="G144" s="5" t="s">
        <v>305</v>
      </c>
      <c r="H144" s="5">
        <v>0</v>
      </c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</row>
    <row r="145" spans="1:39" x14ac:dyDescent="0.3">
      <c r="A145" s="5">
        <f t="shared" si="1"/>
        <v>14</v>
      </c>
      <c r="B145" s="5" t="s">
        <v>26</v>
      </c>
      <c r="C145" s="5" t="s">
        <v>163</v>
      </c>
      <c r="D145" s="5">
        <v>4</v>
      </c>
      <c r="E145" s="5" t="s">
        <v>296</v>
      </c>
      <c r="F145" s="5"/>
      <c r="G145" s="5" t="s">
        <v>304</v>
      </c>
      <c r="H145" s="5">
        <v>0</v>
      </c>
      <c r="I145" s="7">
        <v>0.22900000000000001</v>
      </c>
      <c r="J145" s="7">
        <v>0.22900000000000001</v>
      </c>
      <c r="K145" s="7">
        <v>0.22900000000000001</v>
      </c>
      <c r="L145" s="7">
        <v>0.22900000000000001</v>
      </c>
      <c r="M145" s="7">
        <v>0.22900000000000001</v>
      </c>
      <c r="N145" s="7">
        <v>0.22900000000000001</v>
      </c>
      <c r="O145" s="7">
        <v>0.22900000000000001</v>
      </c>
      <c r="P145" s="7">
        <v>0.22900000000000001</v>
      </c>
      <c r="Q145" s="7">
        <v>0.22900000000000001</v>
      </c>
      <c r="R145" s="7">
        <v>0.22900000000000001</v>
      </c>
      <c r="S145" s="7">
        <v>0.22900000000000001</v>
      </c>
      <c r="T145" s="7">
        <v>0.22900000000000001</v>
      </c>
      <c r="U145" s="7">
        <v>0.22900000000000001</v>
      </c>
      <c r="V145" s="7">
        <v>0.22900000000000001</v>
      </c>
      <c r="W145" s="7">
        <v>0.22900000000000001</v>
      </c>
      <c r="X145" s="7">
        <v>0.22900000000000001</v>
      </c>
      <c r="Y145" s="7">
        <v>0.22900000000000001</v>
      </c>
      <c r="Z145" s="7">
        <v>0.22900000000000001</v>
      </c>
      <c r="AA145" s="7">
        <v>0.22900000000000001</v>
      </c>
      <c r="AB145" s="7">
        <v>0.22900000000000001</v>
      </c>
      <c r="AC145" s="7">
        <v>0.22900000000000001</v>
      </c>
      <c r="AD145" s="7">
        <v>0.22900000000000001</v>
      </c>
      <c r="AE145" s="7">
        <v>0.22900000000000001</v>
      </c>
      <c r="AF145" s="7">
        <v>0.22900000000000001</v>
      </c>
      <c r="AG145" s="7">
        <v>0.22900000000000001</v>
      </c>
      <c r="AH145" s="7">
        <v>0.22900000000000001</v>
      </c>
      <c r="AI145" s="7">
        <v>0.22900000000000001</v>
      </c>
      <c r="AJ145" s="7">
        <v>0.22900000000000001</v>
      </c>
      <c r="AK145" s="7">
        <v>0.22900000000000001</v>
      </c>
      <c r="AL145" s="7">
        <v>0.22900000000000001</v>
      </c>
      <c r="AM145" s="5"/>
    </row>
    <row r="146" spans="1:39" x14ac:dyDescent="0.3">
      <c r="A146" s="5">
        <f t="shared" si="1"/>
        <v>14</v>
      </c>
      <c r="B146" s="5" t="s">
        <v>26</v>
      </c>
      <c r="C146" s="5" t="s">
        <v>163</v>
      </c>
      <c r="D146" s="5">
        <v>5</v>
      </c>
      <c r="E146" s="5" t="s">
        <v>297</v>
      </c>
      <c r="F146" s="5"/>
      <c r="G146" s="5" t="s">
        <v>304</v>
      </c>
      <c r="H146" s="5">
        <v>0</v>
      </c>
      <c r="I146" s="5">
        <v>0.26100000000000001</v>
      </c>
      <c r="J146" s="5">
        <v>0.26100000000000001</v>
      </c>
      <c r="K146" s="5">
        <v>0.26100000000000001</v>
      </c>
      <c r="L146" s="5">
        <v>0.26100000000000001</v>
      </c>
      <c r="M146" s="43">
        <v>0.26100000000000001</v>
      </c>
      <c r="N146" s="54">
        <v>0.26100000000000001</v>
      </c>
      <c r="O146" s="54">
        <v>0.26100000000000001</v>
      </c>
      <c r="P146" s="54">
        <v>0.26100000000000001</v>
      </c>
      <c r="Q146" s="54">
        <v>0.316</v>
      </c>
      <c r="R146" s="54">
        <f>Q146</f>
        <v>0.316</v>
      </c>
      <c r="S146" s="54">
        <f t="shared" ref="S146:T146" si="4">R146</f>
        <v>0.316</v>
      </c>
      <c r="T146" s="54">
        <f t="shared" si="4"/>
        <v>0.316</v>
      </c>
      <c r="U146" s="54">
        <v>0.34700000000000003</v>
      </c>
      <c r="V146" s="54">
        <v>0.34700000000000003</v>
      </c>
      <c r="W146" s="54">
        <v>0.34700000000000003</v>
      </c>
      <c r="X146" s="54">
        <v>0.34700000000000003</v>
      </c>
      <c r="Y146" s="54">
        <v>0.34700000000000003</v>
      </c>
      <c r="Z146" s="54">
        <v>0.40200000000000002</v>
      </c>
      <c r="AA146" s="54">
        <v>0.40200000000000002</v>
      </c>
      <c r="AB146" s="54">
        <v>0.40200000000000002</v>
      </c>
      <c r="AC146" s="54">
        <v>0.40200000000000002</v>
      </c>
      <c r="AD146" s="54">
        <v>0.40200000000000002</v>
      </c>
      <c r="AE146" s="54">
        <v>0.40200000000000002</v>
      </c>
      <c r="AF146" s="54">
        <v>0.40200000000000002</v>
      </c>
      <c r="AG146" s="54">
        <v>0.40200000000000002</v>
      </c>
      <c r="AH146" s="54">
        <v>0.40200000000000002</v>
      </c>
      <c r="AI146" s="54">
        <v>0.40200000000000002</v>
      </c>
      <c r="AJ146" s="54">
        <v>0.40200000000000002</v>
      </c>
      <c r="AK146" s="54">
        <v>0.40200000000000002</v>
      </c>
      <c r="AL146" s="54">
        <v>0.40200000000000002</v>
      </c>
      <c r="AM146" s="5"/>
    </row>
    <row r="147" spans="1:39" x14ac:dyDescent="0.3">
      <c r="A147" s="5">
        <f t="shared" si="1"/>
        <v>14</v>
      </c>
      <c r="B147" s="5" t="s">
        <v>26</v>
      </c>
      <c r="C147" s="5" t="s">
        <v>163</v>
      </c>
      <c r="D147" s="5">
        <v>6</v>
      </c>
      <c r="E147" s="5" t="s">
        <v>298</v>
      </c>
      <c r="F147" s="5"/>
      <c r="G147" s="5" t="s">
        <v>305</v>
      </c>
      <c r="H147" s="5">
        <v>0</v>
      </c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</row>
    <row r="148" spans="1:39" x14ac:dyDescent="0.3">
      <c r="A148" s="5">
        <f t="shared" si="1"/>
        <v>14</v>
      </c>
      <c r="B148" s="5" t="s">
        <v>26</v>
      </c>
      <c r="C148" s="5" t="s">
        <v>163</v>
      </c>
      <c r="D148" s="5">
        <v>7</v>
      </c>
      <c r="E148" s="5" t="s">
        <v>299</v>
      </c>
      <c r="F148" s="5"/>
      <c r="G148" s="5" t="s">
        <v>304</v>
      </c>
      <c r="H148" s="5">
        <v>0</v>
      </c>
      <c r="I148" s="45">
        <f>1600*0.0036*0.99</f>
        <v>5.7023999999999999</v>
      </c>
      <c r="J148" s="44">
        <f>J146*J150*$I$151*8760*0.0036*0.99</f>
        <v>5.7251757216730041</v>
      </c>
      <c r="K148" s="44">
        <f>K146*K150*$I$151*8760*0.0036*0.99</f>
        <v>5.2387335541247237</v>
      </c>
      <c r="L148" s="44">
        <f>L146*L150*$I$151*8760*0.0036*0.99</f>
        <v>5.2387335541247237</v>
      </c>
      <c r="M148" s="43">
        <v>5.0511999999999997</v>
      </c>
      <c r="N148" s="43">
        <v>5.0511999999999997</v>
      </c>
      <c r="O148" s="43">
        <v>5.0511999999999997</v>
      </c>
      <c r="P148" s="43">
        <v>5.0511999999999997</v>
      </c>
      <c r="Q148" s="43">
        <v>6.2481175199682264</v>
      </c>
      <c r="R148" s="43">
        <v>6.1389748325248323</v>
      </c>
      <c r="S148" s="43">
        <v>5.1588014991473434</v>
      </c>
      <c r="T148" s="43">
        <v>5.7253614658125436</v>
      </c>
      <c r="U148" s="43">
        <v>6.9243786087249815</v>
      </c>
      <c r="V148" s="43">
        <v>6.9243786087249815</v>
      </c>
      <c r="W148" s="43">
        <v>6.9243786087249815</v>
      </c>
      <c r="X148" s="43">
        <v>6.9243786087249815</v>
      </c>
      <c r="Y148" s="43">
        <v>6.9243786087249815</v>
      </c>
      <c r="Z148" s="43">
        <v>8.1230556900035449</v>
      </c>
      <c r="AA148" s="43">
        <v>8.1230556900035449</v>
      </c>
      <c r="AB148" s="43">
        <v>8.1230556900035449</v>
      </c>
      <c r="AC148" s="43">
        <v>8.1230556900035449</v>
      </c>
      <c r="AD148" s="43">
        <v>8.1230556900035449</v>
      </c>
      <c r="AE148" s="43">
        <v>8.1230556900035449</v>
      </c>
      <c r="AF148" s="43">
        <v>8.1230556900035449</v>
      </c>
      <c r="AG148" s="43">
        <v>8.1230556900035449</v>
      </c>
      <c r="AH148" s="43">
        <v>8.1230556900035449</v>
      </c>
      <c r="AI148" s="43">
        <v>8.1230556900035449</v>
      </c>
      <c r="AJ148" s="43">
        <v>8.1230556900035449</v>
      </c>
      <c r="AK148" s="43">
        <v>8.1230556900035449</v>
      </c>
      <c r="AL148" s="43">
        <v>8.1230556900035449</v>
      </c>
      <c r="AM148" s="5"/>
    </row>
    <row r="149" spans="1:39" x14ac:dyDescent="0.3">
      <c r="A149" s="5">
        <f t="shared" si="1"/>
        <v>14</v>
      </c>
      <c r="B149" s="5" t="s">
        <v>26</v>
      </c>
      <c r="C149" s="5" t="s">
        <v>163</v>
      </c>
      <c r="D149" s="5">
        <v>8</v>
      </c>
      <c r="E149" s="5" t="s">
        <v>300</v>
      </c>
      <c r="F149" s="5"/>
      <c r="G149" s="5" t="s">
        <v>305</v>
      </c>
      <c r="H149" s="5">
        <v>0</v>
      </c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</row>
    <row r="150" spans="1:39" x14ac:dyDescent="0.3">
      <c r="A150" s="5">
        <f t="shared" si="1"/>
        <v>14</v>
      </c>
      <c r="B150" s="5" t="s">
        <v>26</v>
      </c>
      <c r="C150" s="5" t="s">
        <v>163</v>
      </c>
      <c r="D150" s="5">
        <v>9</v>
      </c>
      <c r="E150" s="5" t="s">
        <v>301</v>
      </c>
      <c r="F150" s="5"/>
      <c r="G150" s="5" t="s">
        <v>304</v>
      </c>
      <c r="H150" s="5">
        <v>0</v>
      </c>
      <c r="I150" s="43">
        <v>0.88717030124579321</v>
      </c>
      <c r="J150" s="43">
        <v>0.78066373055695415</v>
      </c>
      <c r="K150" s="43">
        <v>0.7143342804789603</v>
      </c>
      <c r="L150" s="43">
        <v>0.7143342804789603</v>
      </c>
      <c r="M150" s="5">
        <f t="shared" ref="M150:AL150" si="5">AVERAGE(J150:L150)</f>
        <v>0.73644409717162496</v>
      </c>
      <c r="N150" s="5">
        <f t="shared" si="5"/>
        <v>0.72170421937651519</v>
      </c>
      <c r="O150" s="5">
        <f t="shared" si="5"/>
        <v>0.72416086567570004</v>
      </c>
      <c r="P150" s="5">
        <f t="shared" si="5"/>
        <v>0.72743639407461336</v>
      </c>
      <c r="Q150" s="5">
        <f t="shared" si="5"/>
        <v>0.72443382637560949</v>
      </c>
      <c r="R150" s="5">
        <f t="shared" si="5"/>
        <v>0.72534369537530763</v>
      </c>
      <c r="S150" s="5">
        <f t="shared" si="5"/>
        <v>0.72573797194184353</v>
      </c>
      <c r="T150" s="5">
        <f t="shared" si="5"/>
        <v>0.72517183123092022</v>
      </c>
      <c r="U150" s="5">
        <f t="shared" si="5"/>
        <v>0.72541783284935712</v>
      </c>
      <c r="V150" s="5">
        <f t="shared" si="5"/>
        <v>0.72544254534070696</v>
      </c>
      <c r="W150" s="5">
        <f t="shared" si="5"/>
        <v>0.72534406980699473</v>
      </c>
      <c r="X150" s="5">
        <f t="shared" si="5"/>
        <v>0.72540148266568627</v>
      </c>
      <c r="Y150" s="5">
        <f t="shared" si="5"/>
        <v>0.72539603260446262</v>
      </c>
      <c r="Z150" s="5">
        <f t="shared" si="5"/>
        <v>0.72538052835904787</v>
      </c>
      <c r="AA150" s="5">
        <f t="shared" si="5"/>
        <v>0.72539268120973233</v>
      </c>
      <c r="AB150" s="5">
        <f t="shared" si="5"/>
        <v>0.72538974739108097</v>
      </c>
      <c r="AC150" s="5">
        <f t="shared" si="5"/>
        <v>0.72538765231995372</v>
      </c>
      <c r="AD150" s="5">
        <f t="shared" si="5"/>
        <v>0.72539002697358901</v>
      </c>
      <c r="AE150" s="5">
        <f t="shared" si="5"/>
        <v>0.72538914222820783</v>
      </c>
      <c r="AF150" s="5">
        <f t="shared" si="5"/>
        <v>0.72538894050725011</v>
      </c>
      <c r="AG150" s="5">
        <f t="shared" si="5"/>
        <v>0.72538936990301561</v>
      </c>
      <c r="AH150" s="5">
        <f t="shared" si="5"/>
        <v>0.7253891508794913</v>
      </c>
      <c r="AI150" s="5">
        <f t="shared" si="5"/>
        <v>0.7253891537632523</v>
      </c>
      <c r="AJ150" s="5">
        <f t="shared" si="5"/>
        <v>0.72538922484858637</v>
      </c>
      <c r="AK150" s="5">
        <f t="shared" si="5"/>
        <v>0.72538917649710999</v>
      </c>
      <c r="AL150" s="5">
        <f t="shared" si="5"/>
        <v>0.72538918503631622</v>
      </c>
      <c r="AM150" s="5"/>
    </row>
    <row r="151" spans="1:39" x14ac:dyDescent="0.3">
      <c r="A151" s="5">
        <f t="shared" ref="A151:A214" si="6">A141+1</f>
        <v>14</v>
      </c>
      <c r="B151" s="5" t="s">
        <v>26</v>
      </c>
      <c r="C151" s="5" t="s">
        <v>163</v>
      </c>
      <c r="D151" s="5">
        <v>10</v>
      </c>
      <c r="E151" s="5" t="s">
        <v>302</v>
      </c>
      <c r="F151" s="5"/>
      <c r="G151" s="5" t="s">
        <v>303</v>
      </c>
      <c r="H151" s="5">
        <v>0</v>
      </c>
      <c r="I151" s="5">
        <v>0.9</v>
      </c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</row>
    <row r="152" spans="1:39" x14ac:dyDescent="0.3">
      <c r="A152" s="3">
        <f t="shared" si="6"/>
        <v>15</v>
      </c>
      <c r="B152" s="3" t="s">
        <v>27</v>
      </c>
      <c r="C152" s="3" t="s">
        <v>164</v>
      </c>
      <c r="D152" s="3">
        <v>1</v>
      </c>
      <c r="E152" s="3" t="s">
        <v>293</v>
      </c>
      <c r="F152" s="3"/>
      <c r="G152" s="3" t="s">
        <v>304</v>
      </c>
      <c r="H152" s="3">
        <v>0</v>
      </c>
      <c r="I152" s="64">
        <v>7480.5</v>
      </c>
      <c r="J152" s="64">
        <v>8079.1442871904619</v>
      </c>
      <c r="K152" s="64">
        <v>8079.1442871904619</v>
      </c>
      <c r="L152" s="64">
        <v>8079.1442871904619</v>
      </c>
      <c r="M152" s="64">
        <v>8079.1442871904619</v>
      </c>
      <c r="N152" s="64">
        <v>8079.1442871904619</v>
      </c>
      <c r="O152" s="64">
        <v>8079.1442871904619</v>
      </c>
      <c r="P152" s="64">
        <v>8079.1442871904619</v>
      </c>
      <c r="Q152" s="64">
        <v>8079.1442871904619</v>
      </c>
      <c r="R152" s="64">
        <v>8079.1442871904619</v>
      </c>
      <c r="S152" s="64">
        <v>8079.1442871904619</v>
      </c>
      <c r="T152" s="64">
        <v>8079.1442871904619</v>
      </c>
      <c r="U152" s="64">
        <v>8079.1442871904619</v>
      </c>
      <c r="V152" s="64">
        <v>8079.1442871904619</v>
      </c>
      <c r="W152" s="64">
        <v>8079.1442871904619</v>
      </c>
      <c r="X152" s="64">
        <v>8079.1442871904619</v>
      </c>
      <c r="Y152" s="64">
        <v>8079.1442871904619</v>
      </c>
      <c r="Z152" s="64">
        <v>8079.1442871904619</v>
      </c>
      <c r="AA152" s="64">
        <v>8079.1442871904619</v>
      </c>
      <c r="AB152" s="64">
        <v>8079.1442871904619</v>
      </c>
      <c r="AC152" s="64">
        <v>8079.1442871904619</v>
      </c>
      <c r="AD152" s="64">
        <v>8079.1442871904619</v>
      </c>
      <c r="AE152" s="64">
        <v>8079.1442871904619</v>
      </c>
      <c r="AF152" s="64">
        <v>8079.1442871904619</v>
      </c>
      <c r="AG152" s="64">
        <v>8079.1442871904619</v>
      </c>
      <c r="AH152" s="64">
        <v>8079.1442871904619</v>
      </c>
      <c r="AI152" s="64">
        <v>8079.1442871904619</v>
      </c>
      <c r="AJ152" s="64">
        <v>8079.1442871904619</v>
      </c>
      <c r="AK152" s="64">
        <v>8079.1442871904619</v>
      </c>
      <c r="AL152" s="64">
        <v>8079.1442871904619</v>
      </c>
      <c r="AM152" s="3"/>
    </row>
    <row r="153" spans="1:39" x14ac:dyDescent="0.3">
      <c r="A153" s="3">
        <f t="shared" si="6"/>
        <v>15</v>
      </c>
      <c r="B153" s="3" t="s">
        <v>27</v>
      </c>
      <c r="C153" s="3" t="s">
        <v>164</v>
      </c>
      <c r="D153" s="3">
        <v>2</v>
      </c>
      <c r="E153" s="3" t="s">
        <v>294</v>
      </c>
      <c r="F153" s="3"/>
      <c r="G153" s="3" t="s">
        <v>304</v>
      </c>
      <c r="H153" s="3">
        <v>0</v>
      </c>
      <c r="I153" s="64">
        <v>29.5</v>
      </c>
      <c r="J153" s="64">
        <v>31.860805624238839</v>
      </c>
      <c r="K153" s="64">
        <v>31.860805624238839</v>
      </c>
      <c r="L153" s="64">
        <v>31.860805624238839</v>
      </c>
      <c r="M153" s="64">
        <v>31.860805624238839</v>
      </c>
      <c r="N153" s="64">
        <v>31.860805624238839</v>
      </c>
      <c r="O153" s="64">
        <v>31.860805624238839</v>
      </c>
      <c r="P153" s="64">
        <v>31.860805624238839</v>
      </c>
      <c r="Q153" s="64">
        <v>31.860805624238839</v>
      </c>
      <c r="R153" s="64">
        <v>31.860805624238839</v>
      </c>
      <c r="S153" s="64">
        <v>31.860805624238839</v>
      </c>
      <c r="T153" s="64">
        <v>31.860805624238839</v>
      </c>
      <c r="U153" s="64">
        <v>31.860805624238839</v>
      </c>
      <c r="V153" s="64">
        <v>31.860805624238839</v>
      </c>
      <c r="W153" s="64">
        <v>31.860805624238839</v>
      </c>
      <c r="X153" s="64">
        <v>31.860805624238839</v>
      </c>
      <c r="Y153" s="64">
        <v>31.860805624238839</v>
      </c>
      <c r="Z153" s="64">
        <v>31.860805624238839</v>
      </c>
      <c r="AA153" s="64">
        <v>31.860805624238839</v>
      </c>
      <c r="AB153" s="64">
        <v>31.860805624238839</v>
      </c>
      <c r="AC153" s="64">
        <v>31.860805624238839</v>
      </c>
      <c r="AD153" s="64">
        <v>31.860805624238839</v>
      </c>
      <c r="AE153" s="64">
        <v>31.860805624238839</v>
      </c>
      <c r="AF153" s="64">
        <v>31.860805624238839</v>
      </c>
      <c r="AG153" s="64">
        <v>31.860805624238839</v>
      </c>
      <c r="AH153" s="64">
        <v>31.860805624238839</v>
      </c>
      <c r="AI153" s="64">
        <v>31.860805624238839</v>
      </c>
      <c r="AJ153" s="64">
        <v>31.860805624238839</v>
      </c>
      <c r="AK153" s="64">
        <v>31.860805624238839</v>
      </c>
      <c r="AL153" s="64">
        <v>31.860805624238839</v>
      </c>
      <c r="AM153" s="3"/>
    </row>
    <row r="154" spans="1:39" x14ac:dyDescent="0.3">
      <c r="A154" s="3">
        <f t="shared" si="6"/>
        <v>15</v>
      </c>
      <c r="B154" s="3" t="s">
        <v>27</v>
      </c>
      <c r="C154" s="3" t="s">
        <v>164</v>
      </c>
      <c r="D154" s="3">
        <v>3</v>
      </c>
      <c r="E154" s="3" t="s">
        <v>295</v>
      </c>
      <c r="F154" s="3"/>
      <c r="G154" s="3" t="s">
        <v>305</v>
      </c>
      <c r="H154" s="3">
        <v>0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</row>
    <row r="155" spans="1:39" x14ac:dyDescent="0.3">
      <c r="A155" s="3">
        <f t="shared" si="6"/>
        <v>15</v>
      </c>
      <c r="B155" s="3" t="s">
        <v>27</v>
      </c>
      <c r="C155" s="3" t="s">
        <v>164</v>
      </c>
      <c r="D155" s="3">
        <v>4</v>
      </c>
      <c r="E155" s="3" t="s">
        <v>296</v>
      </c>
      <c r="F155" s="3"/>
      <c r="G155" s="3" t="s">
        <v>304</v>
      </c>
      <c r="H155" s="3">
        <v>0</v>
      </c>
      <c r="I155" s="3">
        <v>1.1299999999999999</v>
      </c>
      <c r="J155" s="3">
        <v>1.1299999999999999</v>
      </c>
      <c r="K155" s="3">
        <v>1.1299999999999999</v>
      </c>
      <c r="L155" s="3">
        <v>1.1299999999999999</v>
      </c>
      <c r="M155" s="3">
        <v>1.1299999999999999</v>
      </c>
      <c r="N155" s="3">
        <v>1.1299999999999999</v>
      </c>
      <c r="O155" s="3">
        <v>1.1299999999999999</v>
      </c>
      <c r="P155" s="3">
        <v>1.1299999999999999</v>
      </c>
      <c r="Q155" s="3">
        <v>1.1299999999999999</v>
      </c>
      <c r="R155" s="3">
        <v>1.1299999999999999</v>
      </c>
      <c r="S155" s="3">
        <v>1.1299999999999999</v>
      </c>
      <c r="T155" s="3">
        <v>1.1299999999999999</v>
      </c>
      <c r="U155" s="3">
        <v>1.1299999999999999</v>
      </c>
      <c r="V155" s="3">
        <v>1.1299999999999999</v>
      </c>
      <c r="W155" s="3">
        <v>1.1299999999999999</v>
      </c>
      <c r="X155" s="3">
        <v>1.1299999999999999</v>
      </c>
      <c r="Y155" s="3">
        <v>1.1299999999999999</v>
      </c>
      <c r="Z155" s="3">
        <v>1.1299999999999999</v>
      </c>
      <c r="AA155" s="3">
        <v>1.1299999999999999</v>
      </c>
      <c r="AB155" s="3">
        <v>1.1299999999999999</v>
      </c>
      <c r="AC155" s="3">
        <v>1.1299999999999999</v>
      </c>
      <c r="AD155" s="3">
        <v>1.1299999999999999</v>
      </c>
      <c r="AE155" s="3">
        <v>1.1299999999999999</v>
      </c>
      <c r="AF155" s="3">
        <v>1.1299999999999999</v>
      </c>
      <c r="AG155" s="3">
        <v>1.1299999999999999</v>
      </c>
      <c r="AH155" s="3">
        <v>1.1299999999999999</v>
      </c>
      <c r="AI155" s="3">
        <v>1.1299999999999999</v>
      </c>
      <c r="AJ155" s="3">
        <v>1.1299999999999999</v>
      </c>
      <c r="AK155" s="3">
        <v>1.1299999999999999</v>
      </c>
      <c r="AL155" s="3">
        <v>1.1299999999999999</v>
      </c>
      <c r="AM155" s="3"/>
    </row>
    <row r="156" spans="1:39" x14ac:dyDescent="0.3">
      <c r="A156" s="3">
        <f t="shared" si="6"/>
        <v>15</v>
      </c>
      <c r="B156" s="3" t="s">
        <v>27</v>
      </c>
      <c r="C156" s="3" t="s">
        <v>164</v>
      </c>
      <c r="D156" s="3">
        <v>5</v>
      </c>
      <c r="E156" s="3" t="s">
        <v>297</v>
      </c>
      <c r="F156" s="3"/>
      <c r="G156" s="3" t="s">
        <v>304</v>
      </c>
      <c r="H156" s="3">
        <v>0</v>
      </c>
      <c r="I156" s="3">
        <v>1.1299999999999999</v>
      </c>
      <c r="J156" s="3">
        <v>1.1299999999999999</v>
      </c>
      <c r="K156" s="3">
        <v>1.1299999999999999</v>
      </c>
      <c r="L156" s="3">
        <v>1.1299999999999999</v>
      </c>
      <c r="M156" s="42">
        <v>1.1540818398286683</v>
      </c>
      <c r="N156" s="42">
        <v>1.1941522207025301</v>
      </c>
      <c r="O156" s="42">
        <v>1.2329782830885159</v>
      </c>
      <c r="P156" s="42">
        <v>1.2701389229795519</v>
      </c>
      <c r="Q156" s="42">
        <v>1.3062191793265685</v>
      </c>
      <c r="R156" s="42">
        <v>1.3649355748950027</v>
      </c>
      <c r="S156" s="42">
        <v>1.4236519704634369</v>
      </c>
      <c r="T156" s="42">
        <v>1.4823683660318712</v>
      </c>
      <c r="U156" s="42">
        <v>1.5410847616003056</v>
      </c>
      <c r="V156" s="42">
        <v>1.5998011571687407</v>
      </c>
      <c r="W156" s="42">
        <v>1.5998011571687407</v>
      </c>
      <c r="X156" s="42">
        <v>1.6373810704163465</v>
      </c>
      <c r="Y156" s="42">
        <v>1.6749609836639521</v>
      </c>
      <c r="Z156" s="42">
        <v>1.7125408969115576</v>
      </c>
      <c r="AA156" s="42">
        <v>1.7501208101591632</v>
      </c>
      <c r="AB156" s="42">
        <v>1.787700723406769</v>
      </c>
      <c r="AC156" s="42">
        <v>1.8252806366543746</v>
      </c>
      <c r="AD156" s="42">
        <v>1.8628605499019801</v>
      </c>
      <c r="AE156" s="42">
        <v>1.9004404631495857</v>
      </c>
      <c r="AF156" s="42">
        <v>1.9380203763971915</v>
      </c>
      <c r="AG156" s="42">
        <v>1.9756002896447971</v>
      </c>
      <c r="AH156" s="42">
        <v>2.0131802028924026</v>
      </c>
      <c r="AI156" s="42">
        <v>2.0503541054260626</v>
      </c>
      <c r="AJ156" s="42">
        <v>2.0879265785799745</v>
      </c>
      <c r="AK156" s="42">
        <v>2.1254990517338861</v>
      </c>
      <c r="AL156" s="42">
        <v>2.1630715248877999</v>
      </c>
      <c r="AM156" s="3"/>
    </row>
    <row r="157" spans="1:39" x14ac:dyDescent="0.3">
      <c r="A157" s="3">
        <f t="shared" si="6"/>
        <v>15</v>
      </c>
      <c r="B157" s="3" t="s">
        <v>27</v>
      </c>
      <c r="C157" s="3" t="s">
        <v>164</v>
      </c>
      <c r="D157" s="3">
        <v>6</v>
      </c>
      <c r="E157" s="3" t="s">
        <v>298</v>
      </c>
      <c r="F157" s="3"/>
      <c r="G157" s="3" t="s">
        <v>305</v>
      </c>
      <c r="H157" s="3">
        <v>0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</row>
    <row r="158" spans="1:39" x14ac:dyDescent="0.3">
      <c r="A158" s="3">
        <f t="shared" si="6"/>
        <v>15</v>
      </c>
      <c r="B158" s="3" t="s">
        <v>27</v>
      </c>
      <c r="C158" s="3" t="s">
        <v>164</v>
      </c>
      <c r="D158" s="3">
        <v>7</v>
      </c>
      <c r="E158" s="3" t="s">
        <v>299</v>
      </c>
      <c r="F158" s="3"/>
      <c r="G158" s="3" t="s">
        <v>304</v>
      </c>
      <c r="H158" s="3">
        <v>0</v>
      </c>
      <c r="I158" s="3">
        <v>13.2363</v>
      </c>
      <c r="J158" s="3">
        <v>13.5716</v>
      </c>
      <c r="K158" s="103">
        <v>13.7088</v>
      </c>
      <c r="L158" s="103">
        <v>13.7088</v>
      </c>
      <c r="M158" s="55">
        <v>14.3691</v>
      </c>
      <c r="N158" s="55">
        <v>15.202272787179487</v>
      </c>
      <c r="O158" s="55">
        <v>16.035445574358974</v>
      </c>
      <c r="P158" s="55">
        <v>16.868618361538459</v>
      </c>
      <c r="Q158" s="55">
        <v>17.701791148717945</v>
      </c>
      <c r="R158" s="55">
        <v>18.53496393589743</v>
      </c>
      <c r="S158" s="55">
        <v>19.368136723076915</v>
      </c>
      <c r="T158" s="55">
        <v>20.201309510256401</v>
      </c>
      <c r="U158" s="55">
        <v>21.034482297435886</v>
      </c>
      <c r="V158" s="55">
        <v>21.867655084615372</v>
      </c>
      <c r="W158" s="55">
        <v>22.700827871794871</v>
      </c>
      <c r="X158" s="55">
        <v>23.234078606267804</v>
      </c>
      <c r="Y158" s="55">
        <v>23.767329340740737</v>
      </c>
      <c r="Z158" s="55">
        <v>24.30058007521367</v>
      </c>
      <c r="AA158" s="55">
        <v>24.833830809686603</v>
      </c>
      <c r="AB158" s="55">
        <v>25.367081544159536</v>
      </c>
      <c r="AC158" s="55">
        <v>25.900332278632469</v>
      </c>
      <c r="AD158" s="55">
        <v>26.433583013105402</v>
      </c>
      <c r="AE158" s="55">
        <v>26.966833747578335</v>
      </c>
      <c r="AF158" s="55">
        <v>27.500084482051268</v>
      </c>
      <c r="AG158" s="55">
        <v>28.0333352165242</v>
      </c>
      <c r="AH158" s="55">
        <v>28.566585950997133</v>
      </c>
      <c r="AI158" s="55">
        <v>29.099836685470066</v>
      </c>
      <c r="AJ158" s="55">
        <v>29.633087419942999</v>
      </c>
      <c r="AK158" s="55">
        <v>30.166338154415932</v>
      </c>
      <c r="AL158" s="55">
        <v>30.69958888888889</v>
      </c>
      <c r="AM158" s="3"/>
    </row>
    <row r="159" spans="1:39" x14ac:dyDescent="0.3">
      <c r="A159" s="3">
        <f t="shared" si="6"/>
        <v>15</v>
      </c>
      <c r="B159" s="3" t="s">
        <v>27</v>
      </c>
      <c r="C159" s="3" t="s">
        <v>164</v>
      </c>
      <c r="D159" s="3">
        <v>8</v>
      </c>
      <c r="E159" s="3" t="s">
        <v>300</v>
      </c>
      <c r="F159" s="3"/>
      <c r="G159" s="3" t="s">
        <v>305</v>
      </c>
      <c r="H159" s="3">
        <v>0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</row>
    <row r="160" spans="1:39" x14ac:dyDescent="0.3">
      <c r="A160" s="3">
        <f t="shared" si="6"/>
        <v>15</v>
      </c>
      <c r="B160" s="3" t="s">
        <v>27</v>
      </c>
      <c r="C160" s="3" t="s">
        <v>164</v>
      </c>
      <c r="D160" s="3">
        <v>9</v>
      </c>
      <c r="E160" s="3" t="s">
        <v>301</v>
      </c>
      <c r="F160" s="3"/>
      <c r="G160" s="3" t="s">
        <v>304</v>
      </c>
      <c r="H160" s="3">
        <v>0</v>
      </c>
      <c r="I160" s="3">
        <v>0.43280000000000002</v>
      </c>
      <c r="J160" s="3">
        <v>0.43280000000000002</v>
      </c>
      <c r="K160" s="103">
        <v>0.44169999999999998</v>
      </c>
      <c r="L160" s="103">
        <v>0.44169999999999998</v>
      </c>
      <c r="M160" s="3">
        <v>0.45979999999999999</v>
      </c>
      <c r="N160" s="3">
        <v>0.46879999999999999</v>
      </c>
      <c r="O160" s="3">
        <v>0.47789999999999999</v>
      </c>
      <c r="P160" s="3">
        <v>0.4869</v>
      </c>
      <c r="Q160" s="3">
        <v>0.496</v>
      </c>
      <c r="R160" s="3">
        <v>0.505</v>
      </c>
      <c r="S160" s="3">
        <v>0.505</v>
      </c>
      <c r="T160" s="3">
        <v>0.505</v>
      </c>
      <c r="U160" s="3">
        <v>0.505</v>
      </c>
      <c r="V160" s="3">
        <v>0.505</v>
      </c>
      <c r="W160" s="3">
        <v>0.505</v>
      </c>
      <c r="X160" s="3">
        <v>0.505</v>
      </c>
      <c r="Y160" s="3">
        <v>0.505</v>
      </c>
      <c r="Z160" s="3">
        <v>0.505</v>
      </c>
      <c r="AA160" s="3">
        <v>0.505</v>
      </c>
      <c r="AB160" s="3">
        <v>0.505</v>
      </c>
      <c r="AC160" s="3">
        <v>0.505</v>
      </c>
      <c r="AD160" s="3">
        <v>0.505</v>
      </c>
      <c r="AE160" s="3">
        <v>0.505</v>
      </c>
      <c r="AF160" s="3">
        <v>0.505</v>
      </c>
      <c r="AG160" s="3">
        <v>0.505</v>
      </c>
      <c r="AH160" s="3">
        <v>0.505</v>
      </c>
      <c r="AI160" s="3">
        <v>0.50509999999999999</v>
      </c>
      <c r="AJ160" s="3">
        <v>0.50509999999999999</v>
      </c>
      <c r="AK160" s="3">
        <v>0.50509999999999999</v>
      </c>
      <c r="AL160" s="3">
        <v>0.50509999999999999</v>
      </c>
      <c r="AM160" s="3"/>
    </row>
    <row r="161" spans="1:39" x14ac:dyDescent="0.3">
      <c r="A161" s="3">
        <f t="shared" si="6"/>
        <v>15</v>
      </c>
      <c r="B161" s="3" t="s">
        <v>27</v>
      </c>
      <c r="C161" s="3" t="s">
        <v>164</v>
      </c>
      <c r="D161" s="3">
        <v>10</v>
      </c>
      <c r="E161" s="3" t="s">
        <v>302</v>
      </c>
      <c r="F161" s="3"/>
      <c r="G161" s="3" t="s">
        <v>303</v>
      </c>
      <c r="H161" s="3">
        <v>0</v>
      </c>
      <c r="I161" s="3">
        <v>0.9</v>
      </c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</row>
    <row r="162" spans="1:39" x14ac:dyDescent="0.3">
      <c r="A162" s="5">
        <f t="shared" si="6"/>
        <v>16</v>
      </c>
      <c r="B162" s="5" t="s">
        <v>28</v>
      </c>
      <c r="C162" s="5" t="s">
        <v>165</v>
      </c>
      <c r="D162" s="5">
        <v>1</v>
      </c>
      <c r="E162" s="5" t="s">
        <v>293</v>
      </c>
      <c r="F162" s="5"/>
      <c r="G162" s="5" t="s">
        <v>304</v>
      </c>
      <c r="H162" s="5">
        <v>0</v>
      </c>
      <c r="I162" s="63">
        <v>4248.5</v>
      </c>
      <c r="J162" s="63">
        <v>4588.4960235450408</v>
      </c>
      <c r="K162" s="63">
        <v>4588.4960235450408</v>
      </c>
      <c r="L162" s="63">
        <v>4588.4960235450408</v>
      </c>
      <c r="M162" s="63">
        <v>4588.4960235450408</v>
      </c>
      <c r="N162" s="63">
        <v>4588.4960235450408</v>
      </c>
      <c r="O162" s="63">
        <v>4588.4960235450408</v>
      </c>
      <c r="P162" s="63">
        <v>4588.4960235450408</v>
      </c>
      <c r="Q162" s="63">
        <v>4588.4960235450408</v>
      </c>
      <c r="R162" s="63">
        <v>4588.4960235450408</v>
      </c>
      <c r="S162" s="63">
        <v>4588.4960235450408</v>
      </c>
      <c r="T162" s="63">
        <v>4588.4960235450408</v>
      </c>
      <c r="U162" s="63">
        <v>4588.4960235450408</v>
      </c>
      <c r="V162" s="63">
        <v>4588.4960235450408</v>
      </c>
      <c r="W162" s="63">
        <v>4588.4960235450408</v>
      </c>
      <c r="X162" s="63">
        <v>4588.4960235450408</v>
      </c>
      <c r="Y162" s="63">
        <v>4588.4960235450408</v>
      </c>
      <c r="Z162" s="63">
        <v>4588.4960235450408</v>
      </c>
      <c r="AA162" s="63">
        <v>4588.4960235450408</v>
      </c>
      <c r="AB162" s="63">
        <v>4404.6548035540727</v>
      </c>
      <c r="AC162" s="63">
        <v>4404.6548035540727</v>
      </c>
      <c r="AD162" s="63">
        <v>4404.6548035540727</v>
      </c>
      <c r="AE162" s="63">
        <v>4404.6548035540727</v>
      </c>
      <c r="AF162" s="63">
        <v>4404.6548035540727</v>
      </c>
      <c r="AG162" s="63">
        <v>4404.6548035540727</v>
      </c>
      <c r="AH162" s="63">
        <v>4404.6548035540727</v>
      </c>
      <c r="AI162" s="63">
        <v>4404.6548035540727</v>
      </c>
      <c r="AJ162" s="63">
        <v>4404.6548035540727</v>
      </c>
      <c r="AK162" s="63">
        <v>4404.6548035540727</v>
      </c>
      <c r="AL162" s="63">
        <v>4404.6548035540727</v>
      </c>
      <c r="AM162" s="5"/>
    </row>
    <row r="163" spans="1:39" x14ac:dyDescent="0.3">
      <c r="A163" s="5">
        <f t="shared" si="6"/>
        <v>16</v>
      </c>
      <c r="B163" s="5" t="s">
        <v>28</v>
      </c>
      <c r="C163" s="5" t="s">
        <v>165</v>
      </c>
      <c r="D163" s="5">
        <v>2</v>
      </c>
      <c r="E163" s="5" t="s">
        <v>294</v>
      </c>
      <c r="F163" s="5"/>
      <c r="G163" s="5" t="s">
        <v>304</v>
      </c>
      <c r="H163" s="5">
        <v>0</v>
      </c>
      <c r="I163" s="63">
        <v>40</v>
      </c>
      <c r="J163" s="63">
        <v>43.201092371849271</v>
      </c>
      <c r="K163" s="63">
        <v>43.201092371849271</v>
      </c>
      <c r="L163" s="63">
        <v>43.201092371849271</v>
      </c>
      <c r="M163" s="63">
        <v>43.201092371849271</v>
      </c>
      <c r="N163" s="63">
        <v>43.201092371849271</v>
      </c>
      <c r="O163" s="63">
        <v>43.201092371849271</v>
      </c>
      <c r="P163" s="63">
        <v>43.201092371849271</v>
      </c>
      <c r="Q163" s="63">
        <v>43.201092371849271</v>
      </c>
      <c r="R163" s="63">
        <v>43.201092371849271</v>
      </c>
      <c r="S163" s="63">
        <v>43.201092371849271</v>
      </c>
      <c r="T163" s="63">
        <v>43.201092371849271</v>
      </c>
      <c r="U163" s="63">
        <v>43.201092371849271</v>
      </c>
      <c r="V163" s="63">
        <v>43.201092371849271</v>
      </c>
      <c r="W163" s="63">
        <v>43.201092371849271</v>
      </c>
      <c r="X163" s="63">
        <v>43.201092371849271</v>
      </c>
      <c r="Y163" s="63">
        <v>43.201092371849271</v>
      </c>
      <c r="Z163" s="63">
        <v>43.201092371849271</v>
      </c>
      <c r="AA163" s="63">
        <v>43.201092371849271</v>
      </c>
      <c r="AB163" s="63">
        <v>43.201092371849271</v>
      </c>
      <c r="AC163" s="63">
        <v>41.32278400785583</v>
      </c>
      <c r="AD163" s="63">
        <v>41.32278400785583</v>
      </c>
      <c r="AE163" s="63">
        <v>41.32278400785583</v>
      </c>
      <c r="AF163" s="63">
        <v>41.32278400785583</v>
      </c>
      <c r="AG163" s="63">
        <v>41.32278400785583</v>
      </c>
      <c r="AH163" s="63">
        <v>41.32278400785583</v>
      </c>
      <c r="AI163" s="63">
        <v>41.32278400785583</v>
      </c>
      <c r="AJ163" s="63">
        <v>41.32278400785583</v>
      </c>
      <c r="AK163" s="63">
        <v>41.32278400785583</v>
      </c>
      <c r="AL163" s="63">
        <v>41.32278400785583</v>
      </c>
      <c r="AM163" s="5"/>
    </row>
    <row r="164" spans="1:39" x14ac:dyDescent="0.3">
      <c r="A164" s="5">
        <f t="shared" si="6"/>
        <v>16</v>
      </c>
      <c r="B164" s="5" t="s">
        <v>28</v>
      </c>
      <c r="C164" s="5" t="s">
        <v>165</v>
      </c>
      <c r="D164" s="5">
        <v>3</v>
      </c>
      <c r="E164" s="5" t="s">
        <v>295</v>
      </c>
      <c r="F164" s="5"/>
      <c r="G164" s="5" t="s">
        <v>305</v>
      </c>
      <c r="H164" s="5">
        <v>0</v>
      </c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</row>
    <row r="165" spans="1:39" x14ac:dyDescent="0.3">
      <c r="A165" s="5">
        <f t="shared" si="6"/>
        <v>16</v>
      </c>
      <c r="B165" s="5" t="s">
        <v>28</v>
      </c>
      <c r="C165" s="5" t="s">
        <v>165</v>
      </c>
      <c r="D165" s="5">
        <v>4</v>
      </c>
      <c r="E165" s="5" t="s">
        <v>296</v>
      </c>
      <c r="F165" s="5"/>
      <c r="G165" s="5" t="s">
        <v>304</v>
      </c>
      <c r="H165" s="5">
        <v>0</v>
      </c>
      <c r="I165" s="5">
        <v>1.23</v>
      </c>
      <c r="J165" s="5">
        <v>1.23</v>
      </c>
      <c r="K165" s="5">
        <v>1.23</v>
      </c>
      <c r="L165" s="5">
        <v>1.23</v>
      </c>
      <c r="M165" s="5">
        <v>1.23</v>
      </c>
      <c r="N165" s="5">
        <v>1.23</v>
      </c>
      <c r="O165" s="5">
        <v>1.23</v>
      </c>
      <c r="P165" s="5">
        <v>1.23</v>
      </c>
      <c r="Q165" s="5">
        <v>1.23</v>
      </c>
      <c r="R165" s="5">
        <v>1.23</v>
      </c>
      <c r="S165" s="5">
        <v>1.23</v>
      </c>
      <c r="T165" s="5">
        <v>1.23</v>
      </c>
      <c r="U165" s="5">
        <v>1.23</v>
      </c>
      <c r="V165" s="5">
        <v>1.23</v>
      </c>
      <c r="W165" s="5">
        <v>1.23</v>
      </c>
      <c r="X165" s="5">
        <v>1.23</v>
      </c>
      <c r="Y165" s="5">
        <v>1.23</v>
      </c>
      <c r="Z165" s="5">
        <v>1.23</v>
      </c>
      <c r="AA165" s="5">
        <v>1.23</v>
      </c>
      <c r="AB165" s="5">
        <v>1.23</v>
      </c>
      <c r="AC165" s="5">
        <v>1.23</v>
      </c>
      <c r="AD165" s="5">
        <v>1.23</v>
      </c>
      <c r="AE165" s="5">
        <v>1.23</v>
      </c>
      <c r="AF165" s="5">
        <v>1.23</v>
      </c>
      <c r="AG165" s="5">
        <v>1.23</v>
      </c>
      <c r="AH165" s="5">
        <v>1.23</v>
      </c>
      <c r="AI165" s="5">
        <v>1.23</v>
      </c>
      <c r="AJ165" s="5">
        <v>1.23</v>
      </c>
      <c r="AK165" s="5">
        <v>1.23</v>
      </c>
      <c r="AL165" s="5">
        <v>1.23</v>
      </c>
      <c r="AM165" s="5"/>
    </row>
    <row r="166" spans="1:39" x14ac:dyDescent="0.3">
      <c r="A166" s="5">
        <f t="shared" si="6"/>
        <v>16</v>
      </c>
      <c r="B166" s="5" t="s">
        <v>28</v>
      </c>
      <c r="C166" s="5" t="s">
        <v>165</v>
      </c>
      <c r="D166" s="5">
        <v>5</v>
      </c>
      <c r="E166" s="5" t="s">
        <v>297</v>
      </c>
      <c r="F166" s="5"/>
      <c r="G166" s="5" t="s">
        <v>305</v>
      </c>
      <c r="H166" s="5">
        <v>0</v>
      </c>
      <c r="AM166" s="5"/>
    </row>
    <row r="167" spans="1:39" x14ac:dyDescent="0.3">
      <c r="A167" s="5">
        <f t="shared" si="6"/>
        <v>16</v>
      </c>
      <c r="B167" s="5" t="s">
        <v>28</v>
      </c>
      <c r="C167" s="5" t="s">
        <v>165</v>
      </c>
      <c r="D167" s="5">
        <v>6</v>
      </c>
      <c r="E167" s="5" t="s">
        <v>298</v>
      </c>
      <c r="F167" s="5"/>
      <c r="G167" s="5" t="s">
        <v>305</v>
      </c>
      <c r="H167" s="5">
        <v>0</v>
      </c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</row>
    <row r="168" spans="1:39" x14ac:dyDescent="0.3">
      <c r="A168" s="5">
        <f t="shared" si="6"/>
        <v>16</v>
      </c>
      <c r="B168" s="5" t="s">
        <v>28</v>
      </c>
      <c r="C168" s="5" t="s">
        <v>165</v>
      </c>
      <c r="D168" s="5">
        <v>7</v>
      </c>
      <c r="E168" s="5" t="s">
        <v>299</v>
      </c>
      <c r="F168" s="5"/>
      <c r="G168" s="5" t="s">
        <v>304</v>
      </c>
      <c r="H168" s="5">
        <v>0</v>
      </c>
      <c r="I168" s="5">
        <v>20.5349</v>
      </c>
      <c r="J168" s="5">
        <v>20.928599999999999</v>
      </c>
      <c r="K168" s="103">
        <v>16.089500000000001</v>
      </c>
      <c r="L168" s="103">
        <v>16.089500000000001</v>
      </c>
      <c r="M168" s="43">
        <v>16.8645</v>
      </c>
      <c r="N168" s="43">
        <v>17.608846612820514</v>
      </c>
      <c r="O168" s="43">
        <v>18.353193225641029</v>
      </c>
      <c r="P168" s="43">
        <v>19.097539838461543</v>
      </c>
      <c r="Q168" s="43">
        <v>19.841886451282058</v>
      </c>
      <c r="R168" s="43">
        <v>20.586233064102572</v>
      </c>
      <c r="S168" s="43">
        <v>21.330579676923087</v>
      </c>
      <c r="T168" s="43">
        <v>22.074926289743601</v>
      </c>
      <c r="U168" s="43">
        <v>22.819272902564116</v>
      </c>
      <c r="V168" s="43">
        <v>23.56361951538463</v>
      </c>
      <c r="W168" s="43">
        <v>24.30796612820513</v>
      </c>
      <c r="X168" s="43">
        <v>24.878969127065531</v>
      </c>
      <c r="Y168" s="43">
        <v>25.449972125925932</v>
      </c>
      <c r="Z168" s="43">
        <v>26.020975124786332</v>
      </c>
      <c r="AA168" s="43">
        <v>26.591978123646733</v>
      </c>
      <c r="AB168" s="43">
        <v>27.162981122507134</v>
      </c>
      <c r="AC168" s="43">
        <v>27.733984121367534</v>
      </c>
      <c r="AD168" s="43">
        <v>28.304987120227935</v>
      </c>
      <c r="AE168" s="43">
        <v>28.875990119088335</v>
      </c>
      <c r="AF168" s="43">
        <v>29.446993117948736</v>
      </c>
      <c r="AG168" s="43">
        <v>30.017996116809137</v>
      </c>
      <c r="AH168" s="43">
        <v>30.588999115669537</v>
      </c>
      <c r="AI168" s="43">
        <v>31.160002114529938</v>
      </c>
      <c r="AJ168" s="43">
        <v>31.731005113390339</v>
      </c>
      <c r="AK168" s="43">
        <v>32.302008112250739</v>
      </c>
      <c r="AL168" s="43">
        <v>32.873011111111119</v>
      </c>
      <c r="AM168" s="5"/>
    </row>
    <row r="169" spans="1:39" x14ac:dyDescent="0.3">
      <c r="A169" s="5">
        <f t="shared" si="6"/>
        <v>16</v>
      </c>
      <c r="B169" s="5" t="s">
        <v>28</v>
      </c>
      <c r="C169" s="5" t="s">
        <v>165</v>
      </c>
      <c r="D169" s="5">
        <v>8</v>
      </c>
      <c r="E169" s="5" t="s">
        <v>300</v>
      </c>
      <c r="F169" s="5"/>
      <c r="G169" s="5" t="s">
        <v>305</v>
      </c>
      <c r="H169" s="5">
        <v>0</v>
      </c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</row>
    <row r="170" spans="1:39" x14ac:dyDescent="0.3">
      <c r="A170" s="5">
        <f t="shared" si="6"/>
        <v>16</v>
      </c>
      <c r="B170" s="5" t="s">
        <v>28</v>
      </c>
      <c r="C170" s="5" t="s">
        <v>165</v>
      </c>
      <c r="D170" s="5">
        <v>9</v>
      </c>
      <c r="E170" s="5" t="s">
        <v>301</v>
      </c>
      <c r="F170" s="5"/>
      <c r="G170" s="5" t="s">
        <v>304</v>
      </c>
      <c r="H170" s="5">
        <v>0</v>
      </c>
      <c r="I170" s="5">
        <v>0.5</v>
      </c>
      <c r="J170" s="5">
        <v>0.5</v>
      </c>
      <c r="K170" s="5">
        <v>0.5</v>
      </c>
      <c r="L170" s="5">
        <v>0.5</v>
      </c>
      <c r="M170" s="5">
        <v>0.50580000000000003</v>
      </c>
      <c r="N170" s="5">
        <v>0.51570000000000005</v>
      </c>
      <c r="O170" s="5">
        <v>0.52559999999999996</v>
      </c>
      <c r="P170" s="5">
        <v>0.53559999999999997</v>
      </c>
      <c r="Q170" s="5">
        <v>0.54549999999999998</v>
      </c>
      <c r="R170" s="5">
        <v>0.55549999999999999</v>
      </c>
      <c r="S170" s="5">
        <v>0.55549999999999999</v>
      </c>
      <c r="T170" s="5">
        <v>0.5554</v>
      </c>
      <c r="U170" s="5">
        <v>0.5554</v>
      </c>
      <c r="V170" s="5">
        <v>0.5554</v>
      </c>
      <c r="W170" s="5">
        <v>0.5554</v>
      </c>
      <c r="X170" s="5">
        <v>0.55549999999999999</v>
      </c>
      <c r="Y170" s="5">
        <v>0.55549999999999999</v>
      </c>
      <c r="Z170" s="5">
        <v>0.55549999999999999</v>
      </c>
      <c r="AA170" s="5">
        <v>0.55549999999999999</v>
      </c>
      <c r="AB170" s="5">
        <v>0.55549999999999999</v>
      </c>
      <c r="AC170" s="5">
        <v>0.55549999999999999</v>
      </c>
      <c r="AD170" s="5">
        <v>0.55549999999999999</v>
      </c>
      <c r="AE170" s="5">
        <v>0.55549999999999999</v>
      </c>
      <c r="AF170" s="5">
        <v>0.55549999999999999</v>
      </c>
      <c r="AG170" s="5">
        <v>0.55549999999999999</v>
      </c>
      <c r="AH170" s="5">
        <v>0.55549999999999999</v>
      </c>
      <c r="AI170" s="5">
        <v>0.55559999999999998</v>
      </c>
      <c r="AJ170" s="5">
        <v>0.55559999999999998</v>
      </c>
      <c r="AK170" s="5">
        <v>0.55559999999999998</v>
      </c>
      <c r="AL170" s="5">
        <v>0.55559999999999998</v>
      </c>
      <c r="AM170" s="5"/>
    </row>
    <row r="171" spans="1:39" x14ac:dyDescent="0.3">
      <c r="A171" s="5">
        <f t="shared" si="6"/>
        <v>16</v>
      </c>
      <c r="B171" s="5" t="s">
        <v>28</v>
      </c>
      <c r="C171" s="5" t="s">
        <v>165</v>
      </c>
      <c r="D171" s="5">
        <v>10</v>
      </c>
      <c r="E171" s="5" t="s">
        <v>302</v>
      </c>
      <c r="F171" s="5"/>
      <c r="G171" s="5" t="s">
        <v>303</v>
      </c>
      <c r="H171" s="5">
        <v>0</v>
      </c>
      <c r="I171" s="5">
        <v>0.9</v>
      </c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</row>
    <row r="172" spans="1:39" x14ac:dyDescent="0.3">
      <c r="A172" s="3">
        <f t="shared" si="6"/>
        <v>17</v>
      </c>
      <c r="B172" s="3" t="s">
        <v>29</v>
      </c>
      <c r="C172" s="3" t="s">
        <v>166</v>
      </c>
      <c r="D172" s="3">
        <v>1</v>
      </c>
      <c r="E172" s="3" t="s">
        <v>293</v>
      </c>
      <c r="F172" s="3"/>
      <c r="G172" s="3" t="s">
        <v>304</v>
      </c>
      <c r="H172" s="3">
        <v>0</v>
      </c>
      <c r="I172" s="64">
        <v>1163.75</v>
      </c>
      <c r="J172" s="64">
        <v>1256.8817811934898</v>
      </c>
      <c r="K172" s="64">
        <v>1365.5760140559362</v>
      </c>
      <c r="L172" s="64">
        <v>1315.0255524795552</v>
      </c>
      <c r="M172" s="64">
        <v>1264.4750909031743</v>
      </c>
      <c r="N172" s="64">
        <v>1213.9246293267936</v>
      </c>
      <c r="O172" s="64">
        <v>1163.3741677504127</v>
      </c>
      <c r="P172" s="64">
        <v>1112.8237061740317</v>
      </c>
      <c r="Q172" s="64">
        <v>1062.2732445976505</v>
      </c>
      <c r="R172" s="64">
        <v>1011.7227830212698</v>
      </c>
      <c r="S172" s="64">
        <v>961.17232144488889</v>
      </c>
      <c r="T172" s="64">
        <v>910.62185986850818</v>
      </c>
      <c r="U172" s="64">
        <v>860.07139829212736</v>
      </c>
      <c r="V172" s="64">
        <v>809.52093671574642</v>
      </c>
      <c r="W172" s="64">
        <v>758.9704751393657</v>
      </c>
      <c r="X172" s="64">
        <v>746.9655356549041</v>
      </c>
      <c r="Y172" s="64">
        <v>734.96059617044239</v>
      </c>
      <c r="Z172" s="64">
        <v>722.95565668598078</v>
      </c>
      <c r="AA172" s="64">
        <v>710.95071720151918</v>
      </c>
      <c r="AB172" s="64">
        <v>698.94577771705747</v>
      </c>
      <c r="AC172" s="64">
        <v>686.94083823259587</v>
      </c>
      <c r="AD172" s="64">
        <v>674.93589874813438</v>
      </c>
      <c r="AE172" s="64">
        <v>662.93095926367266</v>
      </c>
      <c r="AF172" s="64">
        <v>650.92601977921106</v>
      </c>
      <c r="AG172" s="64">
        <v>638.92108029474946</v>
      </c>
      <c r="AH172" s="64">
        <v>626.91614081028774</v>
      </c>
      <c r="AI172" s="64">
        <v>614.91120132582614</v>
      </c>
      <c r="AJ172" s="64">
        <v>602.90626184136443</v>
      </c>
      <c r="AK172" s="64">
        <v>590.90132235690282</v>
      </c>
      <c r="AL172" s="64">
        <v>578.89638287244179</v>
      </c>
      <c r="AM172" s="3"/>
    </row>
    <row r="173" spans="1:39" x14ac:dyDescent="0.3">
      <c r="A173" s="3">
        <f t="shared" si="6"/>
        <v>17</v>
      </c>
      <c r="B173" s="3" t="s">
        <v>29</v>
      </c>
      <c r="C173" s="3" t="s">
        <v>166</v>
      </c>
      <c r="D173" s="3">
        <v>2</v>
      </c>
      <c r="E173" s="3" t="s">
        <v>294</v>
      </c>
      <c r="F173" s="3"/>
      <c r="G173" s="3" t="s">
        <v>304</v>
      </c>
      <c r="H173" s="3">
        <v>0</v>
      </c>
      <c r="I173" s="64">
        <v>14.5</v>
      </c>
      <c r="J173" s="64">
        <v>15.660395984795361</v>
      </c>
      <c r="K173" s="64">
        <v>14.641128106528107</v>
      </c>
      <c r="L173" s="64">
        <v>14.239224191426485</v>
      </c>
      <c r="M173" s="64">
        <v>13.838704999510338</v>
      </c>
      <c r="N173" s="64">
        <v>13.439513846204816</v>
      </c>
      <c r="O173" s="64">
        <v>13.041597099181423</v>
      </c>
      <c r="P173" s="64">
        <v>12.64490397564713</v>
      </c>
      <c r="Q173" s="64">
        <v>12.249386355577085</v>
      </c>
      <c r="R173" s="64">
        <v>11.854998609446794</v>
      </c>
      <c r="S173" s="64">
        <v>11.461697439167329</v>
      </c>
      <c r="T173" s="64">
        <v>11.069441731057843</v>
      </c>
      <c r="U173" s="64">
        <v>10.678192419805942</v>
      </c>
      <c r="V173" s="64">
        <v>10.2879123624696</v>
      </c>
      <c r="W173" s="64">
        <v>9.8985662216664831</v>
      </c>
      <c r="X173" s="64">
        <v>9.7981694343102408</v>
      </c>
      <c r="Y173" s="64">
        <v>9.6979576635144333</v>
      </c>
      <c r="Z173" s="64">
        <v>9.5979278762206945</v>
      </c>
      <c r="AA173" s="64">
        <v>9.4980771053067112</v>
      </c>
      <c r="AB173" s="64">
        <v>9.3984024478041555</v>
      </c>
      <c r="AC173" s="64">
        <v>9.2989010631741422</v>
      </c>
      <c r="AD173" s="64">
        <v>9.1995701716379585</v>
      </c>
      <c r="AE173" s="64">
        <v>9.1004070525611382</v>
      </c>
      <c r="AF173" s="64">
        <v>9.0014090428887599</v>
      </c>
      <c r="AG173" s="64">
        <v>8.9025735356302338</v>
      </c>
      <c r="AH173" s="64">
        <v>8.8038979783916247</v>
      </c>
      <c r="AI173" s="64">
        <v>8.7053798719538698</v>
      </c>
      <c r="AJ173" s="64">
        <v>8.6070167688951962</v>
      </c>
      <c r="AK173" s="64">
        <v>8.5088062722561322</v>
      </c>
      <c r="AL173" s="64">
        <v>8.4107460342456104</v>
      </c>
      <c r="AM173" s="3"/>
    </row>
    <row r="174" spans="1:39" x14ac:dyDescent="0.3">
      <c r="A174" s="3">
        <f t="shared" si="6"/>
        <v>17</v>
      </c>
      <c r="B174" s="3" t="s">
        <v>29</v>
      </c>
      <c r="C174" s="3" t="s">
        <v>166</v>
      </c>
      <c r="D174" s="3">
        <v>3</v>
      </c>
      <c r="E174" s="3" t="s">
        <v>295</v>
      </c>
      <c r="F174" s="3"/>
      <c r="G174" s="3" t="s">
        <v>305</v>
      </c>
      <c r="H174" s="3">
        <v>0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</row>
    <row r="175" spans="1:39" x14ac:dyDescent="0.3">
      <c r="A175" s="3">
        <f t="shared" si="6"/>
        <v>17</v>
      </c>
      <c r="B175" s="3" t="s">
        <v>29</v>
      </c>
      <c r="C175" s="3" t="s">
        <v>166</v>
      </c>
      <c r="D175" s="3">
        <v>4</v>
      </c>
      <c r="E175" s="3" t="s">
        <v>296</v>
      </c>
      <c r="F175" s="3"/>
      <c r="G175" s="3" t="s">
        <v>304</v>
      </c>
      <c r="H175" s="3">
        <v>0</v>
      </c>
      <c r="I175" s="3">
        <v>5.4000000000000003E-3</v>
      </c>
      <c r="J175" s="3">
        <v>5.4000000000000003E-3</v>
      </c>
      <c r="K175" s="3">
        <v>5.4000000000000003E-3</v>
      </c>
      <c r="L175" s="3">
        <v>5.4000000000000003E-3</v>
      </c>
      <c r="M175" s="3">
        <v>5.4000000000000003E-3</v>
      </c>
      <c r="N175" s="3">
        <v>5.4000000000000003E-3</v>
      </c>
      <c r="O175" s="3">
        <v>5.4000000000000003E-3</v>
      </c>
      <c r="P175" s="3">
        <v>5.4000000000000003E-3</v>
      </c>
      <c r="Q175" s="3">
        <v>5.4000000000000003E-3</v>
      </c>
      <c r="R175" s="3">
        <v>5.4000000000000003E-3</v>
      </c>
      <c r="S175" s="3">
        <v>5.4000000000000003E-3</v>
      </c>
      <c r="T175" s="3">
        <v>5.4000000000000003E-3</v>
      </c>
      <c r="U175" s="3">
        <v>5.4000000000000003E-3</v>
      </c>
      <c r="V175" s="3">
        <v>5.4000000000000003E-3</v>
      </c>
      <c r="W175" s="3">
        <v>5.4000000000000003E-3</v>
      </c>
      <c r="X175" s="3">
        <v>5.4000000000000003E-3</v>
      </c>
      <c r="Y175" s="3">
        <v>5.4000000000000003E-3</v>
      </c>
      <c r="Z175" s="3">
        <v>5.4000000000000003E-3</v>
      </c>
      <c r="AA175" s="3">
        <v>5.4000000000000003E-3</v>
      </c>
      <c r="AB175" s="3">
        <v>5.4000000000000003E-3</v>
      </c>
      <c r="AC175" s="3">
        <v>5.4000000000000003E-3</v>
      </c>
      <c r="AD175" s="3">
        <v>5.4000000000000003E-3</v>
      </c>
      <c r="AE175" s="3">
        <v>5.4000000000000003E-3</v>
      </c>
      <c r="AF175" s="3">
        <v>5.4000000000000003E-3</v>
      </c>
      <c r="AG175" s="3">
        <v>5.4000000000000003E-3</v>
      </c>
      <c r="AH175" s="3">
        <v>5.4000000000000003E-3</v>
      </c>
      <c r="AI175" s="3">
        <v>5.4000000000000003E-3</v>
      </c>
      <c r="AJ175" s="3">
        <v>5.4000000000000003E-3</v>
      </c>
      <c r="AK175" s="3">
        <v>5.4000000000000003E-3</v>
      </c>
      <c r="AL175" s="3">
        <v>5.4000000000000003E-3</v>
      </c>
      <c r="AM175" s="3"/>
    </row>
    <row r="176" spans="1:39" x14ac:dyDescent="0.3">
      <c r="A176" s="3">
        <f t="shared" si="6"/>
        <v>17</v>
      </c>
      <c r="B176" s="3" t="s">
        <v>29</v>
      </c>
      <c r="C176" s="3" t="s">
        <v>166</v>
      </c>
      <c r="D176" s="3">
        <v>5</v>
      </c>
      <c r="E176" s="3" t="s">
        <v>297</v>
      </c>
      <c r="F176" s="3"/>
      <c r="G176" s="3" t="s">
        <v>304</v>
      </c>
      <c r="H176" s="3">
        <v>0</v>
      </c>
      <c r="I176" s="42">
        <v>5.4000000000000003E-3</v>
      </c>
      <c r="J176" s="42">
        <v>5.4000000000000003E-3</v>
      </c>
      <c r="K176" s="42">
        <v>5.4000000000000003E-3</v>
      </c>
      <c r="L176" s="3">
        <v>0.3</v>
      </c>
      <c r="M176" s="3">
        <v>0.3</v>
      </c>
      <c r="N176" s="42">
        <v>0.3</v>
      </c>
      <c r="O176" s="42">
        <v>0.54099999999999993</v>
      </c>
      <c r="P176" s="42">
        <v>0.6409999999999999</v>
      </c>
      <c r="Q176" s="42">
        <v>0.84099999999999997</v>
      </c>
      <c r="R176" s="42">
        <v>0.84099999999999997</v>
      </c>
      <c r="S176" s="3">
        <v>2</v>
      </c>
      <c r="T176" s="3">
        <v>2</v>
      </c>
      <c r="U176" s="3">
        <v>2</v>
      </c>
      <c r="V176" s="3">
        <v>2</v>
      </c>
      <c r="W176" s="3">
        <v>2</v>
      </c>
      <c r="X176" s="3">
        <v>2</v>
      </c>
      <c r="Y176" s="3">
        <v>2</v>
      </c>
      <c r="Z176" s="3">
        <v>2</v>
      </c>
      <c r="AA176" s="3">
        <v>2</v>
      </c>
      <c r="AB176" s="3">
        <v>2</v>
      </c>
      <c r="AC176" s="3">
        <v>2</v>
      </c>
      <c r="AD176" s="3">
        <v>2</v>
      </c>
      <c r="AE176" s="3">
        <v>2</v>
      </c>
      <c r="AF176" s="3">
        <v>2</v>
      </c>
      <c r="AG176" s="3">
        <v>2</v>
      </c>
      <c r="AH176" s="3">
        <v>2</v>
      </c>
      <c r="AI176" s="3">
        <v>2</v>
      </c>
      <c r="AJ176" s="3">
        <v>2</v>
      </c>
      <c r="AK176" s="3">
        <v>2</v>
      </c>
      <c r="AL176" s="3">
        <v>2</v>
      </c>
      <c r="AM176" s="3"/>
    </row>
    <row r="177" spans="1:39" x14ac:dyDescent="0.3">
      <c r="A177" s="3">
        <f t="shared" si="6"/>
        <v>17</v>
      </c>
      <c r="B177" s="3" t="s">
        <v>29</v>
      </c>
      <c r="C177" s="3" t="s">
        <v>166</v>
      </c>
      <c r="D177" s="3">
        <v>6</v>
      </c>
      <c r="E177" s="3" t="s">
        <v>298</v>
      </c>
      <c r="F177" s="3"/>
      <c r="G177" s="3" t="s">
        <v>305</v>
      </c>
      <c r="H177" s="3">
        <v>0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</row>
    <row r="178" spans="1:39" x14ac:dyDescent="0.3">
      <c r="A178" s="3">
        <f t="shared" si="6"/>
        <v>17</v>
      </c>
      <c r="B178" s="3" t="s">
        <v>29</v>
      </c>
      <c r="C178" s="3" t="s">
        <v>166</v>
      </c>
      <c r="D178" s="3">
        <v>7</v>
      </c>
      <c r="E178" s="3" t="s">
        <v>299</v>
      </c>
      <c r="F178" s="3"/>
      <c r="G178" s="3" t="s">
        <v>304</v>
      </c>
      <c r="H178" s="3">
        <v>0</v>
      </c>
      <c r="I178" s="56">
        <f>I176*I180*$I$181*31.356*0.99</f>
        <v>3.2473014546575349E-2</v>
      </c>
      <c r="J178" s="41">
        <f>J176*J180*$I$181*8760*0.0036*0.99</f>
        <v>3.0930373584000009E-2</v>
      </c>
      <c r="K178" s="41">
        <f>K176*K180*$I$181*8760*0.0036*0.99</f>
        <v>3.1901363999999988E-2</v>
      </c>
      <c r="L178" s="40">
        <f>25.83616*0.0036</f>
        <v>9.3010176E-2</v>
      </c>
      <c r="M178" s="50">
        <f>L178+($AL$178-$L$178)/25</f>
        <v>9.4749768959999994E-2</v>
      </c>
      <c r="N178" s="50">
        <f t="shared" ref="N178:AK178" si="7">M178+($AL$178-$L$178)/25</f>
        <v>9.6489361919999989E-2</v>
      </c>
      <c r="O178" s="50">
        <f t="shared" si="7"/>
        <v>9.8228954879999983E-2</v>
      </c>
      <c r="P178" s="50">
        <f t="shared" si="7"/>
        <v>9.9968547839999977E-2</v>
      </c>
      <c r="Q178" s="50">
        <f t="shared" si="7"/>
        <v>0.10170814079999997</v>
      </c>
      <c r="R178" s="50">
        <f t="shared" si="7"/>
        <v>0.10344773375999997</v>
      </c>
      <c r="S178" s="50">
        <f t="shared" si="7"/>
        <v>0.10518732671999996</v>
      </c>
      <c r="T178" s="50">
        <f t="shared" si="7"/>
        <v>0.10692691967999995</v>
      </c>
      <c r="U178" s="50">
        <f t="shared" si="7"/>
        <v>0.10866651263999995</v>
      </c>
      <c r="V178" s="50">
        <f t="shared" si="7"/>
        <v>0.11040610559999994</v>
      </c>
      <c r="W178" s="50">
        <f t="shared" si="7"/>
        <v>0.11214569855999994</v>
      </c>
      <c r="X178" s="50">
        <f t="shared" si="7"/>
        <v>0.11388529151999993</v>
      </c>
      <c r="Y178" s="50">
        <f t="shared" si="7"/>
        <v>0.11562488447999993</v>
      </c>
      <c r="Z178" s="50">
        <f t="shared" si="7"/>
        <v>0.11736447743999992</v>
      </c>
      <c r="AA178" s="50">
        <f t="shared" si="7"/>
        <v>0.11910407039999991</v>
      </c>
      <c r="AB178" s="50">
        <f t="shared" si="7"/>
        <v>0.12084366335999991</v>
      </c>
      <c r="AC178" s="50">
        <f t="shared" si="7"/>
        <v>0.1225832563199999</v>
      </c>
      <c r="AD178" s="50">
        <f t="shared" si="7"/>
        <v>0.1243228492799999</v>
      </c>
      <c r="AE178" s="50">
        <f t="shared" si="7"/>
        <v>0.12606244223999991</v>
      </c>
      <c r="AF178" s="50">
        <f t="shared" si="7"/>
        <v>0.12780203519999991</v>
      </c>
      <c r="AG178" s="50">
        <f t="shared" si="7"/>
        <v>0.12954162815999992</v>
      </c>
      <c r="AH178" s="50">
        <f t="shared" si="7"/>
        <v>0.13128122111999993</v>
      </c>
      <c r="AI178" s="50">
        <f t="shared" si="7"/>
        <v>0.13302081407999994</v>
      </c>
      <c r="AJ178" s="50">
        <f t="shared" si="7"/>
        <v>0.13476040703999995</v>
      </c>
      <c r="AK178" s="50">
        <f t="shared" si="7"/>
        <v>0.13649999999999995</v>
      </c>
      <c r="AL178" s="42">
        <v>0.13650000000000001</v>
      </c>
      <c r="AM178" s="3"/>
    </row>
    <row r="179" spans="1:39" x14ac:dyDescent="0.3">
      <c r="A179" s="3">
        <f t="shared" si="6"/>
        <v>17</v>
      </c>
      <c r="B179" s="3" t="s">
        <v>29</v>
      </c>
      <c r="C179" s="3" t="s">
        <v>166</v>
      </c>
      <c r="D179" s="3">
        <v>8</v>
      </c>
      <c r="E179" s="3" t="s">
        <v>300</v>
      </c>
      <c r="F179" s="3"/>
      <c r="G179" s="3" t="s">
        <v>305</v>
      </c>
      <c r="H179" s="3">
        <v>0</v>
      </c>
      <c r="I179" s="40"/>
      <c r="J179" s="40"/>
      <c r="K179" s="40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</row>
    <row r="180" spans="1:39" x14ac:dyDescent="0.3">
      <c r="A180" s="3">
        <f t="shared" si="6"/>
        <v>17</v>
      </c>
      <c r="B180" s="3" t="s">
        <v>29</v>
      </c>
      <c r="C180" s="3" t="s">
        <v>166</v>
      </c>
      <c r="D180" s="3">
        <v>9</v>
      </c>
      <c r="E180" s="3" t="s">
        <v>301</v>
      </c>
      <c r="F180" s="3"/>
      <c r="G180" s="3" t="s">
        <v>304</v>
      </c>
      <c r="H180" s="3">
        <v>0</v>
      </c>
      <c r="I180" s="40">
        <v>0.21524371911231371</v>
      </c>
      <c r="J180" s="40">
        <v>0.20384830035514967</v>
      </c>
      <c r="K180" s="40">
        <v>0.21024766521976057</v>
      </c>
      <c r="L180" s="40">
        <f>K180</f>
        <v>0.21024766521976057</v>
      </c>
      <c r="M180" s="40">
        <f t="shared" ref="M180:AL180" si="8">L180</f>
        <v>0.21024766521976057</v>
      </c>
      <c r="N180" s="40">
        <f t="shared" si="8"/>
        <v>0.21024766521976057</v>
      </c>
      <c r="O180" s="40">
        <f t="shared" si="8"/>
        <v>0.21024766521976057</v>
      </c>
      <c r="P180" s="40">
        <f t="shared" si="8"/>
        <v>0.21024766521976057</v>
      </c>
      <c r="Q180" s="40">
        <f t="shared" si="8"/>
        <v>0.21024766521976057</v>
      </c>
      <c r="R180" s="40">
        <f t="shared" si="8"/>
        <v>0.21024766521976057</v>
      </c>
      <c r="S180" s="40">
        <f t="shared" si="8"/>
        <v>0.21024766521976057</v>
      </c>
      <c r="T180" s="40">
        <f t="shared" si="8"/>
        <v>0.21024766521976057</v>
      </c>
      <c r="U180" s="40">
        <f t="shared" si="8"/>
        <v>0.21024766521976057</v>
      </c>
      <c r="V180" s="40">
        <f t="shared" si="8"/>
        <v>0.21024766521976057</v>
      </c>
      <c r="W180" s="40">
        <f t="shared" si="8"/>
        <v>0.21024766521976057</v>
      </c>
      <c r="X180" s="40">
        <f t="shared" si="8"/>
        <v>0.21024766521976057</v>
      </c>
      <c r="Y180" s="40">
        <f t="shared" si="8"/>
        <v>0.21024766521976057</v>
      </c>
      <c r="Z180" s="40">
        <f t="shared" si="8"/>
        <v>0.21024766521976057</v>
      </c>
      <c r="AA180" s="40">
        <f t="shared" si="8"/>
        <v>0.21024766521976057</v>
      </c>
      <c r="AB180" s="40">
        <f t="shared" si="8"/>
        <v>0.21024766521976057</v>
      </c>
      <c r="AC180" s="40">
        <f t="shared" si="8"/>
        <v>0.21024766521976057</v>
      </c>
      <c r="AD180" s="40">
        <f t="shared" si="8"/>
        <v>0.21024766521976057</v>
      </c>
      <c r="AE180" s="40">
        <f t="shared" si="8"/>
        <v>0.21024766521976057</v>
      </c>
      <c r="AF180" s="40">
        <f t="shared" si="8"/>
        <v>0.21024766521976057</v>
      </c>
      <c r="AG180" s="40">
        <f t="shared" si="8"/>
        <v>0.21024766521976057</v>
      </c>
      <c r="AH180" s="40">
        <f t="shared" si="8"/>
        <v>0.21024766521976057</v>
      </c>
      <c r="AI180" s="40">
        <f t="shared" si="8"/>
        <v>0.21024766521976057</v>
      </c>
      <c r="AJ180" s="40">
        <f t="shared" si="8"/>
        <v>0.21024766521976057</v>
      </c>
      <c r="AK180" s="40">
        <f t="shared" si="8"/>
        <v>0.21024766521976057</v>
      </c>
      <c r="AL180" s="40">
        <f t="shared" si="8"/>
        <v>0.21024766521976057</v>
      </c>
      <c r="AM180" s="3"/>
    </row>
    <row r="181" spans="1:39" x14ac:dyDescent="0.3">
      <c r="A181" s="3">
        <f t="shared" si="6"/>
        <v>17</v>
      </c>
      <c r="B181" s="3" t="s">
        <v>29</v>
      </c>
      <c r="C181" s="3" t="s">
        <v>166</v>
      </c>
      <c r="D181" s="3">
        <v>10</v>
      </c>
      <c r="E181" s="3" t="s">
        <v>302</v>
      </c>
      <c r="F181" s="3"/>
      <c r="G181" s="3" t="s">
        <v>303</v>
      </c>
      <c r="H181" s="3">
        <v>0</v>
      </c>
      <c r="I181" s="3">
        <v>0.9</v>
      </c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</row>
    <row r="182" spans="1:39" x14ac:dyDescent="0.3">
      <c r="A182" s="5">
        <f t="shared" si="6"/>
        <v>18</v>
      </c>
      <c r="B182" s="5" t="s">
        <v>30</v>
      </c>
      <c r="C182" s="5" t="s">
        <v>167</v>
      </c>
      <c r="D182" s="5">
        <v>1</v>
      </c>
      <c r="E182" s="5" t="s">
        <v>293</v>
      </c>
      <c r="F182" s="5"/>
      <c r="G182" s="5" t="s">
        <v>304</v>
      </c>
      <c r="H182" s="5">
        <v>0</v>
      </c>
      <c r="I182" s="5">
        <v>1167.1395</v>
      </c>
      <c r="J182" s="5">
        <v>1156.1859999999999</v>
      </c>
      <c r="K182" s="5">
        <v>1145.2325000000001</v>
      </c>
      <c r="L182" s="5">
        <v>1134.2791</v>
      </c>
      <c r="M182" s="5">
        <v>1123.3255999999999</v>
      </c>
      <c r="N182" s="5">
        <v>1112.3721</v>
      </c>
      <c r="O182" s="5">
        <v>1101.4186</v>
      </c>
      <c r="P182" s="5">
        <v>1090.4650999999999</v>
      </c>
      <c r="Q182" s="5">
        <v>1079.5116</v>
      </c>
      <c r="R182" s="5">
        <v>1068.5581</v>
      </c>
      <c r="S182" s="5">
        <v>1068.5581</v>
      </c>
      <c r="T182" s="5">
        <v>1068.5581</v>
      </c>
      <c r="U182" s="5">
        <v>1068.5581</v>
      </c>
      <c r="V182" s="5">
        <v>1068.5581</v>
      </c>
      <c r="W182" s="5">
        <v>1068.5581</v>
      </c>
      <c r="X182" s="5">
        <v>1068.5581</v>
      </c>
      <c r="Y182" s="5">
        <v>1068.5581</v>
      </c>
      <c r="Z182" s="5">
        <v>1068.5581</v>
      </c>
      <c r="AA182" s="5">
        <v>1068.5581</v>
      </c>
      <c r="AB182" s="5">
        <v>1068.5581</v>
      </c>
      <c r="AC182" s="5">
        <v>1068.5581</v>
      </c>
      <c r="AD182" s="5">
        <v>1068.5581</v>
      </c>
      <c r="AE182" s="5">
        <v>1068.5581</v>
      </c>
      <c r="AF182" s="5">
        <v>1068.5581</v>
      </c>
      <c r="AG182" s="5">
        <v>1068.5581</v>
      </c>
      <c r="AH182" s="5">
        <v>1068.5581</v>
      </c>
      <c r="AI182" s="5">
        <v>1068.5581</v>
      </c>
      <c r="AJ182" s="5">
        <v>1068.5581</v>
      </c>
      <c r="AK182" s="5">
        <v>1068.5581</v>
      </c>
      <c r="AL182" s="5">
        <v>1068.5581</v>
      </c>
      <c r="AM182" s="5"/>
    </row>
    <row r="183" spans="1:39" x14ac:dyDescent="0.3">
      <c r="A183" s="5">
        <f t="shared" si="6"/>
        <v>18</v>
      </c>
      <c r="B183" s="5" t="s">
        <v>30</v>
      </c>
      <c r="C183" s="5" t="s">
        <v>167</v>
      </c>
      <c r="D183" s="5">
        <v>2</v>
      </c>
      <c r="E183" s="5" t="s">
        <v>294</v>
      </c>
      <c r="F183" s="5"/>
      <c r="G183" s="5" t="s">
        <v>304</v>
      </c>
      <c r="H183" s="5">
        <v>0</v>
      </c>
      <c r="I183" s="5">
        <v>20</v>
      </c>
      <c r="J183" s="5">
        <v>20</v>
      </c>
      <c r="K183" s="5">
        <v>20</v>
      </c>
      <c r="L183" s="5">
        <v>20</v>
      </c>
      <c r="M183" s="5">
        <v>20</v>
      </c>
      <c r="N183" s="5">
        <v>20</v>
      </c>
      <c r="O183" s="5">
        <v>20</v>
      </c>
      <c r="P183" s="5">
        <v>20</v>
      </c>
      <c r="Q183" s="5">
        <v>20</v>
      </c>
      <c r="R183" s="5">
        <v>20</v>
      </c>
      <c r="S183" s="5">
        <v>20</v>
      </c>
      <c r="T183" s="5">
        <v>20</v>
      </c>
      <c r="U183" s="5">
        <v>20</v>
      </c>
      <c r="V183" s="5">
        <v>20</v>
      </c>
      <c r="W183" s="5">
        <v>20</v>
      </c>
      <c r="X183" s="5">
        <v>20</v>
      </c>
      <c r="Y183" s="5">
        <v>20</v>
      </c>
      <c r="Z183" s="5">
        <v>20</v>
      </c>
      <c r="AA183" s="5">
        <v>20</v>
      </c>
      <c r="AB183" s="5">
        <v>20</v>
      </c>
      <c r="AC183" s="5">
        <v>20</v>
      </c>
      <c r="AD183" s="5">
        <v>20</v>
      </c>
      <c r="AE183" s="5">
        <v>20</v>
      </c>
      <c r="AF183" s="5">
        <v>20</v>
      </c>
      <c r="AG183" s="5">
        <v>20</v>
      </c>
      <c r="AH183" s="5">
        <v>20</v>
      </c>
      <c r="AI183" s="5">
        <v>20</v>
      </c>
      <c r="AJ183" s="5">
        <v>20</v>
      </c>
      <c r="AK183" s="5">
        <v>20</v>
      </c>
      <c r="AL183" s="5">
        <v>20</v>
      </c>
      <c r="AM183" s="5"/>
    </row>
    <row r="184" spans="1:39" x14ac:dyDescent="0.3">
      <c r="A184" s="5">
        <f t="shared" si="6"/>
        <v>18</v>
      </c>
      <c r="B184" s="5" t="s">
        <v>30</v>
      </c>
      <c r="C184" s="5" t="s">
        <v>167</v>
      </c>
      <c r="D184" s="5">
        <v>3</v>
      </c>
      <c r="E184" s="5" t="s">
        <v>295</v>
      </c>
      <c r="F184" s="5"/>
      <c r="G184" s="5" t="s">
        <v>305</v>
      </c>
      <c r="H184" s="5">
        <v>0</v>
      </c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</row>
    <row r="185" spans="1:39" x14ac:dyDescent="0.3">
      <c r="A185" s="5">
        <f t="shared" si="6"/>
        <v>18</v>
      </c>
      <c r="B185" s="5" t="s">
        <v>30</v>
      </c>
      <c r="C185" s="5" t="s">
        <v>167</v>
      </c>
      <c r="D185" s="5">
        <v>4</v>
      </c>
      <c r="E185" s="5" t="s">
        <v>296</v>
      </c>
      <c r="F185" s="5"/>
      <c r="G185" s="5" t="s">
        <v>303</v>
      </c>
      <c r="H185" s="5">
        <v>0</v>
      </c>
      <c r="I185" s="5">
        <v>0</v>
      </c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</row>
    <row r="186" spans="1:39" x14ac:dyDescent="0.3">
      <c r="A186" s="5">
        <f t="shared" si="6"/>
        <v>18</v>
      </c>
      <c r="B186" s="5" t="s">
        <v>30</v>
      </c>
      <c r="C186" s="5" t="s">
        <v>167</v>
      </c>
      <c r="D186" s="5">
        <v>5</v>
      </c>
      <c r="E186" s="5" t="s">
        <v>297</v>
      </c>
      <c r="F186" s="5"/>
      <c r="G186" s="5" t="s">
        <v>304</v>
      </c>
      <c r="H186" s="5">
        <v>0</v>
      </c>
      <c r="I186" s="5">
        <v>0.06</v>
      </c>
      <c r="J186" s="5">
        <v>7.0000000000000007E-2</v>
      </c>
      <c r="K186" s="5">
        <v>0.08</v>
      </c>
      <c r="L186" s="5">
        <v>0.09</v>
      </c>
      <c r="M186" s="5">
        <v>0.1</v>
      </c>
      <c r="N186" s="5">
        <v>0.11</v>
      </c>
      <c r="O186" s="5">
        <v>0.12</v>
      </c>
      <c r="P186" s="5">
        <v>0.13</v>
      </c>
      <c r="Q186" s="5">
        <v>0.14000000000000001</v>
      </c>
      <c r="R186" s="5">
        <v>0.15</v>
      </c>
      <c r="S186" s="5">
        <v>0.26750000000000002</v>
      </c>
      <c r="T186" s="5">
        <v>0.38500000000000001</v>
      </c>
      <c r="U186" s="5">
        <v>0.50249999999999995</v>
      </c>
      <c r="V186" s="5">
        <v>0.62</v>
      </c>
      <c r="W186" s="5">
        <v>0.73750000000000004</v>
      </c>
      <c r="X186" s="5">
        <v>0.85499999999999998</v>
      </c>
      <c r="Y186" s="5">
        <v>0.97250000000000003</v>
      </c>
      <c r="Z186" s="5">
        <v>1.0900000000000001</v>
      </c>
      <c r="AA186" s="5">
        <v>1.2075</v>
      </c>
      <c r="AB186" s="5">
        <v>1.325</v>
      </c>
      <c r="AC186" s="5">
        <v>1.4424999999999999</v>
      </c>
      <c r="AD186" s="5">
        <v>1.56</v>
      </c>
      <c r="AE186" s="5">
        <v>1.6775</v>
      </c>
      <c r="AF186" s="5">
        <v>1.7949999999999999</v>
      </c>
      <c r="AG186" s="5">
        <v>1.9125000000000001</v>
      </c>
      <c r="AH186" s="5">
        <v>2.0299999999999998</v>
      </c>
      <c r="AI186" s="5">
        <v>2.1475</v>
      </c>
      <c r="AJ186" s="5">
        <v>2.2650000000000001</v>
      </c>
      <c r="AK186" s="5">
        <v>2.3824999999999998</v>
      </c>
      <c r="AL186" s="5">
        <v>2.5</v>
      </c>
      <c r="AM186" s="5"/>
    </row>
    <row r="187" spans="1:39" x14ac:dyDescent="0.3">
      <c r="A187" s="5">
        <f t="shared" si="6"/>
        <v>18</v>
      </c>
      <c r="B187" s="5" t="s">
        <v>30</v>
      </c>
      <c r="C187" s="5" t="s">
        <v>167</v>
      </c>
      <c r="D187" s="5">
        <v>6</v>
      </c>
      <c r="E187" s="5" t="s">
        <v>298</v>
      </c>
      <c r="F187" s="5"/>
      <c r="G187" s="5" t="s">
        <v>305</v>
      </c>
      <c r="H187" s="5">
        <v>0</v>
      </c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</row>
    <row r="188" spans="1:39" x14ac:dyDescent="0.3">
      <c r="A188" s="5">
        <f t="shared" si="6"/>
        <v>18</v>
      </c>
      <c r="B188" s="5" t="s">
        <v>30</v>
      </c>
      <c r="C188" s="5" t="s">
        <v>167</v>
      </c>
      <c r="D188" s="5">
        <v>7</v>
      </c>
      <c r="E188" s="5" t="s">
        <v>299</v>
      </c>
      <c r="F188" s="5"/>
      <c r="G188" s="5" t="s">
        <v>304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3.2000000000000001E-2</v>
      </c>
      <c r="N188" s="5">
        <v>3.2000000000000001E-2</v>
      </c>
      <c r="O188" s="5">
        <v>3.2000000000000001E-2</v>
      </c>
      <c r="P188" s="5">
        <v>3.2000000000000001E-2</v>
      </c>
      <c r="Q188" s="5">
        <v>3.2000000000000001E-2</v>
      </c>
      <c r="R188" s="5">
        <v>3.2000000000000001E-2</v>
      </c>
      <c r="S188" s="5">
        <v>3.2000000000000001E-2</v>
      </c>
      <c r="T188" s="5">
        <v>3.2000000000000001E-2</v>
      </c>
      <c r="U188" s="5">
        <v>3.2000000000000001E-2</v>
      </c>
      <c r="V188" s="5">
        <v>3.2000000000000001E-2</v>
      </c>
      <c r="W188" s="5">
        <v>8.3299999999999999E-2</v>
      </c>
      <c r="X188" s="5">
        <v>0.1346</v>
      </c>
      <c r="Y188" s="5">
        <v>0.18579999999999999</v>
      </c>
      <c r="Z188" s="5">
        <v>0.23710000000000001</v>
      </c>
      <c r="AA188" s="5">
        <v>0.2883</v>
      </c>
      <c r="AB188" s="5">
        <v>0.33960000000000001</v>
      </c>
      <c r="AC188" s="5">
        <v>0.39079999999999998</v>
      </c>
      <c r="AD188" s="5">
        <v>0.44209999999999999</v>
      </c>
      <c r="AE188" s="5">
        <v>0.49330000000000002</v>
      </c>
      <c r="AF188" s="5">
        <v>0.54459999999999997</v>
      </c>
      <c r="AG188" s="5">
        <v>0.5958</v>
      </c>
      <c r="AH188" s="5">
        <v>0.64710000000000001</v>
      </c>
      <c r="AI188" s="5">
        <v>0.69840000000000002</v>
      </c>
      <c r="AJ188" s="5">
        <v>0.74960000000000004</v>
      </c>
      <c r="AK188" s="5">
        <v>0.80089999999999995</v>
      </c>
      <c r="AL188" s="5">
        <v>0.85209999999999997</v>
      </c>
      <c r="AM188" s="5"/>
    </row>
    <row r="189" spans="1:39" x14ac:dyDescent="0.3">
      <c r="A189" s="5">
        <f t="shared" si="6"/>
        <v>18</v>
      </c>
      <c r="B189" s="5" t="s">
        <v>30</v>
      </c>
      <c r="C189" s="5" t="s">
        <v>167</v>
      </c>
      <c r="D189" s="5">
        <v>8</v>
      </c>
      <c r="E189" s="5" t="s">
        <v>300</v>
      </c>
      <c r="F189" s="5"/>
      <c r="G189" s="5" t="s">
        <v>305</v>
      </c>
      <c r="H189" s="5">
        <v>0</v>
      </c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</row>
    <row r="190" spans="1:39" x14ac:dyDescent="0.3">
      <c r="A190" s="5">
        <f t="shared" si="6"/>
        <v>18</v>
      </c>
      <c r="B190" s="5" t="s">
        <v>30</v>
      </c>
      <c r="C190" s="5" t="s">
        <v>167</v>
      </c>
      <c r="D190" s="5">
        <v>9</v>
      </c>
      <c r="E190" s="5" t="s">
        <v>301</v>
      </c>
      <c r="F190" s="5"/>
      <c r="G190" s="5" t="s">
        <v>304</v>
      </c>
      <c r="H190" s="5">
        <v>0</v>
      </c>
      <c r="I190" s="5">
        <v>0.14000000000000001</v>
      </c>
      <c r="J190" s="5">
        <v>0.14000000000000001</v>
      </c>
      <c r="K190" s="5">
        <v>0.14000000000000001</v>
      </c>
      <c r="L190" s="5">
        <v>0.14000000000000001</v>
      </c>
      <c r="M190" s="5">
        <v>0.14000000000000001</v>
      </c>
      <c r="N190" s="5">
        <v>0.14000000000000001</v>
      </c>
      <c r="O190" s="5">
        <v>0.14000000000000001</v>
      </c>
      <c r="P190" s="5">
        <v>0.14000000000000001</v>
      </c>
      <c r="Q190" s="5">
        <v>0.14000000000000001</v>
      </c>
      <c r="R190" s="5">
        <v>0.14000000000000001</v>
      </c>
      <c r="S190" s="5">
        <v>0.14000000000000001</v>
      </c>
      <c r="T190" s="5">
        <v>0.14000000000000001</v>
      </c>
      <c r="U190" s="5">
        <v>0.14000000000000001</v>
      </c>
      <c r="V190" s="5">
        <v>0.14000000000000001</v>
      </c>
      <c r="W190" s="5">
        <v>0.14000000000000001</v>
      </c>
      <c r="X190" s="5">
        <v>0.14000000000000001</v>
      </c>
      <c r="Y190" s="5">
        <v>0.14000000000000001</v>
      </c>
      <c r="Z190" s="5">
        <v>0.14000000000000001</v>
      </c>
      <c r="AA190" s="5">
        <v>0.14000000000000001</v>
      </c>
      <c r="AB190" s="5">
        <v>0.14000000000000001</v>
      </c>
      <c r="AC190" s="5">
        <v>0.14000000000000001</v>
      </c>
      <c r="AD190" s="5">
        <v>0.14000000000000001</v>
      </c>
      <c r="AE190" s="5">
        <v>0.14000000000000001</v>
      </c>
      <c r="AF190" s="5">
        <v>0.14000000000000001</v>
      </c>
      <c r="AG190" s="5">
        <v>0.14000000000000001</v>
      </c>
      <c r="AH190" s="5">
        <v>0.14000000000000001</v>
      </c>
      <c r="AI190" s="5">
        <v>0.14000000000000001</v>
      </c>
      <c r="AJ190" s="5">
        <v>0.14000000000000001</v>
      </c>
      <c r="AK190" s="5">
        <v>0.14000000000000001</v>
      </c>
      <c r="AL190" s="5">
        <v>0.14000000000000001</v>
      </c>
      <c r="AM190" s="5"/>
    </row>
    <row r="191" spans="1:39" x14ac:dyDescent="0.3">
      <c r="A191" s="5">
        <f t="shared" si="6"/>
        <v>18</v>
      </c>
      <c r="B191" s="5" t="s">
        <v>30</v>
      </c>
      <c r="C191" s="5" t="s">
        <v>167</v>
      </c>
      <c r="D191" s="5">
        <v>10</v>
      </c>
      <c r="E191" s="5" t="s">
        <v>302</v>
      </c>
      <c r="F191" s="5"/>
      <c r="G191" s="5" t="s">
        <v>303</v>
      </c>
      <c r="H191" s="5">
        <v>0</v>
      </c>
      <c r="I191" s="5">
        <v>0.9</v>
      </c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</row>
    <row r="192" spans="1:39" x14ac:dyDescent="0.3">
      <c r="A192" s="3">
        <f t="shared" si="6"/>
        <v>19</v>
      </c>
      <c r="B192" s="3" t="s">
        <v>31</v>
      </c>
      <c r="C192" s="3" t="s">
        <v>168</v>
      </c>
      <c r="D192" s="3">
        <v>1</v>
      </c>
      <c r="E192" s="3" t="s">
        <v>293</v>
      </c>
      <c r="F192" s="3"/>
      <c r="G192" s="3" t="s">
        <v>304</v>
      </c>
      <c r="H192" s="3">
        <v>0</v>
      </c>
      <c r="I192" s="64">
        <v>1749</v>
      </c>
      <c r="J192" s="64">
        <v>1888.9677639591093</v>
      </c>
      <c r="K192" s="64">
        <v>2025.642872298509</v>
      </c>
      <c r="L192" s="64">
        <v>1900.6571323349688</v>
      </c>
      <c r="M192" s="64">
        <v>1779.3261140355555</v>
      </c>
      <c r="N192" s="64">
        <v>1742.7788973943709</v>
      </c>
      <c r="O192" s="64">
        <v>1706.2316807531745</v>
      </c>
      <c r="P192" s="64">
        <v>1669.6844641119899</v>
      </c>
      <c r="Q192" s="64">
        <v>1633.1372474708053</v>
      </c>
      <c r="R192" s="64">
        <v>1596.5900308296207</v>
      </c>
      <c r="S192" s="64">
        <v>1579.9746790195184</v>
      </c>
      <c r="T192" s="64">
        <v>1563.3593272094158</v>
      </c>
      <c r="U192" s="64">
        <v>1546.7439753993012</v>
      </c>
      <c r="V192" s="64">
        <v>1530.1286235891989</v>
      </c>
      <c r="W192" s="64">
        <v>1513.5132717790964</v>
      </c>
      <c r="X192" s="64">
        <v>1496.8979199689938</v>
      </c>
      <c r="Y192" s="64">
        <v>1480.2825681588913</v>
      </c>
      <c r="Z192" s="64">
        <v>1463.667216348789</v>
      </c>
      <c r="AA192" s="64">
        <v>1447.0518645386865</v>
      </c>
      <c r="AB192" s="64">
        <v>1430.4365127285721</v>
      </c>
      <c r="AC192" s="64">
        <v>1413.8211609184698</v>
      </c>
      <c r="AD192" s="64">
        <v>1397.2058091083672</v>
      </c>
      <c r="AE192" s="64">
        <v>1380.5904572982647</v>
      </c>
      <c r="AF192" s="64">
        <v>1363.9751054881622</v>
      </c>
      <c r="AG192" s="64">
        <v>1347.3597536780599</v>
      </c>
      <c r="AH192" s="64">
        <v>1330.7444018679457</v>
      </c>
      <c r="AI192" s="64">
        <v>1314.1290500578511</v>
      </c>
      <c r="AJ192" s="64">
        <v>1297.5136982477466</v>
      </c>
      <c r="AK192" s="64">
        <v>1280.8983464376431</v>
      </c>
      <c r="AL192" s="64">
        <v>1264.2829946275381</v>
      </c>
      <c r="AM192" s="3"/>
    </row>
    <row r="193" spans="1:39" x14ac:dyDescent="0.3">
      <c r="A193" s="3">
        <f t="shared" si="6"/>
        <v>19</v>
      </c>
      <c r="B193" s="3" t="s">
        <v>31</v>
      </c>
      <c r="C193" s="3" t="s">
        <v>168</v>
      </c>
      <c r="D193" s="3">
        <v>2</v>
      </c>
      <c r="E193" s="3" t="s">
        <v>294</v>
      </c>
      <c r="F193" s="3"/>
      <c r="G193" s="3" t="s">
        <v>304</v>
      </c>
      <c r="H193" s="3">
        <v>0</v>
      </c>
      <c r="I193" s="64">
        <v>56</v>
      </c>
      <c r="J193" s="64">
        <v>60.481529320588983</v>
      </c>
      <c r="K193" s="64">
        <v>59.740664262096118</v>
      </c>
      <c r="L193" s="64">
        <v>58.999799203603445</v>
      </c>
      <c r="M193" s="64">
        <v>58.258934145110771</v>
      </c>
      <c r="N193" s="64">
        <v>57.518069086617906</v>
      </c>
      <c r="O193" s="64">
        <v>56.777204028125247</v>
      </c>
      <c r="P193" s="64">
        <v>56.036338969632567</v>
      </c>
      <c r="Q193" s="64">
        <v>55.295473911139716</v>
      </c>
      <c r="R193" s="64">
        <v>54.554608852647043</v>
      </c>
      <c r="S193" s="64">
        <v>54.180808754952906</v>
      </c>
      <c r="T193" s="64">
        <v>53.807008657258947</v>
      </c>
      <c r="U193" s="64">
        <v>53.433208559564804</v>
      </c>
      <c r="V193" s="64">
        <v>53.059408461870852</v>
      </c>
      <c r="W193" s="64">
        <v>52.685608364176709</v>
      </c>
      <c r="X193" s="64">
        <v>52.31180826648275</v>
      </c>
      <c r="Y193" s="64">
        <v>51.938008168788613</v>
      </c>
      <c r="Z193" s="64">
        <v>51.56420807109447</v>
      </c>
      <c r="AA193" s="64">
        <v>51.190407973400511</v>
      </c>
      <c r="AB193" s="64">
        <v>50.816607875706374</v>
      </c>
      <c r="AC193" s="64">
        <v>50.442807778012416</v>
      </c>
      <c r="AD193" s="64">
        <v>50.069007680318272</v>
      </c>
      <c r="AE193" s="64">
        <v>49.695207582624136</v>
      </c>
      <c r="AF193" s="64">
        <v>49.321407484930177</v>
      </c>
      <c r="AG193" s="64">
        <v>48.947607387236033</v>
      </c>
      <c r="AH193" s="64">
        <v>48.573807289542088</v>
      </c>
      <c r="AI193" s="64">
        <v>48.200007191847938</v>
      </c>
      <c r="AJ193" s="64">
        <v>47.826207094153979</v>
      </c>
      <c r="AK193" s="64">
        <v>47.452406996459835</v>
      </c>
      <c r="AL193" s="64">
        <v>47.078606898765699</v>
      </c>
      <c r="AM193" s="3"/>
    </row>
    <row r="194" spans="1:39" x14ac:dyDescent="0.3">
      <c r="A194" s="3">
        <f t="shared" si="6"/>
        <v>19</v>
      </c>
      <c r="B194" s="3" t="s">
        <v>31</v>
      </c>
      <c r="C194" s="3" t="s">
        <v>168</v>
      </c>
      <c r="D194" s="3">
        <v>3</v>
      </c>
      <c r="E194" s="3" t="s">
        <v>295</v>
      </c>
      <c r="F194" s="3"/>
      <c r="G194" s="3" t="s">
        <v>305</v>
      </c>
      <c r="H194" s="3">
        <v>0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</row>
    <row r="195" spans="1:39" x14ac:dyDescent="0.3">
      <c r="A195" s="3">
        <f t="shared" si="6"/>
        <v>19</v>
      </c>
      <c r="B195" s="3" t="s">
        <v>31</v>
      </c>
      <c r="C195" s="3" t="s">
        <v>168</v>
      </c>
      <c r="D195" s="3">
        <v>4</v>
      </c>
      <c r="E195" s="3" t="s">
        <v>296</v>
      </c>
      <c r="F195" s="3"/>
      <c r="G195" s="3" t="s">
        <v>304</v>
      </c>
      <c r="H195" s="3">
        <v>0</v>
      </c>
      <c r="I195" s="42">
        <v>0.37609999999999999</v>
      </c>
      <c r="J195" s="42">
        <f>I195</f>
        <v>0.37609999999999999</v>
      </c>
      <c r="K195" s="42">
        <f t="shared" ref="K195:AL195" si="9">J195</f>
        <v>0.37609999999999999</v>
      </c>
      <c r="L195" s="42">
        <f t="shared" si="9"/>
        <v>0.37609999999999999</v>
      </c>
      <c r="M195" s="42">
        <f t="shared" si="9"/>
        <v>0.37609999999999999</v>
      </c>
      <c r="N195" s="42">
        <f t="shared" si="9"/>
        <v>0.37609999999999999</v>
      </c>
      <c r="O195" s="42">
        <f t="shared" si="9"/>
        <v>0.37609999999999999</v>
      </c>
      <c r="P195" s="42">
        <f t="shared" si="9"/>
        <v>0.37609999999999999</v>
      </c>
      <c r="Q195" s="42">
        <f t="shared" si="9"/>
        <v>0.37609999999999999</v>
      </c>
      <c r="R195" s="42">
        <f t="shared" si="9"/>
        <v>0.37609999999999999</v>
      </c>
      <c r="S195" s="42">
        <f t="shared" si="9"/>
        <v>0.37609999999999999</v>
      </c>
      <c r="T195" s="42">
        <f t="shared" si="9"/>
        <v>0.37609999999999999</v>
      </c>
      <c r="U195" s="42">
        <f t="shared" si="9"/>
        <v>0.37609999999999999</v>
      </c>
      <c r="V195" s="42">
        <f t="shared" si="9"/>
        <v>0.37609999999999999</v>
      </c>
      <c r="W195" s="42">
        <f t="shared" si="9"/>
        <v>0.37609999999999999</v>
      </c>
      <c r="X195" s="42">
        <f t="shared" si="9"/>
        <v>0.37609999999999999</v>
      </c>
      <c r="Y195" s="42">
        <f t="shared" si="9"/>
        <v>0.37609999999999999</v>
      </c>
      <c r="Z195" s="42">
        <f t="shared" si="9"/>
        <v>0.37609999999999999</v>
      </c>
      <c r="AA195" s="42">
        <f t="shared" si="9"/>
        <v>0.37609999999999999</v>
      </c>
      <c r="AB195" s="42">
        <f t="shared" si="9"/>
        <v>0.37609999999999999</v>
      </c>
      <c r="AC195" s="42">
        <f t="shared" si="9"/>
        <v>0.37609999999999999</v>
      </c>
      <c r="AD195" s="42">
        <f t="shared" si="9"/>
        <v>0.37609999999999999</v>
      </c>
      <c r="AE195" s="42">
        <f t="shared" si="9"/>
        <v>0.37609999999999999</v>
      </c>
      <c r="AF195" s="42">
        <f t="shared" si="9"/>
        <v>0.37609999999999999</v>
      </c>
      <c r="AG195" s="42">
        <f t="shared" si="9"/>
        <v>0.37609999999999999</v>
      </c>
      <c r="AH195" s="42">
        <f t="shared" si="9"/>
        <v>0.37609999999999999</v>
      </c>
      <c r="AI195" s="42">
        <f t="shared" si="9"/>
        <v>0.37609999999999999</v>
      </c>
      <c r="AJ195" s="42">
        <f t="shared" si="9"/>
        <v>0.37609999999999999</v>
      </c>
      <c r="AK195" s="42">
        <f t="shared" si="9"/>
        <v>0.37609999999999999</v>
      </c>
      <c r="AL195" s="42">
        <f t="shared" si="9"/>
        <v>0.37609999999999999</v>
      </c>
      <c r="AM195" s="3"/>
    </row>
    <row r="196" spans="1:39" x14ac:dyDescent="0.3">
      <c r="A196" s="3">
        <f t="shared" si="6"/>
        <v>19</v>
      </c>
      <c r="B196" s="3" t="s">
        <v>31</v>
      </c>
      <c r="C196" s="3" t="s">
        <v>168</v>
      </c>
      <c r="D196" s="3">
        <v>5</v>
      </c>
      <c r="E196" s="3" t="s">
        <v>297</v>
      </c>
      <c r="F196" s="3"/>
      <c r="G196" s="3" t="s">
        <v>304</v>
      </c>
      <c r="H196" s="3">
        <v>0</v>
      </c>
      <c r="I196" s="42">
        <f>I195</f>
        <v>0.37609999999999999</v>
      </c>
      <c r="J196" s="42">
        <v>0.39</v>
      </c>
      <c r="K196" s="42">
        <v>0.40761500000000001</v>
      </c>
      <c r="L196" s="3">
        <v>0.67869999999999997</v>
      </c>
      <c r="M196" s="3">
        <v>0.73229999999999995</v>
      </c>
      <c r="N196" s="3">
        <v>0.78580000000000005</v>
      </c>
      <c r="O196" s="3">
        <v>0.83940000000000003</v>
      </c>
      <c r="P196" s="3">
        <v>0.89290000000000003</v>
      </c>
      <c r="Q196" s="3">
        <v>0.94650000000000001</v>
      </c>
      <c r="R196" s="100">
        <f>Q196+($AL$196-$M$196)/(50-29)</f>
        <v>1.0259142857142858</v>
      </c>
      <c r="S196" s="100">
        <f t="shared" ref="S196:AK196" si="10">R196+($AL$196-$M$196)/(50-29)</f>
        <v>1.1053285714285714</v>
      </c>
      <c r="T196" s="100">
        <f t="shared" si="10"/>
        <v>1.1847428571428571</v>
      </c>
      <c r="U196" s="100">
        <f t="shared" si="10"/>
        <v>1.2641571428571428</v>
      </c>
      <c r="V196" s="100">
        <f t="shared" si="10"/>
        <v>1.3435714285714284</v>
      </c>
      <c r="W196" s="100">
        <f t="shared" si="10"/>
        <v>1.4229857142857141</v>
      </c>
      <c r="X196" s="100">
        <f t="shared" si="10"/>
        <v>1.5023999999999997</v>
      </c>
      <c r="Y196" s="100">
        <f t="shared" si="10"/>
        <v>1.5818142857142854</v>
      </c>
      <c r="Z196" s="100">
        <f t="shared" si="10"/>
        <v>1.6612285714285711</v>
      </c>
      <c r="AA196" s="100">
        <f t="shared" si="10"/>
        <v>1.7406428571428567</v>
      </c>
      <c r="AB196" s="100">
        <f t="shared" si="10"/>
        <v>1.8200571428571424</v>
      </c>
      <c r="AC196" s="100">
        <f t="shared" si="10"/>
        <v>1.899471428571428</v>
      </c>
      <c r="AD196" s="100">
        <f t="shared" si="10"/>
        <v>1.9788857142857137</v>
      </c>
      <c r="AE196" s="100">
        <f t="shared" si="10"/>
        <v>2.0582999999999996</v>
      </c>
      <c r="AF196" s="100">
        <f t="shared" si="10"/>
        <v>2.1377142857142855</v>
      </c>
      <c r="AG196" s="100">
        <f t="shared" si="10"/>
        <v>2.2171285714285713</v>
      </c>
      <c r="AH196" s="100">
        <f t="shared" si="10"/>
        <v>2.2965428571428572</v>
      </c>
      <c r="AI196" s="100">
        <f t="shared" si="10"/>
        <v>2.3759571428571431</v>
      </c>
      <c r="AJ196" s="100">
        <f t="shared" si="10"/>
        <v>2.455371428571429</v>
      </c>
      <c r="AK196" s="100">
        <f t="shared" si="10"/>
        <v>2.5347857142857149</v>
      </c>
      <c r="AL196" s="3">
        <v>2.4</v>
      </c>
      <c r="AM196" s="3"/>
    </row>
    <row r="197" spans="1:39" x14ac:dyDescent="0.3">
      <c r="A197" s="3">
        <f t="shared" si="6"/>
        <v>19</v>
      </c>
      <c r="B197" s="3" t="s">
        <v>31</v>
      </c>
      <c r="C197" s="3" t="s">
        <v>168</v>
      </c>
      <c r="D197" s="3">
        <v>6</v>
      </c>
      <c r="E197" s="3" t="s">
        <v>298</v>
      </c>
      <c r="F197" s="3"/>
      <c r="G197" s="3" t="s">
        <v>305</v>
      </c>
      <c r="H197" s="3">
        <v>0</v>
      </c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</row>
    <row r="198" spans="1:39" x14ac:dyDescent="0.3">
      <c r="A198" s="3">
        <f t="shared" si="6"/>
        <v>19</v>
      </c>
      <c r="B198" s="3" t="s">
        <v>31</v>
      </c>
      <c r="C198" s="3" t="s">
        <v>168</v>
      </c>
      <c r="D198" s="3">
        <v>7</v>
      </c>
      <c r="E198" s="3" t="s">
        <v>299</v>
      </c>
      <c r="F198" s="3"/>
      <c r="G198" s="3" t="s">
        <v>304</v>
      </c>
      <c r="H198" s="3">
        <v>0</v>
      </c>
      <c r="I198" s="66">
        <v>5.1487022026439995</v>
      </c>
      <c r="J198" s="51">
        <v>4.9291200000000002</v>
      </c>
      <c r="K198" s="50">
        <f>K196*K200*$I$201*8760*0.0036*0.99</f>
        <v>5.2078843080000006</v>
      </c>
      <c r="L198" s="104">
        <f>1239.46918*0.0036</f>
        <v>4.4620890480000002</v>
      </c>
      <c r="M198" s="50">
        <v>5.250046687246102</v>
      </c>
      <c r="N198" s="50">
        <v>5.549344518521492</v>
      </c>
      <c r="O198" s="50">
        <v>5.848642349796882</v>
      </c>
      <c r="P198" s="42">
        <v>6.147940181072272</v>
      </c>
      <c r="Q198" s="42">
        <v>6.447238012347662</v>
      </c>
      <c r="R198" s="42">
        <v>6.746535843623052</v>
      </c>
      <c r="S198" s="42">
        <v>7.045833674898442</v>
      </c>
      <c r="T198" s="42">
        <v>7.345131506173832</v>
      </c>
      <c r="U198" s="42">
        <v>7.644429337449222</v>
      </c>
      <c r="V198" s="42">
        <v>7.943727168724612</v>
      </c>
      <c r="W198" s="42">
        <v>8.2430250000000012</v>
      </c>
      <c r="X198" s="42">
        <v>8.4366566666666678</v>
      </c>
      <c r="Y198" s="42">
        <v>8.6302883333333344</v>
      </c>
      <c r="Z198" s="42">
        <v>8.8239200000000011</v>
      </c>
      <c r="AA198" s="42">
        <v>9.0175516666666677</v>
      </c>
      <c r="AB198" s="42">
        <v>9.2111833333333344</v>
      </c>
      <c r="AC198" s="42">
        <v>9.404815000000001</v>
      </c>
      <c r="AD198" s="42">
        <v>9.5984466666666677</v>
      </c>
      <c r="AE198" s="42">
        <v>9.7920783333333343</v>
      </c>
      <c r="AF198" s="42">
        <v>9.985710000000001</v>
      </c>
      <c r="AG198" s="42">
        <v>10.179341666666668</v>
      </c>
      <c r="AH198" s="42">
        <v>10.372973333333334</v>
      </c>
      <c r="AI198" s="42">
        <v>10.566605000000001</v>
      </c>
      <c r="AJ198" s="42">
        <v>10.760236666666668</v>
      </c>
      <c r="AK198" s="42">
        <v>10.953868333333334</v>
      </c>
      <c r="AL198" s="42">
        <v>11.147499999999999</v>
      </c>
      <c r="AM198" s="3"/>
    </row>
    <row r="199" spans="1:39" x14ac:dyDescent="0.3">
      <c r="A199" s="3">
        <f t="shared" si="6"/>
        <v>19</v>
      </c>
      <c r="B199" s="3" t="s">
        <v>31</v>
      </c>
      <c r="C199" s="3" t="s">
        <v>168</v>
      </c>
      <c r="D199" s="3">
        <v>8</v>
      </c>
      <c r="E199" s="3" t="s">
        <v>300</v>
      </c>
      <c r="F199" s="3"/>
      <c r="G199" s="3" t="s">
        <v>305</v>
      </c>
      <c r="H199" s="3">
        <v>0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</row>
    <row r="200" spans="1:39" x14ac:dyDescent="0.3">
      <c r="A200" s="3">
        <f t="shared" si="6"/>
        <v>19</v>
      </c>
      <c r="B200" s="3" t="s">
        <v>31</v>
      </c>
      <c r="C200" s="3" t="s">
        <v>168</v>
      </c>
      <c r="D200" s="3">
        <v>9</v>
      </c>
      <c r="E200" s="3" t="s">
        <v>301</v>
      </c>
      <c r="F200" s="3"/>
      <c r="G200" s="3" t="s">
        <v>304</v>
      </c>
      <c r="H200" s="3">
        <v>0</v>
      </c>
      <c r="I200" s="42">
        <v>0.49</v>
      </c>
      <c r="J200" s="42">
        <v>0.47041262183598054</v>
      </c>
      <c r="K200" s="42">
        <v>0.45470199484219226</v>
      </c>
      <c r="L200" s="3">
        <f>AVERAGE(I200:K200)</f>
        <v>0.47170487222605756</v>
      </c>
      <c r="M200" s="3">
        <f>L200</f>
        <v>0.47170487222605756</v>
      </c>
      <c r="N200" s="3">
        <f t="shared" ref="N200:AL200" si="11">M200</f>
        <v>0.47170487222605756</v>
      </c>
      <c r="O200" s="3">
        <f t="shared" si="11"/>
        <v>0.47170487222605756</v>
      </c>
      <c r="P200" s="3">
        <f t="shared" si="11"/>
        <v>0.47170487222605756</v>
      </c>
      <c r="Q200" s="3">
        <f t="shared" si="11"/>
        <v>0.47170487222605756</v>
      </c>
      <c r="R200" s="3">
        <f t="shared" si="11"/>
        <v>0.47170487222605756</v>
      </c>
      <c r="S200" s="3">
        <f t="shared" si="11"/>
        <v>0.47170487222605756</v>
      </c>
      <c r="T200" s="3">
        <f t="shared" si="11"/>
        <v>0.47170487222605756</v>
      </c>
      <c r="U200" s="3">
        <f t="shared" si="11"/>
        <v>0.47170487222605756</v>
      </c>
      <c r="V200" s="3">
        <f t="shared" si="11"/>
        <v>0.47170487222605756</v>
      </c>
      <c r="W200" s="3">
        <f t="shared" si="11"/>
        <v>0.47170487222605756</v>
      </c>
      <c r="X200" s="3">
        <f t="shared" si="11"/>
        <v>0.47170487222605756</v>
      </c>
      <c r="Y200" s="3">
        <f t="shared" si="11"/>
        <v>0.47170487222605756</v>
      </c>
      <c r="Z200" s="3">
        <f t="shared" si="11"/>
        <v>0.47170487222605756</v>
      </c>
      <c r="AA200" s="3">
        <f t="shared" si="11"/>
        <v>0.47170487222605756</v>
      </c>
      <c r="AB200" s="3">
        <f t="shared" si="11"/>
        <v>0.47170487222605756</v>
      </c>
      <c r="AC200" s="3">
        <f t="shared" si="11"/>
        <v>0.47170487222605756</v>
      </c>
      <c r="AD200" s="3">
        <f t="shared" si="11"/>
        <v>0.47170487222605756</v>
      </c>
      <c r="AE200" s="3">
        <f t="shared" si="11"/>
        <v>0.47170487222605756</v>
      </c>
      <c r="AF200" s="3">
        <f t="shared" si="11"/>
        <v>0.47170487222605756</v>
      </c>
      <c r="AG200" s="3">
        <f t="shared" si="11"/>
        <v>0.47170487222605756</v>
      </c>
      <c r="AH200" s="3">
        <f t="shared" si="11"/>
        <v>0.47170487222605756</v>
      </c>
      <c r="AI200" s="3">
        <f t="shared" si="11"/>
        <v>0.47170487222605756</v>
      </c>
      <c r="AJ200" s="3">
        <f t="shared" si="11"/>
        <v>0.47170487222605756</v>
      </c>
      <c r="AK200" s="3">
        <f t="shared" si="11"/>
        <v>0.47170487222605756</v>
      </c>
      <c r="AL200" s="3">
        <f t="shared" si="11"/>
        <v>0.47170487222605756</v>
      </c>
      <c r="AM200" s="3"/>
    </row>
    <row r="201" spans="1:39" x14ac:dyDescent="0.3">
      <c r="A201" s="3">
        <f t="shared" si="6"/>
        <v>19</v>
      </c>
      <c r="B201" s="3" t="s">
        <v>31</v>
      </c>
      <c r="C201" s="3" t="s">
        <v>168</v>
      </c>
      <c r="D201" s="3">
        <v>10</v>
      </c>
      <c r="E201" s="3" t="s">
        <v>302</v>
      </c>
      <c r="F201" s="3"/>
      <c r="G201" s="3" t="s">
        <v>303</v>
      </c>
      <c r="H201" s="3">
        <v>0</v>
      </c>
      <c r="I201" s="3">
        <v>0.9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</row>
    <row r="202" spans="1:39" x14ac:dyDescent="0.3">
      <c r="A202" s="5">
        <f t="shared" si="6"/>
        <v>20</v>
      </c>
      <c r="B202" s="5" t="s">
        <v>32</v>
      </c>
      <c r="C202" s="5" t="s">
        <v>169</v>
      </c>
      <c r="D202" s="5">
        <v>1</v>
      </c>
      <c r="E202" s="5" t="s">
        <v>293</v>
      </c>
      <c r="F202" s="5"/>
      <c r="G202" s="5" t="s">
        <v>305</v>
      </c>
      <c r="H202" s="5">
        <v>0</v>
      </c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</row>
    <row r="203" spans="1:39" x14ac:dyDescent="0.3">
      <c r="A203" s="5">
        <f t="shared" si="6"/>
        <v>20</v>
      </c>
      <c r="B203" s="5" t="s">
        <v>32</v>
      </c>
      <c r="C203" s="5" t="s">
        <v>169</v>
      </c>
      <c r="D203" s="5">
        <v>2</v>
      </c>
      <c r="E203" s="5" t="s">
        <v>294</v>
      </c>
      <c r="F203" s="5"/>
      <c r="G203" s="5" t="s">
        <v>305</v>
      </c>
      <c r="H203" s="5">
        <v>0</v>
      </c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</row>
    <row r="204" spans="1:39" x14ac:dyDescent="0.3">
      <c r="A204" s="5">
        <f t="shared" si="6"/>
        <v>20</v>
      </c>
      <c r="B204" s="5" t="s">
        <v>32</v>
      </c>
      <c r="C204" s="5" t="s">
        <v>169</v>
      </c>
      <c r="D204" s="5">
        <v>3</v>
      </c>
      <c r="E204" s="5" t="s">
        <v>295</v>
      </c>
      <c r="F204" s="5"/>
      <c r="G204" s="5" t="s">
        <v>305</v>
      </c>
      <c r="H204" s="5">
        <v>0</v>
      </c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</row>
    <row r="205" spans="1:39" x14ac:dyDescent="0.3">
      <c r="A205" s="5">
        <f t="shared" si="6"/>
        <v>20</v>
      </c>
      <c r="B205" s="5" t="s">
        <v>32</v>
      </c>
      <c r="C205" s="5" t="s">
        <v>169</v>
      </c>
      <c r="D205" s="5">
        <v>4</v>
      </c>
      <c r="E205" s="5" t="s">
        <v>296</v>
      </c>
      <c r="F205" s="5"/>
      <c r="G205" s="5" t="s">
        <v>305</v>
      </c>
      <c r="H205" s="5">
        <v>0</v>
      </c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</row>
    <row r="206" spans="1:39" x14ac:dyDescent="0.3">
      <c r="A206" s="5">
        <f t="shared" si="6"/>
        <v>20</v>
      </c>
      <c r="B206" s="5" t="s">
        <v>32</v>
      </c>
      <c r="C206" s="5" t="s">
        <v>169</v>
      </c>
      <c r="D206" s="5">
        <v>5</v>
      </c>
      <c r="E206" s="5" t="s">
        <v>297</v>
      </c>
      <c r="F206" s="5"/>
      <c r="G206" s="5" t="s">
        <v>303</v>
      </c>
      <c r="H206" s="5">
        <v>0</v>
      </c>
      <c r="I206" s="5">
        <v>0</v>
      </c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</row>
    <row r="207" spans="1:39" x14ac:dyDescent="0.3">
      <c r="A207" s="5">
        <f t="shared" si="6"/>
        <v>20</v>
      </c>
      <c r="B207" s="5" t="s">
        <v>32</v>
      </c>
      <c r="C207" s="5" t="s">
        <v>169</v>
      </c>
      <c r="D207" s="5">
        <v>6</v>
      </c>
      <c r="E207" s="5" t="s">
        <v>298</v>
      </c>
      <c r="F207" s="5"/>
      <c r="G207" s="5" t="s">
        <v>305</v>
      </c>
      <c r="H207" s="5">
        <v>0</v>
      </c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</row>
    <row r="208" spans="1:39" x14ac:dyDescent="0.3">
      <c r="A208" s="5">
        <f t="shared" si="6"/>
        <v>20</v>
      </c>
      <c r="B208" s="5" t="s">
        <v>32</v>
      </c>
      <c r="C208" s="5" t="s">
        <v>169</v>
      </c>
      <c r="D208" s="5">
        <v>7</v>
      </c>
      <c r="E208" s="5" t="s">
        <v>299</v>
      </c>
      <c r="F208" s="5"/>
      <c r="G208" s="5" t="s">
        <v>305</v>
      </c>
      <c r="H208" s="5">
        <v>0</v>
      </c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</row>
    <row r="209" spans="1:39" x14ac:dyDescent="0.3">
      <c r="A209" s="5">
        <f t="shared" si="6"/>
        <v>20</v>
      </c>
      <c r="B209" s="5" t="s">
        <v>32</v>
      </c>
      <c r="C209" s="5" t="s">
        <v>169</v>
      </c>
      <c r="D209" s="5">
        <v>8</v>
      </c>
      <c r="E209" s="5" t="s">
        <v>300</v>
      </c>
      <c r="F209" s="5"/>
      <c r="G209" s="5" t="s">
        <v>305</v>
      </c>
      <c r="H209" s="5">
        <v>0</v>
      </c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</row>
    <row r="210" spans="1:39" x14ac:dyDescent="0.3">
      <c r="A210" s="5">
        <f t="shared" si="6"/>
        <v>20</v>
      </c>
      <c r="B210" s="5" t="s">
        <v>32</v>
      </c>
      <c r="C210" s="5" t="s">
        <v>169</v>
      </c>
      <c r="D210" s="5">
        <v>9</v>
      </c>
      <c r="E210" s="5" t="s">
        <v>301</v>
      </c>
      <c r="F210" s="5"/>
      <c r="G210" s="5" t="s">
        <v>304</v>
      </c>
      <c r="H210" s="5">
        <v>0</v>
      </c>
      <c r="I210" s="7">
        <v>0.01</v>
      </c>
      <c r="J210" s="7">
        <v>0.01</v>
      </c>
      <c r="K210" s="7">
        <v>0.01</v>
      </c>
      <c r="L210" s="7">
        <v>0.01</v>
      </c>
      <c r="M210" s="7">
        <v>0.01</v>
      </c>
      <c r="N210" s="7">
        <v>0.01</v>
      </c>
      <c r="O210" s="7">
        <v>0.01</v>
      </c>
      <c r="P210" s="7">
        <v>0.01</v>
      </c>
      <c r="Q210" s="7">
        <v>0.01</v>
      </c>
      <c r="R210" s="7">
        <v>0.01</v>
      </c>
      <c r="S210" s="7">
        <v>0.01</v>
      </c>
      <c r="T210" s="7">
        <v>0.01</v>
      </c>
      <c r="U210" s="7">
        <v>0.01</v>
      </c>
      <c r="V210" s="7">
        <v>0.01</v>
      </c>
      <c r="W210" s="7">
        <v>0.01</v>
      </c>
      <c r="X210" s="7">
        <v>0.01</v>
      </c>
      <c r="Y210" s="7">
        <v>0.01</v>
      </c>
      <c r="Z210" s="7">
        <v>0.01</v>
      </c>
      <c r="AA210" s="7">
        <v>0.01</v>
      </c>
      <c r="AB210" s="7">
        <v>0.01</v>
      </c>
      <c r="AC210" s="7">
        <v>0.01</v>
      </c>
      <c r="AD210" s="7">
        <v>0.01</v>
      </c>
      <c r="AE210" s="7">
        <v>0.01</v>
      </c>
      <c r="AF210" s="7">
        <v>0.01</v>
      </c>
      <c r="AG210" s="7">
        <v>0.01</v>
      </c>
      <c r="AH210" s="7">
        <v>0.01</v>
      </c>
      <c r="AI210" s="7">
        <v>0.01</v>
      </c>
      <c r="AJ210" s="7">
        <v>0.01</v>
      </c>
      <c r="AK210" s="7">
        <v>0.01</v>
      </c>
      <c r="AL210" s="7">
        <v>0.01</v>
      </c>
      <c r="AM210" s="5"/>
    </row>
    <row r="211" spans="1:39" x14ac:dyDescent="0.3">
      <c r="A211" s="5">
        <f t="shared" si="6"/>
        <v>20</v>
      </c>
      <c r="B211" s="5" t="s">
        <v>32</v>
      </c>
      <c r="C211" s="5" t="s">
        <v>169</v>
      </c>
      <c r="D211" s="5">
        <v>10</v>
      </c>
      <c r="E211" s="5" t="s">
        <v>302</v>
      </c>
      <c r="F211" s="5"/>
      <c r="G211" s="5" t="s">
        <v>303</v>
      </c>
      <c r="H211" s="5">
        <v>0</v>
      </c>
      <c r="I211" s="5">
        <v>0.9</v>
      </c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</row>
    <row r="212" spans="1:39" x14ac:dyDescent="0.3">
      <c r="A212" s="3">
        <f t="shared" si="6"/>
        <v>21</v>
      </c>
      <c r="B212" s="3" t="s">
        <v>33</v>
      </c>
      <c r="C212" s="3" t="s">
        <v>170</v>
      </c>
      <c r="D212" s="3">
        <v>1</v>
      </c>
      <c r="E212" s="3" t="s">
        <v>293</v>
      </c>
      <c r="F212" s="3"/>
      <c r="G212" s="3" t="s">
        <v>304</v>
      </c>
      <c r="H212" s="3">
        <v>0</v>
      </c>
      <c r="I212" s="3">
        <v>2461.4</v>
      </c>
      <c r="J212" s="3">
        <v>2438.3000000000002</v>
      </c>
      <c r="K212" s="3">
        <v>2415.1999999999998</v>
      </c>
      <c r="L212" s="3">
        <v>2392.1</v>
      </c>
      <c r="M212" s="3">
        <v>2369</v>
      </c>
      <c r="N212" s="3">
        <v>2345.9</v>
      </c>
      <c r="O212" s="3">
        <v>2322.8000000000002</v>
      </c>
      <c r="P212" s="3">
        <v>2299.6999999999998</v>
      </c>
      <c r="Q212" s="3">
        <v>2276.6</v>
      </c>
      <c r="R212" s="3">
        <v>2253.5</v>
      </c>
      <c r="S212" s="3">
        <v>2253.5</v>
      </c>
      <c r="T212" s="3">
        <v>2253.5</v>
      </c>
      <c r="U212" s="3">
        <v>2253.5</v>
      </c>
      <c r="V212" s="3">
        <v>2253.5</v>
      </c>
      <c r="W212" s="3">
        <v>2253.5</v>
      </c>
      <c r="X212" s="3">
        <v>2253.5</v>
      </c>
      <c r="Y212" s="3">
        <v>2253.5</v>
      </c>
      <c r="Z212" s="3">
        <v>2253.5</v>
      </c>
      <c r="AA212" s="3">
        <v>2253.5</v>
      </c>
      <c r="AB212" s="3">
        <v>2253.5</v>
      </c>
      <c r="AC212" s="3">
        <v>2253.5</v>
      </c>
      <c r="AD212" s="3">
        <v>2253.5</v>
      </c>
      <c r="AE212" s="3">
        <v>2253.5</v>
      </c>
      <c r="AF212" s="3">
        <v>2253.5</v>
      </c>
      <c r="AG212" s="3">
        <v>2253.5</v>
      </c>
      <c r="AH212" s="3">
        <v>2253.5</v>
      </c>
      <c r="AI212" s="3">
        <v>2253.5</v>
      </c>
      <c r="AJ212" s="3">
        <v>2253.5</v>
      </c>
      <c r="AK212" s="3">
        <v>2253.5</v>
      </c>
      <c r="AL212" s="3">
        <v>2253.5</v>
      </c>
      <c r="AM212" s="3"/>
    </row>
    <row r="213" spans="1:39" x14ac:dyDescent="0.3">
      <c r="A213" s="3">
        <f t="shared" si="6"/>
        <v>21</v>
      </c>
      <c r="B213" s="3" t="s">
        <v>33</v>
      </c>
      <c r="C213" s="3" t="s">
        <v>170</v>
      </c>
      <c r="D213" s="3">
        <v>2</v>
      </c>
      <c r="E213" s="3" t="s">
        <v>294</v>
      </c>
      <c r="F213" s="3"/>
      <c r="G213" s="3" t="s">
        <v>304</v>
      </c>
      <c r="H213" s="3">
        <v>0</v>
      </c>
      <c r="I213" s="3">
        <v>20</v>
      </c>
      <c r="J213" s="3">
        <v>20</v>
      </c>
      <c r="K213" s="3">
        <v>20</v>
      </c>
      <c r="L213" s="3">
        <v>20</v>
      </c>
      <c r="M213" s="3">
        <v>20</v>
      </c>
      <c r="N213" s="3">
        <v>20</v>
      </c>
      <c r="O213" s="3">
        <v>20</v>
      </c>
      <c r="P213" s="3">
        <v>20</v>
      </c>
      <c r="Q213" s="3">
        <v>20</v>
      </c>
      <c r="R213" s="3">
        <v>20</v>
      </c>
      <c r="S213" s="3">
        <v>20</v>
      </c>
      <c r="T213" s="3">
        <v>20</v>
      </c>
      <c r="U213" s="3">
        <v>20</v>
      </c>
      <c r="V213" s="3">
        <v>20</v>
      </c>
      <c r="W213" s="3">
        <v>20</v>
      </c>
      <c r="X213" s="3">
        <v>20</v>
      </c>
      <c r="Y213" s="3">
        <v>20</v>
      </c>
      <c r="Z213" s="3">
        <v>20</v>
      </c>
      <c r="AA213" s="3">
        <v>20</v>
      </c>
      <c r="AB213" s="3">
        <v>20</v>
      </c>
      <c r="AC213" s="3">
        <v>20</v>
      </c>
      <c r="AD213" s="3">
        <v>20</v>
      </c>
      <c r="AE213" s="3">
        <v>20</v>
      </c>
      <c r="AF213" s="3">
        <v>20</v>
      </c>
      <c r="AG213" s="3">
        <v>20</v>
      </c>
      <c r="AH213" s="3">
        <v>20</v>
      </c>
      <c r="AI213" s="3">
        <v>20</v>
      </c>
      <c r="AJ213" s="3">
        <v>20</v>
      </c>
      <c r="AK213" s="3">
        <v>20</v>
      </c>
      <c r="AL213" s="3">
        <v>20</v>
      </c>
      <c r="AM213" s="3"/>
    </row>
    <row r="214" spans="1:39" x14ac:dyDescent="0.3">
      <c r="A214" s="3">
        <f t="shared" si="6"/>
        <v>21</v>
      </c>
      <c r="B214" s="3" t="s">
        <v>33</v>
      </c>
      <c r="C214" s="3" t="s">
        <v>170</v>
      </c>
      <c r="D214" s="3">
        <v>3</v>
      </c>
      <c r="E214" s="3" t="s">
        <v>295</v>
      </c>
      <c r="F214" s="3"/>
      <c r="G214" s="3" t="s">
        <v>305</v>
      </c>
      <c r="H214" s="3">
        <v>0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</row>
    <row r="215" spans="1:39" x14ac:dyDescent="0.3">
      <c r="A215" s="3">
        <f t="shared" ref="A215:A251" si="12">A205+1</f>
        <v>21</v>
      </c>
      <c r="B215" s="3" t="s">
        <v>33</v>
      </c>
      <c r="C215" s="3" t="s">
        <v>170</v>
      </c>
      <c r="D215" s="3">
        <v>4</v>
      </c>
      <c r="E215" s="3" t="s">
        <v>296</v>
      </c>
      <c r="F215" s="3"/>
      <c r="G215" s="3" t="s">
        <v>303</v>
      </c>
      <c r="H215" s="3">
        <v>0</v>
      </c>
      <c r="I215" s="3">
        <v>0</v>
      </c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</row>
    <row r="216" spans="1:39" x14ac:dyDescent="0.3">
      <c r="A216" s="3">
        <f t="shared" si="12"/>
        <v>21</v>
      </c>
      <c r="B216" s="3" t="s">
        <v>33</v>
      </c>
      <c r="C216" s="3" t="s">
        <v>170</v>
      </c>
      <c r="D216" s="3">
        <v>5</v>
      </c>
      <c r="E216" s="3" t="s">
        <v>297</v>
      </c>
      <c r="F216" s="3"/>
      <c r="G216" s="3" t="s">
        <v>304</v>
      </c>
      <c r="H216" s="3">
        <v>0</v>
      </c>
      <c r="I216" s="3">
        <v>0</v>
      </c>
      <c r="J216" s="3">
        <v>7.0000000000000007E-2</v>
      </c>
      <c r="K216" s="3">
        <v>0.08</v>
      </c>
      <c r="L216" s="3">
        <v>0.09</v>
      </c>
      <c r="M216" s="3">
        <v>0.1</v>
      </c>
      <c r="N216" s="3">
        <v>0.11</v>
      </c>
      <c r="O216" s="3">
        <v>0.12</v>
      </c>
      <c r="P216" s="3">
        <v>0.13</v>
      </c>
      <c r="Q216" s="3">
        <v>0.14000000000000001</v>
      </c>
      <c r="R216" s="3">
        <v>0.15</v>
      </c>
      <c r="S216" s="3">
        <v>0.26750000000000002</v>
      </c>
      <c r="T216" s="3">
        <v>0.38500000000000001</v>
      </c>
      <c r="U216" s="3">
        <v>0.50249999999999995</v>
      </c>
      <c r="V216" s="3">
        <v>0.62</v>
      </c>
      <c r="W216" s="3">
        <v>0.73750000000000004</v>
      </c>
      <c r="X216" s="3">
        <v>0.85499999999999998</v>
      </c>
      <c r="Y216" s="3">
        <v>0.97250000000000003</v>
      </c>
      <c r="Z216" s="3">
        <v>1.0900000000000001</v>
      </c>
      <c r="AA216" s="3">
        <v>1.2075</v>
      </c>
      <c r="AB216" s="3">
        <v>1.325</v>
      </c>
      <c r="AC216" s="3">
        <v>1.4424999999999999</v>
      </c>
      <c r="AD216" s="3">
        <v>1.56</v>
      </c>
      <c r="AE216" s="3">
        <v>1.6775</v>
      </c>
      <c r="AF216" s="3">
        <v>1.7949999999999999</v>
      </c>
      <c r="AG216" s="3">
        <v>1.9125000000000001</v>
      </c>
      <c r="AH216" s="3">
        <v>2.0299999999999998</v>
      </c>
      <c r="AI216" s="3">
        <v>2.1475</v>
      </c>
      <c r="AJ216" s="3">
        <v>2.2650000000000001</v>
      </c>
      <c r="AK216" s="3">
        <v>2.3824999999999998</v>
      </c>
      <c r="AL216" s="3">
        <v>2.5</v>
      </c>
      <c r="AM216" s="3"/>
    </row>
    <row r="217" spans="1:39" x14ac:dyDescent="0.3">
      <c r="A217" s="3">
        <f t="shared" si="12"/>
        <v>21</v>
      </c>
      <c r="B217" s="3" t="s">
        <v>33</v>
      </c>
      <c r="C217" s="3" t="s">
        <v>170</v>
      </c>
      <c r="D217" s="3">
        <v>6</v>
      </c>
      <c r="E217" s="3" t="s">
        <v>298</v>
      </c>
      <c r="F217" s="3"/>
      <c r="G217" s="3" t="s">
        <v>305</v>
      </c>
      <c r="H217" s="3">
        <v>0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</row>
    <row r="218" spans="1:39" x14ac:dyDescent="0.3">
      <c r="A218" s="3">
        <f t="shared" si="12"/>
        <v>21</v>
      </c>
      <c r="B218" s="3" t="s">
        <v>33</v>
      </c>
      <c r="C218" s="3" t="s">
        <v>170</v>
      </c>
      <c r="D218" s="3">
        <v>7</v>
      </c>
      <c r="E218" s="3" t="s">
        <v>299</v>
      </c>
      <c r="F218" s="3"/>
      <c r="G218" s="3" t="s">
        <v>305</v>
      </c>
      <c r="H218" s="3">
        <v>0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</row>
    <row r="219" spans="1:39" x14ac:dyDescent="0.3">
      <c r="A219" s="3">
        <f t="shared" si="12"/>
        <v>21</v>
      </c>
      <c r="B219" s="3" t="s">
        <v>33</v>
      </c>
      <c r="C219" s="3" t="s">
        <v>170</v>
      </c>
      <c r="D219" s="3">
        <v>8</v>
      </c>
      <c r="E219" s="3" t="s">
        <v>300</v>
      </c>
      <c r="F219" s="3"/>
      <c r="G219" s="3" t="s">
        <v>305</v>
      </c>
      <c r="H219" s="3">
        <v>0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</row>
    <row r="220" spans="1:39" s="2" customFormat="1" x14ac:dyDescent="0.3">
      <c r="A220" s="6">
        <f t="shared" si="12"/>
        <v>21</v>
      </c>
      <c r="B220" s="6" t="s">
        <v>33</v>
      </c>
      <c r="C220" s="6" t="s">
        <v>170</v>
      </c>
      <c r="D220" s="6">
        <v>9</v>
      </c>
      <c r="E220" s="6" t="s">
        <v>301</v>
      </c>
      <c r="F220" s="6"/>
      <c r="G220" s="6" t="s">
        <v>304</v>
      </c>
      <c r="H220" s="3">
        <v>0</v>
      </c>
      <c r="I220" s="3">
        <v>0.14000000000000001</v>
      </c>
      <c r="J220" s="3">
        <v>0.14000000000000001</v>
      </c>
      <c r="K220" s="3">
        <v>0.14000000000000001</v>
      </c>
      <c r="L220" s="3">
        <v>0.14000000000000001</v>
      </c>
      <c r="M220" s="3">
        <v>0.14000000000000001</v>
      </c>
      <c r="N220" s="3">
        <v>0.14000000000000001</v>
      </c>
      <c r="O220" s="3">
        <v>0.14000000000000001</v>
      </c>
      <c r="P220" s="3">
        <v>0.14000000000000001</v>
      </c>
      <c r="Q220" s="3">
        <v>0.14000000000000001</v>
      </c>
      <c r="R220" s="3">
        <v>0.14000000000000001</v>
      </c>
      <c r="S220" s="3">
        <v>0.14000000000000001</v>
      </c>
      <c r="T220" s="3">
        <v>0.14000000000000001</v>
      </c>
      <c r="U220" s="3">
        <v>0.14000000000000001</v>
      </c>
      <c r="V220" s="3">
        <v>0.14000000000000001</v>
      </c>
      <c r="W220" s="3">
        <v>0.14000000000000001</v>
      </c>
      <c r="X220" s="3">
        <v>0.14000000000000001</v>
      </c>
      <c r="Y220" s="3">
        <v>0.14000000000000001</v>
      </c>
      <c r="Z220" s="3">
        <v>0.14000000000000001</v>
      </c>
      <c r="AA220" s="3">
        <v>0.14000000000000001</v>
      </c>
      <c r="AB220" s="3">
        <v>0.14000000000000001</v>
      </c>
      <c r="AC220" s="3">
        <v>0.14000000000000001</v>
      </c>
      <c r="AD220" s="3">
        <v>0.14000000000000001</v>
      </c>
      <c r="AE220" s="3">
        <v>0.14000000000000001</v>
      </c>
      <c r="AF220" s="3">
        <v>0.14000000000000001</v>
      </c>
      <c r="AG220" s="3">
        <v>0.14000000000000001</v>
      </c>
      <c r="AH220" s="3">
        <v>0.14000000000000001</v>
      </c>
      <c r="AI220" s="3">
        <v>0.14000000000000001</v>
      </c>
      <c r="AJ220" s="3">
        <v>0.14000000000000001</v>
      </c>
      <c r="AK220" s="3">
        <v>0.14000000000000001</v>
      </c>
      <c r="AL220" s="3">
        <v>0.14000000000000001</v>
      </c>
      <c r="AM220" s="3"/>
    </row>
    <row r="221" spans="1:39" x14ac:dyDescent="0.3">
      <c r="A221" s="3">
        <f t="shared" si="12"/>
        <v>21</v>
      </c>
      <c r="B221" s="3" t="s">
        <v>33</v>
      </c>
      <c r="C221" s="3" t="s">
        <v>170</v>
      </c>
      <c r="D221" s="3">
        <v>10</v>
      </c>
      <c r="E221" s="3" t="s">
        <v>302</v>
      </c>
      <c r="F221" s="3"/>
      <c r="G221" s="3" t="s">
        <v>303</v>
      </c>
      <c r="H221" s="3">
        <v>0</v>
      </c>
      <c r="I221" s="3">
        <v>0.9</v>
      </c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</row>
    <row r="222" spans="1:39" x14ac:dyDescent="0.3">
      <c r="A222" s="5">
        <f t="shared" si="12"/>
        <v>22</v>
      </c>
      <c r="B222" s="5" t="s">
        <v>34</v>
      </c>
      <c r="C222" s="5" t="s">
        <v>171</v>
      </c>
      <c r="D222" s="5">
        <v>1</v>
      </c>
      <c r="E222" s="5" t="s">
        <v>293</v>
      </c>
      <c r="F222" s="5"/>
      <c r="G222" s="5" t="s">
        <v>305</v>
      </c>
      <c r="H222" s="5">
        <v>0</v>
      </c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</row>
    <row r="223" spans="1:39" x14ac:dyDescent="0.3">
      <c r="A223" s="5">
        <f t="shared" si="12"/>
        <v>22</v>
      </c>
      <c r="B223" s="5" t="s">
        <v>34</v>
      </c>
      <c r="C223" s="5" t="s">
        <v>171</v>
      </c>
      <c r="D223" s="5">
        <v>2</v>
      </c>
      <c r="E223" s="5" t="s">
        <v>294</v>
      </c>
      <c r="F223" s="5"/>
      <c r="G223" s="5" t="s">
        <v>305</v>
      </c>
      <c r="H223" s="5">
        <v>0</v>
      </c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</row>
    <row r="224" spans="1:39" x14ac:dyDescent="0.3">
      <c r="A224" s="5">
        <f t="shared" si="12"/>
        <v>22</v>
      </c>
      <c r="B224" s="5" t="s">
        <v>34</v>
      </c>
      <c r="C224" s="5" t="s">
        <v>171</v>
      </c>
      <c r="D224" s="5">
        <v>3</v>
      </c>
      <c r="E224" s="5" t="s">
        <v>295</v>
      </c>
      <c r="F224" s="5"/>
      <c r="G224" s="5" t="s">
        <v>305</v>
      </c>
      <c r="H224" s="5">
        <v>0</v>
      </c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</row>
    <row r="225" spans="1:39" x14ac:dyDescent="0.3">
      <c r="A225" s="5">
        <f t="shared" si="12"/>
        <v>22</v>
      </c>
      <c r="B225" s="5" t="s">
        <v>34</v>
      </c>
      <c r="C225" s="5" t="s">
        <v>171</v>
      </c>
      <c r="D225" s="5">
        <v>4</v>
      </c>
      <c r="E225" s="5" t="s">
        <v>296</v>
      </c>
      <c r="F225" s="5"/>
      <c r="G225" s="5" t="s">
        <v>305</v>
      </c>
      <c r="H225" s="5">
        <v>0</v>
      </c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</row>
    <row r="226" spans="1:39" x14ac:dyDescent="0.3">
      <c r="A226" s="5">
        <f t="shared" si="12"/>
        <v>22</v>
      </c>
      <c r="B226" s="5" t="s">
        <v>34</v>
      </c>
      <c r="C226" s="5" t="s">
        <v>171</v>
      </c>
      <c r="D226" s="5">
        <v>5</v>
      </c>
      <c r="E226" s="5" t="s">
        <v>297</v>
      </c>
      <c r="F226" s="5"/>
      <c r="G226" s="5" t="s">
        <v>305</v>
      </c>
      <c r="H226" s="5">
        <v>0</v>
      </c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</row>
    <row r="227" spans="1:39" x14ac:dyDescent="0.3">
      <c r="A227" s="5">
        <f t="shared" si="12"/>
        <v>22</v>
      </c>
      <c r="B227" s="5" t="s">
        <v>34</v>
      </c>
      <c r="C227" s="5" t="s">
        <v>171</v>
      </c>
      <c r="D227" s="5">
        <v>6</v>
      </c>
      <c r="E227" s="5" t="s">
        <v>298</v>
      </c>
      <c r="F227" s="5"/>
      <c r="G227" s="5" t="s">
        <v>305</v>
      </c>
      <c r="H227" s="5">
        <v>0</v>
      </c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</row>
    <row r="228" spans="1:39" x14ac:dyDescent="0.3">
      <c r="A228" s="5">
        <f t="shared" si="12"/>
        <v>22</v>
      </c>
      <c r="B228" s="5" t="s">
        <v>34</v>
      </c>
      <c r="C228" s="5" t="s">
        <v>171</v>
      </c>
      <c r="D228" s="5">
        <v>7</v>
      </c>
      <c r="E228" s="5" t="s">
        <v>299</v>
      </c>
      <c r="F228" s="5"/>
      <c r="G228" s="5" t="s">
        <v>305</v>
      </c>
      <c r="H228" s="5">
        <v>0</v>
      </c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</row>
    <row r="229" spans="1:39" x14ac:dyDescent="0.3">
      <c r="A229" s="5">
        <f t="shared" si="12"/>
        <v>22</v>
      </c>
      <c r="B229" s="5" t="s">
        <v>34</v>
      </c>
      <c r="C229" s="5" t="s">
        <v>171</v>
      </c>
      <c r="D229" s="5">
        <v>8</v>
      </c>
      <c r="E229" s="5" t="s">
        <v>300</v>
      </c>
      <c r="F229" s="5"/>
      <c r="G229" s="5" t="s">
        <v>305</v>
      </c>
      <c r="H229" s="5">
        <v>0</v>
      </c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</row>
    <row r="230" spans="1:39" s="2" customFormat="1" x14ac:dyDescent="0.3">
      <c r="A230" s="7">
        <f t="shared" si="12"/>
        <v>22</v>
      </c>
      <c r="B230" s="7" t="s">
        <v>34</v>
      </c>
      <c r="C230" s="7" t="s">
        <v>171</v>
      </c>
      <c r="D230" s="7">
        <v>9</v>
      </c>
      <c r="E230" s="7" t="s">
        <v>301</v>
      </c>
      <c r="F230" s="7"/>
      <c r="G230" s="7" t="s">
        <v>304</v>
      </c>
      <c r="H230" s="7">
        <v>0</v>
      </c>
      <c r="I230" s="7">
        <v>0.14000000000000001</v>
      </c>
      <c r="J230" s="7">
        <v>0.14000000000000001</v>
      </c>
      <c r="K230" s="7">
        <v>0.14000000000000001</v>
      </c>
      <c r="L230" s="7">
        <v>0.14000000000000001</v>
      </c>
      <c r="M230" s="7">
        <v>0.14000000000000001</v>
      </c>
      <c r="N230" s="7">
        <v>0.14000000000000001</v>
      </c>
      <c r="O230" s="7">
        <v>0.14000000000000001</v>
      </c>
      <c r="P230" s="7">
        <v>0.14000000000000001</v>
      </c>
      <c r="Q230" s="7">
        <v>0.14000000000000001</v>
      </c>
      <c r="R230" s="7">
        <v>0.14000000000000001</v>
      </c>
      <c r="S230" s="7">
        <v>0.14000000000000001</v>
      </c>
      <c r="T230" s="7">
        <v>0.14000000000000001</v>
      </c>
      <c r="U230" s="7">
        <v>0.14000000000000001</v>
      </c>
      <c r="V230" s="7">
        <v>0.14000000000000001</v>
      </c>
      <c r="W230" s="7">
        <v>0.14000000000000001</v>
      </c>
      <c r="X230" s="7">
        <v>0.14000000000000001</v>
      </c>
      <c r="Y230" s="7">
        <v>0.14000000000000001</v>
      </c>
      <c r="Z230" s="7">
        <v>0.14000000000000001</v>
      </c>
      <c r="AA230" s="7">
        <v>0.14000000000000001</v>
      </c>
      <c r="AB230" s="7">
        <v>0.14000000000000001</v>
      </c>
      <c r="AC230" s="7">
        <v>0.14000000000000001</v>
      </c>
      <c r="AD230" s="7">
        <v>0.14000000000000001</v>
      </c>
      <c r="AE230" s="7">
        <v>0.14000000000000001</v>
      </c>
      <c r="AF230" s="7">
        <v>0.14000000000000001</v>
      </c>
      <c r="AG230" s="7">
        <v>0.14000000000000001</v>
      </c>
      <c r="AH230" s="7">
        <v>0.14000000000000001</v>
      </c>
      <c r="AI230" s="7">
        <v>0.14000000000000001</v>
      </c>
      <c r="AJ230" s="7">
        <v>0.14000000000000001</v>
      </c>
      <c r="AK230" s="7">
        <v>0.14000000000000001</v>
      </c>
      <c r="AL230" s="7">
        <v>0.14000000000000001</v>
      </c>
      <c r="AM230" s="6" t="s">
        <v>306</v>
      </c>
    </row>
    <row r="231" spans="1:39" x14ac:dyDescent="0.3">
      <c r="A231" s="5">
        <f t="shared" si="12"/>
        <v>22</v>
      </c>
      <c r="B231" s="5" t="s">
        <v>34</v>
      </c>
      <c r="C231" s="5" t="s">
        <v>171</v>
      </c>
      <c r="D231" s="5">
        <v>10</v>
      </c>
      <c r="E231" s="5" t="s">
        <v>302</v>
      </c>
      <c r="F231" s="5"/>
      <c r="G231" s="5" t="s">
        <v>303</v>
      </c>
      <c r="H231" s="5">
        <v>0</v>
      </c>
      <c r="I231" s="5">
        <v>0.9</v>
      </c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</row>
    <row r="232" spans="1:39" x14ac:dyDescent="0.3">
      <c r="A232" s="3">
        <f t="shared" si="12"/>
        <v>23</v>
      </c>
      <c r="B232" s="3" t="s">
        <v>35</v>
      </c>
      <c r="C232" s="3" t="s">
        <v>172</v>
      </c>
      <c r="D232" s="3">
        <v>1</v>
      </c>
      <c r="E232" s="3" t="s">
        <v>293</v>
      </c>
      <c r="F232" s="3"/>
      <c r="G232" s="3" t="s">
        <v>305</v>
      </c>
      <c r="H232" s="3">
        <v>0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</row>
    <row r="233" spans="1:39" x14ac:dyDescent="0.3">
      <c r="A233" s="3">
        <f t="shared" si="12"/>
        <v>23</v>
      </c>
      <c r="B233" s="3" t="s">
        <v>35</v>
      </c>
      <c r="C233" s="3" t="s">
        <v>172</v>
      </c>
      <c r="D233" s="3">
        <v>2</v>
      </c>
      <c r="E233" s="3" t="s">
        <v>294</v>
      </c>
      <c r="F233" s="3"/>
      <c r="G233" s="3" t="s">
        <v>305</v>
      </c>
      <c r="H233" s="3">
        <v>0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</row>
    <row r="234" spans="1:39" x14ac:dyDescent="0.3">
      <c r="A234" s="3">
        <f t="shared" si="12"/>
        <v>23</v>
      </c>
      <c r="B234" s="3" t="s">
        <v>35</v>
      </c>
      <c r="C234" s="3" t="s">
        <v>172</v>
      </c>
      <c r="D234" s="3">
        <v>3</v>
      </c>
      <c r="E234" s="3" t="s">
        <v>295</v>
      </c>
      <c r="F234" s="3"/>
      <c r="G234" s="3" t="s">
        <v>305</v>
      </c>
      <c r="H234" s="3">
        <v>0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</row>
    <row r="235" spans="1:39" x14ac:dyDescent="0.3">
      <c r="A235" s="3">
        <f t="shared" si="12"/>
        <v>23</v>
      </c>
      <c r="B235" s="3" t="s">
        <v>35</v>
      </c>
      <c r="C235" s="3" t="s">
        <v>172</v>
      </c>
      <c r="D235" s="3">
        <v>4</v>
      </c>
      <c r="E235" s="3" t="s">
        <v>296</v>
      </c>
      <c r="F235" s="3"/>
      <c r="G235" s="3" t="s">
        <v>305</v>
      </c>
      <c r="H235" s="3">
        <v>0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</row>
    <row r="236" spans="1:39" x14ac:dyDescent="0.3">
      <c r="A236" s="3">
        <f t="shared" si="12"/>
        <v>23</v>
      </c>
      <c r="B236" s="3" t="s">
        <v>35</v>
      </c>
      <c r="C236" s="3" t="s">
        <v>172</v>
      </c>
      <c r="D236" s="3">
        <v>5</v>
      </c>
      <c r="E236" s="3" t="s">
        <v>297</v>
      </c>
      <c r="F236" s="3"/>
      <c r="G236" s="3" t="s">
        <v>305</v>
      </c>
      <c r="H236" s="3">
        <v>0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</row>
    <row r="237" spans="1:39" x14ac:dyDescent="0.3">
      <c r="A237" s="3">
        <f t="shared" si="12"/>
        <v>23</v>
      </c>
      <c r="B237" s="3" t="s">
        <v>35</v>
      </c>
      <c r="C237" s="3" t="s">
        <v>172</v>
      </c>
      <c r="D237" s="3">
        <v>6</v>
      </c>
      <c r="E237" s="3" t="s">
        <v>298</v>
      </c>
      <c r="F237" s="3"/>
      <c r="G237" s="3" t="s">
        <v>305</v>
      </c>
      <c r="H237" s="3">
        <v>0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</row>
    <row r="238" spans="1:39" x14ac:dyDescent="0.3">
      <c r="A238" s="3">
        <f t="shared" si="12"/>
        <v>23</v>
      </c>
      <c r="B238" s="3" t="s">
        <v>35</v>
      </c>
      <c r="C238" s="3" t="s">
        <v>172</v>
      </c>
      <c r="D238" s="3">
        <v>7</v>
      </c>
      <c r="E238" s="3" t="s">
        <v>299</v>
      </c>
      <c r="F238" s="3"/>
      <c r="G238" s="3" t="s">
        <v>305</v>
      </c>
      <c r="H238" s="3">
        <v>0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</row>
    <row r="239" spans="1:39" x14ac:dyDescent="0.3">
      <c r="A239" s="3">
        <f t="shared" si="12"/>
        <v>23</v>
      </c>
      <c r="B239" s="3" t="s">
        <v>35</v>
      </c>
      <c r="C239" s="3" t="s">
        <v>172</v>
      </c>
      <c r="D239" s="3">
        <v>8</v>
      </c>
      <c r="E239" s="3" t="s">
        <v>300</v>
      </c>
      <c r="F239" s="3"/>
      <c r="G239" s="3" t="s">
        <v>305</v>
      </c>
      <c r="H239" s="3">
        <v>0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</row>
    <row r="240" spans="1:39" s="2" customFormat="1" x14ac:dyDescent="0.3">
      <c r="A240" s="6">
        <f t="shared" si="12"/>
        <v>23</v>
      </c>
      <c r="B240" s="6" t="s">
        <v>35</v>
      </c>
      <c r="C240" s="6" t="s">
        <v>172</v>
      </c>
      <c r="D240" s="6">
        <v>9</v>
      </c>
      <c r="E240" s="6" t="s">
        <v>301</v>
      </c>
      <c r="F240" s="6"/>
      <c r="G240" s="6" t="s">
        <v>304</v>
      </c>
      <c r="H240" s="6">
        <v>0</v>
      </c>
      <c r="I240" s="6">
        <v>0.14000000000000001</v>
      </c>
      <c r="J240" s="6">
        <v>0.14000000000000001</v>
      </c>
      <c r="K240" s="6">
        <v>0.14000000000000001</v>
      </c>
      <c r="L240" s="6">
        <v>0.14000000000000001</v>
      </c>
      <c r="M240" s="6">
        <v>0.14000000000000001</v>
      </c>
      <c r="N240" s="6">
        <v>0.14000000000000001</v>
      </c>
      <c r="O240" s="6">
        <v>0.14000000000000001</v>
      </c>
      <c r="P240" s="6">
        <v>0.14000000000000001</v>
      </c>
      <c r="Q240" s="6">
        <v>0.14000000000000001</v>
      </c>
      <c r="R240" s="6">
        <v>0.14000000000000001</v>
      </c>
      <c r="S240" s="6">
        <v>0.14000000000000001</v>
      </c>
      <c r="T240" s="6">
        <v>0.14000000000000001</v>
      </c>
      <c r="U240" s="6">
        <v>0.14000000000000001</v>
      </c>
      <c r="V240" s="6">
        <v>0.14000000000000001</v>
      </c>
      <c r="W240" s="6">
        <v>0.14000000000000001</v>
      </c>
      <c r="X240" s="6">
        <v>0.14000000000000001</v>
      </c>
      <c r="Y240" s="6">
        <v>0.14000000000000001</v>
      </c>
      <c r="Z240" s="6">
        <v>0.14000000000000001</v>
      </c>
      <c r="AA240" s="6">
        <v>0.14000000000000001</v>
      </c>
      <c r="AB240" s="6">
        <v>0.14000000000000001</v>
      </c>
      <c r="AC240" s="6">
        <v>0.14000000000000001</v>
      </c>
      <c r="AD240" s="6">
        <v>0.14000000000000001</v>
      </c>
      <c r="AE240" s="6">
        <v>0.14000000000000001</v>
      </c>
      <c r="AF240" s="6">
        <v>0.14000000000000001</v>
      </c>
      <c r="AG240" s="6">
        <v>0.14000000000000001</v>
      </c>
      <c r="AH240" s="6">
        <v>0.14000000000000001</v>
      </c>
      <c r="AI240" s="6">
        <v>0.14000000000000001</v>
      </c>
      <c r="AJ240" s="6">
        <v>0.14000000000000001</v>
      </c>
      <c r="AK240" s="6">
        <v>0.14000000000000001</v>
      </c>
      <c r="AL240" s="6">
        <v>0.14000000000000001</v>
      </c>
      <c r="AM240" s="6" t="s">
        <v>306</v>
      </c>
    </row>
    <row r="241" spans="1:39" x14ac:dyDescent="0.3">
      <c r="A241" s="3">
        <f t="shared" si="12"/>
        <v>23</v>
      </c>
      <c r="B241" s="3" t="s">
        <v>35</v>
      </c>
      <c r="C241" s="3" t="s">
        <v>172</v>
      </c>
      <c r="D241" s="3">
        <v>10</v>
      </c>
      <c r="E241" s="3" t="s">
        <v>302</v>
      </c>
      <c r="F241" s="3"/>
      <c r="G241" s="3" t="s">
        <v>303</v>
      </c>
      <c r="H241" s="3">
        <v>0</v>
      </c>
      <c r="I241" s="3">
        <v>0.9</v>
      </c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</row>
    <row r="242" spans="1:39" x14ac:dyDescent="0.3">
      <c r="A242" s="5">
        <f t="shared" si="12"/>
        <v>24</v>
      </c>
      <c r="B242" s="5" t="s">
        <v>36</v>
      </c>
      <c r="C242" s="5" t="s">
        <v>173</v>
      </c>
      <c r="D242" s="5">
        <v>1</v>
      </c>
      <c r="E242" s="5" t="s">
        <v>293</v>
      </c>
      <c r="F242" s="5"/>
      <c r="G242" s="5" t="s">
        <v>305</v>
      </c>
      <c r="H242" s="5">
        <v>0</v>
      </c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</row>
    <row r="243" spans="1:39" x14ac:dyDescent="0.3">
      <c r="A243" s="5">
        <f t="shared" si="12"/>
        <v>24</v>
      </c>
      <c r="B243" s="5" t="s">
        <v>36</v>
      </c>
      <c r="C243" s="5" t="s">
        <v>173</v>
      </c>
      <c r="D243" s="5">
        <v>2</v>
      </c>
      <c r="E243" s="5" t="s">
        <v>294</v>
      </c>
      <c r="F243" s="5"/>
      <c r="G243" s="5" t="s">
        <v>305</v>
      </c>
      <c r="H243" s="5">
        <v>0</v>
      </c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</row>
    <row r="244" spans="1:39" x14ac:dyDescent="0.3">
      <c r="A244" s="5">
        <f t="shared" si="12"/>
        <v>24</v>
      </c>
      <c r="B244" s="5" t="s">
        <v>36</v>
      </c>
      <c r="C244" s="5" t="s">
        <v>173</v>
      </c>
      <c r="D244" s="5">
        <v>3</v>
      </c>
      <c r="E244" s="5" t="s">
        <v>295</v>
      </c>
      <c r="F244" s="5"/>
      <c r="G244" s="5" t="s">
        <v>305</v>
      </c>
      <c r="H244" s="5">
        <v>0</v>
      </c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</row>
    <row r="245" spans="1:39" x14ac:dyDescent="0.3">
      <c r="A245" s="5">
        <f t="shared" si="12"/>
        <v>24</v>
      </c>
      <c r="B245" s="5" t="s">
        <v>36</v>
      </c>
      <c r="C245" s="5" t="s">
        <v>173</v>
      </c>
      <c r="D245" s="5">
        <v>4</v>
      </c>
      <c r="E245" s="5" t="s">
        <v>296</v>
      </c>
      <c r="F245" s="5"/>
      <c r="G245" s="5" t="s">
        <v>305</v>
      </c>
      <c r="H245" s="5">
        <v>0</v>
      </c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</row>
    <row r="246" spans="1:39" x14ac:dyDescent="0.3">
      <c r="A246" s="5">
        <f t="shared" si="12"/>
        <v>24</v>
      </c>
      <c r="B246" s="5" t="s">
        <v>36</v>
      </c>
      <c r="C246" s="5" t="s">
        <v>173</v>
      </c>
      <c r="D246" s="5">
        <v>5</v>
      </c>
      <c r="E246" s="5" t="s">
        <v>297</v>
      </c>
      <c r="F246" s="5"/>
      <c r="G246" s="5" t="s">
        <v>305</v>
      </c>
      <c r="H246" s="5">
        <v>0</v>
      </c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</row>
    <row r="247" spans="1:39" x14ac:dyDescent="0.3">
      <c r="A247" s="5">
        <f t="shared" si="12"/>
        <v>24</v>
      </c>
      <c r="B247" s="5" t="s">
        <v>36</v>
      </c>
      <c r="C247" s="5" t="s">
        <v>173</v>
      </c>
      <c r="D247" s="5">
        <v>6</v>
      </c>
      <c r="E247" s="5" t="s">
        <v>298</v>
      </c>
      <c r="F247" s="5"/>
      <c r="G247" s="5" t="s">
        <v>305</v>
      </c>
      <c r="H247" s="5">
        <v>0</v>
      </c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</row>
    <row r="248" spans="1:39" x14ac:dyDescent="0.3">
      <c r="A248" s="5">
        <f t="shared" si="12"/>
        <v>24</v>
      </c>
      <c r="B248" s="5" t="s">
        <v>36</v>
      </c>
      <c r="C248" s="5" t="s">
        <v>173</v>
      </c>
      <c r="D248" s="5">
        <v>7</v>
      </c>
      <c r="E248" s="5" t="s">
        <v>299</v>
      </c>
      <c r="F248" s="5"/>
      <c r="G248" s="5" t="s">
        <v>305</v>
      </c>
      <c r="H248" s="5">
        <v>0</v>
      </c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</row>
    <row r="249" spans="1:39" x14ac:dyDescent="0.3">
      <c r="A249" s="5">
        <f t="shared" si="12"/>
        <v>24</v>
      </c>
      <c r="B249" s="5" t="s">
        <v>36</v>
      </c>
      <c r="C249" s="5" t="s">
        <v>173</v>
      </c>
      <c r="D249" s="5">
        <v>8</v>
      </c>
      <c r="E249" s="5" t="s">
        <v>300</v>
      </c>
      <c r="F249" s="5"/>
      <c r="G249" s="5" t="s">
        <v>305</v>
      </c>
      <c r="H249" s="5">
        <v>0</v>
      </c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</row>
    <row r="250" spans="1:39" s="2" customFormat="1" x14ac:dyDescent="0.3">
      <c r="A250" s="7">
        <f t="shared" si="12"/>
        <v>24</v>
      </c>
      <c r="B250" s="7" t="s">
        <v>36</v>
      </c>
      <c r="C250" s="7" t="s">
        <v>173</v>
      </c>
      <c r="D250" s="7">
        <v>9</v>
      </c>
      <c r="E250" s="7" t="s">
        <v>301</v>
      </c>
      <c r="F250" s="7"/>
      <c r="G250" s="7" t="s">
        <v>304</v>
      </c>
      <c r="H250" s="7">
        <v>0</v>
      </c>
      <c r="I250" s="7">
        <v>0.01</v>
      </c>
      <c r="J250" s="7">
        <v>0.01</v>
      </c>
      <c r="K250" s="7">
        <v>0.01</v>
      </c>
      <c r="L250" s="7">
        <v>0.01</v>
      </c>
      <c r="M250" s="7">
        <v>0.01</v>
      </c>
      <c r="N250" s="7">
        <v>0.01</v>
      </c>
      <c r="O250" s="7">
        <v>0.01</v>
      </c>
      <c r="P250" s="7">
        <v>0.01</v>
      </c>
      <c r="Q250" s="7">
        <v>0.01</v>
      </c>
      <c r="R250" s="7">
        <v>0.01</v>
      </c>
      <c r="S250" s="7">
        <v>0.01</v>
      </c>
      <c r="T250" s="7">
        <v>0.01</v>
      </c>
      <c r="U250" s="7">
        <v>0.01</v>
      </c>
      <c r="V250" s="7">
        <v>0.01</v>
      </c>
      <c r="W250" s="7">
        <v>0.01</v>
      </c>
      <c r="X250" s="7">
        <v>0.01</v>
      </c>
      <c r="Y250" s="7">
        <v>0.01</v>
      </c>
      <c r="Z250" s="7">
        <v>0.01</v>
      </c>
      <c r="AA250" s="7">
        <v>0.01</v>
      </c>
      <c r="AB250" s="7">
        <v>0.01</v>
      </c>
      <c r="AC250" s="7">
        <v>0.01</v>
      </c>
      <c r="AD250" s="7">
        <v>0.01</v>
      </c>
      <c r="AE250" s="7">
        <v>0.01</v>
      </c>
      <c r="AF250" s="7">
        <v>0.01</v>
      </c>
      <c r="AG250" s="7">
        <v>0.01</v>
      </c>
      <c r="AH250" s="7">
        <v>0.01</v>
      </c>
      <c r="AI250" s="7">
        <v>0.01</v>
      </c>
      <c r="AJ250" s="7">
        <v>0.01</v>
      </c>
      <c r="AK250" s="7">
        <v>0.01</v>
      </c>
      <c r="AL250" s="7">
        <v>0.01</v>
      </c>
      <c r="AM250" s="6" t="s">
        <v>306</v>
      </c>
    </row>
    <row r="251" spans="1:39" x14ac:dyDescent="0.3">
      <c r="A251" s="5">
        <f t="shared" si="12"/>
        <v>24</v>
      </c>
      <c r="B251" s="5" t="s">
        <v>36</v>
      </c>
      <c r="C251" s="5" t="s">
        <v>173</v>
      </c>
      <c r="D251" s="5">
        <v>10</v>
      </c>
      <c r="E251" s="5" t="s">
        <v>302</v>
      </c>
      <c r="F251" s="5"/>
      <c r="G251" s="5" t="s">
        <v>303</v>
      </c>
      <c r="H251" s="5">
        <v>0</v>
      </c>
      <c r="I251" s="5">
        <v>0.9</v>
      </c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M161"/>
  <sheetViews>
    <sheetView tabSelected="1" topLeftCell="H1" zoomScale="130" zoomScaleNormal="130" workbookViewId="0">
      <pane ySplit="1" topLeftCell="A55" activePane="bottomLeft" state="frozen"/>
      <selection activeCell="G1" sqref="G1"/>
      <selection pane="bottomLeft" activeCell="P168" sqref="P168"/>
    </sheetView>
  </sheetViews>
  <sheetFormatPr defaultColWidth="8.88671875" defaultRowHeight="14.4" x14ac:dyDescent="0.3"/>
  <cols>
    <col min="1" max="1" width="7.44140625" style="31" bestFit="1" customWidth="1"/>
    <col min="2" max="2" width="13.88671875" style="31" bestFit="1" customWidth="1"/>
    <col min="3" max="3" width="63.44140625" style="31" bestFit="1" customWidth="1"/>
    <col min="4" max="4" width="12.44140625" style="31" bestFit="1" customWidth="1"/>
    <col min="5" max="5" width="38.44140625" style="31" bestFit="1" customWidth="1"/>
    <col min="6" max="6" width="4.5546875" style="31" bestFit="1" customWidth="1"/>
    <col min="7" max="7" width="15.5546875" style="31" bestFit="1" customWidth="1"/>
    <col min="8" max="8" width="19.5546875" style="31" bestFit="1" customWidth="1"/>
    <col min="9" max="38" width="8.6640625" style="31" customWidth="1"/>
    <col min="39" max="16384" width="8.88671875" style="31"/>
  </cols>
  <sheetData>
    <row r="1" spans="1:39" x14ac:dyDescent="0.3">
      <c r="A1" s="30" t="s">
        <v>1</v>
      </c>
      <c r="B1" s="30" t="s">
        <v>2</v>
      </c>
      <c r="C1" s="30" t="s">
        <v>3</v>
      </c>
      <c r="D1" s="30" t="s">
        <v>4</v>
      </c>
      <c r="E1" s="30" t="s">
        <v>5</v>
      </c>
      <c r="F1" s="30" t="s">
        <v>6</v>
      </c>
      <c r="G1" s="30" t="s">
        <v>291</v>
      </c>
      <c r="H1" s="30" t="s">
        <v>292</v>
      </c>
      <c r="I1" s="30">
        <v>2021</v>
      </c>
      <c r="J1" s="30">
        <v>2022</v>
      </c>
      <c r="K1" s="30">
        <v>2023</v>
      </c>
      <c r="L1" s="30">
        <v>2024</v>
      </c>
      <c r="M1" s="30">
        <v>2025</v>
      </c>
      <c r="N1" s="30">
        <v>2026</v>
      </c>
      <c r="O1" s="30">
        <v>2027</v>
      </c>
      <c r="P1" s="30">
        <v>2028</v>
      </c>
      <c r="Q1" s="30">
        <v>2029</v>
      </c>
      <c r="R1" s="30">
        <v>2030</v>
      </c>
      <c r="S1" s="30">
        <v>2031</v>
      </c>
      <c r="T1" s="30">
        <v>2032</v>
      </c>
      <c r="U1" s="30">
        <v>2033</v>
      </c>
      <c r="V1" s="30">
        <v>2034</v>
      </c>
      <c r="W1" s="30">
        <v>2035</v>
      </c>
      <c r="X1" s="30">
        <v>2036</v>
      </c>
      <c r="Y1" s="30">
        <v>2037</v>
      </c>
      <c r="Z1" s="30">
        <v>2038</v>
      </c>
      <c r="AA1" s="30">
        <v>2039</v>
      </c>
      <c r="AB1" s="30">
        <v>2040</v>
      </c>
      <c r="AC1" s="30">
        <v>2041</v>
      </c>
      <c r="AD1" s="30">
        <v>2042</v>
      </c>
      <c r="AE1" s="30">
        <v>2043</v>
      </c>
      <c r="AF1" s="30">
        <v>2044</v>
      </c>
      <c r="AG1" s="30">
        <v>2045</v>
      </c>
      <c r="AH1" s="30">
        <v>2046</v>
      </c>
      <c r="AI1" s="30">
        <v>2047</v>
      </c>
      <c r="AJ1" s="30">
        <v>2048</v>
      </c>
      <c r="AK1" s="30">
        <v>2049</v>
      </c>
      <c r="AL1" s="30">
        <v>2050</v>
      </c>
      <c r="AM1" s="30"/>
    </row>
    <row r="2" spans="1:39" hidden="1" x14ac:dyDescent="0.3">
      <c r="A2" s="32">
        <v>1</v>
      </c>
      <c r="B2" s="32" t="s">
        <v>37</v>
      </c>
      <c r="C2" s="32" t="s">
        <v>174</v>
      </c>
      <c r="D2" s="32">
        <v>1</v>
      </c>
      <c r="E2" s="32" t="s">
        <v>293</v>
      </c>
      <c r="F2" s="32"/>
      <c r="G2" s="32" t="s">
        <v>304</v>
      </c>
      <c r="H2" s="32">
        <v>0</v>
      </c>
      <c r="I2" s="61">
        <v>13.931755829903979</v>
      </c>
      <c r="J2" s="61">
        <v>14.857338820301784</v>
      </c>
      <c r="K2" s="61">
        <v>11.244273593792867</v>
      </c>
      <c r="L2" s="32">
        <f>AVERAGE(I2:K2)</f>
        <v>13.344456081332877</v>
      </c>
      <c r="M2" s="32">
        <f>L2</f>
        <v>13.344456081332877</v>
      </c>
      <c r="N2" s="32">
        <f t="shared" ref="N2:AL2" si="0">M2</f>
        <v>13.344456081332877</v>
      </c>
      <c r="O2" s="32">
        <f t="shared" si="0"/>
        <v>13.344456081332877</v>
      </c>
      <c r="P2" s="32">
        <f t="shared" si="0"/>
        <v>13.344456081332877</v>
      </c>
      <c r="Q2" s="32">
        <f t="shared" si="0"/>
        <v>13.344456081332877</v>
      </c>
      <c r="R2" s="32">
        <f t="shared" si="0"/>
        <v>13.344456081332877</v>
      </c>
      <c r="S2" s="32">
        <f t="shared" si="0"/>
        <v>13.344456081332877</v>
      </c>
      <c r="T2" s="32">
        <f t="shared" si="0"/>
        <v>13.344456081332877</v>
      </c>
      <c r="U2" s="32">
        <f t="shared" si="0"/>
        <v>13.344456081332877</v>
      </c>
      <c r="V2" s="32">
        <f t="shared" si="0"/>
        <v>13.344456081332877</v>
      </c>
      <c r="W2" s="32">
        <f t="shared" si="0"/>
        <v>13.344456081332877</v>
      </c>
      <c r="X2" s="32">
        <f t="shared" si="0"/>
        <v>13.344456081332877</v>
      </c>
      <c r="Y2" s="32">
        <f t="shared" si="0"/>
        <v>13.344456081332877</v>
      </c>
      <c r="Z2" s="32">
        <f t="shared" si="0"/>
        <v>13.344456081332877</v>
      </c>
      <c r="AA2" s="32">
        <f t="shared" si="0"/>
        <v>13.344456081332877</v>
      </c>
      <c r="AB2" s="32">
        <f t="shared" si="0"/>
        <v>13.344456081332877</v>
      </c>
      <c r="AC2" s="32">
        <f t="shared" si="0"/>
        <v>13.344456081332877</v>
      </c>
      <c r="AD2" s="32">
        <f t="shared" si="0"/>
        <v>13.344456081332877</v>
      </c>
      <c r="AE2" s="32">
        <f t="shared" si="0"/>
        <v>13.344456081332877</v>
      </c>
      <c r="AF2" s="32">
        <f t="shared" si="0"/>
        <v>13.344456081332877</v>
      </c>
      <c r="AG2" s="32">
        <f t="shared" si="0"/>
        <v>13.344456081332877</v>
      </c>
      <c r="AH2" s="32">
        <f t="shared" si="0"/>
        <v>13.344456081332877</v>
      </c>
      <c r="AI2" s="32">
        <f t="shared" si="0"/>
        <v>13.344456081332877</v>
      </c>
      <c r="AJ2" s="32">
        <f t="shared" si="0"/>
        <v>13.344456081332877</v>
      </c>
      <c r="AK2" s="32">
        <f t="shared" si="0"/>
        <v>13.344456081332877</v>
      </c>
      <c r="AL2" s="32">
        <f t="shared" si="0"/>
        <v>13.344456081332877</v>
      </c>
      <c r="AM2" s="32"/>
    </row>
    <row r="3" spans="1:39" hidden="1" x14ac:dyDescent="0.3">
      <c r="A3" s="32">
        <v>1</v>
      </c>
      <c r="B3" s="32" t="s">
        <v>37</v>
      </c>
      <c r="C3" s="32" t="s">
        <v>174</v>
      </c>
      <c r="D3" s="32">
        <v>2</v>
      </c>
      <c r="E3" s="32" t="s">
        <v>294</v>
      </c>
      <c r="F3" s="32"/>
      <c r="G3" s="32" t="s">
        <v>304</v>
      </c>
      <c r="H3" s="32">
        <v>0</v>
      </c>
      <c r="I3" s="61">
        <v>0.94307270233196172</v>
      </c>
      <c r="J3" s="61">
        <v>1.0028703703703705</v>
      </c>
      <c r="K3" s="61">
        <v>0.76436922462277102</v>
      </c>
      <c r="L3" s="32">
        <f>AVERAGE(I3:K3)</f>
        <v>0.90343743244170105</v>
      </c>
      <c r="M3" s="32">
        <f>L3</f>
        <v>0.90343743244170105</v>
      </c>
      <c r="N3" s="32">
        <f t="shared" ref="N3:AL3" si="1">M3</f>
        <v>0.90343743244170105</v>
      </c>
      <c r="O3" s="32">
        <f t="shared" si="1"/>
        <v>0.90343743244170105</v>
      </c>
      <c r="P3" s="32">
        <f t="shared" si="1"/>
        <v>0.90343743244170105</v>
      </c>
      <c r="Q3" s="32">
        <f t="shared" si="1"/>
        <v>0.90343743244170105</v>
      </c>
      <c r="R3" s="32">
        <f t="shared" si="1"/>
        <v>0.90343743244170105</v>
      </c>
      <c r="S3" s="32">
        <f t="shared" si="1"/>
        <v>0.90343743244170105</v>
      </c>
      <c r="T3" s="32">
        <f t="shared" si="1"/>
        <v>0.90343743244170105</v>
      </c>
      <c r="U3" s="32">
        <f t="shared" si="1"/>
        <v>0.90343743244170105</v>
      </c>
      <c r="V3" s="32">
        <f t="shared" si="1"/>
        <v>0.90343743244170105</v>
      </c>
      <c r="W3" s="32">
        <f t="shared" si="1"/>
        <v>0.90343743244170105</v>
      </c>
      <c r="X3" s="32">
        <f t="shared" si="1"/>
        <v>0.90343743244170105</v>
      </c>
      <c r="Y3" s="32">
        <f t="shared" si="1"/>
        <v>0.90343743244170105</v>
      </c>
      <c r="Z3" s="32">
        <f t="shared" si="1"/>
        <v>0.90343743244170105</v>
      </c>
      <c r="AA3" s="32">
        <f t="shared" si="1"/>
        <v>0.90343743244170105</v>
      </c>
      <c r="AB3" s="32">
        <f t="shared" si="1"/>
        <v>0.90343743244170105</v>
      </c>
      <c r="AC3" s="32">
        <f t="shared" si="1"/>
        <v>0.90343743244170105</v>
      </c>
      <c r="AD3" s="32">
        <f t="shared" si="1"/>
        <v>0.90343743244170105</v>
      </c>
      <c r="AE3" s="32">
        <f t="shared" si="1"/>
        <v>0.90343743244170105</v>
      </c>
      <c r="AF3" s="32">
        <f t="shared" si="1"/>
        <v>0.90343743244170105</v>
      </c>
      <c r="AG3" s="32">
        <f t="shared" si="1"/>
        <v>0.90343743244170105</v>
      </c>
      <c r="AH3" s="32">
        <f t="shared" si="1"/>
        <v>0.90343743244170105</v>
      </c>
      <c r="AI3" s="32">
        <f t="shared" si="1"/>
        <v>0.90343743244170105</v>
      </c>
      <c r="AJ3" s="32">
        <f t="shared" si="1"/>
        <v>0.90343743244170105</v>
      </c>
      <c r="AK3" s="32">
        <f t="shared" si="1"/>
        <v>0.90343743244170105</v>
      </c>
      <c r="AL3" s="32">
        <f t="shared" si="1"/>
        <v>0.90343743244170105</v>
      </c>
      <c r="AM3" s="32"/>
    </row>
    <row r="4" spans="1:39" hidden="1" x14ac:dyDescent="0.3">
      <c r="A4" s="32">
        <v>1</v>
      </c>
      <c r="B4" s="32" t="s">
        <v>37</v>
      </c>
      <c r="C4" s="32" t="s">
        <v>174</v>
      </c>
      <c r="D4" s="32">
        <v>3</v>
      </c>
      <c r="E4" s="32" t="s">
        <v>295</v>
      </c>
      <c r="F4" s="32"/>
      <c r="G4" s="32" t="s">
        <v>305</v>
      </c>
      <c r="H4" s="32">
        <v>0</v>
      </c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</row>
    <row r="5" spans="1:39" hidden="1" x14ac:dyDescent="0.3">
      <c r="A5" s="32">
        <v>1</v>
      </c>
      <c r="B5" s="32" t="s">
        <v>37</v>
      </c>
      <c r="C5" s="32" t="s">
        <v>174</v>
      </c>
      <c r="D5" s="32">
        <v>4</v>
      </c>
      <c r="E5" s="32" t="s">
        <v>296</v>
      </c>
      <c r="F5" s="32"/>
      <c r="G5" s="32" t="s">
        <v>304</v>
      </c>
      <c r="H5" s="32">
        <v>0</v>
      </c>
      <c r="I5" s="32">
        <v>36.25</v>
      </c>
      <c r="J5" s="32">
        <v>36.25</v>
      </c>
      <c r="K5" s="32">
        <v>36.25</v>
      </c>
      <c r="L5" s="32">
        <v>36.25</v>
      </c>
      <c r="M5" s="32">
        <v>36.25</v>
      </c>
      <c r="N5" s="32">
        <v>36.25</v>
      </c>
      <c r="O5" s="32">
        <v>36.25</v>
      </c>
      <c r="P5" s="32">
        <v>36.25</v>
      </c>
      <c r="Q5" s="32">
        <v>36.25</v>
      </c>
      <c r="R5" s="32">
        <v>36.25</v>
      </c>
      <c r="S5" s="32">
        <v>36.25</v>
      </c>
      <c r="T5" s="32">
        <v>36.25</v>
      </c>
      <c r="U5" s="32">
        <v>36.25</v>
      </c>
      <c r="V5" s="32">
        <v>36.25</v>
      </c>
      <c r="W5" s="32">
        <v>36.25</v>
      </c>
      <c r="X5" s="32">
        <v>36.25</v>
      </c>
      <c r="Y5" s="32">
        <v>36.25</v>
      </c>
      <c r="Z5" s="32">
        <v>36.25</v>
      </c>
      <c r="AA5" s="32">
        <v>36.25</v>
      </c>
      <c r="AB5" s="32">
        <v>36.25</v>
      </c>
      <c r="AC5" s="32">
        <v>36.25</v>
      </c>
      <c r="AD5" s="32">
        <v>36.25</v>
      </c>
      <c r="AE5" s="32">
        <v>36.25</v>
      </c>
      <c r="AF5" s="32">
        <v>36.25</v>
      </c>
      <c r="AG5" s="32">
        <v>36.25</v>
      </c>
      <c r="AH5" s="32">
        <v>36.25</v>
      </c>
      <c r="AI5" s="32">
        <v>36.25</v>
      </c>
      <c r="AJ5" s="32">
        <v>36.25</v>
      </c>
      <c r="AK5" s="32">
        <v>36.25</v>
      </c>
      <c r="AL5" s="32">
        <v>36.25</v>
      </c>
      <c r="AM5" s="32"/>
    </row>
    <row r="6" spans="1:39" hidden="1" x14ac:dyDescent="0.3">
      <c r="A6" s="32">
        <v>1</v>
      </c>
      <c r="B6" s="32" t="s">
        <v>37</v>
      </c>
      <c r="C6" s="32" t="s">
        <v>174</v>
      </c>
      <c r="D6" s="32">
        <v>5</v>
      </c>
      <c r="E6" s="32" t="s">
        <v>297</v>
      </c>
      <c r="F6" s="32"/>
      <c r="G6" s="32" t="s">
        <v>305</v>
      </c>
      <c r="H6" s="32">
        <v>0</v>
      </c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</row>
    <row r="7" spans="1:39" hidden="1" x14ac:dyDescent="0.3">
      <c r="A7" s="32">
        <v>1</v>
      </c>
      <c r="B7" s="32" t="s">
        <v>37</v>
      </c>
      <c r="C7" s="32" t="s">
        <v>174</v>
      </c>
      <c r="D7" s="32">
        <v>6</v>
      </c>
      <c r="E7" s="32" t="s">
        <v>298</v>
      </c>
      <c r="F7" s="32"/>
      <c r="G7" s="32" t="s">
        <v>305</v>
      </c>
      <c r="H7" s="32">
        <v>0</v>
      </c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</row>
    <row r="8" spans="1:39" hidden="1" x14ac:dyDescent="0.3">
      <c r="A8" s="32">
        <v>1</v>
      </c>
      <c r="B8" s="32" t="s">
        <v>37</v>
      </c>
      <c r="C8" s="32" t="s">
        <v>174</v>
      </c>
      <c r="D8" s="32">
        <v>7</v>
      </c>
      <c r="E8" s="32" t="s">
        <v>299</v>
      </c>
      <c r="F8" s="32"/>
      <c r="G8" s="32" t="s">
        <v>305</v>
      </c>
      <c r="H8" s="32">
        <v>0</v>
      </c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</row>
    <row r="9" spans="1:39" hidden="1" x14ac:dyDescent="0.3">
      <c r="A9" s="32">
        <v>1</v>
      </c>
      <c r="B9" s="32" t="s">
        <v>37</v>
      </c>
      <c r="C9" s="32" t="s">
        <v>174</v>
      </c>
      <c r="D9" s="32">
        <v>8</v>
      </c>
      <c r="E9" s="32" t="s">
        <v>300</v>
      </c>
      <c r="F9" s="32"/>
      <c r="G9" s="32" t="s">
        <v>305</v>
      </c>
      <c r="H9" s="32">
        <v>0</v>
      </c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</row>
    <row r="10" spans="1:39" hidden="1" x14ac:dyDescent="0.3">
      <c r="A10" s="32">
        <v>1</v>
      </c>
      <c r="B10" s="32" t="s">
        <v>37</v>
      </c>
      <c r="C10" s="32" t="s">
        <v>174</v>
      </c>
      <c r="D10" s="32">
        <v>9</v>
      </c>
      <c r="E10" s="32" t="s">
        <v>301</v>
      </c>
      <c r="F10" s="32"/>
      <c r="G10" s="32" t="s">
        <v>304</v>
      </c>
      <c r="H10" s="32">
        <v>0</v>
      </c>
      <c r="I10" s="32">
        <v>1</v>
      </c>
      <c r="J10" s="32">
        <v>1</v>
      </c>
      <c r="K10" s="32">
        <v>1</v>
      </c>
      <c r="L10" s="32">
        <v>1</v>
      </c>
      <c r="M10" s="32">
        <v>1</v>
      </c>
      <c r="N10" s="32">
        <v>1</v>
      </c>
      <c r="O10" s="32">
        <v>1</v>
      </c>
      <c r="P10" s="32">
        <v>1</v>
      </c>
      <c r="Q10" s="32">
        <v>1</v>
      </c>
      <c r="R10" s="32">
        <v>1</v>
      </c>
      <c r="S10" s="32">
        <v>1</v>
      </c>
      <c r="T10" s="32">
        <v>1</v>
      </c>
      <c r="U10" s="32">
        <v>1</v>
      </c>
      <c r="V10" s="32">
        <v>1</v>
      </c>
      <c r="W10" s="32">
        <v>1</v>
      </c>
      <c r="X10" s="32">
        <v>1</v>
      </c>
      <c r="Y10" s="32">
        <v>1</v>
      </c>
      <c r="Z10" s="32">
        <v>1</v>
      </c>
      <c r="AA10" s="32">
        <v>1</v>
      </c>
      <c r="AB10" s="32">
        <v>1</v>
      </c>
      <c r="AC10" s="32">
        <v>1</v>
      </c>
      <c r="AD10" s="32">
        <v>1</v>
      </c>
      <c r="AE10" s="32">
        <v>1</v>
      </c>
      <c r="AF10" s="32">
        <v>1</v>
      </c>
      <c r="AG10" s="32">
        <v>1</v>
      </c>
      <c r="AH10" s="32">
        <v>1</v>
      </c>
      <c r="AI10" s="32">
        <v>1</v>
      </c>
      <c r="AJ10" s="32">
        <v>1</v>
      </c>
      <c r="AK10" s="32">
        <v>1</v>
      </c>
      <c r="AL10" s="32">
        <v>1</v>
      </c>
      <c r="AM10" s="32"/>
    </row>
    <row r="11" spans="1:39" hidden="1" x14ac:dyDescent="0.3">
      <c r="A11" s="32">
        <v>1</v>
      </c>
      <c r="B11" s="32" t="s">
        <v>37</v>
      </c>
      <c r="C11" s="32" t="s">
        <v>174</v>
      </c>
      <c r="D11" s="32">
        <v>10</v>
      </c>
      <c r="E11" s="32" t="s">
        <v>302</v>
      </c>
      <c r="F11" s="32"/>
      <c r="G11" s="32" t="s">
        <v>303</v>
      </c>
      <c r="H11" s="32">
        <v>0</v>
      </c>
      <c r="I11" s="32">
        <v>1</v>
      </c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</row>
    <row r="12" spans="1:39" hidden="1" x14ac:dyDescent="0.3">
      <c r="A12" s="33">
        <v>2</v>
      </c>
      <c r="B12" s="33" t="s">
        <v>38</v>
      </c>
      <c r="C12" s="33" t="s">
        <v>175</v>
      </c>
      <c r="D12" s="33">
        <v>1</v>
      </c>
      <c r="E12" s="33" t="s">
        <v>293</v>
      </c>
      <c r="F12" s="33"/>
      <c r="G12" s="33" t="s">
        <v>304</v>
      </c>
      <c r="H12" s="33">
        <v>0</v>
      </c>
      <c r="I12" s="62">
        <v>13.931755829903979</v>
      </c>
      <c r="J12" s="62">
        <v>14.857338820301784</v>
      </c>
      <c r="K12" s="62">
        <v>11.244273593792867</v>
      </c>
      <c r="L12" s="33">
        <f>AVERAGE(I12:K12)</f>
        <v>13.344456081332877</v>
      </c>
      <c r="M12" s="33">
        <f>L12</f>
        <v>13.344456081332877</v>
      </c>
      <c r="N12" s="33">
        <f t="shared" ref="N12:AL12" si="2">M12</f>
        <v>13.344456081332877</v>
      </c>
      <c r="O12" s="33">
        <f t="shared" si="2"/>
        <v>13.344456081332877</v>
      </c>
      <c r="P12" s="33">
        <f t="shared" si="2"/>
        <v>13.344456081332877</v>
      </c>
      <c r="Q12" s="33">
        <f t="shared" si="2"/>
        <v>13.344456081332877</v>
      </c>
      <c r="R12" s="33">
        <f t="shared" si="2"/>
        <v>13.344456081332877</v>
      </c>
      <c r="S12" s="33">
        <f t="shared" si="2"/>
        <v>13.344456081332877</v>
      </c>
      <c r="T12" s="33">
        <f t="shared" si="2"/>
        <v>13.344456081332877</v>
      </c>
      <c r="U12" s="33">
        <f t="shared" si="2"/>
        <v>13.344456081332877</v>
      </c>
      <c r="V12" s="33">
        <f t="shared" si="2"/>
        <v>13.344456081332877</v>
      </c>
      <c r="W12" s="33">
        <f t="shared" si="2"/>
        <v>13.344456081332877</v>
      </c>
      <c r="X12" s="33">
        <f t="shared" si="2"/>
        <v>13.344456081332877</v>
      </c>
      <c r="Y12" s="33">
        <f t="shared" si="2"/>
        <v>13.344456081332877</v>
      </c>
      <c r="Z12" s="33">
        <f t="shared" si="2"/>
        <v>13.344456081332877</v>
      </c>
      <c r="AA12" s="33">
        <f t="shared" si="2"/>
        <v>13.344456081332877</v>
      </c>
      <c r="AB12" s="33">
        <f t="shared" si="2"/>
        <v>13.344456081332877</v>
      </c>
      <c r="AC12" s="33">
        <f t="shared" si="2"/>
        <v>13.344456081332877</v>
      </c>
      <c r="AD12" s="33">
        <f t="shared" si="2"/>
        <v>13.344456081332877</v>
      </c>
      <c r="AE12" s="33">
        <f t="shared" si="2"/>
        <v>13.344456081332877</v>
      </c>
      <c r="AF12" s="33">
        <f t="shared" si="2"/>
        <v>13.344456081332877</v>
      </c>
      <c r="AG12" s="33">
        <f t="shared" si="2"/>
        <v>13.344456081332877</v>
      </c>
      <c r="AH12" s="33">
        <f t="shared" si="2"/>
        <v>13.344456081332877</v>
      </c>
      <c r="AI12" s="33">
        <f t="shared" si="2"/>
        <v>13.344456081332877</v>
      </c>
      <c r="AJ12" s="33">
        <f t="shared" si="2"/>
        <v>13.344456081332877</v>
      </c>
      <c r="AK12" s="33">
        <f t="shared" si="2"/>
        <v>13.344456081332877</v>
      </c>
      <c r="AL12" s="33">
        <f t="shared" si="2"/>
        <v>13.344456081332877</v>
      </c>
      <c r="AM12" s="33"/>
    </row>
    <row r="13" spans="1:39" hidden="1" x14ac:dyDescent="0.3">
      <c r="A13" s="33">
        <v>2</v>
      </c>
      <c r="B13" s="33" t="s">
        <v>38</v>
      </c>
      <c r="C13" s="33" t="s">
        <v>175</v>
      </c>
      <c r="D13" s="33">
        <v>2</v>
      </c>
      <c r="E13" s="33" t="s">
        <v>294</v>
      </c>
      <c r="F13" s="33"/>
      <c r="G13" s="33" t="s">
        <v>304</v>
      </c>
      <c r="H13" s="33">
        <v>0</v>
      </c>
      <c r="I13" s="62">
        <v>0.94307270233196172</v>
      </c>
      <c r="J13" s="62">
        <v>1.0028703703703705</v>
      </c>
      <c r="K13" s="62">
        <v>0.76436922462277102</v>
      </c>
      <c r="L13" s="33">
        <f>AVERAGE(I13:K13)</f>
        <v>0.90343743244170105</v>
      </c>
      <c r="M13" s="33">
        <f>L13</f>
        <v>0.90343743244170105</v>
      </c>
      <c r="N13" s="33">
        <f t="shared" ref="N13:AL13" si="3">M13</f>
        <v>0.90343743244170105</v>
      </c>
      <c r="O13" s="33">
        <f t="shared" si="3"/>
        <v>0.90343743244170105</v>
      </c>
      <c r="P13" s="33">
        <f t="shared" si="3"/>
        <v>0.90343743244170105</v>
      </c>
      <c r="Q13" s="33">
        <f t="shared" si="3"/>
        <v>0.90343743244170105</v>
      </c>
      <c r="R13" s="33">
        <f t="shared" si="3"/>
        <v>0.90343743244170105</v>
      </c>
      <c r="S13" s="33">
        <f t="shared" si="3"/>
        <v>0.90343743244170105</v>
      </c>
      <c r="T13" s="33">
        <f t="shared" si="3"/>
        <v>0.90343743244170105</v>
      </c>
      <c r="U13" s="33">
        <f t="shared" si="3"/>
        <v>0.90343743244170105</v>
      </c>
      <c r="V13" s="33">
        <f t="shared" si="3"/>
        <v>0.90343743244170105</v>
      </c>
      <c r="W13" s="33">
        <f t="shared" si="3"/>
        <v>0.90343743244170105</v>
      </c>
      <c r="X13" s="33">
        <f t="shared" si="3"/>
        <v>0.90343743244170105</v>
      </c>
      <c r="Y13" s="33">
        <f t="shared" si="3"/>
        <v>0.90343743244170105</v>
      </c>
      <c r="Z13" s="33">
        <f t="shared" si="3"/>
        <v>0.90343743244170105</v>
      </c>
      <c r="AA13" s="33">
        <f t="shared" si="3"/>
        <v>0.90343743244170105</v>
      </c>
      <c r="AB13" s="33">
        <f t="shared" si="3"/>
        <v>0.90343743244170105</v>
      </c>
      <c r="AC13" s="33">
        <f t="shared" si="3"/>
        <v>0.90343743244170105</v>
      </c>
      <c r="AD13" s="33">
        <f t="shared" si="3"/>
        <v>0.90343743244170105</v>
      </c>
      <c r="AE13" s="33">
        <f t="shared" si="3"/>
        <v>0.90343743244170105</v>
      </c>
      <c r="AF13" s="33">
        <f t="shared" si="3"/>
        <v>0.90343743244170105</v>
      </c>
      <c r="AG13" s="33">
        <f t="shared" si="3"/>
        <v>0.90343743244170105</v>
      </c>
      <c r="AH13" s="33">
        <f t="shared" si="3"/>
        <v>0.90343743244170105</v>
      </c>
      <c r="AI13" s="33">
        <f t="shared" si="3"/>
        <v>0.90343743244170105</v>
      </c>
      <c r="AJ13" s="33">
        <f t="shared" si="3"/>
        <v>0.90343743244170105</v>
      </c>
      <c r="AK13" s="33">
        <f t="shared" si="3"/>
        <v>0.90343743244170105</v>
      </c>
      <c r="AL13" s="33">
        <f t="shared" si="3"/>
        <v>0.90343743244170105</v>
      </c>
      <c r="AM13" s="33"/>
    </row>
    <row r="14" spans="1:39" hidden="1" x14ac:dyDescent="0.3">
      <c r="A14" s="33">
        <v>2</v>
      </c>
      <c r="B14" s="33" t="s">
        <v>38</v>
      </c>
      <c r="C14" s="33" t="s">
        <v>175</v>
      </c>
      <c r="D14" s="33">
        <v>3</v>
      </c>
      <c r="E14" s="33" t="s">
        <v>295</v>
      </c>
      <c r="F14" s="33"/>
      <c r="G14" s="33" t="s">
        <v>305</v>
      </c>
      <c r="H14" s="33">
        <v>0</v>
      </c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</row>
    <row r="15" spans="1:39" hidden="1" x14ac:dyDescent="0.3">
      <c r="A15" s="33">
        <v>2</v>
      </c>
      <c r="B15" s="33" t="s">
        <v>38</v>
      </c>
      <c r="C15" s="33" t="s">
        <v>175</v>
      </c>
      <c r="D15" s="33">
        <v>4</v>
      </c>
      <c r="E15" s="33" t="s">
        <v>296</v>
      </c>
      <c r="F15" s="33"/>
      <c r="G15" s="33" t="s">
        <v>304</v>
      </c>
      <c r="H15" s="33">
        <v>0</v>
      </c>
      <c r="I15" s="33">
        <v>37.65</v>
      </c>
      <c r="J15" s="33">
        <v>37.65</v>
      </c>
      <c r="K15" s="33">
        <v>37.65</v>
      </c>
      <c r="L15" s="33">
        <v>37.65</v>
      </c>
      <c r="M15" s="33">
        <v>37.65</v>
      </c>
      <c r="N15" s="33">
        <v>37.65</v>
      </c>
      <c r="O15" s="33">
        <v>37.65</v>
      </c>
      <c r="P15" s="33">
        <v>37.65</v>
      </c>
      <c r="Q15" s="33">
        <v>37.65</v>
      </c>
      <c r="R15" s="33">
        <v>37.65</v>
      </c>
      <c r="S15" s="33">
        <v>37.65</v>
      </c>
      <c r="T15" s="33">
        <v>37.65</v>
      </c>
      <c r="U15" s="33">
        <v>37.65</v>
      </c>
      <c r="V15" s="33">
        <v>37.65</v>
      </c>
      <c r="W15" s="33">
        <v>37.65</v>
      </c>
      <c r="X15" s="33">
        <v>37.65</v>
      </c>
      <c r="Y15" s="33">
        <v>37.65</v>
      </c>
      <c r="Z15" s="33">
        <v>37.65</v>
      </c>
      <c r="AA15" s="33">
        <v>37.65</v>
      </c>
      <c r="AB15" s="33">
        <v>37.65</v>
      </c>
      <c r="AC15" s="33">
        <v>37.65</v>
      </c>
      <c r="AD15" s="33">
        <v>37.65</v>
      </c>
      <c r="AE15" s="33">
        <v>37.65</v>
      </c>
      <c r="AF15" s="33">
        <v>37.65</v>
      </c>
      <c r="AG15" s="33">
        <v>37.65</v>
      </c>
      <c r="AH15" s="33">
        <v>37.65</v>
      </c>
      <c r="AI15" s="33">
        <v>37.65</v>
      </c>
      <c r="AJ15" s="33">
        <v>37.65</v>
      </c>
      <c r="AK15" s="33">
        <v>37.65</v>
      </c>
      <c r="AL15" s="33">
        <v>37.65</v>
      </c>
      <c r="AM15" s="33"/>
    </row>
    <row r="16" spans="1:39" hidden="1" x14ac:dyDescent="0.3">
      <c r="A16" s="33">
        <v>2</v>
      </c>
      <c r="B16" s="33" t="s">
        <v>38</v>
      </c>
      <c r="C16" s="33" t="s">
        <v>175</v>
      </c>
      <c r="D16" s="33">
        <v>5</v>
      </c>
      <c r="E16" s="33" t="s">
        <v>297</v>
      </c>
      <c r="F16" s="33"/>
      <c r="G16" s="33" t="s">
        <v>305</v>
      </c>
      <c r="H16" s="33">
        <v>0</v>
      </c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</row>
    <row r="17" spans="1:39" hidden="1" x14ac:dyDescent="0.3">
      <c r="A17" s="33">
        <v>2</v>
      </c>
      <c r="B17" s="33" t="s">
        <v>38</v>
      </c>
      <c r="C17" s="33" t="s">
        <v>175</v>
      </c>
      <c r="D17" s="33">
        <v>6</v>
      </c>
      <c r="E17" s="33" t="s">
        <v>298</v>
      </c>
      <c r="F17" s="33"/>
      <c r="G17" s="33" t="s">
        <v>305</v>
      </c>
      <c r="H17" s="33">
        <v>0</v>
      </c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</row>
    <row r="18" spans="1:39" hidden="1" x14ac:dyDescent="0.3">
      <c r="A18" s="33">
        <v>2</v>
      </c>
      <c r="B18" s="33" t="s">
        <v>38</v>
      </c>
      <c r="C18" s="33" t="s">
        <v>175</v>
      </c>
      <c r="D18" s="33">
        <v>7</v>
      </c>
      <c r="E18" s="33" t="s">
        <v>299</v>
      </c>
      <c r="F18" s="33"/>
      <c r="G18" s="33" t="s">
        <v>305</v>
      </c>
      <c r="H18" s="33">
        <v>0</v>
      </c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</row>
    <row r="19" spans="1:39" hidden="1" x14ac:dyDescent="0.3">
      <c r="A19" s="33">
        <v>2</v>
      </c>
      <c r="B19" s="33" t="s">
        <v>38</v>
      </c>
      <c r="C19" s="33" t="s">
        <v>175</v>
      </c>
      <c r="D19" s="33">
        <v>8</v>
      </c>
      <c r="E19" s="33" t="s">
        <v>300</v>
      </c>
      <c r="F19" s="33"/>
      <c r="G19" s="33" t="s">
        <v>305</v>
      </c>
      <c r="H19" s="33">
        <v>0</v>
      </c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</row>
    <row r="20" spans="1:39" hidden="1" x14ac:dyDescent="0.3">
      <c r="A20" s="33">
        <v>2</v>
      </c>
      <c r="B20" s="33" t="s">
        <v>38</v>
      </c>
      <c r="C20" s="33" t="s">
        <v>175</v>
      </c>
      <c r="D20" s="33">
        <v>9</v>
      </c>
      <c r="E20" s="33" t="s">
        <v>301</v>
      </c>
      <c r="F20" s="33"/>
      <c r="G20" s="33" t="s">
        <v>304</v>
      </c>
      <c r="H20" s="33">
        <v>0</v>
      </c>
      <c r="I20" s="33">
        <v>1</v>
      </c>
      <c r="J20" s="33">
        <v>1</v>
      </c>
      <c r="K20" s="33">
        <v>1</v>
      </c>
      <c r="L20" s="33">
        <v>1</v>
      </c>
      <c r="M20" s="33">
        <v>1</v>
      </c>
      <c r="N20" s="33">
        <v>1</v>
      </c>
      <c r="O20" s="33">
        <v>1</v>
      </c>
      <c r="P20" s="33">
        <v>1</v>
      </c>
      <c r="Q20" s="33">
        <v>1</v>
      </c>
      <c r="R20" s="33">
        <v>1</v>
      </c>
      <c r="S20" s="33">
        <v>1</v>
      </c>
      <c r="T20" s="33">
        <v>1</v>
      </c>
      <c r="U20" s="33">
        <v>1</v>
      </c>
      <c r="V20" s="33">
        <v>1</v>
      </c>
      <c r="W20" s="33">
        <v>1</v>
      </c>
      <c r="X20" s="33">
        <v>1</v>
      </c>
      <c r="Y20" s="33">
        <v>1</v>
      </c>
      <c r="Z20" s="33">
        <v>1</v>
      </c>
      <c r="AA20" s="33">
        <v>1</v>
      </c>
      <c r="AB20" s="33">
        <v>1</v>
      </c>
      <c r="AC20" s="33">
        <v>1</v>
      </c>
      <c r="AD20" s="33">
        <v>1</v>
      </c>
      <c r="AE20" s="33">
        <v>1</v>
      </c>
      <c r="AF20" s="33">
        <v>1</v>
      </c>
      <c r="AG20" s="33">
        <v>1</v>
      </c>
      <c r="AH20" s="33">
        <v>1</v>
      </c>
      <c r="AI20" s="33">
        <v>1</v>
      </c>
      <c r="AJ20" s="33">
        <v>1</v>
      </c>
      <c r="AK20" s="33">
        <v>1</v>
      </c>
      <c r="AL20" s="33">
        <v>1</v>
      </c>
      <c r="AM20" s="33"/>
    </row>
    <row r="21" spans="1:39" hidden="1" x14ac:dyDescent="0.3">
      <c r="A21" s="33">
        <v>2</v>
      </c>
      <c r="B21" s="33" t="s">
        <v>38</v>
      </c>
      <c r="C21" s="33" t="s">
        <v>175</v>
      </c>
      <c r="D21" s="33">
        <v>10</v>
      </c>
      <c r="E21" s="33" t="s">
        <v>302</v>
      </c>
      <c r="F21" s="33"/>
      <c r="G21" s="33" t="s">
        <v>303</v>
      </c>
      <c r="H21" s="33">
        <v>0</v>
      </c>
      <c r="I21" s="33">
        <v>1</v>
      </c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</row>
    <row r="22" spans="1:39" hidden="1" x14ac:dyDescent="0.3">
      <c r="A22" s="32">
        <v>3</v>
      </c>
      <c r="B22" s="32" t="s">
        <v>39</v>
      </c>
      <c r="C22" s="32" t="s">
        <v>176</v>
      </c>
      <c r="D22" s="32">
        <v>1</v>
      </c>
      <c r="E22" s="32" t="s">
        <v>293</v>
      </c>
      <c r="F22" s="32"/>
      <c r="G22" s="32" t="s">
        <v>305</v>
      </c>
      <c r="H22" s="32">
        <v>0</v>
      </c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</row>
    <row r="23" spans="1:39" hidden="1" x14ac:dyDescent="0.3">
      <c r="A23" s="32">
        <v>3</v>
      </c>
      <c r="B23" s="32" t="s">
        <v>39</v>
      </c>
      <c r="C23" s="32" t="s">
        <v>176</v>
      </c>
      <c r="D23" s="32">
        <v>2</v>
      </c>
      <c r="E23" s="32" t="s">
        <v>294</v>
      </c>
      <c r="F23" s="32"/>
      <c r="G23" s="32" t="s">
        <v>305</v>
      </c>
      <c r="H23" s="32">
        <v>0</v>
      </c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</row>
    <row r="24" spans="1:39" hidden="1" x14ac:dyDescent="0.3">
      <c r="A24" s="32">
        <v>3</v>
      </c>
      <c r="B24" s="32" t="s">
        <v>39</v>
      </c>
      <c r="C24" s="32" t="s">
        <v>176</v>
      </c>
      <c r="D24" s="32">
        <v>3</v>
      </c>
      <c r="E24" s="32" t="s">
        <v>295</v>
      </c>
      <c r="F24" s="32"/>
      <c r="G24" s="32" t="s">
        <v>305</v>
      </c>
      <c r="H24" s="32">
        <v>0</v>
      </c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</row>
    <row r="25" spans="1:39" hidden="1" x14ac:dyDescent="0.3">
      <c r="A25" s="32">
        <v>3</v>
      </c>
      <c r="B25" s="32" t="s">
        <v>39</v>
      </c>
      <c r="C25" s="32" t="s">
        <v>176</v>
      </c>
      <c r="D25" s="32">
        <v>4</v>
      </c>
      <c r="E25" s="32" t="s">
        <v>296</v>
      </c>
      <c r="F25" s="32"/>
      <c r="G25" s="32" t="s">
        <v>305</v>
      </c>
      <c r="H25" s="32">
        <v>0</v>
      </c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</row>
    <row r="26" spans="1:39" hidden="1" x14ac:dyDescent="0.3">
      <c r="A26" s="32">
        <v>3</v>
      </c>
      <c r="B26" s="32" t="s">
        <v>39</v>
      </c>
      <c r="C26" s="32" t="s">
        <v>176</v>
      </c>
      <c r="D26" s="32">
        <v>5</v>
      </c>
      <c r="E26" s="32" t="s">
        <v>297</v>
      </c>
      <c r="F26" s="32"/>
      <c r="G26" s="32" t="s">
        <v>305</v>
      </c>
      <c r="H26" s="32">
        <v>0</v>
      </c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</row>
    <row r="27" spans="1:39" hidden="1" x14ac:dyDescent="0.3">
      <c r="A27" s="32">
        <v>3</v>
      </c>
      <c r="B27" s="32" t="s">
        <v>39</v>
      </c>
      <c r="C27" s="32" t="s">
        <v>176</v>
      </c>
      <c r="D27" s="32">
        <v>6</v>
      </c>
      <c r="E27" s="32" t="s">
        <v>298</v>
      </c>
      <c r="F27" s="32"/>
      <c r="G27" s="32" t="s">
        <v>305</v>
      </c>
      <c r="H27" s="32">
        <v>0</v>
      </c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</row>
    <row r="28" spans="1:39" hidden="1" x14ac:dyDescent="0.3">
      <c r="A28" s="32">
        <v>3</v>
      </c>
      <c r="B28" s="32" t="s">
        <v>39</v>
      </c>
      <c r="C28" s="32" t="s">
        <v>176</v>
      </c>
      <c r="D28" s="32">
        <v>7</v>
      </c>
      <c r="E28" s="32" t="s">
        <v>299</v>
      </c>
      <c r="F28" s="32"/>
      <c r="G28" s="32" t="s">
        <v>305</v>
      </c>
      <c r="H28" s="32">
        <v>0</v>
      </c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</row>
    <row r="29" spans="1:39" hidden="1" x14ac:dyDescent="0.3">
      <c r="A29" s="32">
        <v>3</v>
      </c>
      <c r="B29" s="32" t="s">
        <v>39</v>
      </c>
      <c r="C29" s="32" t="s">
        <v>176</v>
      </c>
      <c r="D29" s="32">
        <v>8</v>
      </c>
      <c r="E29" s="32" t="s">
        <v>300</v>
      </c>
      <c r="F29" s="32"/>
      <c r="G29" s="32" t="s">
        <v>305</v>
      </c>
      <c r="H29" s="32">
        <v>0</v>
      </c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</row>
    <row r="30" spans="1:39" hidden="1" x14ac:dyDescent="0.3">
      <c r="A30" s="32">
        <v>3</v>
      </c>
      <c r="B30" s="32" t="s">
        <v>39</v>
      </c>
      <c r="C30" s="32" t="s">
        <v>176</v>
      </c>
      <c r="D30" s="32">
        <v>9</v>
      </c>
      <c r="E30" s="32" t="s">
        <v>301</v>
      </c>
      <c r="F30" s="32"/>
      <c r="G30" s="32" t="s">
        <v>304</v>
      </c>
      <c r="H30" s="32">
        <v>0</v>
      </c>
      <c r="I30" s="32">
        <v>1</v>
      </c>
      <c r="J30" s="32">
        <v>1</v>
      </c>
      <c r="K30" s="32">
        <v>1</v>
      </c>
      <c r="L30" s="32">
        <v>1</v>
      </c>
      <c r="M30" s="32">
        <v>1</v>
      </c>
      <c r="N30" s="32">
        <v>1</v>
      </c>
      <c r="O30" s="32">
        <v>1</v>
      </c>
      <c r="P30" s="32">
        <v>1</v>
      </c>
      <c r="Q30" s="32">
        <v>1</v>
      </c>
      <c r="R30" s="32">
        <v>1</v>
      </c>
      <c r="S30" s="32">
        <v>1</v>
      </c>
      <c r="T30" s="32">
        <v>1</v>
      </c>
      <c r="U30" s="32">
        <v>1</v>
      </c>
      <c r="V30" s="32">
        <v>1</v>
      </c>
      <c r="W30" s="32">
        <v>1</v>
      </c>
      <c r="X30" s="32">
        <v>1</v>
      </c>
      <c r="Y30" s="32">
        <v>1</v>
      </c>
      <c r="Z30" s="32">
        <v>1</v>
      </c>
      <c r="AA30" s="32">
        <v>1</v>
      </c>
      <c r="AB30" s="32">
        <v>1</v>
      </c>
      <c r="AC30" s="32">
        <v>1</v>
      </c>
      <c r="AD30" s="32">
        <v>1</v>
      </c>
      <c r="AE30" s="32">
        <v>1</v>
      </c>
      <c r="AF30" s="32">
        <v>1</v>
      </c>
      <c r="AG30" s="32">
        <v>1</v>
      </c>
      <c r="AH30" s="32">
        <v>1</v>
      </c>
      <c r="AI30" s="32">
        <v>1</v>
      </c>
      <c r="AJ30" s="32">
        <v>1</v>
      </c>
      <c r="AK30" s="32">
        <v>1</v>
      </c>
      <c r="AL30" s="32">
        <v>1</v>
      </c>
      <c r="AM30" s="32"/>
    </row>
    <row r="31" spans="1:39" hidden="1" x14ac:dyDescent="0.3">
      <c r="A31" s="32">
        <v>3</v>
      </c>
      <c r="B31" s="32" t="s">
        <v>39</v>
      </c>
      <c r="C31" s="32" t="s">
        <v>176</v>
      </c>
      <c r="D31" s="32">
        <v>10</v>
      </c>
      <c r="E31" s="32" t="s">
        <v>302</v>
      </c>
      <c r="F31" s="32"/>
      <c r="G31" s="32" t="s">
        <v>303</v>
      </c>
      <c r="H31" s="32">
        <v>0</v>
      </c>
      <c r="I31" s="32">
        <v>1</v>
      </c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</row>
    <row r="32" spans="1:39" hidden="1" x14ac:dyDescent="0.3">
      <c r="A32" s="33">
        <v>4</v>
      </c>
      <c r="B32" s="33" t="s">
        <v>40</v>
      </c>
      <c r="C32" s="33" t="s">
        <v>177</v>
      </c>
      <c r="D32" s="33">
        <v>1</v>
      </c>
      <c r="E32" s="33" t="s">
        <v>293</v>
      </c>
      <c r="F32" s="33"/>
      <c r="G32" s="33" t="s">
        <v>305</v>
      </c>
      <c r="H32" s="33">
        <v>0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</row>
    <row r="33" spans="1:39" hidden="1" x14ac:dyDescent="0.3">
      <c r="A33" s="33">
        <v>4</v>
      </c>
      <c r="B33" s="33" t="s">
        <v>40</v>
      </c>
      <c r="C33" s="33" t="s">
        <v>177</v>
      </c>
      <c r="D33" s="33">
        <v>2</v>
      </c>
      <c r="E33" s="33" t="s">
        <v>294</v>
      </c>
      <c r="F33" s="33"/>
      <c r="G33" s="33" t="s">
        <v>305</v>
      </c>
      <c r="H33" s="33">
        <v>0</v>
      </c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</row>
    <row r="34" spans="1:39" hidden="1" x14ac:dyDescent="0.3">
      <c r="A34" s="33">
        <v>4</v>
      </c>
      <c r="B34" s="33" t="s">
        <v>40</v>
      </c>
      <c r="C34" s="33" t="s">
        <v>177</v>
      </c>
      <c r="D34" s="33">
        <v>3</v>
      </c>
      <c r="E34" s="33" t="s">
        <v>295</v>
      </c>
      <c r="F34" s="33"/>
      <c r="G34" s="33" t="s">
        <v>305</v>
      </c>
      <c r="H34" s="33">
        <v>0</v>
      </c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</row>
    <row r="35" spans="1:39" hidden="1" x14ac:dyDescent="0.3">
      <c r="A35" s="33">
        <v>4</v>
      </c>
      <c r="B35" s="33" t="s">
        <v>40</v>
      </c>
      <c r="C35" s="33" t="s">
        <v>177</v>
      </c>
      <c r="D35" s="33">
        <v>4</v>
      </c>
      <c r="E35" s="33" t="s">
        <v>296</v>
      </c>
      <c r="F35" s="33"/>
      <c r="G35" s="33" t="s">
        <v>305</v>
      </c>
      <c r="H35" s="33">
        <v>0</v>
      </c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</row>
    <row r="36" spans="1:39" hidden="1" x14ac:dyDescent="0.3">
      <c r="A36" s="33">
        <v>4</v>
      </c>
      <c r="B36" s="33" t="s">
        <v>40</v>
      </c>
      <c r="C36" s="33" t="s">
        <v>177</v>
      </c>
      <c r="D36" s="33">
        <v>5</v>
      </c>
      <c r="E36" s="33" t="s">
        <v>297</v>
      </c>
      <c r="F36" s="33"/>
      <c r="G36" s="33" t="s">
        <v>305</v>
      </c>
      <c r="H36" s="33">
        <v>0</v>
      </c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</row>
    <row r="37" spans="1:39" hidden="1" x14ac:dyDescent="0.3">
      <c r="A37" s="33">
        <v>4</v>
      </c>
      <c r="B37" s="33" t="s">
        <v>40</v>
      </c>
      <c r="C37" s="33" t="s">
        <v>177</v>
      </c>
      <c r="D37" s="33">
        <v>6</v>
      </c>
      <c r="E37" s="33" t="s">
        <v>298</v>
      </c>
      <c r="F37" s="33"/>
      <c r="G37" s="33" t="s">
        <v>305</v>
      </c>
      <c r="H37" s="33">
        <v>0</v>
      </c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</row>
    <row r="38" spans="1:39" hidden="1" x14ac:dyDescent="0.3">
      <c r="A38" s="33">
        <v>4</v>
      </c>
      <c r="B38" s="33" t="s">
        <v>40</v>
      </c>
      <c r="C38" s="33" t="s">
        <v>177</v>
      </c>
      <c r="D38" s="33">
        <v>7</v>
      </c>
      <c r="E38" s="33" t="s">
        <v>299</v>
      </c>
      <c r="F38" s="33"/>
      <c r="G38" s="33" t="s">
        <v>305</v>
      </c>
      <c r="H38" s="33">
        <v>0</v>
      </c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</row>
    <row r="39" spans="1:39" hidden="1" x14ac:dyDescent="0.3">
      <c r="A39" s="33">
        <v>4</v>
      </c>
      <c r="B39" s="33" t="s">
        <v>40</v>
      </c>
      <c r="C39" s="33" t="s">
        <v>177</v>
      </c>
      <c r="D39" s="33">
        <v>8</v>
      </c>
      <c r="E39" s="33" t="s">
        <v>300</v>
      </c>
      <c r="F39" s="33"/>
      <c r="G39" s="33" t="s">
        <v>303</v>
      </c>
      <c r="H39" s="33">
        <v>0</v>
      </c>
      <c r="I39" s="33">
        <v>0</v>
      </c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</row>
    <row r="40" spans="1:39" hidden="1" x14ac:dyDescent="0.3">
      <c r="A40" s="33">
        <v>4</v>
      </c>
      <c r="B40" s="33" t="s">
        <v>40</v>
      </c>
      <c r="C40" s="33" t="s">
        <v>177</v>
      </c>
      <c r="D40" s="33">
        <v>9</v>
      </c>
      <c r="E40" s="33" t="s">
        <v>301</v>
      </c>
      <c r="F40" s="33"/>
      <c r="G40" s="33" t="s">
        <v>304</v>
      </c>
      <c r="H40" s="33">
        <v>0</v>
      </c>
      <c r="I40" s="33">
        <v>0.22468477128895301</v>
      </c>
      <c r="J40" s="33">
        <v>0.22468477128895301</v>
      </c>
      <c r="K40" s="33">
        <v>0.22468477128895301</v>
      </c>
      <c r="L40" s="33">
        <v>0.22468477128895301</v>
      </c>
      <c r="M40" s="33">
        <v>0.22468477128895301</v>
      </c>
      <c r="N40" s="33">
        <v>0.22468477128895301</v>
      </c>
      <c r="O40" s="33">
        <v>0.22468477128895301</v>
      </c>
      <c r="P40" s="33">
        <v>0.22468477128895301</v>
      </c>
      <c r="Q40" s="33">
        <v>0.22468477128895301</v>
      </c>
      <c r="R40" s="33">
        <v>0.22468477128895301</v>
      </c>
      <c r="S40" s="33">
        <v>0.22468477128895301</v>
      </c>
      <c r="T40" s="33">
        <v>0.22468477128895301</v>
      </c>
      <c r="U40" s="33">
        <v>0.22468477128895301</v>
      </c>
      <c r="V40" s="33">
        <v>0.22468477128895301</v>
      </c>
      <c r="W40" s="33">
        <v>0.22468477128895301</v>
      </c>
      <c r="X40" s="33">
        <v>0.22468477128895301</v>
      </c>
      <c r="Y40" s="33">
        <v>0.22468477128895301</v>
      </c>
      <c r="Z40" s="33">
        <v>0.22468477128895301</v>
      </c>
      <c r="AA40" s="33">
        <v>0.22468477128895301</v>
      </c>
      <c r="AB40" s="33">
        <v>0.22468477128895301</v>
      </c>
      <c r="AC40" s="33">
        <v>0.22468477128895301</v>
      </c>
      <c r="AD40" s="33">
        <v>0.22468477128895301</v>
      </c>
      <c r="AE40" s="33">
        <v>0.22468477128895301</v>
      </c>
      <c r="AF40" s="33">
        <v>0.22468477128895301</v>
      </c>
      <c r="AG40" s="33">
        <v>0.22468477128895301</v>
      </c>
      <c r="AH40" s="33">
        <v>0.22468477128895301</v>
      </c>
      <c r="AI40" s="33">
        <v>0.22468477128895301</v>
      </c>
      <c r="AJ40" s="33">
        <v>0.22468477128895301</v>
      </c>
      <c r="AK40" s="33">
        <v>0.22468477128895301</v>
      </c>
      <c r="AL40" s="33">
        <v>0.22468477128895301</v>
      </c>
      <c r="AM40" s="33"/>
    </row>
    <row r="41" spans="1:39" hidden="1" x14ac:dyDescent="0.3">
      <c r="A41" s="33">
        <v>4</v>
      </c>
      <c r="B41" s="33" t="s">
        <v>40</v>
      </c>
      <c r="C41" s="33" t="s">
        <v>177</v>
      </c>
      <c r="D41" s="33">
        <v>10</v>
      </c>
      <c r="E41" s="33" t="s">
        <v>302</v>
      </c>
      <c r="F41" s="33"/>
      <c r="G41" s="33" t="s">
        <v>303</v>
      </c>
      <c r="H41" s="33">
        <v>0</v>
      </c>
      <c r="I41" s="33">
        <v>0.9</v>
      </c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</row>
    <row r="42" spans="1:39" hidden="1" x14ac:dyDescent="0.3">
      <c r="A42" s="32">
        <v>5</v>
      </c>
      <c r="B42" s="32" t="s">
        <v>308</v>
      </c>
      <c r="C42" s="32" t="s">
        <v>178</v>
      </c>
      <c r="D42" s="32">
        <v>1</v>
      </c>
      <c r="E42" s="32" t="s">
        <v>293</v>
      </c>
      <c r="F42" s="32"/>
      <c r="G42" s="32" t="s">
        <v>304</v>
      </c>
      <c r="H42" s="32">
        <v>0</v>
      </c>
      <c r="I42" s="61">
        <v>2142</v>
      </c>
      <c r="J42" s="61">
        <v>2313.4184965125287</v>
      </c>
      <c r="K42" s="61">
        <v>2235.2215430035117</v>
      </c>
      <c r="L42" s="61">
        <v>2157.0245894944946</v>
      </c>
      <c r="M42" s="61">
        <v>2094.8012118093311</v>
      </c>
      <c r="N42" s="61">
        <v>2056.7097665932965</v>
      </c>
      <c r="O42" s="61">
        <v>2036.5375327245906</v>
      </c>
      <c r="P42" s="61">
        <v>2023.4366195073596</v>
      </c>
      <c r="Q42" s="61">
        <v>2011.3001877002255</v>
      </c>
      <c r="R42" s="61">
        <v>1999.5211007079758</v>
      </c>
      <c r="S42" s="61">
        <v>1984.3833561956994</v>
      </c>
      <c r="T42" s="61">
        <v>1970.3812708772321</v>
      </c>
      <c r="U42" s="61">
        <v>1958.644814490202</v>
      </c>
      <c r="V42" s="61">
        <v>1946.3678600887429</v>
      </c>
      <c r="W42" s="61">
        <v>1934.4428698078955</v>
      </c>
      <c r="X42" s="61">
        <v>1920.7826821098208</v>
      </c>
      <c r="Y42" s="61">
        <v>1907.2411149982925</v>
      </c>
      <c r="Z42" s="61">
        <v>1894.8473240800893</v>
      </c>
      <c r="AA42" s="61">
        <v>1880.3486724279117</v>
      </c>
      <c r="AB42" s="61">
        <v>1867.7658917422007</v>
      </c>
      <c r="AC42" s="61">
        <v>1856.5009904926387</v>
      </c>
      <c r="AD42" s="61">
        <v>1843.1940195128013</v>
      </c>
      <c r="AE42" s="61">
        <v>1831.4359618128624</v>
      </c>
      <c r="AF42" s="61">
        <v>1818.7164454721681</v>
      </c>
      <c r="AG42" s="61">
        <v>1805.1706034282058</v>
      </c>
      <c r="AH42" s="61">
        <v>1791.8997727420663</v>
      </c>
      <c r="AI42" s="61">
        <v>1779.3214515908908</v>
      </c>
      <c r="AJ42" s="61">
        <v>1765.9518240146483</v>
      </c>
      <c r="AK42" s="61">
        <v>1751.8263099484564</v>
      </c>
      <c r="AL42" s="61">
        <v>1730.5933273196738</v>
      </c>
      <c r="AM42" s="32"/>
    </row>
    <row r="43" spans="1:39" hidden="1" x14ac:dyDescent="0.3">
      <c r="A43" s="32">
        <v>5</v>
      </c>
      <c r="B43" s="32" t="s">
        <v>308</v>
      </c>
      <c r="C43" s="32" t="s">
        <v>178</v>
      </c>
      <c r="D43" s="32">
        <v>2</v>
      </c>
      <c r="E43" s="32" t="s">
        <v>294</v>
      </c>
      <c r="F43" s="32"/>
      <c r="G43" s="32" t="s">
        <v>304</v>
      </c>
      <c r="H43" s="32">
        <v>0</v>
      </c>
      <c r="I43" s="61">
        <v>44</v>
      </c>
      <c r="J43" s="61">
        <v>47.5212016090342</v>
      </c>
      <c r="K43" s="61">
        <v>47.5212016090342</v>
      </c>
      <c r="L43" s="61">
        <v>47.5212016090342</v>
      </c>
      <c r="M43" s="61">
        <v>47.5212016090342</v>
      </c>
      <c r="N43" s="61">
        <v>47.5212016090342</v>
      </c>
      <c r="O43" s="61">
        <v>47.5212016090342</v>
      </c>
      <c r="P43" s="61">
        <v>47.5212016090342</v>
      </c>
      <c r="Q43" s="61">
        <v>47.5212016090342</v>
      </c>
      <c r="R43" s="61">
        <v>47.5212016090342</v>
      </c>
      <c r="S43" s="61">
        <v>47.5212016090342</v>
      </c>
      <c r="T43" s="61">
        <v>47.5212016090342</v>
      </c>
      <c r="U43" s="61">
        <v>47.5212016090342</v>
      </c>
      <c r="V43" s="61">
        <v>47.5212016090342</v>
      </c>
      <c r="W43" s="61">
        <v>47.5212016090342</v>
      </c>
      <c r="X43" s="61">
        <v>47.5212016090342</v>
      </c>
      <c r="Y43" s="61">
        <v>47.5212016090342</v>
      </c>
      <c r="Z43" s="61">
        <v>47.5212016090342</v>
      </c>
      <c r="AA43" s="61">
        <v>47.5212016090342</v>
      </c>
      <c r="AB43" s="61">
        <v>47.5212016090342</v>
      </c>
      <c r="AC43" s="61">
        <v>47.5212016090342</v>
      </c>
      <c r="AD43" s="61">
        <v>47.5212016090342</v>
      </c>
      <c r="AE43" s="61">
        <v>47.5212016090342</v>
      </c>
      <c r="AF43" s="61">
        <v>47.5212016090342</v>
      </c>
      <c r="AG43" s="61">
        <v>47.5212016090342</v>
      </c>
      <c r="AH43" s="61">
        <v>47.5212016090342</v>
      </c>
      <c r="AI43" s="61">
        <v>47.5212016090342</v>
      </c>
      <c r="AJ43" s="61">
        <v>47.5212016090342</v>
      </c>
      <c r="AK43" s="61">
        <v>47.5212016090342</v>
      </c>
      <c r="AL43" s="61">
        <v>47.5212016090342</v>
      </c>
      <c r="AM43" s="32"/>
    </row>
    <row r="44" spans="1:39" hidden="1" x14ac:dyDescent="0.3">
      <c r="A44" s="32">
        <v>5</v>
      </c>
      <c r="B44" s="32" t="s">
        <v>308</v>
      </c>
      <c r="C44" s="32" t="s">
        <v>178</v>
      </c>
      <c r="D44" s="32">
        <v>3</v>
      </c>
      <c r="E44" s="32" t="s">
        <v>295</v>
      </c>
      <c r="F44" s="32"/>
      <c r="G44" s="32" t="s">
        <v>305</v>
      </c>
      <c r="H44" s="32">
        <v>0</v>
      </c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</row>
    <row r="45" spans="1:39" hidden="1" x14ac:dyDescent="0.3">
      <c r="A45" s="32">
        <v>5</v>
      </c>
      <c r="B45" s="32" t="s">
        <v>308</v>
      </c>
      <c r="C45" s="32" t="s">
        <v>178</v>
      </c>
      <c r="D45" s="32">
        <v>4</v>
      </c>
      <c r="E45" s="32" t="s">
        <v>296</v>
      </c>
      <c r="F45" s="32"/>
      <c r="G45" s="32" t="s">
        <v>304</v>
      </c>
      <c r="H45" s="32">
        <v>0</v>
      </c>
      <c r="I45" s="32">
        <v>7.0999999999999994E-2</v>
      </c>
      <c r="J45" s="32">
        <f t="shared" ref="J45:AL45" si="4">I45</f>
        <v>7.0999999999999994E-2</v>
      </c>
      <c r="K45" s="32">
        <f t="shared" si="4"/>
        <v>7.0999999999999994E-2</v>
      </c>
      <c r="L45" s="32">
        <f t="shared" si="4"/>
        <v>7.0999999999999994E-2</v>
      </c>
      <c r="M45" s="32">
        <f t="shared" si="4"/>
        <v>7.0999999999999994E-2</v>
      </c>
      <c r="N45" s="32">
        <f t="shared" si="4"/>
        <v>7.0999999999999994E-2</v>
      </c>
      <c r="O45" s="32">
        <f t="shared" si="4"/>
        <v>7.0999999999999994E-2</v>
      </c>
      <c r="P45" s="32">
        <f t="shared" si="4"/>
        <v>7.0999999999999994E-2</v>
      </c>
      <c r="Q45" s="32">
        <f t="shared" si="4"/>
        <v>7.0999999999999994E-2</v>
      </c>
      <c r="R45" s="32">
        <f t="shared" si="4"/>
        <v>7.0999999999999994E-2</v>
      </c>
      <c r="S45" s="32">
        <f t="shared" si="4"/>
        <v>7.0999999999999994E-2</v>
      </c>
      <c r="T45" s="32">
        <f t="shared" si="4"/>
        <v>7.0999999999999994E-2</v>
      </c>
      <c r="U45" s="32">
        <f t="shared" si="4"/>
        <v>7.0999999999999994E-2</v>
      </c>
      <c r="V45" s="32">
        <f t="shared" si="4"/>
        <v>7.0999999999999994E-2</v>
      </c>
      <c r="W45" s="32">
        <f t="shared" si="4"/>
        <v>7.0999999999999994E-2</v>
      </c>
      <c r="X45" s="32">
        <f t="shared" si="4"/>
        <v>7.0999999999999994E-2</v>
      </c>
      <c r="Y45" s="32">
        <f t="shared" si="4"/>
        <v>7.0999999999999994E-2</v>
      </c>
      <c r="Z45" s="32">
        <f t="shared" si="4"/>
        <v>7.0999999999999994E-2</v>
      </c>
      <c r="AA45" s="32">
        <f t="shared" si="4"/>
        <v>7.0999999999999994E-2</v>
      </c>
      <c r="AB45" s="32">
        <f t="shared" si="4"/>
        <v>7.0999999999999994E-2</v>
      </c>
      <c r="AC45" s="32">
        <f t="shared" si="4"/>
        <v>7.0999999999999994E-2</v>
      </c>
      <c r="AD45" s="32">
        <f t="shared" si="4"/>
        <v>7.0999999999999994E-2</v>
      </c>
      <c r="AE45" s="32">
        <f t="shared" si="4"/>
        <v>7.0999999999999994E-2</v>
      </c>
      <c r="AF45" s="32">
        <f t="shared" si="4"/>
        <v>7.0999999999999994E-2</v>
      </c>
      <c r="AG45" s="32">
        <f t="shared" si="4"/>
        <v>7.0999999999999994E-2</v>
      </c>
      <c r="AH45" s="32">
        <f t="shared" si="4"/>
        <v>7.0999999999999994E-2</v>
      </c>
      <c r="AI45" s="32">
        <f t="shared" si="4"/>
        <v>7.0999999999999994E-2</v>
      </c>
      <c r="AJ45" s="32">
        <f t="shared" si="4"/>
        <v>7.0999999999999994E-2</v>
      </c>
      <c r="AK45" s="32">
        <f t="shared" si="4"/>
        <v>7.0999999999999994E-2</v>
      </c>
      <c r="AL45" s="32">
        <f t="shared" si="4"/>
        <v>7.0999999999999994E-2</v>
      </c>
      <c r="AM45" s="32"/>
    </row>
    <row r="46" spans="1:39" hidden="1" x14ac:dyDescent="0.3">
      <c r="A46" s="32">
        <v>5</v>
      </c>
      <c r="B46" s="32" t="s">
        <v>308</v>
      </c>
      <c r="C46" s="32" t="s">
        <v>178</v>
      </c>
      <c r="D46" s="32">
        <v>5</v>
      </c>
      <c r="E46" s="32" t="s">
        <v>297</v>
      </c>
      <c r="F46" s="32"/>
      <c r="G46" s="32" t="s">
        <v>304</v>
      </c>
      <c r="H46" s="32">
        <v>0</v>
      </c>
      <c r="I46" s="46">
        <f>I45</f>
        <v>7.0999999999999994E-2</v>
      </c>
      <c r="J46" s="46">
        <v>7.0999999999999994E-2</v>
      </c>
      <c r="K46" s="46">
        <v>7.0999999999999994E-2</v>
      </c>
      <c r="L46" s="47">
        <f>K46</f>
        <v>7.0999999999999994E-2</v>
      </c>
      <c r="M46" s="47">
        <f t="shared" ref="M46:AG46" si="5">L46</f>
        <v>7.0999999999999994E-2</v>
      </c>
      <c r="N46" s="47">
        <f t="shared" si="5"/>
        <v>7.0999999999999994E-2</v>
      </c>
      <c r="O46" s="47">
        <f t="shared" si="5"/>
        <v>7.0999999999999994E-2</v>
      </c>
      <c r="P46" s="47">
        <f t="shared" si="5"/>
        <v>7.0999999999999994E-2</v>
      </c>
      <c r="Q46" s="47">
        <f t="shared" si="5"/>
        <v>7.0999999999999994E-2</v>
      </c>
      <c r="R46" s="47">
        <f t="shared" si="5"/>
        <v>7.0999999999999994E-2</v>
      </c>
      <c r="S46" s="47">
        <f t="shared" si="5"/>
        <v>7.0999999999999994E-2</v>
      </c>
      <c r="T46" s="47">
        <f t="shared" si="5"/>
        <v>7.0999999999999994E-2</v>
      </c>
      <c r="U46" s="47">
        <f t="shared" si="5"/>
        <v>7.0999999999999994E-2</v>
      </c>
      <c r="V46" s="47">
        <f t="shared" si="5"/>
        <v>7.0999999999999994E-2</v>
      </c>
      <c r="W46" s="47">
        <f t="shared" si="5"/>
        <v>7.0999999999999994E-2</v>
      </c>
      <c r="X46" s="47">
        <f t="shared" si="5"/>
        <v>7.0999999999999994E-2</v>
      </c>
      <c r="Y46" s="47">
        <f t="shared" si="5"/>
        <v>7.0999999999999994E-2</v>
      </c>
      <c r="Z46" s="47">
        <f t="shared" si="5"/>
        <v>7.0999999999999994E-2</v>
      </c>
      <c r="AA46" s="47">
        <f t="shared" si="5"/>
        <v>7.0999999999999994E-2</v>
      </c>
      <c r="AB46" s="47">
        <f t="shared" si="5"/>
        <v>7.0999999999999994E-2</v>
      </c>
      <c r="AC46" s="47">
        <f t="shared" si="5"/>
        <v>7.0999999999999994E-2</v>
      </c>
      <c r="AD46" s="47">
        <f t="shared" si="5"/>
        <v>7.0999999999999994E-2</v>
      </c>
      <c r="AE46" s="47">
        <f t="shared" si="5"/>
        <v>7.0999999999999994E-2</v>
      </c>
      <c r="AF46" s="47">
        <f t="shared" si="5"/>
        <v>7.0999999999999994E-2</v>
      </c>
      <c r="AG46" s="47">
        <f t="shared" si="5"/>
        <v>7.0999999999999994E-2</v>
      </c>
      <c r="AH46" s="32">
        <v>7.2300000000000003E-2</v>
      </c>
      <c r="AI46" s="32">
        <v>7.4200000000000002E-2</v>
      </c>
      <c r="AJ46" s="32">
        <v>7.6200000000000004E-2</v>
      </c>
      <c r="AK46" s="32">
        <v>7.8100000000000003E-2</v>
      </c>
      <c r="AL46" s="32">
        <v>0.08</v>
      </c>
      <c r="AM46" s="32"/>
    </row>
    <row r="47" spans="1:39" hidden="1" x14ac:dyDescent="0.3">
      <c r="A47" s="32">
        <v>5</v>
      </c>
      <c r="B47" s="32" t="s">
        <v>308</v>
      </c>
      <c r="C47" s="32" t="s">
        <v>178</v>
      </c>
      <c r="D47" s="32">
        <v>6</v>
      </c>
      <c r="E47" s="32" t="s">
        <v>298</v>
      </c>
      <c r="F47" s="32"/>
      <c r="G47" s="32" t="s">
        <v>305</v>
      </c>
      <c r="H47" s="32">
        <v>0</v>
      </c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</row>
    <row r="48" spans="1:39" hidden="1" x14ac:dyDescent="0.3">
      <c r="A48" s="32">
        <v>5</v>
      </c>
      <c r="B48" s="32" t="s">
        <v>308</v>
      </c>
      <c r="C48" s="32" t="s">
        <v>178</v>
      </c>
      <c r="D48" s="32">
        <v>7</v>
      </c>
      <c r="E48" s="32" t="s">
        <v>299</v>
      </c>
      <c r="F48" s="32"/>
      <c r="G48" s="32" t="s">
        <v>304</v>
      </c>
      <c r="H48" s="32">
        <v>0</v>
      </c>
      <c r="I48" s="49">
        <v>0.24232953600000001</v>
      </c>
      <c r="J48" s="48">
        <v>0.19980000000000001</v>
      </c>
      <c r="K48" s="48">
        <v>0.19872000000000001</v>
      </c>
      <c r="L48" s="48">
        <v>0.21566196000000001</v>
      </c>
      <c r="M48" s="48">
        <f t="shared" ref="M48:AL48" si="6">L48</f>
        <v>0.21566196000000001</v>
      </c>
      <c r="N48" s="48">
        <f t="shared" si="6"/>
        <v>0.21566196000000001</v>
      </c>
      <c r="O48" s="48">
        <f t="shared" si="6"/>
        <v>0.21566196000000001</v>
      </c>
      <c r="P48" s="48">
        <f t="shared" si="6"/>
        <v>0.21566196000000001</v>
      </c>
      <c r="Q48" s="48">
        <f t="shared" si="6"/>
        <v>0.21566196000000001</v>
      </c>
      <c r="R48" s="48">
        <f t="shared" si="6"/>
        <v>0.21566196000000001</v>
      </c>
      <c r="S48" s="48">
        <f t="shared" si="6"/>
        <v>0.21566196000000001</v>
      </c>
      <c r="T48" s="48">
        <f t="shared" si="6"/>
        <v>0.21566196000000001</v>
      </c>
      <c r="U48" s="48">
        <f t="shared" si="6"/>
        <v>0.21566196000000001</v>
      </c>
      <c r="V48" s="48">
        <f t="shared" si="6"/>
        <v>0.21566196000000001</v>
      </c>
      <c r="W48" s="48">
        <f t="shared" si="6"/>
        <v>0.21566196000000001</v>
      </c>
      <c r="X48" s="48">
        <f t="shared" si="6"/>
        <v>0.21566196000000001</v>
      </c>
      <c r="Y48" s="48">
        <f t="shared" si="6"/>
        <v>0.21566196000000001</v>
      </c>
      <c r="Z48" s="48">
        <f t="shared" si="6"/>
        <v>0.21566196000000001</v>
      </c>
      <c r="AA48" s="48">
        <f t="shared" si="6"/>
        <v>0.21566196000000001</v>
      </c>
      <c r="AB48" s="48">
        <f t="shared" si="6"/>
        <v>0.21566196000000001</v>
      </c>
      <c r="AC48" s="48">
        <f t="shared" si="6"/>
        <v>0.21566196000000001</v>
      </c>
      <c r="AD48" s="48">
        <f t="shared" si="6"/>
        <v>0.21566196000000001</v>
      </c>
      <c r="AE48" s="48">
        <f t="shared" si="6"/>
        <v>0.21566196000000001</v>
      </c>
      <c r="AF48" s="48">
        <f t="shared" si="6"/>
        <v>0.21566196000000001</v>
      </c>
      <c r="AG48" s="48">
        <f t="shared" si="6"/>
        <v>0.21566196000000001</v>
      </c>
      <c r="AH48" s="48">
        <f t="shared" si="6"/>
        <v>0.21566196000000001</v>
      </c>
      <c r="AI48" s="48">
        <f t="shared" si="6"/>
        <v>0.21566196000000001</v>
      </c>
      <c r="AJ48" s="48">
        <f t="shared" si="6"/>
        <v>0.21566196000000001</v>
      </c>
      <c r="AK48" s="48">
        <f t="shared" si="6"/>
        <v>0.21566196000000001</v>
      </c>
      <c r="AL48" s="48">
        <f t="shared" si="6"/>
        <v>0.21566196000000001</v>
      </c>
      <c r="AM48" s="32"/>
    </row>
    <row r="49" spans="1:39" hidden="1" x14ac:dyDescent="0.3">
      <c r="A49" s="32">
        <v>5</v>
      </c>
      <c r="B49" s="32" t="s">
        <v>308</v>
      </c>
      <c r="C49" s="32" t="s">
        <v>178</v>
      </c>
      <c r="D49" s="32">
        <v>8</v>
      </c>
      <c r="E49" s="32" t="s">
        <v>300</v>
      </c>
      <c r="F49" s="32"/>
      <c r="G49" s="32" t="s">
        <v>305</v>
      </c>
      <c r="H49" s="32">
        <v>0</v>
      </c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</row>
    <row r="50" spans="1:39" hidden="1" x14ac:dyDescent="0.3">
      <c r="A50" s="32">
        <v>5</v>
      </c>
      <c r="B50" s="32" t="s">
        <v>308</v>
      </c>
      <c r="C50" s="32" t="s">
        <v>178</v>
      </c>
      <c r="D50" s="32">
        <v>9</v>
      </c>
      <c r="E50" s="32" t="s">
        <v>301</v>
      </c>
      <c r="F50" s="32"/>
      <c r="G50" s="32" t="s">
        <v>304</v>
      </c>
      <c r="H50" s="32">
        <v>0</v>
      </c>
      <c r="I50" s="46">
        <v>0.22468477128895301</v>
      </c>
      <c r="J50" s="46">
        <v>0.22468477128895301</v>
      </c>
      <c r="K50" s="46">
        <v>0.22468477128895301</v>
      </c>
      <c r="L50" s="32">
        <f>AVERAGE(I50:K50)</f>
        <v>0.22468477128895301</v>
      </c>
      <c r="M50" s="32">
        <f>L50</f>
        <v>0.22468477128895301</v>
      </c>
      <c r="N50" s="32">
        <f t="shared" ref="N50:AL50" si="7">M50</f>
        <v>0.22468477128895301</v>
      </c>
      <c r="O50" s="32">
        <f t="shared" si="7"/>
        <v>0.22468477128895301</v>
      </c>
      <c r="P50" s="32">
        <f t="shared" si="7"/>
        <v>0.22468477128895301</v>
      </c>
      <c r="Q50" s="32">
        <f t="shared" si="7"/>
        <v>0.22468477128895301</v>
      </c>
      <c r="R50" s="32">
        <f t="shared" si="7"/>
        <v>0.22468477128895301</v>
      </c>
      <c r="S50" s="32">
        <f t="shared" si="7"/>
        <v>0.22468477128895301</v>
      </c>
      <c r="T50" s="32">
        <f t="shared" si="7"/>
        <v>0.22468477128895301</v>
      </c>
      <c r="U50" s="32">
        <f t="shared" si="7"/>
        <v>0.22468477128895301</v>
      </c>
      <c r="V50" s="32">
        <f t="shared" si="7"/>
        <v>0.22468477128895301</v>
      </c>
      <c r="W50" s="32">
        <f t="shared" si="7"/>
        <v>0.22468477128895301</v>
      </c>
      <c r="X50" s="32">
        <f t="shared" si="7"/>
        <v>0.22468477128895301</v>
      </c>
      <c r="Y50" s="32">
        <f t="shared" si="7"/>
        <v>0.22468477128895301</v>
      </c>
      <c r="Z50" s="32">
        <f t="shared" si="7"/>
        <v>0.22468477128895301</v>
      </c>
      <c r="AA50" s="32">
        <f t="shared" si="7"/>
        <v>0.22468477128895301</v>
      </c>
      <c r="AB50" s="32">
        <f t="shared" si="7"/>
        <v>0.22468477128895301</v>
      </c>
      <c r="AC50" s="32">
        <f t="shared" si="7"/>
        <v>0.22468477128895301</v>
      </c>
      <c r="AD50" s="32">
        <f t="shared" si="7"/>
        <v>0.22468477128895301</v>
      </c>
      <c r="AE50" s="32">
        <f t="shared" si="7"/>
        <v>0.22468477128895301</v>
      </c>
      <c r="AF50" s="32">
        <f t="shared" si="7"/>
        <v>0.22468477128895301</v>
      </c>
      <c r="AG50" s="32">
        <f t="shared" si="7"/>
        <v>0.22468477128895301</v>
      </c>
      <c r="AH50" s="32">
        <f t="shared" si="7"/>
        <v>0.22468477128895301</v>
      </c>
      <c r="AI50" s="32">
        <f t="shared" si="7"/>
        <v>0.22468477128895301</v>
      </c>
      <c r="AJ50" s="32">
        <f t="shared" si="7"/>
        <v>0.22468477128895301</v>
      </c>
      <c r="AK50" s="32">
        <f t="shared" si="7"/>
        <v>0.22468477128895301</v>
      </c>
      <c r="AL50" s="32">
        <f t="shared" si="7"/>
        <v>0.22468477128895301</v>
      </c>
      <c r="AM50" s="32"/>
    </row>
    <row r="51" spans="1:39" hidden="1" x14ac:dyDescent="0.3">
      <c r="A51" s="32">
        <v>5</v>
      </c>
      <c r="B51" s="32" t="s">
        <v>308</v>
      </c>
      <c r="C51" s="32" t="s">
        <v>178</v>
      </c>
      <c r="D51" s="32">
        <v>10</v>
      </c>
      <c r="E51" s="32" t="s">
        <v>302</v>
      </c>
      <c r="F51" s="32"/>
      <c r="G51" s="32" t="s">
        <v>303</v>
      </c>
      <c r="H51" s="32">
        <v>0</v>
      </c>
      <c r="I51" s="32">
        <v>0.9</v>
      </c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</row>
    <row r="52" spans="1:39" hidden="1" x14ac:dyDescent="0.3">
      <c r="A52" s="33">
        <v>6</v>
      </c>
      <c r="B52" s="33" t="s">
        <v>41</v>
      </c>
      <c r="C52" s="33" t="s">
        <v>179</v>
      </c>
      <c r="D52" s="33">
        <v>1</v>
      </c>
      <c r="E52" s="33" t="s">
        <v>293</v>
      </c>
      <c r="F52" s="33"/>
      <c r="G52" s="33" t="s">
        <v>304</v>
      </c>
      <c r="H52" s="33">
        <v>0</v>
      </c>
      <c r="I52" s="33">
        <v>4650.33</v>
      </c>
      <c r="J52" s="33">
        <v>4650.33</v>
      </c>
      <c r="K52" s="33">
        <v>4650.33</v>
      </c>
      <c r="L52" s="33">
        <v>4650.33</v>
      </c>
      <c r="M52" s="33">
        <v>4650.33</v>
      </c>
      <c r="N52" s="33">
        <v>4650.33</v>
      </c>
      <c r="O52" s="33">
        <v>4650.33</v>
      </c>
      <c r="P52" s="33">
        <v>4650.33</v>
      </c>
      <c r="Q52" s="33">
        <v>4650.33</v>
      </c>
      <c r="R52" s="33">
        <v>4650.33</v>
      </c>
      <c r="S52" s="33">
        <v>4650.33</v>
      </c>
      <c r="T52" s="33">
        <v>4650.33</v>
      </c>
      <c r="U52" s="33">
        <v>4650.33</v>
      </c>
      <c r="V52" s="33">
        <v>4650.33</v>
      </c>
      <c r="W52" s="33">
        <v>4650.33</v>
      </c>
      <c r="X52" s="33">
        <v>4650.33</v>
      </c>
      <c r="Y52" s="33">
        <v>4650.33</v>
      </c>
      <c r="Z52" s="33">
        <v>4650.33</v>
      </c>
      <c r="AA52" s="33">
        <v>4650.33</v>
      </c>
      <c r="AB52" s="33">
        <v>4650.33</v>
      </c>
      <c r="AC52" s="33">
        <v>4650.33</v>
      </c>
      <c r="AD52" s="33">
        <v>4650.33</v>
      </c>
      <c r="AE52" s="33">
        <v>4650.33</v>
      </c>
      <c r="AF52" s="33">
        <v>4650.33</v>
      </c>
      <c r="AG52" s="33">
        <v>4650.33</v>
      </c>
      <c r="AH52" s="33">
        <v>4650.33</v>
      </c>
      <c r="AI52" s="33">
        <v>4650.33</v>
      </c>
      <c r="AJ52" s="33">
        <v>4650.33</v>
      </c>
      <c r="AK52" s="33">
        <v>4650.33</v>
      </c>
      <c r="AL52" s="33">
        <v>4650.33</v>
      </c>
      <c r="AM52" s="33"/>
    </row>
    <row r="53" spans="1:39" hidden="1" x14ac:dyDescent="0.3">
      <c r="A53" s="33">
        <v>6</v>
      </c>
      <c r="B53" s="33" t="s">
        <v>41</v>
      </c>
      <c r="C53" s="33" t="s">
        <v>179</v>
      </c>
      <c r="D53" s="33">
        <v>2</v>
      </c>
      <c r="E53" s="33" t="s">
        <v>294</v>
      </c>
      <c r="F53" s="33"/>
      <c r="G53" s="33" t="s">
        <v>304</v>
      </c>
      <c r="H53" s="33">
        <v>0</v>
      </c>
      <c r="I53" s="33">
        <v>16.3</v>
      </c>
      <c r="J53" s="33">
        <v>16.3</v>
      </c>
      <c r="K53" s="33">
        <v>16.3</v>
      </c>
      <c r="L53" s="33">
        <v>16.3</v>
      </c>
      <c r="M53" s="33">
        <v>16.3</v>
      </c>
      <c r="N53" s="33">
        <v>16.3</v>
      </c>
      <c r="O53" s="33">
        <v>16.3</v>
      </c>
      <c r="P53" s="33">
        <v>16.3</v>
      </c>
      <c r="Q53" s="33">
        <v>16.3</v>
      </c>
      <c r="R53" s="33">
        <v>16.3</v>
      </c>
      <c r="S53" s="33">
        <v>16.3</v>
      </c>
      <c r="T53" s="33">
        <v>16.3</v>
      </c>
      <c r="U53" s="33">
        <v>16.3</v>
      </c>
      <c r="V53" s="33">
        <v>16.3</v>
      </c>
      <c r="W53" s="33">
        <v>16.3</v>
      </c>
      <c r="X53" s="33">
        <v>16.3</v>
      </c>
      <c r="Y53" s="33">
        <v>16.3</v>
      </c>
      <c r="Z53" s="33">
        <v>16.3</v>
      </c>
      <c r="AA53" s="33">
        <v>16.3</v>
      </c>
      <c r="AB53" s="33">
        <v>16.3</v>
      </c>
      <c r="AC53" s="33">
        <v>16.3</v>
      </c>
      <c r="AD53" s="33">
        <v>16.3</v>
      </c>
      <c r="AE53" s="33">
        <v>16.3</v>
      </c>
      <c r="AF53" s="33">
        <v>16.3</v>
      </c>
      <c r="AG53" s="33">
        <v>16.3</v>
      </c>
      <c r="AH53" s="33">
        <v>16.3</v>
      </c>
      <c r="AI53" s="33">
        <v>16.3</v>
      </c>
      <c r="AJ53" s="33">
        <v>16.3</v>
      </c>
      <c r="AK53" s="33">
        <v>16.3</v>
      </c>
      <c r="AL53" s="33">
        <v>16.3</v>
      </c>
      <c r="AM53" s="33"/>
    </row>
    <row r="54" spans="1:39" hidden="1" x14ac:dyDescent="0.3">
      <c r="A54" s="33">
        <v>6</v>
      </c>
      <c r="B54" s="33" t="s">
        <v>41</v>
      </c>
      <c r="C54" s="33" t="s">
        <v>179</v>
      </c>
      <c r="D54" s="33">
        <v>3</v>
      </c>
      <c r="E54" s="33" t="s">
        <v>295</v>
      </c>
      <c r="F54" s="33"/>
      <c r="G54" s="33" t="s">
        <v>304</v>
      </c>
      <c r="H54" s="33">
        <v>0</v>
      </c>
      <c r="I54" s="33">
        <v>1.3056000000000001</v>
      </c>
      <c r="J54" s="33">
        <v>1.3056000000000001</v>
      </c>
      <c r="K54" s="33">
        <v>1.3056000000000001</v>
      </c>
      <c r="L54" s="33">
        <v>1.3056000000000001</v>
      </c>
      <c r="M54" s="33">
        <v>1.3056000000000001</v>
      </c>
      <c r="N54" s="33">
        <v>1.3056000000000001</v>
      </c>
      <c r="O54" s="33">
        <v>1.3056000000000001</v>
      </c>
      <c r="P54" s="33">
        <v>1.3056000000000001</v>
      </c>
      <c r="Q54" s="33">
        <v>1.3056000000000001</v>
      </c>
      <c r="R54" s="33">
        <v>1.3056000000000001</v>
      </c>
      <c r="S54" s="33">
        <v>1.3056000000000001</v>
      </c>
      <c r="T54" s="33">
        <v>1.3056000000000001</v>
      </c>
      <c r="U54" s="33">
        <v>1.3056000000000001</v>
      </c>
      <c r="V54" s="33">
        <v>1.3056000000000001</v>
      </c>
      <c r="W54" s="33">
        <v>1.3056000000000001</v>
      </c>
      <c r="X54" s="33">
        <v>1.3056000000000001</v>
      </c>
      <c r="Y54" s="33">
        <v>1.3056000000000001</v>
      </c>
      <c r="Z54" s="33">
        <v>1.3056000000000001</v>
      </c>
      <c r="AA54" s="33">
        <v>1.3056000000000001</v>
      </c>
      <c r="AB54" s="33">
        <v>1.3056000000000001</v>
      </c>
      <c r="AC54" s="33">
        <v>1.3056000000000001</v>
      </c>
      <c r="AD54" s="33">
        <v>1.3056000000000001</v>
      </c>
      <c r="AE54" s="33">
        <v>1.3056000000000001</v>
      </c>
      <c r="AF54" s="33">
        <v>1.3056000000000001</v>
      </c>
      <c r="AG54" s="33">
        <v>1.3056000000000001</v>
      </c>
      <c r="AH54" s="33">
        <v>1.3056000000000001</v>
      </c>
      <c r="AI54" s="33">
        <v>1.3056000000000001</v>
      </c>
      <c r="AJ54" s="33">
        <v>1.3056000000000001</v>
      </c>
      <c r="AK54" s="33">
        <v>1.3056000000000001</v>
      </c>
      <c r="AL54" s="33">
        <v>1.3056000000000001</v>
      </c>
      <c r="AM54" s="33"/>
    </row>
    <row r="55" spans="1:39" x14ac:dyDescent="0.3">
      <c r="A55" s="33">
        <v>6</v>
      </c>
      <c r="B55" s="33" t="s">
        <v>41</v>
      </c>
      <c r="C55" s="33" t="s">
        <v>179</v>
      </c>
      <c r="D55" s="33">
        <v>4</v>
      </c>
      <c r="E55" s="33" t="s">
        <v>296</v>
      </c>
      <c r="F55" s="33"/>
      <c r="G55" s="33" t="s">
        <v>304</v>
      </c>
      <c r="H55" s="33">
        <v>0</v>
      </c>
      <c r="I55" s="33">
        <v>0.227242</v>
      </c>
      <c r="J55" s="33">
        <v>0.214</v>
      </c>
      <c r="K55" s="33">
        <v>0.214</v>
      </c>
      <c r="L55" s="33">
        <v>0.214</v>
      </c>
      <c r="M55" s="33">
        <v>0.214</v>
      </c>
      <c r="N55" s="33">
        <v>0.214</v>
      </c>
      <c r="O55" s="33">
        <v>0.214</v>
      </c>
      <c r="P55" s="33">
        <v>0.214</v>
      </c>
      <c r="Q55" s="33">
        <v>0.214</v>
      </c>
      <c r="R55" s="33">
        <v>0.214</v>
      </c>
      <c r="S55" s="33">
        <v>0.214</v>
      </c>
      <c r="T55" s="33">
        <v>0.214</v>
      </c>
      <c r="U55" s="33">
        <v>0.214</v>
      </c>
      <c r="V55" s="33">
        <v>0.214</v>
      </c>
      <c r="W55" s="33">
        <v>0.214</v>
      </c>
      <c r="X55" s="33">
        <v>0.214</v>
      </c>
      <c r="Y55" s="33">
        <v>0.214</v>
      </c>
      <c r="Z55" s="33">
        <v>0.214</v>
      </c>
      <c r="AA55" s="33">
        <v>0.214</v>
      </c>
      <c r="AB55" s="33">
        <v>0.214</v>
      </c>
      <c r="AC55" s="33">
        <v>0.214</v>
      </c>
      <c r="AD55" s="33">
        <v>0.214</v>
      </c>
      <c r="AE55" s="33">
        <v>0.214</v>
      </c>
      <c r="AF55" s="33">
        <v>0.214</v>
      </c>
      <c r="AG55" s="33">
        <v>0.214</v>
      </c>
      <c r="AH55" s="33">
        <v>0.214</v>
      </c>
      <c r="AI55" s="33">
        <v>0.214</v>
      </c>
      <c r="AJ55" s="33">
        <v>0.214</v>
      </c>
      <c r="AK55" s="33">
        <v>0.214</v>
      </c>
      <c r="AL55" s="33">
        <v>0.214</v>
      </c>
      <c r="AM55" s="33"/>
    </row>
    <row r="56" spans="1:39" x14ac:dyDescent="0.3">
      <c r="A56" s="33">
        <v>6</v>
      </c>
      <c r="B56" s="33" t="s">
        <v>41</v>
      </c>
      <c r="C56" s="33" t="s">
        <v>179</v>
      </c>
      <c r="D56" s="33">
        <v>5</v>
      </c>
      <c r="E56" s="33" t="s">
        <v>297</v>
      </c>
      <c r="F56" s="33"/>
      <c r="G56" s="33" t="s">
        <v>304</v>
      </c>
      <c r="H56" s="33">
        <v>0</v>
      </c>
      <c r="I56" s="52">
        <v>0.227242</v>
      </c>
      <c r="J56" s="52">
        <v>0.227242</v>
      </c>
      <c r="K56" s="52">
        <v>0.227242</v>
      </c>
      <c r="L56" s="52">
        <v>0.26266099999999998</v>
      </c>
      <c r="M56" s="33">
        <v>0.33224200000000004</v>
      </c>
      <c r="N56" s="33">
        <v>0.33806265158667281</v>
      </c>
      <c r="O56" s="33">
        <v>0.34388330317334559</v>
      </c>
      <c r="P56" s="33">
        <v>0.34970395476001837</v>
      </c>
      <c r="Q56" s="33">
        <v>0.35552460634669114</v>
      </c>
      <c r="R56" s="33">
        <v>0.36134525793336392</v>
      </c>
      <c r="S56" s="33">
        <v>0.36716590952003669</v>
      </c>
      <c r="T56" s="33">
        <v>0.37298656110670947</v>
      </c>
      <c r="U56" s="33">
        <v>0.37880721269338224</v>
      </c>
      <c r="V56" s="33">
        <v>0.38462786428005502</v>
      </c>
      <c r="W56" s="33">
        <v>0.3904485158667278</v>
      </c>
      <c r="X56" s="33">
        <v>0.39626916745340057</v>
      </c>
      <c r="Y56" s="33">
        <v>0.40208981904007335</v>
      </c>
      <c r="Z56" s="33">
        <v>0.40791047062674612</v>
      </c>
      <c r="AA56" s="33">
        <v>0.4137311222134189</v>
      </c>
      <c r="AB56" s="33">
        <v>0.41955177380009168</v>
      </c>
      <c r="AC56" s="33">
        <v>0.42537242538676445</v>
      </c>
      <c r="AD56" s="33">
        <v>0.43119307697343723</v>
      </c>
      <c r="AE56" s="33">
        <v>0.43701372856011</v>
      </c>
      <c r="AF56" s="33">
        <v>0.44283438014678278</v>
      </c>
      <c r="AG56" s="33">
        <v>0.44865503173345556</v>
      </c>
      <c r="AH56" s="33">
        <v>0.45447568332012833</v>
      </c>
      <c r="AI56" s="33">
        <v>0.46029633490680111</v>
      </c>
      <c r="AJ56" s="33">
        <v>0.46611698649347388</v>
      </c>
      <c r="AK56" s="33">
        <v>0.48</v>
      </c>
      <c r="AL56" s="33">
        <v>0.48</v>
      </c>
      <c r="AM56" s="33"/>
    </row>
    <row r="57" spans="1:39" x14ac:dyDescent="0.3">
      <c r="A57" s="33">
        <v>6</v>
      </c>
      <c r="B57" s="33" t="s">
        <v>41</v>
      </c>
      <c r="C57" s="33" t="s">
        <v>179</v>
      </c>
      <c r="D57" s="33">
        <v>6</v>
      </c>
      <c r="E57" s="33" t="s">
        <v>298</v>
      </c>
      <c r="F57" s="33"/>
      <c r="G57" s="33" t="s">
        <v>305</v>
      </c>
      <c r="H57" s="33">
        <v>0</v>
      </c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</row>
    <row r="58" spans="1:39" x14ac:dyDescent="0.3">
      <c r="A58" s="33">
        <v>6</v>
      </c>
      <c r="B58" s="33" t="s">
        <v>41</v>
      </c>
      <c r="C58" s="33" t="s">
        <v>179</v>
      </c>
      <c r="D58" s="33">
        <v>7</v>
      </c>
      <c r="E58" s="33" t="s">
        <v>299</v>
      </c>
      <c r="F58" s="33"/>
      <c r="G58" s="33" t="s">
        <v>304</v>
      </c>
      <c r="H58" s="33">
        <v>0</v>
      </c>
      <c r="I58" s="52">
        <f>I56*I60*$I$61*8760*0.0036*0.99</f>
        <v>7.4343507479999998E-3</v>
      </c>
      <c r="J58" s="101">
        <f>J56*J60*$I$61*8760*0.0036*0.99</f>
        <v>0.32883659528068793</v>
      </c>
      <c r="K58" s="101">
        <f>K56*K60*$I$61*8760*0.0036*0.985</f>
        <v>1.8423491897995199</v>
      </c>
      <c r="L58" s="101">
        <v>3.1949999999999998</v>
      </c>
      <c r="M58" s="53">
        <v>2.6711359661388028</v>
      </c>
      <c r="N58" s="53">
        <v>2.6900048695249223</v>
      </c>
      <c r="O58" s="53">
        <v>2.7088737729110419</v>
      </c>
      <c r="P58" s="53">
        <v>2.7277426762971615</v>
      </c>
      <c r="Q58" s="53">
        <v>2.7466115796832811</v>
      </c>
      <c r="R58" s="53">
        <v>2.7654804830694006</v>
      </c>
      <c r="S58" s="53">
        <v>2.7843493864555202</v>
      </c>
      <c r="T58" s="53">
        <v>2.8032182898416398</v>
      </c>
      <c r="U58" s="53">
        <v>2.8220871932277594</v>
      </c>
      <c r="V58" s="53">
        <v>2.8409560966138789</v>
      </c>
      <c r="W58" s="53">
        <v>2.8598250000000003</v>
      </c>
      <c r="X58" s="53">
        <v>2.9270033333333334</v>
      </c>
      <c r="Y58" s="53">
        <v>2.9941816666666665</v>
      </c>
      <c r="Z58" s="53">
        <v>3.0613599999999996</v>
      </c>
      <c r="AA58" s="53">
        <v>3.1285383333333328</v>
      </c>
      <c r="AB58" s="53">
        <v>3.1957166666666659</v>
      </c>
      <c r="AC58" s="53">
        <v>3.262894999999999</v>
      </c>
      <c r="AD58" s="53">
        <v>3.3300733333333321</v>
      </c>
      <c r="AE58" s="53">
        <v>3.3972516666666652</v>
      </c>
      <c r="AF58" s="53">
        <v>3.4644299999999983</v>
      </c>
      <c r="AG58" s="53">
        <v>3.5316083333333315</v>
      </c>
      <c r="AH58" s="53">
        <v>3.5987866666666646</v>
      </c>
      <c r="AI58" s="53">
        <v>3.6659649999999977</v>
      </c>
      <c r="AJ58" s="53">
        <v>3.7331433333333308</v>
      </c>
      <c r="AK58" s="53">
        <v>3.8</v>
      </c>
      <c r="AL58" s="53">
        <v>3.86</v>
      </c>
      <c r="AM58" s="33"/>
    </row>
    <row r="59" spans="1:39" x14ac:dyDescent="0.3">
      <c r="A59" s="33">
        <v>6</v>
      </c>
      <c r="B59" s="33" t="s">
        <v>41</v>
      </c>
      <c r="C59" s="33" t="s">
        <v>179</v>
      </c>
      <c r="D59" s="33">
        <v>8</v>
      </c>
      <c r="E59" s="33" t="s">
        <v>300</v>
      </c>
      <c r="F59" s="33"/>
      <c r="G59" s="33" t="s">
        <v>305</v>
      </c>
      <c r="H59" s="33">
        <v>0</v>
      </c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</row>
    <row r="60" spans="1:39" x14ac:dyDescent="0.3">
      <c r="A60" s="33">
        <v>6</v>
      </c>
      <c r="B60" s="33" t="s">
        <v>41</v>
      </c>
      <c r="C60" s="33" t="s">
        <v>179</v>
      </c>
      <c r="D60" s="33">
        <v>9</v>
      </c>
      <c r="E60" s="33" t="s">
        <v>301</v>
      </c>
      <c r="F60" s="33"/>
      <c r="G60" s="33" t="s">
        <v>304</v>
      </c>
      <c r="H60" s="33">
        <v>0</v>
      </c>
      <c r="I60" s="52">
        <v>1.1643140362622689E-3</v>
      </c>
      <c r="J60" s="52">
        <v>5.1499999999999997E-2</v>
      </c>
      <c r="K60" s="52">
        <v>0.28999999999999998</v>
      </c>
      <c r="L60" s="33">
        <v>0.432</v>
      </c>
      <c r="M60" s="33">
        <v>0.28521540226901282</v>
      </c>
      <c r="N60" s="33">
        <f t="shared" ref="N60:AL60" si="8">M60</f>
        <v>0.28521540226901282</v>
      </c>
      <c r="O60" s="33">
        <f t="shared" si="8"/>
        <v>0.28521540226901282</v>
      </c>
      <c r="P60" s="33">
        <f t="shared" si="8"/>
        <v>0.28521540226901282</v>
      </c>
      <c r="Q60" s="33">
        <f t="shared" si="8"/>
        <v>0.28521540226901282</v>
      </c>
      <c r="R60" s="33">
        <f t="shared" si="8"/>
        <v>0.28521540226901282</v>
      </c>
      <c r="S60" s="33">
        <f t="shared" si="8"/>
        <v>0.28521540226901282</v>
      </c>
      <c r="T60" s="33">
        <f t="shared" si="8"/>
        <v>0.28521540226901282</v>
      </c>
      <c r="U60" s="33">
        <f t="shared" si="8"/>
        <v>0.28521540226901282</v>
      </c>
      <c r="V60" s="33">
        <f t="shared" si="8"/>
        <v>0.28521540226901282</v>
      </c>
      <c r="W60" s="33">
        <f t="shared" si="8"/>
        <v>0.28521540226901282</v>
      </c>
      <c r="X60" s="33">
        <f t="shared" si="8"/>
        <v>0.28521540226901282</v>
      </c>
      <c r="Y60" s="33">
        <f t="shared" si="8"/>
        <v>0.28521540226901282</v>
      </c>
      <c r="Z60" s="33">
        <f t="shared" si="8"/>
        <v>0.28521540226901282</v>
      </c>
      <c r="AA60" s="33">
        <f t="shared" si="8"/>
        <v>0.28521540226901282</v>
      </c>
      <c r="AB60" s="33">
        <f t="shared" si="8"/>
        <v>0.28521540226901282</v>
      </c>
      <c r="AC60" s="33">
        <f t="shared" si="8"/>
        <v>0.28521540226901282</v>
      </c>
      <c r="AD60" s="33">
        <f t="shared" si="8"/>
        <v>0.28521540226901282</v>
      </c>
      <c r="AE60" s="33">
        <f t="shared" si="8"/>
        <v>0.28521540226901282</v>
      </c>
      <c r="AF60" s="33">
        <f t="shared" si="8"/>
        <v>0.28521540226901282</v>
      </c>
      <c r="AG60" s="33">
        <f t="shared" si="8"/>
        <v>0.28521540226901282</v>
      </c>
      <c r="AH60" s="33">
        <f t="shared" si="8"/>
        <v>0.28521540226901282</v>
      </c>
      <c r="AI60" s="33">
        <f t="shared" si="8"/>
        <v>0.28521540226901282</v>
      </c>
      <c r="AJ60" s="33">
        <f t="shared" si="8"/>
        <v>0.28521540226901282</v>
      </c>
      <c r="AK60" s="33">
        <f t="shared" si="8"/>
        <v>0.28521540226901282</v>
      </c>
      <c r="AL60" s="33">
        <f t="shared" si="8"/>
        <v>0.28521540226901282</v>
      </c>
      <c r="AM60" s="33"/>
    </row>
    <row r="61" spans="1:39" x14ac:dyDescent="0.3">
      <c r="A61" s="33">
        <v>6</v>
      </c>
      <c r="B61" s="33" t="s">
        <v>41</v>
      </c>
      <c r="C61" s="33" t="s">
        <v>179</v>
      </c>
      <c r="D61" s="33">
        <v>10</v>
      </c>
      <c r="E61" s="33" t="s">
        <v>302</v>
      </c>
      <c r="F61" s="33"/>
      <c r="G61" s="33" t="s">
        <v>303</v>
      </c>
      <c r="H61" s="33">
        <v>0</v>
      </c>
      <c r="I61" s="33">
        <v>0.9</v>
      </c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</row>
    <row r="62" spans="1:39" hidden="1" x14ac:dyDescent="0.3">
      <c r="A62" s="32">
        <v>7</v>
      </c>
      <c r="B62" s="32" t="s">
        <v>42</v>
      </c>
      <c r="C62" s="32" t="s">
        <v>180</v>
      </c>
      <c r="D62" s="32">
        <v>1</v>
      </c>
      <c r="E62" s="32" t="s">
        <v>293</v>
      </c>
      <c r="F62" s="32"/>
      <c r="G62" s="32" t="s">
        <v>304</v>
      </c>
      <c r="H62" s="32">
        <v>0</v>
      </c>
      <c r="I62" s="61">
        <v>1431</v>
      </c>
      <c r="J62" s="61">
        <v>1545.5190796029078</v>
      </c>
      <c r="K62" s="61">
        <v>1517.0935491175753</v>
      </c>
      <c r="L62" s="61">
        <v>1488.6680186322428</v>
      </c>
      <c r="M62" s="61">
        <v>1460.2424881469105</v>
      </c>
      <c r="N62" s="61">
        <v>1431.8169576615783</v>
      </c>
      <c r="O62" s="61">
        <v>1403.3914271762455</v>
      </c>
      <c r="P62" s="61">
        <v>1374.9098305558337</v>
      </c>
      <c r="Q62" s="61">
        <v>1346.4843000705011</v>
      </c>
      <c r="R62" s="61">
        <v>1318.0587695851686</v>
      </c>
      <c r="S62" s="61">
        <v>1289.6332390998361</v>
      </c>
      <c r="T62" s="61">
        <v>1261.2077086145039</v>
      </c>
      <c r="U62" s="61">
        <v>1232.7821781291714</v>
      </c>
      <c r="V62" s="61">
        <v>1204.3566476438389</v>
      </c>
      <c r="W62" s="61">
        <v>1175.9311171585064</v>
      </c>
      <c r="X62" s="61">
        <v>1163.1480383603687</v>
      </c>
      <c r="Y62" s="61">
        <v>1150.3649595622312</v>
      </c>
      <c r="Z62" s="61">
        <v>1137.5258146290141</v>
      </c>
      <c r="AA62" s="61">
        <v>1124.742735830876</v>
      </c>
      <c r="AB62" s="61">
        <v>1111.9596570327385</v>
      </c>
      <c r="AC62" s="61">
        <v>1099.1765782346008</v>
      </c>
      <c r="AD62" s="61">
        <v>1086.3374333013837</v>
      </c>
      <c r="AE62" s="61">
        <v>1073.554354503246</v>
      </c>
      <c r="AF62" s="61">
        <v>1060.7712757051083</v>
      </c>
      <c r="AG62" s="61">
        <v>1047.9881969069709</v>
      </c>
      <c r="AH62" s="61">
        <v>1035.2051181088329</v>
      </c>
      <c r="AI62" s="61">
        <v>1022.3659731756157</v>
      </c>
      <c r="AJ62" s="61">
        <v>1009.5828943774782</v>
      </c>
      <c r="AK62" s="61">
        <v>996.79981557934047</v>
      </c>
      <c r="AL62" s="61">
        <v>984.01673678120267</v>
      </c>
      <c r="AM62" s="32"/>
    </row>
    <row r="63" spans="1:39" hidden="1" x14ac:dyDescent="0.3">
      <c r="A63" s="32">
        <v>7</v>
      </c>
      <c r="B63" s="32" t="s">
        <v>42</v>
      </c>
      <c r="C63" s="32" t="s">
        <v>180</v>
      </c>
      <c r="D63" s="32">
        <v>2</v>
      </c>
      <c r="E63" s="32" t="s">
        <v>294</v>
      </c>
      <c r="F63" s="32"/>
      <c r="G63" s="32" t="s">
        <v>304</v>
      </c>
      <c r="H63" s="32">
        <v>0</v>
      </c>
      <c r="I63" s="61">
        <v>53</v>
      </c>
      <c r="J63" s="61">
        <v>57.241447392700287</v>
      </c>
      <c r="K63" s="61">
        <v>56.107953384924031</v>
      </c>
      <c r="L63" s="61">
        <v>54.974459377147802</v>
      </c>
      <c r="M63" s="61">
        <v>53.921929227069846</v>
      </c>
      <c r="N63" s="61">
        <v>52.788435219293611</v>
      </c>
      <c r="O63" s="61">
        <v>51.654941211517368</v>
      </c>
      <c r="P63" s="61">
        <v>50.521447203741126</v>
      </c>
      <c r="Q63" s="61">
        <v>49.468917053663191</v>
      </c>
      <c r="R63" s="61">
        <v>48.335423045886948</v>
      </c>
      <c r="S63" s="61">
        <v>47.201929038110698</v>
      </c>
      <c r="T63" s="61">
        <v>46.068435030334456</v>
      </c>
      <c r="U63" s="61">
        <v>44.934941022558206</v>
      </c>
      <c r="V63" s="61">
        <v>43.882410872480271</v>
      </c>
      <c r="W63" s="61">
        <v>42.748916864704029</v>
      </c>
      <c r="X63" s="61">
        <v>42.263133718514212</v>
      </c>
      <c r="Y63" s="61">
        <v>41.858314430022695</v>
      </c>
      <c r="Z63" s="61">
        <v>41.372531283832878</v>
      </c>
      <c r="AA63" s="61">
        <v>40.88674813764306</v>
      </c>
      <c r="AB63" s="61">
        <v>40.481928849151544</v>
      </c>
      <c r="AC63" s="61">
        <v>39.996145702961719</v>
      </c>
      <c r="AD63" s="61">
        <v>39.591326414470203</v>
      </c>
      <c r="AE63" s="61">
        <v>39.105543268280393</v>
      </c>
      <c r="AF63" s="61">
        <v>38.700723979788876</v>
      </c>
      <c r="AG63" s="61">
        <v>38.214940833599059</v>
      </c>
      <c r="AH63" s="61">
        <v>37.729157687409234</v>
      </c>
      <c r="AI63" s="61">
        <v>37.324338398917725</v>
      </c>
      <c r="AJ63" s="61">
        <v>36.8385552527279</v>
      </c>
      <c r="AK63" s="61">
        <v>36.433735964236391</v>
      </c>
      <c r="AL63" s="61">
        <v>35.947952818046566</v>
      </c>
      <c r="AM63" s="32"/>
    </row>
    <row r="64" spans="1:39" hidden="1" x14ac:dyDescent="0.3">
      <c r="A64" s="32">
        <v>7</v>
      </c>
      <c r="B64" s="32" t="s">
        <v>42</v>
      </c>
      <c r="C64" s="32" t="s">
        <v>180</v>
      </c>
      <c r="D64" s="32">
        <v>3</v>
      </c>
      <c r="E64" s="32" t="s">
        <v>295</v>
      </c>
      <c r="F64" s="32"/>
      <c r="G64" s="32" t="s">
        <v>304</v>
      </c>
      <c r="H64" s="32">
        <v>0</v>
      </c>
      <c r="I64" s="32">
        <v>1.3056000000000001</v>
      </c>
      <c r="J64" s="32">
        <v>1.3056000000000001</v>
      </c>
      <c r="K64" s="32">
        <v>1.3056000000000001</v>
      </c>
      <c r="L64" s="32">
        <v>1.3056000000000001</v>
      </c>
      <c r="M64" s="32">
        <v>1.3056000000000001</v>
      </c>
      <c r="N64" s="32">
        <v>1.3056000000000001</v>
      </c>
      <c r="O64" s="32">
        <v>1.3056000000000001</v>
      </c>
      <c r="P64" s="32">
        <v>1.3056000000000001</v>
      </c>
      <c r="Q64" s="32">
        <v>1.3056000000000001</v>
      </c>
      <c r="R64" s="32">
        <v>1.3056000000000001</v>
      </c>
      <c r="S64" s="32">
        <v>1.3056000000000001</v>
      </c>
      <c r="T64" s="32">
        <v>1.3056000000000001</v>
      </c>
      <c r="U64" s="32">
        <v>1.3056000000000001</v>
      </c>
      <c r="V64" s="32">
        <v>1.3056000000000001</v>
      </c>
      <c r="W64" s="32">
        <v>1.3056000000000001</v>
      </c>
      <c r="X64" s="32">
        <v>1.3056000000000001</v>
      </c>
      <c r="Y64" s="32">
        <v>1.3056000000000001</v>
      </c>
      <c r="Z64" s="32">
        <v>1.3056000000000001</v>
      </c>
      <c r="AA64" s="32">
        <v>1.3056000000000001</v>
      </c>
      <c r="AB64" s="32">
        <v>1.3056000000000001</v>
      </c>
      <c r="AC64" s="32">
        <v>1.3056000000000001</v>
      </c>
      <c r="AD64" s="32">
        <v>1.3056000000000001</v>
      </c>
      <c r="AE64" s="32">
        <v>1.3056000000000001</v>
      </c>
      <c r="AF64" s="32">
        <v>1.3056000000000001</v>
      </c>
      <c r="AG64" s="32">
        <v>1.3056000000000001</v>
      </c>
      <c r="AH64" s="32">
        <v>1.3056000000000001</v>
      </c>
      <c r="AI64" s="32">
        <v>1.3056000000000001</v>
      </c>
      <c r="AJ64" s="32">
        <v>1.3056000000000001</v>
      </c>
      <c r="AK64" s="32">
        <v>1.3056000000000001</v>
      </c>
      <c r="AL64" s="32">
        <v>1.3056000000000001</v>
      </c>
      <c r="AM64" s="32"/>
    </row>
    <row r="65" spans="1:39" x14ac:dyDescent="0.3">
      <c r="A65" s="32">
        <v>7</v>
      </c>
      <c r="B65" s="32" t="s">
        <v>42</v>
      </c>
      <c r="C65" s="32" t="s">
        <v>180</v>
      </c>
      <c r="D65" s="32">
        <v>4</v>
      </c>
      <c r="E65" s="32" t="s">
        <v>296</v>
      </c>
      <c r="F65" s="32"/>
      <c r="G65" s="32" t="s">
        <v>304</v>
      </c>
      <c r="H65" s="32">
        <v>0</v>
      </c>
      <c r="I65" s="46">
        <v>0.19829999999999998</v>
      </c>
      <c r="J65" s="46">
        <v>0.15329999999999999</v>
      </c>
      <c r="K65" s="46">
        <v>0.15329999999999999</v>
      </c>
      <c r="L65" s="32">
        <f>K65</f>
        <v>0.15329999999999999</v>
      </c>
      <c r="M65" s="32">
        <f t="shared" ref="M65:AL65" si="9">L65</f>
        <v>0.15329999999999999</v>
      </c>
      <c r="N65" s="32">
        <f t="shared" si="9"/>
        <v>0.15329999999999999</v>
      </c>
      <c r="O65" s="32">
        <f t="shared" si="9"/>
        <v>0.15329999999999999</v>
      </c>
      <c r="P65" s="32">
        <f t="shared" si="9"/>
        <v>0.15329999999999999</v>
      </c>
      <c r="Q65" s="32">
        <f t="shared" si="9"/>
        <v>0.15329999999999999</v>
      </c>
      <c r="R65" s="32">
        <f t="shared" si="9"/>
        <v>0.15329999999999999</v>
      </c>
      <c r="S65" s="32">
        <f t="shared" si="9"/>
        <v>0.15329999999999999</v>
      </c>
      <c r="T65" s="32">
        <f t="shared" si="9"/>
        <v>0.15329999999999999</v>
      </c>
      <c r="U65" s="32">
        <f t="shared" si="9"/>
        <v>0.15329999999999999</v>
      </c>
      <c r="V65" s="32">
        <f t="shared" si="9"/>
        <v>0.15329999999999999</v>
      </c>
      <c r="W65" s="32">
        <f t="shared" si="9"/>
        <v>0.15329999999999999</v>
      </c>
      <c r="X65" s="32">
        <f t="shared" si="9"/>
        <v>0.15329999999999999</v>
      </c>
      <c r="Y65" s="32">
        <f t="shared" si="9"/>
        <v>0.15329999999999999</v>
      </c>
      <c r="Z65" s="32">
        <f t="shared" si="9"/>
        <v>0.15329999999999999</v>
      </c>
      <c r="AA65" s="32">
        <f t="shared" si="9"/>
        <v>0.15329999999999999</v>
      </c>
      <c r="AB65" s="32">
        <f t="shared" si="9"/>
        <v>0.15329999999999999</v>
      </c>
      <c r="AC65" s="32">
        <f t="shared" si="9"/>
        <v>0.15329999999999999</v>
      </c>
      <c r="AD65" s="32">
        <f t="shared" si="9"/>
        <v>0.15329999999999999</v>
      </c>
      <c r="AE65" s="32">
        <f t="shared" si="9"/>
        <v>0.15329999999999999</v>
      </c>
      <c r="AF65" s="32">
        <f t="shared" si="9"/>
        <v>0.15329999999999999</v>
      </c>
      <c r="AG65" s="32">
        <f t="shared" si="9"/>
        <v>0.15329999999999999</v>
      </c>
      <c r="AH65" s="32">
        <f t="shared" si="9"/>
        <v>0.15329999999999999</v>
      </c>
      <c r="AI65" s="32">
        <f t="shared" si="9"/>
        <v>0.15329999999999999</v>
      </c>
      <c r="AJ65" s="32">
        <f t="shared" si="9"/>
        <v>0.15329999999999999</v>
      </c>
      <c r="AK65" s="32">
        <f t="shared" si="9"/>
        <v>0.15329999999999999</v>
      </c>
      <c r="AL65" s="32">
        <f t="shared" si="9"/>
        <v>0.15329999999999999</v>
      </c>
      <c r="AM65" s="32"/>
    </row>
    <row r="66" spans="1:39" x14ac:dyDescent="0.3">
      <c r="A66" s="32">
        <v>7</v>
      </c>
      <c r="B66" s="32" t="s">
        <v>42</v>
      </c>
      <c r="C66" s="32" t="s">
        <v>180</v>
      </c>
      <c r="D66" s="32">
        <v>5</v>
      </c>
      <c r="E66" s="32" t="s">
        <v>297</v>
      </c>
      <c r="F66" s="32"/>
      <c r="G66" s="32" t="s">
        <v>304</v>
      </c>
      <c r="H66" s="32">
        <v>0</v>
      </c>
      <c r="I66" s="46">
        <f>I65</f>
        <v>0.19829999999999998</v>
      </c>
      <c r="J66" s="46">
        <v>0.254029</v>
      </c>
      <c r="K66" s="46">
        <v>0.254029</v>
      </c>
      <c r="L66" s="46">
        <v>0.25829999999999997</v>
      </c>
      <c r="M66" s="46">
        <v>0.26266099999999998</v>
      </c>
      <c r="N66" s="46">
        <v>0.26266099999999998</v>
      </c>
      <c r="O66" s="46">
        <v>0.26266099999999998</v>
      </c>
      <c r="P66" s="46">
        <v>0.26266099999999998</v>
      </c>
      <c r="Q66" s="46">
        <v>0.26266099999999998</v>
      </c>
      <c r="R66" s="46">
        <v>0.26266099999999998</v>
      </c>
      <c r="S66" s="46">
        <v>0.26266099999999998</v>
      </c>
      <c r="T66" s="46">
        <v>0.26266099999999998</v>
      </c>
      <c r="U66" s="46">
        <v>0.26266099999999998</v>
      </c>
      <c r="V66" s="46">
        <v>0.26266099999999998</v>
      </c>
      <c r="W66" s="46">
        <v>0.26266099999999998</v>
      </c>
      <c r="X66" s="46">
        <v>0.26266099999999998</v>
      </c>
      <c r="Y66" s="46">
        <v>0.26266099999999998</v>
      </c>
      <c r="Z66" s="46">
        <v>0.26266099999999998</v>
      </c>
      <c r="AA66" s="46">
        <v>0.26266099999999998</v>
      </c>
      <c r="AB66" s="32">
        <v>0.271698050283674</v>
      </c>
      <c r="AC66" s="32">
        <v>0.27739125363591893</v>
      </c>
      <c r="AD66" s="32">
        <v>0.28308445698816387</v>
      </c>
      <c r="AE66" s="32">
        <v>0.2887776603404088</v>
      </c>
      <c r="AF66" s="32">
        <v>0.29447086369265374</v>
      </c>
      <c r="AG66" s="32">
        <v>0.30016406704489867</v>
      </c>
      <c r="AH66" s="32">
        <v>0.30585727039714361</v>
      </c>
      <c r="AI66" s="32">
        <v>0.31155047374938855</v>
      </c>
      <c r="AJ66" s="32">
        <v>0.31724367710163348</v>
      </c>
      <c r="AK66" s="32">
        <v>0.32293688045387842</v>
      </c>
      <c r="AL66" s="32">
        <v>0.32863008380612313</v>
      </c>
      <c r="AM66" s="32"/>
    </row>
    <row r="67" spans="1:39" x14ac:dyDescent="0.3">
      <c r="A67" s="32">
        <v>7</v>
      </c>
      <c r="B67" s="32" t="s">
        <v>42</v>
      </c>
      <c r="C67" s="32" t="s">
        <v>180</v>
      </c>
      <c r="D67" s="32">
        <v>6</v>
      </c>
      <c r="E67" s="32" t="s">
        <v>298</v>
      </c>
      <c r="F67" s="32"/>
      <c r="G67" s="32" t="s">
        <v>305</v>
      </c>
      <c r="H67" s="32">
        <v>0</v>
      </c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</row>
    <row r="68" spans="1:39" x14ac:dyDescent="0.3">
      <c r="A68" s="32">
        <v>7</v>
      </c>
      <c r="B68" s="32" t="s">
        <v>42</v>
      </c>
      <c r="C68" s="32" t="s">
        <v>180</v>
      </c>
      <c r="D68" s="32">
        <v>7</v>
      </c>
      <c r="E68" s="32" t="s">
        <v>299</v>
      </c>
      <c r="F68" s="32"/>
      <c r="G68" s="32" t="s">
        <v>304</v>
      </c>
      <c r="H68" s="32">
        <v>0</v>
      </c>
      <c r="I68" s="47">
        <v>2.7417278342465701E-3</v>
      </c>
      <c r="J68" s="46">
        <v>3.1900758119999999E-3</v>
      </c>
      <c r="K68" s="102">
        <f>K65*K70*I71*31.356*0.99</f>
        <v>0.34991500900355998</v>
      </c>
      <c r="L68" s="101">
        <f>1.5894363456*0.99</f>
        <v>1.573541982144</v>
      </c>
      <c r="M68" s="46">
        <v>0.42119275893294722</v>
      </c>
      <c r="N68" s="46">
        <v>0.4339148330396525</v>
      </c>
      <c r="O68" s="46">
        <v>0.44663690714635779</v>
      </c>
      <c r="P68" s="46">
        <v>0.45935898125306307</v>
      </c>
      <c r="Q68" s="46">
        <v>0.47208105535976835</v>
      </c>
      <c r="R68" s="46">
        <v>0.48480312946647364</v>
      </c>
      <c r="S68" s="46">
        <v>0.49752520357317892</v>
      </c>
      <c r="T68" s="46">
        <v>0.5102472776798842</v>
      </c>
      <c r="U68" s="46">
        <v>0.52296935178658943</v>
      </c>
      <c r="V68" s="46">
        <v>0.53569142589329466</v>
      </c>
      <c r="W68" s="46">
        <v>0.5484135</v>
      </c>
      <c r="X68" s="46">
        <v>0.56129593333333327</v>
      </c>
      <c r="Y68" s="46">
        <v>0.57417836666666655</v>
      </c>
      <c r="Z68" s="46">
        <v>0.58706079999999983</v>
      </c>
      <c r="AA68" s="32">
        <f>AA66*AA70*0.9*31.356*0.99</f>
        <v>0.58938804937225608</v>
      </c>
      <c r="AB68" s="46">
        <v>0.61282566666666638</v>
      </c>
      <c r="AC68" s="46">
        <v>0.62570809999999966</v>
      </c>
      <c r="AD68" s="46">
        <v>0.63859053333333293</v>
      </c>
      <c r="AE68" s="46">
        <v>0.65147296666666621</v>
      </c>
      <c r="AF68" s="46">
        <v>0.66435539999999949</v>
      </c>
      <c r="AG68" s="46">
        <v>0.67723783333333276</v>
      </c>
      <c r="AH68" s="46">
        <v>0.69012026666666604</v>
      </c>
      <c r="AI68" s="46">
        <v>0.70300269999999931</v>
      </c>
      <c r="AJ68" s="46">
        <v>0.71588513333333259</v>
      </c>
      <c r="AK68" s="46">
        <v>0.72876756666666587</v>
      </c>
      <c r="AL68" s="46">
        <v>0.74164999999999992</v>
      </c>
      <c r="AM68" s="32"/>
    </row>
    <row r="69" spans="1:39" x14ac:dyDescent="0.3">
      <c r="A69" s="32">
        <v>7</v>
      </c>
      <c r="B69" s="32" t="s">
        <v>42</v>
      </c>
      <c r="C69" s="32" t="s">
        <v>180</v>
      </c>
      <c r="D69" s="32">
        <v>8</v>
      </c>
      <c r="E69" s="32" t="s">
        <v>300</v>
      </c>
      <c r="F69" s="32"/>
      <c r="G69" s="32" t="s">
        <v>305</v>
      </c>
      <c r="H69" s="32">
        <v>0</v>
      </c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</row>
    <row r="70" spans="1:39" x14ac:dyDescent="0.3">
      <c r="A70" s="32">
        <v>7</v>
      </c>
      <c r="B70" s="32" t="s">
        <v>42</v>
      </c>
      <c r="C70" s="32" t="s">
        <v>180</v>
      </c>
      <c r="D70" s="32">
        <v>9</v>
      </c>
      <c r="E70" s="32" t="s">
        <v>301</v>
      </c>
      <c r="F70" s="32"/>
      <c r="G70" s="32" t="s">
        <v>304</v>
      </c>
      <c r="H70" s="32">
        <v>0</v>
      </c>
      <c r="I70" s="46">
        <v>4.948838337435938E-4</v>
      </c>
      <c r="J70" s="46">
        <v>7.405843636843826E-4</v>
      </c>
      <c r="K70" s="46">
        <v>8.1699999999999995E-2</v>
      </c>
      <c r="L70" s="32">
        <v>0.217</v>
      </c>
      <c r="M70" s="32">
        <v>8.0316980430197429E-2</v>
      </c>
      <c r="N70" s="32">
        <f t="shared" ref="N70:AL70" si="10">M70</f>
        <v>8.0316980430197429E-2</v>
      </c>
      <c r="O70" s="32">
        <f t="shared" si="10"/>
        <v>8.0316980430197429E-2</v>
      </c>
      <c r="P70" s="32">
        <f t="shared" si="10"/>
        <v>8.0316980430197429E-2</v>
      </c>
      <c r="Q70" s="32">
        <f t="shared" si="10"/>
        <v>8.0316980430197429E-2</v>
      </c>
      <c r="R70" s="32">
        <f t="shared" si="10"/>
        <v>8.0316980430197429E-2</v>
      </c>
      <c r="S70" s="32">
        <f t="shared" si="10"/>
        <v>8.0316980430197429E-2</v>
      </c>
      <c r="T70" s="32">
        <f t="shared" si="10"/>
        <v>8.0316980430197429E-2</v>
      </c>
      <c r="U70" s="32">
        <f t="shared" si="10"/>
        <v>8.0316980430197429E-2</v>
      </c>
      <c r="V70" s="32">
        <f t="shared" si="10"/>
        <v>8.0316980430197429E-2</v>
      </c>
      <c r="W70" s="32">
        <f t="shared" si="10"/>
        <v>8.0316980430197429E-2</v>
      </c>
      <c r="X70" s="32">
        <f t="shared" si="10"/>
        <v>8.0316980430197429E-2</v>
      </c>
      <c r="Y70" s="32">
        <f t="shared" si="10"/>
        <v>8.0316980430197429E-2</v>
      </c>
      <c r="Z70" s="32">
        <f t="shared" si="10"/>
        <v>8.0316980430197429E-2</v>
      </c>
      <c r="AA70" s="32">
        <f t="shared" si="10"/>
        <v>8.0316980430197429E-2</v>
      </c>
      <c r="AB70" s="32">
        <f t="shared" si="10"/>
        <v>8.0316980430197429E-2</v>
      </c>
      <c r="AC70" s="32">
        <f t="shared" si="10"/>
        <v>8.0316980430197429E-2</v>
      </c>
      <c r="AD70" s="32">
        <f t="shared" si="10"/>
        <v>8.0316980430197429E-2</v>
      </c>
      <c r="AE70" s="32">
        <f t="shared" si="10"/>
        <v>8.0316980430197429E-2</v>
      </c>
      <c r="AF70" s="32">
        <f t="shared" si="10"/>
        <v>8.0316980430197429E-2</v>
      </c>
      <c r="AG70" s="32">
        <f t="shared" si="10"/>
        <v>8.0316980430197429E-2</v>
      </c>
      <c r="AH70" s="32">
        <f t="shared" si="10"/>
        <v>8.0316980430197429E-2</v>
      </c>
      <c r="AI70" s="32">
        <f t="shared" si="10"/>
        <v>8.0316980430197429E-2</v>
      </c>
      <c r="AJ70" s="32">
        <f t="shared" si="10"/>
        <v>8.0316980430197429E-2</v>
      </c>
      <c r="AK70" s="32">
        <f t="shared" si="10"/>
        <v>8.0316980430197429E-2</v>
      </c>
      <c r="AL70" s="32">
        <f t="shared" si="10"/>
        <v>8.0316980430197429E-2</v>
      </c>
      <c r="AM70" s="32"/>
    </row>
    <row r="71" spans="1:39" x14ac:dyDescent="0.3">
      <c r="A71" s="32">
        <v>7</v>
      </c>
      <c r="B71" s="32" t="s">
        <v>42</v>
      </c>
      <c r="C71" s="32" t="s">
        <v>180</v>
      </c>
      <c r="D71" s="32">
        <v>10</v>
      </c>
      <c r="E71" s="32" t="s">
        <v>302</v>
      </c>
      <c r="F71" s="32"/>
      <c r="G71" s="32" t="s">
        <v>303</v>
      </c>
      <c r="H71" s="32">
        <v>0</v>
      </c>
      <c r="I71" s="32">
        <v>0.9</v>
      </c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</row>
    <row r="72" spans="1:39" hidden="1" x14ac:dyDescent="0.3">
      <c r="A72" s="33">
        <v>8</v>
      </c>
      <c r="B72" s="33" t="s">
        <v>43</v>
      </c>
      <c r="C72" s="33" t="s">
        <v>181</v>
      </c>
      <c r="D72" s="33">
        <v>1</v>
      </c>
      <c r="E72" s="33" t="s">
        <v>293</v>
      </c>
      <c r="F72" s="33"/>
      <c r="G72" s="33" t="s">
        <v>305</v>
      </c>
      <c r="H72" s="33">
        <v>0</v>
      </c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</row>
    <row r="73" spans="1:39" hidden="1" x14ac:dyDescent="0.3">
      <c r="A73" s="33">
        <v>8</v>
      </c>
      <c r="B73" s="33" t="s">
        <v>43</v>
      </c>
      <c r="C73" s="33" t="s">
        <v>181</v>
      </c>
      <c r="D73" s="33">
        <v>2</v>
      </c>
      <c r="E73" s="33" t="s">
        <v>294</v>
      </c>
      <c r="F73" s="33"/>
      <c r="G73" s="33" t="s">
        <v>305</v>
      </c>
      <c r="H73" s="33">
        <v>0</v>
      </c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</row>
    <row r="74" spans="1:39" hidden="1" x14ac:dyDescent="0.3">
      <c r="A74" s="33">
        <v>8</v>
      </c>
      <c r="B74" s="33" t="s">
        <v>43</v>
      </c>
      <c r="C74" s="33" t="s">
        <v>181</v>
      </c>
      <c r="D74" s="33">
        <v>3</v>
      </c>
      <c r="E74" s="33" t="s">
        <v>295</v>
      </c>
      <c r="F74" s="33"/>
      <c r="G74" s="33" t="s">
        <v>305</v>
      </c>
      <c r="H74" s="33">
        <v>0</v>
      </c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</row>
    <row r="75" spans="1:39" hidden="1" x14ac:dyDescent="0.3">
      <c r="A75" s="33">
        <v>8</v>
      </c>
      <c r="B75" s="33" t="s">
        <v>43</v>
      </c>
      <c r="C75" s="33" t="s">
        <v>181</v>
      </c>
      <c r="D75" s="33">
        <v>4</v>
      </c>
      <c r="E75" s="33" t="s">
        <v>296</v>
      </c>
      <c r="F75" s="33"/>
      <c r="G75" s="33" t="s">
        <v>305</v>
      </c>
      <c r="H75" s="33">
        <v>0</v>
      </c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</row>
    <row r="76" spans="1:39" hidden="1" x14ac:dyDescent="0.3">
      <c r="A76" s="33">
        <v>8</v>
      </c>
      <c r="B76" s="33" t="s">
        <v>43</v>
      </c>
      <c r="C76" s="33" t="s">
        <v>181</v>
      </c>
      <c r="D76" s="33">
        <v>5</v>
      </c>
      <c r="E76" s="33" t="s">
        <v>297</v>
      </c>
      <c r="F76" s="33"/>
      <c r="G76" s="33" t="s">
        <v>305</v>
      </c>
      <c r="H76" s="33">
        <v>0</v>
      </c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</row>
    <row r="77" spans="1:39" hidden="1" x14ac:dyDescent="0.3">
      <c r="A77" s="33">
        <v>8</v>
      </c>
      <c r="B77" s="33" t="s">
        <v>43</v>
      </c>
      <c r="C77" s="33" t="s">
        <v>181</v>
      </c>
      <c r="D77" s="33">
        <v>6</v>
      </c>
      <c r="E77" s="33" t="s">
        <v>298</v>
      </c>
      <c r="F77" s="33"/>
      <c r="G77" s="33" t="s">
        <v>305</v>
      </c>
      <c r="H77" s="33">
        <v>0</v>
      </c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</row>
    <row r="78" spans="1:39" hidden="1" x14ac:dyDescent="0.3">
      <c r="A78" s="33">
        <v>8</v>
      </c>
      <c r="B78" s="33" t="s">
        <v>43</v>
      </c>
      <c r="C78" s="33" t="s">
        <v>181</v>
      </c>
      <c r="D78" s="33">
        <v>7</v>
      </c>
      <c r="E78" s="33" t="s">
        <v>299</v>
      </c>
      <c r="F78" s="33"/>
      <c r="G78" s="33" t="s">
        <v>305</v>
      </c>
      <c r="H78" s="33">
        <v>0</v>
      </c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</row>
    <row r="79" spans="1:39" hidden="1" x14ac:dyDescent="0.3">
      <c r="A79" s="33">
        <v>8</v>
      </c>
      <c r="B79" s="33" t="s">
        <v>43</v>
      </c>
      <c r="C79" s="33" t="s">
        <v>181</v>
      </c>
      <c r="D79" s="33">
        <v>8</v>
      </c>
      <c r="E79" s="33" t="s">
        <v>300</v>
      </c>
      <c r="F79" s="33"/>
      <c r="G79" s="33" t="s">
        <v>305</v>
      </c>
      <c r="H79" s="33">
        <v>0</v>
      </c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</row>
    <row r="80" spans="1:39" hidden="1" x14ac:dyDescent="0.3">
      <c r="A80" s="33">
        <v>8</v>
      </c>
      <c r="B80" s="33" t="s">
        <v>43</v>
      </c>
      <c r="C80" s="33" t="s">
        <v>181</v>
      </c>
      <c r="D80" s="33">
        <v>9</v>
      </c>
      <c r="E80" s="33" t="s">
        <v>301</v>
      </c>
      <c r="F80" s="33"/>
      <c r="G80" s="33" t="s">
        <v>304</v>
      </c>
      <c r="H80" s="33">
        <v>0</v>
      </c>
      <c r="I80" s="33">
        <v>1</v>
      </c>
      <c r="J80" s="33">
        <v>1</v>
      </c>
      <c r="K80" s="33">
        <v>1</v>
      </c>
      <c r="L80" s="33">
        <v>1</v>
      </c>
      <c r="M80" s="33">
        <v>1</v>
      </c>
      <c r="N80" s="33">
        <v>1</v>
      </c>
      <c r="O80" s="33">
        <v>1</v>
      </c>
      <c r="P80" s="33">
        <v>1</v>
      </c>
      <c r="Q80" s="33">
        <v>1</v>
      </c>
      <c r="R80" s="33">
        <v>1</v>
      </c>
      <c r="S80" s="33">
        <v>1</v>
      </c>
      <c r="T80" s="33">
        <v>1</v>
      </c>
      <c r="U80" s="33">
        <v>1</v>
      </c>
      <c r="V80" s="33">
        <v>1</v>
      </c>
      <c r="W80" s="33">
        <v>1</v>
      </c>
      <c r="X80" s="33">
        <v>1</v>
      </c>
      <c r="Y80" s="33">
        <v>1</v>
      </c>
      <c r="Z80" s="33">
        <v>1</v>
      </c>
      <c r="AA80" s="33">
        <v>1</v>
      </c>
      <c r="AB80" s="33">
        <v>1</v>
      </c>
      <c r="AC80" s="33">
        <v>1</v>
      </c>
      <c r="AD80" s="33">
        <v>1</v>
      </c>
      <c r="AE80" s="33">
        <v>1</v>
      </c>
      <c r="AF80" s="33">
        <v>1</v>
      </c>
      <c r="AG80" s="33">
        <v>1</v>
      </c>
      <c r="AH80" s="33">
        <v>1</v>
      </c>
      <c r="AI80" s="33">
        <v>1</v>
      </c>
      <c r="AJ80" s="33">
        <v>1</v>
      </c>
      <c r="AK80" s="33">
        <v>1</v>
      </c>
      <c r="AL80" s="33">
        <v>1</v>
      </c>
      <c r="AM80" s="33"/>
    </row>
    <row r="81" spans="1:39" hidden="1" x14ac:dyDescent="0.3">
      <c r="A81" s="33">
        <v>8</v>
      </c>
      <c r="B81" s="33" t="s">
        <v>43</v>
      </c>
      <c r="C81" s="33" t="s">
        <v>181</v>
      </c>
      <c r="D81" s="33">
        <v>10</v>
      </c>
      <c r="E81" s="33" t="s">
        <v>302</v>
      </c>
      <c r="F81" s="33"/>
      <c r="G81" s="33" t="s">
        <v>303</v>
      </c>
      <c r="H81" s="33">
        <v>0</v>
      </c>
      <c r="I81" s="33">
        <v>1</v>
      </c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</row>
    <row r="82" spans="1:39" hidden="1" x14ac:dyDescent="0.3">
      <c r="A82" s="32">
        <v>9</v>
      </c>
      <c r="B82" s="32" t="s">
        <v>44</v>
      </c>
      <c r="C82" s="32" t="s">
        <v>182</v>
      </c>
      <c r="D82" s="32">
        <v>1</v>
      </c>
      <c r="E82" s="32" t="s">
        <v>293</v>
      </c>
      <c r="F82" s="32"/>
      <c r="G82" s="32" t="s">
        <v>305</v>
      </c>
      <c r="H82" s="32">
        <v>0</v>
      </c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</row>
    <row r="83" spans="1:39" hidden="1" x14ac:dyDescent="0.3">
      <c r="A83" s="32">
        <v>9</v>
      </c>
      <c r="B83" s="32" t="s">
        <v>44</v>
      </c>
      <c r="C83" s="32" t="s">
        <v>182</v>
      </c>
      <c r="D83" s="32">
        <v>2</v>
      </c>
      <c r="E83" s="32" t="s">
        <v>294</v>
      </c>
      <c r="F83" s="32"/>
      <c r="G83" s="32" t="s">
        <v>305</v>
      </c>
      <c r="H83" s="32">
        <v>0</v>
      </c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</row>
    <row r="84" spans="1:39" hidden="1" x14ac:dyDescent="0.3">
      <c r="A84" s="32">
        <v>9</v>
      </c>
      <c r="B84" s="32" t="s">
        <v>44</v>
      </c>
      <c r="C84" s="32" t="s">
        <v>182</v>
      </c>
      <c r="D84" s="32">
        <v>3</v>
      </c>
      <c r="E84" s="32" t="s">
        <v>295</v>
      </c>
      <c r="F84" s="32"/>
      <c r="G84" s="32" t="s">
        <v>305</v>
      </c>
      <c r="H84" s="32">
        <v>0</v>
      </c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</row>
    <row r="85" spans="1:39" hidden="1" x14ac:dyDescent="0.3">
      <c r="A85" s="32">
        <v>9</v>
      </c>
      <c r="B85" s="32" t="s">
        <v>44</v>
      </c>
      <c r="C85" s="32" t="s">
        <v>182</v>
      </c>
      <c r="D85" s="32">
        <v>4</v>
      </c>
      <c r="E85" s="32" t="s">
        <v>296</v>
      </c>
      <c r="F85" s="32"/>
      <c r="G85" s="32" t="s">
        <v>305</v>
      </c>
      <c r="H85" s="32">
        <v>0</v>
      </c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</row>
    <row r="86" spans="1:39" hidden="1" x14ac:dyDescent="0.3">
      <c r="A86" s="32">
        <v>9</v>
      </c>
      <c r="B86" s="32" t="s">
        <v>44</v>
      </c>
      <c r="C86" s="32" t="s">
        <v>182</v>
      </c>
      <c r="D86" s="32">
        <v>5</v>
      </c>
      <c r="E86" s="32" t="s">
        <v>297</v>
      </c>
      <c r="F86" s="32"/>
      <c r="G86" s="32" t="s">
        <v>305</v>
      </c>
      <c r="H86" s="32">
        <v>0</v>
      </c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</row>
    <row r="87" spans="1:39" hidden="1" x14ac:dyDescent="0.3">
      <c r="A87" s="32">
        <v>9</v>
      </c>
      <c r="B87" s="32" t="s">
        <v>44</v>
      </c>
      <c r="C87" s="32" t="s">
        <v>182</v>
      </c>
      <c r="D87" s="32">
        <v>6</v>
      </c>
      <c r="E87" s="32" t="s">
        <v>298</v>
      </c>
      <c r="F87" s="32"/>
      <c r="G87" s="32" t="s">
        <v>305</v>
      </c>
      <c r="H87" s="32">
        <v>0</v>
      </c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</row>
    <row r="88" spans="1:39" hidden="1" x14ac:dyDescent="0.3">
      <c r="A88" s="32">
        <v>9</v>
      </c>
      <c r="B88" s="32" t="s">
        <v>44</v>
      </c>
      <c r="C88" s="32" t="s">
        <v>182</v>
      </c>
      <c r="D88" s="32">
        <v>7</v>
      </c>
      <c r="E88" s="32" t="s">
        <v>299</v>
      </c>
      <c r="F88" s="32"/>
      <c r="G88" s="32" t="s">
        <v>305</v>
      </c>
      <c r="H88" s="32">
        <v>0</v>
      </c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</row>
    <row r="89" spans="1:39" hidden="1" x14ac:dyDescent="0.3">
      <c r="A89" s="32">
        <v>9</v>
      </c>
      <c r="B89" s="32" t="s">
        <v>44</v>
      </c>
      <c r="C89" s="32" t="s">
        <v>182</v>
      </c>
      <c r="D89" s="32">
        <v>8</v>
      </c>
      <c r="E89" s="32" t="s">
        <v>300</v>
      </c>
      <c r="F89" s="32"/>
      <c r="G89" s="32" t="s">
        <v>305</v>
      </c>
      <c r="H89" s="32">
        <v>0</v>
      </c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</row>
    <row r="90" spans="1:39" hidden="1" x14ac:dyDescent="0.3">
      <c r="A90" s="32">
        <v>9</v>
      </c>
      <c r="B90" s="32" t="s">
        <v>44</v>
      </c>
      <c r="C90" s="32" t="s">
        <v>182</v>
      </c>
      <c r="D90" s="32">
        <v>9</v>
      </c>
      <c r="E90" s="32" t="s">
        <v>301</v>
      </c>
      <c r="F90" s="32"/>
      <c r="G90" s="32" t="s">
        <v>304</v>
      </c>
      <c r="H90" s="32">
        <v>0</v>
      </c>
      <c r="I90" s="32">
        <v>1</v>
      </c>
      <c r="J90" s="32">
        <v>1</v>
      </c>
      <c r="K90" s="32">
        <v>1</v>
      </c>
      <c r="L90" s="32">
        <v>1</v>
      </c>
      <c r="M90" s="32">
        <v>1</v>
      </c>
      <c r="N90" s="32">
        <v>1</v>
      </c>
      <c r="O90" s="32">
        <v>1</v>
      </c>
      <c r="P90" s="32">
        <v>1</v>
      </c>
      <c r="Q90" s="32">
        <v>1</v>
      </c>
      <c r="R90" s="32">
        <v>1</v>
      </c>
      <c r="S90" s="32">
        <v>1</v>
      </c>
      <c r="T90" s="32">
        <v>1</v>
      </c>
      <c r="U90" s="32">
        <v>1</v>
      </c>
      <c r="V90" s="32">
        <v>1</v>
      </c>
      <c r="W90" s="32">
        <v>1</v>
      </c>
      <c r="X90" s="32">
        <v>1</v>
      </c>
      <c r="Y90" s="32">
        <v>1</v>
      </c>
      <c r="Z90" s="32">
        <v>1</v>
      </c>
      <c r="AA90" s="32">
        <v>1</v>
      </c>
      <c r="AB90" s="32">
        <v>1</v>
      </c>
      <c r="AC90" s="32">
        <v>1</v>
      </c>
      <c r="AD90" s="32">
        <v>1</v>
      </c>
      <c r="AE90" s="32">
        <v>1</v>
      </c>
      <c r="AF90" s="32">
        <v>1</v>
      </c>
      <c r="AG90" s="32">
        <v>1</v>
      </c>
      <c r="AH90" s="32">
        <v>1</v>
      </c>
      <c r="AI90" s="32">
        <v>1</v>
      </c>
      <c r="AJ90" s="32">
        <v>1</v>
      </c>
      <c r="AK90" s="32">
        <v>1</v>
      </c>
      <c r="AL90" s="32">
        <v>1</v>
      </c>
      <c r="AM90" s="32"/>
    </row>
    <row r="91" spans="1:39" hidden="1" x14ac:dyDescent="0.3">
      <c r="A91" s="32">
        <v>9</v>
      </c>
      <c r="B91" s="32" t="s">
        <v>44</v>
      </c>
      <c r="C91" s="32" t="s">
        <v>182</v>
      </c>
      <c r="D91" s="32">
        <v>10</v>
      </c>
      <c r="E91" s="32" t="s">
        <v>302</v>
      </c>
      <c r="F91" s="32"/>
      <c r="G91" s="32" t="s">
        <v>303</v>
      </c>
      <c r="H91" s="32">
        <v>0</v>
      </c>
      <c r="I91" s="32">
        <v>1</v>
      </c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</row>
    <row r="92" spans="1:39" hidden="1" x14ac:dyDescent="0.3">
      <c r="A92" s="33">
        <v>11</v>
      </c>
      <c r="B92" s="33" t="s">
        <v>45</v>
      </c>
      <c r="C92" s="33" t="s">
        <v>183</v>
      </c>
      <c r="D92" s="33">
        <v>1</v>
      </c>
      <c r="E92" s="33" t="s">
        <v>293</v>
      </c>
      <c r="F92" s="33"/>
      <c r="G92" s="33" t="s">
        <v>305</v>
      </c>
      <c r="H92" s="33">
        <v>0</v>
      </c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</row>
    <row r="93" spans="1:39" hidden="1" x14ac:dyDescent="0.3">
      <c r="A93" s="33">
        <v>11</v>
      </c>
      <c r="B93" s="33" t="s">
        <v>45</v>
      </c>
      <c r="C93" s="33" t="s">
        <v>183</v>
      </c>
      <c r="D93" s="33">
        <v>2</v>
      </c>
      <c r="E93" s="33" t="s">
        <v>294</v>
      </c>
      <c r="F93" s="33"/>
      <c r="G93" s="33" t="s">
        <v>305</v>
      </c>
      <c r="H93" s="33">
        <v>0</v>
      </c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</row>
    <row r="94" spans="1:39" hidden="1" x14ac:dyDescent="0.3">
      <c r="A94" s="33">
        <v>11</v>
      </c>
      <c r="B94" s="33" t="s">
        <v>45</v>
      </c>
      <c r="C94" s="33" t="s">
        <v>183</v>
      </c>
      <c r="D94" s="33">
        <v>3</v>
      </c>
      <c r="E94" s="33" t="s">
        <v>295</v>
      </c>
      <c r="F94" s="33"/>
      <c r="G94" s="33" t="s">
        <v>305</v>
      </c>
      <c r="H94" s="33">
        <v>0</v>
      </c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</row>
    <row r="95" spans="1:39" hidden="1" x14ac:dyDescent="0.3">
      <c r="A95" s="33">
        <v>11</v>
      </c>
      <c r="B95" s="33" t="s">
        <v>45</v>
      </c>
      <c r="C95" s="33" t="s">
        <v>183</v>
      </c>
      <c r="D95" s="33">
        <v>4</v>
      </c>
      <c r="E95" s="33" t="s">
        <v>296</v>
      </c>
      <c r="F95" s="33"/>
      <c r="G95" s="33" t="s">
        <v>305</v>
      </c>
      <c r="H95" s="33">
        <v>0</v>
      </c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</row>
    <row r="96" spans="1:39" hidden="1" x14ac:dyDescent="0.3">
      <c r="A96" s="33">
        <v>11</v>
      </c>
      <c r="B96" s="33" t="s">
        <v>45</v>
      </c>
      <c r="C96" s="33" t="s">
        <v>183</v>
      </c>
      <c r="D96" s="33">
        <v>5</v>
      </c>
      <c r="E96" s="33" t="s">
        <v>297</v>
      </c>
      <c r="F96" s="33"/>
      <c r="G96" s="33" t="s">
        <v>305</v>
      </c>
      <c r="H96" s="33">
        <v>0</v>
      </c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</row>
    <row r="97" spans="1:39" hidden="1" x14ac:dyDescent="0.3">
      <c r="A97" s="33">
        <v>11</v>
      </c>
      <c r="B97" s="33" t="s">
        <v>45</v>
      </c>
      <c r="C97" s="33" t="s">
        <v>183</v>
      </c>
      <c r="D97" s="33">
        <v>6</v>
      </c>
      <c r="E97" s="33" t="s">
        <v>298</v>
      </c>
      <c r="F97" s="33"/>
      <c r="G97" s="33" t="s">
        <v>305</v>
      </c>
      <c r="H97" s="33">
        <v>0</v>
      </c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</row>
    <row r="98" spans="1:39" hidden="1" x14ac:dyDescent="0.3">
      <c r="A98" s="33">
        <v>11</v>
      </c>
      <c r="B98" s="33" t="s">
        <v>45</v>
      </c>
      <c r="C98" s="33" t="s">
        <v>183</v>
      </c>
      <c r="D98" s="33">
        <v>7</v>
      </c>
      <c r="E98" s="33" t="s">
        <v>299</v>
      </c>
      <c r="F98" s="33"/>
      <c r="G98" s="33" t="s">
        <v>305</v>
      </c>
      <c r="H98" s="33">
        <v>0</v>
      </c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</row>
    <row r="99" spans="1:39" hidden="1" x14ac:dyDescent="0.3">
      <c r="A99" s="33">
        <v>11</v>
      </c>
      <c r="B99" s="33" t="s">
        <v>45</v>
      </c>
      <c r="C99" s="33" t="s">
        <v>183</v>
      </c>
      <c r="D99" s="33">
        <v>8</v>
      </c>
      <c r="E99" s="33" t="s">
        <v>300</v>
      </c>
      <c r="F99" s="33"/>
      <c r="G99" s="33" t="s">
        <v>305</v>
      </c>
      <c r="H99" s="33">
        <v>0</v>
      </c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</row>
    <row r="100" spans="1:39" hidden="1" x14ac:dyDescent="0.3">
      <c r="A100" s="33">
        <v>11</v>
      </c>
      <c r="B100" s="33" t="s">
        <v>45</v>
      </c>
      <c r="C100" s="33" t="s">
        <v>183</v>
      </c>
      <c r="D100" s="33">
        <v>9</v>
      </c>
      <c r="E100" s="33" t="s">
        <v>301</v>
      </c>
      <c r="F100" s="33"/>
      <c r="G100" s="33" t="s">
        <v>304</v>
      </c>
      <c r="H100" s="33">
        <v>0</v>
      </c>
      <c r="I100" s="33">
        <v>1</v>
      </c>
      <c r="J100" s="33">
        <v>1</v>
      </c>
      <c r="K100" s="33">
        <v>1</v>
      </c>
      <c r="L100" s="33">
        <v>1</v>
      </c>
      <c r="M100" s="33">
        <v>1</v>
      </c>
      <c r="N100" s="33">
        <v>1</v>
      </c>
      <c r="O100" s="33">
        <v>1</v>
      </c>
      <c r="P100" s="33">
        <v>1</v>
      </c>
      <c r="Q100" s="33">
        <v>1</v>
      </c>
      <c r="R100" s="33">
        <v>1</v>
      </c>
      <c r="S100" s="33">
        <v>1</v>
      </c>
      <c r="T100" s="33">
        <v>1</v>
      </c>
      <c r="U100" s="33">
        <v>1</v>
      </c>
      <c r="V100" s="33">
        <v>1</v>
      </c>
      <c r="W100" s="33">
        <v>1</v>
      </c>
      <c r="X100" s="33">
        <v>1</v>
      </c>
      <c r="Y100" s="33">
        <v>1</v>
      </c>
      <c r="Z100" s="33">
        <v>1</v>
      </c>
      <c r="AA100" s="33">
        <v>1</v>
      </c>
      <c r="AB100" s="33">
        <v>1</v>
      </c>
      <c r="AC100" s="33">
        <v>1</v>
      </c>
      <c r="AD100" s="33">
        <v>1</v>
      </c>
      <c r="AE100" s="33">
        <v>1</v>
      </c>
      <c r="AF100" s="33">
        <v>1</v>
      </c>
      <c r="AG100" s="33">
        <v>1</v>
      </c>
      <c r="AH100" s="33">
        <v>1</v>
      </c>
      <c r="AI100" s="33">
        <v>1</v>
      </c>
      <c r="AJ100" s="33">
        <v>1</v>
      </c>
      <c r="AK100" s="33">
        <v>1</v>
      </c>
      <c r="AL100" s="33">
        <v>1</v>
      </c>
      <c r="AM100" s="33"/>
    </row>
    <row r="101" spans="1:39" hidden="1" x14ac:dyDescent="0.3">
      <c r="A101" s="33">
        <v>11</v>
      </c>
      <c r="B101" s="33" t="s">
        <v>45</v>
      </c>
      <c r="C101" s="33" t="s">
        <v>183</v>
      </c>
      <c r="D101" s="33">
        <v>10</v>
      </c>
      <c r="E101" s="33" t="s">
        <v>302</v>
      </c>
      <c r="F101" s="33"/>
      <c r="G101" s="33" t="s">
        <v>303</v>
      </c>
      <c r="H101" s="33">
        <v>0</v>
      </c>
      <c r="I101" s="33">
        <v>1</v>
      </c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</row>
    <row r="102" spans="1:39" hidden="1" x14ac:dyDescent="0.3">
      <c r="A102" s="32">
        <v>12</v>
      </c>
      <c r="B102" s="32" t="s">
        <v>46</v>
      </c>
      <c r="C102" s="32" t="s">
        <v>184</v>
      </c>
      <c r="D102" s="32">
        <v>1</v>
      </c>
      <c r="E102" s="32" t="s">
        <v>293</v>
      </c>
      <c r="F102" s="32"/>
      <c r="G102" s="32" t="s">
        <v>305</v>
      </c>
      <c r="H102" s="32">
        <v>0</v>
      </c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</row>
    <row r="103" spans="1:39" hidden="1" x14ac:dyDescent="0.3">
      <c r="A103" s="32">
        <v>12</v>
      </c>
      <c r="B103" s="32" t="s">
        <v>46</v>
      </c>
      <c r="C103" s="32" t="s">
        <v>184</v>
      </c>
      <c r="D103" s="32">
        <v>2</v>
      </c>
      <c r="E103" s="32" t="s">
        <v>294</v>
      </c>
      <c r="F103" s="32"/>
      <c r="G103" s="32" t="s">
        <v>305</v>
      </c>
      <c r="H103" s="32">
        <v>0</v>
      </c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</row>
    <row r="104" spans="1:39" hidden="1" x14ac:dyDescent="0.3">
      <c r="A104" s="32">
        <v>12</v>
      </c>
      <c r="B104" s="32" t="s">
        <v>46</v>
      </c>
      <c r="C104" s="32" t="s">
        <v>184</v>
      </c>
      <c r="D104" s="32">
        <v>3</v>
      </c>
      <c r="E104" s="32" t="s">
        <v>295</v>
      </c>
      <c r="F104" s="32"/>
      <c r="G104" s="32" t="s">
        <v>305</v>
      </c>
      <c r="H104" s="32">
        <v>0</v>
      </c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</row>
    <row r="105" spans="1:39" hidden="1" x14ac:dyDescent="0.3">
      <c r="A105" s="32">
        <v>12</v>
      </c>
      <c r="B105" s="32" t="s">
        <v>46</v>
      </c>
      <c r="C105" s="32" t="s">
        <v>184</v>
      </c>
      <c r="D105" s="32">
        <v>4</v>
      </c>
      <c r="E105" s="32" t="s">
        <v>296</v>
      </c>
      <c r="F105" s="32"/>
      <c r="G105" s="32" t="s">
        <v>305</v>
      </c>
      <c r="H105" s="32">
        <v>0</v>
      </c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</row>
    <row r="106" spans="1:39" hidden="1" x14ac:dyDescent="0.3">
      <c r="A106" s="32">
        <v>12</v>
      </c>
      <c r="B106" s="32" t="s">
        <v>46</v>
      </c>
      <c r="C106" s="32" t="s">
        <v>184</v>
      </c>
      <c r="D106" s="32">
        <v>5</v>
      </c>
      <c r="E106" s="32" t="s">
        <v>297</v>
      </c>
      <c r="F106" s="32"/>
      <c r="G106" s="32" t="s">
        <v>305</v>
      </c>
      <c r="H106" s="32">
        <v>0</v>
      </c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</row>
    <row r="107" spans="1:39" hidden="1" x14ac:dyDescent="0.3">
      <c r="A107" s="32">
        <v>12</v>
      </c>
      <c r="B107" s="32" t="s">
        <v>46</v>
      </c>
      <c r="C107" s="32" t="s">
        <v>184</v>
      </c>
      <c r="D107" s="32">
        <v>6</v>
      </c>
      <c r="E107" s="32" t="s">
        <v>298</v>
      </c>
      <c r="F107" s="32"/>
      <c r="G107" s="32" t="s">
        <v>305</v>
      </c>
      <c r="H107" s="32">
        <v>0</v>
      </c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</row>
    <row r="108" spans="1:39" hidden="1" x14ac:dyDescent="0.3">
      <c r="A108" s="32">
        <v>12</v>
      </c>
      <c r="B108" s="32" t="s">
        <v>46</v>
      </c>
      <c r="C108" s="32" t="s">
        <v>184</v>
      </c>
      <c r="D108" s="32">
        <v>7</v>
      </c>
      <c r="E108" s="32" t="s">
        <v>299</v>
      </c>
      <c r="F108" s="32"/>
      <c r="G108" s="32" t="s">
        <v>305</v>
      </c>
      <c r="H108" s="32">
        <v>0</v>
      </c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</row>
    <row r="109" spans="1:39" hidden="1" x14ac:dyDescent="0.3">
      <c r="A109" s="32">
        <v>12</v>
      </c>
      <c r="B109" s="32" t="s">
        <v>46</v>
      </c>
      <c r="C109" s="32" t="s">
        <v>184</v>
      </c>
      <c r="D109" s="32">
        <v>8</v>
      </c>
      <c r="E109" s="32" t="s">
        <v>300</v>
      </c>
      <c r="F109" s="32"/>
      <c r="G109" s="32" t="s">
        <v>305</v>
      </c>
      <c r="H109" s="32">
        <v>0</v>
      </c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</row>
    <row r="110" spans="1:39" hidden="1" x14ac:dyDescent="0.3">
      <c r="A110" s="32">
        <v>12</v>
      </c>
      <c r="B110" s="32" t="s">
        <v>46</v>
      </c>
      <c r="C110" s="32" t="s">
        <v>184</v>
      </c>
      <c r="D110" s="32">
        <v>9</v>
      </c>
      <c r="E110" s="32" t="s">
        <v>301</v>
      </c>
      <c r="F110" s="32"/>
      <c r="G110" s="32" t="s">
        <v>304</v>
      </c>
      <c r="H110" s="32">
        <v>0</v>
      </c>
      <c r="I110" s="32">
        <v>1</v>
      </c>
      <c r="J110" s="32">
        <v>1</v>
      </c>
      <c r="K110" s="32">
        <v>1</v>
      </c>
      <c r="L110" s="32">
        <v>1</v>
      </c>
      <c r="M110" s="32">
        <v>1</v>
      </c>
      <c r="N110" s="32">
        <v>1</v>
      </c>
      <c r="O110" s="32">
        <v>1</v>
      </c>
      <c r="P110" s="32">
        <v>1</v>
      </c>
      <c r="Q110" s="32">
        <v>1</v>
      </c>
      <c r="R110" s="32">
        <v>1</v>
      </c>
      <c r="S110" s="32">
        <v>1</v>
      </c>
      <c r="T110" s="32">
        <v>1</v>
      </c>
      <c r="U110" s="32">
        <v>1</v>
      </c>
      <c r="V110" s="32">
        <v>1</v>
      </c>
      <c r="W110" s="32">
        <v>1</v>
      </c>
      <c r="X110" s="32">
        <v>1</v>
      </c>
      <c r="Y110" s="32">
        <v>1</v>
      </c>
      <c r="Z110" s="32">
        <v>1</v>
      </c>
      <c r="AA110" s="32">
        <v>1</v>
      </c>
      <c r="AB110" s="32">
        <v>1</v>
      </c>
      <c r="AC110" s="32">
        <v>1</v>
      </c>
      <c r="AD110" s="32">
        <v>1</v>
      </c>
      <c r="AE110" s="32">
        <v>1</v>
      </c>
      <c r="AF110" s="32">
        <v>1</v>
      </c>
      <c r="AG110" s="32">
        <v>1</v>
      </c>
      <c r="AH110" s="32">
        <v>1</v>
      </c>
      <c r="AI110" s="32">
        <v>1</v>
      </c>
      <c r="AJ110" s="32">
        <v>1</v>
      </c>
      <c r="AK110" s="32">
        <v>1</v>
      </c>
      <c r="AL110" s="32">
        <v>1</v>
      </c>
      <c r="AM110" s="32"/>
    </row>
    <row r="111" spans="1:39" hidden="1" x14ac:dyDescent="0.3">
      <c r="A111" s="32">
        <v>12</v>
      </c>
      <c r="B111" s="32" t="s">
        <v>46</v>
      </c>
      <c r="C111" s="32" t="s">
        <v>184</v>
      </c>
      <c r="D111" s="32">
        <v>10</v>
      </c>
      <c r="E111" s="32" t="s">
        <v>302</v>
      </c>
      <c r="F111" s="32"/>
      <c r="G111" s="32" t="s">
        <v>303</v>
      </c>
      <c r="H111" s="32">
        <v>0</v>
      </c>
      <c r="I111" s="32">
        <v>1</v>
      </c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</row>
    <row r="112" spans="1:39" hidden="1" x14ac:dyDescent="0.3">
      <c r="A112" s="33">
        <v>14</v>
      </c>
      <c r="B112" s="33" t="s">
        <v>47</v>
      </c>
      <c r="C112" s="33" t="s">
        <v>185</v>
      </c>
      <c r="D112" s="33">
        <v>1</v>
      </c>
      <c r="E112" s="33" t="s">
        <v>293</v>
      </c>
      <c r="F112" s="33"/>
      <c r="G112" s="33" t="s">
        <v>305</v>
      </c>
      <c r="H112" s="33">
        <v>0</v>
      </c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</row>
    <row r="113" spans="1:39" hidden="1" x14ac:dyDescent="0.3">
      <c r="A113" s="33">
        <v>14</v>
      </c>
      <c r="B113" s="33" t="s">
        <v>47</v>
      </c>
      <c r="C113" s="33" t="s">
        <v>185</v>
      </c>
      <c r="D113" s="33">
        <v>2</v>
      </c>
      <c r="E113" s="33" t="s">
        <v>294</v>
      </c>
      <c r="F113" s="33"/>
      <c r="G113" s="33" t="s">
        <v>305</v>
      </c>
      <c r="H113" s="33">
        <v>0</v>
      </c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</row>
    <row r="114" spans="1:39" hidden="1" x14ac:dyDescent="0.3">
      <c r="A114" s="33">
        <v>14</v>
      </c>
      <c r="B114" s="33" t="s">
        <v>47</v>
      </c>
      <c r="C114" s="33" t="s">
        <v>185</v>
      </c>
      <c r="D114" s="33">
        <v>3</v>
      </c>
      <c r="E114" s="33" t="s">
        <v>295</v>
      </c>
      <c r="F114" s="33"/>
      <c r="G114" s="33" t="s">
        <v>305</v>
      </c>
      <c r="H114" s="33">
        <v>0</v>
      </c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</row>
    <row r="115" spans="1:39" hidden="1" x14ac:dyDescent="0.3">
      <c r="A115" s="33">
        <v>14</v>
      </c>
      <c r="B115" s="33" t="s">
        <v>47</v>
      </c>
      <c r="C115" s="33" t="s">
        <v>185</v>
      </c>
      <c r="D115" s="33">
        <v>4</v>
      </c>
      <c r="E115" s="33" t="s">
        <v>296</v>
      </c>
      <c r="F115" s="33"/>
      <c r="G115" s="33" t="s">
        <v>305</v>
      </c>
      <c r="H115" s="33">
        <v>0</v>
      </c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</row>
    <row r="116" spans="1:39" hidden="1" x14ac:dyDescent="0.3">
      <c r="A116" s="33">
        <v>14</v>
      </c>
      <c r="B116" s="33" t="s">
        <v>47</v>
      </c>
      <c r="C116" s="33" t="s">
        <v>185</v>
      </c>
      <c r="D116" s="33">
        <v>5</v>
      </c>
      <c r="E116" s="33" t="s">
        <v>297</v>
      </c>
      <c r="F116" s="33"/>
      <c r="G116" s="33" t="s">
        <v>305</v>
      </c>
      <c r="H116" s="33">
        <v>0</v>
      </c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</row>
    <row r="117" spans="1:39" hidden="1" x14ac:dyDescent="0.3">
      <c r="A117" s="33">
        <v>14</v>
      </c>
      <c r="B117" s="33" t="s">
        <v>47</v>
      </c>
      <c r="C117" s="33" t="s">
        <v>185</v>
      </c>
      <c r="D117" s="33">
        <v>6</v>
      </c>
      <c r="E117" s="33" t="s">
        <v>298</v>
      </c>
      <c r="F117" s="33"/>
      <c r="G117" s="33" t="s">
        <v>305</v>
      </c>
      <c r="H117" s="33">
        <v>0</v>
      </c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</row>
    <row r="118" spans="1:39" hidden="1" x14ac:dyDescent="0.3">
      <c r="A118" s="33">
        <v>14</v>
      </c>
      <c r="B118" s="33" t="s">
        <v>47</v>
      </c>
      <c r="C118" s="33" t="s">
        <v>185</v>
      </c>
      <c r="D118" s="33">
        <v>7</v>
      </c>
      <c r="E118" s="33" t="s">
        <v>299</v>
      </c>
      <c r="F118" s="33"/>
      <c r="G118" s="33" t="s">
        <v>305</v>
      </c>
      <c r="H118" s="33">
        <v>0</v>
      </c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</row>
    <row r="119" spans="1:39" hidden="1" x14ac:dyDescent="0.3">
      <c r="A119" s="33">
        <v>14</v>
      </c>
      <c r="B119" s="33" t="s">
        <v>47</v>
      </c>
      <c r="C119" s="33" t="s">
        <v>185</v>
      </c>
      <c r="D119" s="33">
        <v>8</v>
      </c>
      <c r="E119" s="33" t="s">
        <v>300</v>
      </c>
      <c r="F119" s="33"/>
      <c r="G119" s="33" t="s">
        <v>305</v>
      </c>
      <c r="H119" s="33">
        <v>0</v>
      </c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</row>
    <row r="120" spans="1:39" hidden="1" x14ac:dyDescent="0.3">
      <c r="A120" s="33">
        <v>14</v>
      </c>
      <c r="B120" s="33" t="s">
        <v>47</v>
      </c>
      <c r="C120" s="33" t="s">
        <v>185</v>
      </c>
      <c r="D120" s="33">
        <v>9</v>
      </c>
      <c r="E120" s="33" t="s">
        <v>301</v>
      </c>
      <c r="F120" s="33"/>
      <c r="G120" s="33" t="s">
        <v>304</v>
      </c>
      <c r="H120" s="33">
        <v>0</v>
      </c>
      <c r="I120" s="33">
        <v>1</v>
      </c>
      <c r="J120" s="33">
        <v>1</v>
      </c>
      <c r="K120" s="33">
        <v>1</v>
      </c>
      <c r="L120" s="33">
        <v>1</v>
      </c>
      <c r="M120" s="33">
        <v>1</v>
      </c>
      <c r="N120" s="33">
        <v>1</v>
      </c>
      <c r="O120" s="33">
        <v>1</v>
      </c>
      <c r="P120" s="33">
        <v>1</v>
      </c>
      <c r="Q120" s="33">
        <v>1</v>
      </c>
      <c r="R120" s="33">
        <v>1</v>
      </c>
      <c r="S120" s="33">
        <v>1</v>
      </c>
      <c r="T120" s="33">
        <v>1</v>
      </c>
      <c r="U120" s="33">
        <v>1</v>
      </c>
      <c r="V120" s="33">
        <v>1</v>
      </c>
      <c r="W120" s="33">
        <v>1</v>
      </c>
      <c r="X120" s="33">
        <v>1</v>
      </c>
      <c r="Y120" s="33">
        <v>1</v>
      </c>
      <c r="Z120" s="33">
        <v>1</v>
      </c>
      <c r="AA120" s="33">
        <v>1</v>
      </c>
      <c r="AB120" s="33">
        <v>1</v>
      </c>
      <c r="AC120" s="33">
        <v>1</v>
      </c>
      <c r="AD120" s="33">
        <v>1</v>
      </c>
      <c r="AE120" s="33">
        <v>1</v>
      </c>
      <c r="AF120" s="33">
        <v>1</v>
      </c>
      <c r="AG120" s="33">
        <v>1</v>
      </c>
      <c r="AH120" s="33">
        <v>1</v>
      </c>
      <c r="AI120" s="33">
        <v>1</v>
      </c>
      <c r="AJ120" s="33">
        <v>1</v>
      </c>
      <c r="AK120" s="33">
        <v>1</v>
      </c>
      <c r="AL120" s="33">
        <v>1</v>
      </c>
      <c r="AM120" s="33"/>
    </row>
    <row r="121" spans="1:39" hidden="1" x14ac:dyDescent="0.3">
      <c r="A121" s="33">
        <v>14</v>
      </c>
      <c r="B121" s="33" t="s">
        <v>47</v>
      </c>
      <c r="C121" s="33" t="s">
        <v>185</v>
      </c>
      <c r="D121" s="33">
        <v>10</v>
      </c>
      <c r="E121" s="33" t="s">
        <v>302</v>
      </c>
      <c r="F121" s="33"/>
      <c r="G121" s="33" t="s">
        <v>303</v>
      </c>
      <c r="H121" s="33">
        <v>0</v>
      </c>
      <c r="I121" s="33">
        <v>1</v>
      </c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</row>
    <row r="122" spans="1:39" hidden="1" x14ac:dyDescent="0.3">
      <c r="A122" s="32">
        <v>15</v>
      </c>
      <c r="B122" s="32" t="s">
        <v>48</v>
      </c>
      <c r="C122" s="32" t="s">
        <v>186</v>
      </c>
      <c r="D122" s="32">
        <v>1</v>
      </c>
      <c r="E122" s="32" t="s">
        <v>293</v>
      </c>
      <c r="F122" s="32"/>
      <c r="G122" s="32" t="s">
        <v>304</v>
      </c>
      <c r="H122" s="32">
        <v>0</v>
      </c>
      <c r="I122" s="32">
        <v>868.57500000000005</v>
      </c>
      <c r="J122" s="32">
        <v>815.15620000000001</v>
      </c>
      <c r="K122" s="32">
        <v>761.73749999999995</v>
      </c>
      <c r="L122" s="32">
        <v>708.31880000000001</v>
      </c>
      <c r="M122" s="32">
        <v>654.9</v>
      </c>
      <c r="N122" s="32">
        <v>644.94550000000004</v>
      </c>
      <c r="O122" s="32">
        <v>634.99099999999999</v>
      </c>
      <c r="P122" s="32">
        <v>625.03660000000002</v>
      </c>
      <c r="Q122" s="32">
        <v>615.08209999999997</v>
      </c>
      <c r="R122" s="32">
        <v>605.12760000000003</v>
      </c>
      <c r="S122" s="32">
        <v>595.17309999999998</v>
      </c>
      <c r="T122" s="32">
        <v>585.21860000000004</v>
      </c>
      <c r="U122" s="32">
        <v>575.26419999999996</v>
      </c>
      <c r="V122" s="32">
        <v>565.30970000000002</v>
      </c>
      <c r="W122" s="32">
        <v>555.35519999999997</v>
      </c>
      <c r="X122" s="32">
        <v>545.40070000000003</v>
      </c>
      <c r="Y122" s="32">
        <v>535.44619999999998</v>
      </c>
      <c r="Z122" s="32">
        <v>525.49180000000001</v>
      </c>
      <c r="AA122" s="32">
        <v>515.53729999999996</v>
      </c>
      <c r="AB122" s="32">
        <v>505.58280000000002</v>
      </c>
      <c r="AC122" s="32">
        <v>495.62830000000002</v>
      </c>
      <c r="AD122" s="32">
        <v>485.67380000000003</v>
      </c>
      <c r="AE122" s="32">
        <v>475.71940000000001</v>
      </c>
      <c r="AF122" s="32">
        <v>465.76490000000001</v>
      </c>
      <c r="AG122" s="32">
        <v>455.81040000000002</v>
      </c>
      <c r="AH122" s="32">
        <v>445.85590000000002</v>
      </c>
      <c r="AI122" s="32">
        <v>435.90140000000002</v>
      </c>
      <c r="AJ122" s="32">
        <v>425.94699999999898</v>
      </c>
      <c r="AK122" s="32">
        <v>415.99250000000001</v>
      </c>
      <c r="AL122" s="32">
        <v>406.03800000000001</v>
      </c>
      <c r="AM122" s="32"/>
    </row>
    <row r="123" spans="1:39" hidden="1" x14ac:dyDescent="0.3">
      <c r="A123" s="32">
        <v>15</v>
      </c>
      <c r="B123" s="32" t="s">
        <v>48</v>
      </c>
      <c r="C123" s="32" t="s">
        <v>186</v>
      </c>
      <c r="D123" s="32">
        <v>2</v>
      </c>
      <c r="E123" s="32" t="s">
        <v>294</v>
      </c>
      <c r="F123" s="32"/>
      <c r="G123" s="32" t="s">
        <v>304</v>
      </c>
      <c r="H123" s="32">
        <v>0</v>
      </c>
      <c r="I123" s="32">
        <v>17.78</v>
      </c>
      <c r="J123" s="32">
        <v>17.34</v>
      </c>
      <c r="K123" s="32">
        <v>16.899999999999999</v>
      </c>
      <c r="L123" s="32">
        <v>16.46</v>
      </c>
      <c r="M123" s="32">
        <v>16.010000000000002</v>
      </c>
      <c r="N123" s="32">
        <v>15.57</v>
      </c>
      <c r="O123" s="32">
        <v>15.13</v>
      </c>
      <c r="P123" s="32">
        <v>14.69</v>
      </c>
      <c r="Q123" s="32">
        <v>14.25</v>
      </c>
      <c r="R123" s="32">
        <v>13.81</v>
      </c>
      <c r="S123" s="32">
        <v>13.72</v>
      </c>
      <c r="T123" s="32">
        <v>13.63</v>
      </c>
      <c r="U123" s="32">
        <v>13.55</v>
      </c>
      <c r="V123" s="32">
        <v>13.46</v>
      </c>
      <c r="W123" s="32">
        <v>13.37</v>
      </c>
      <c r="X123" s="32">
        <v>13.29</v>
      </c>
      <c r="Y123" s="32">
        <v>13.2</v>
      </c>
      <c r="Z123" s="32">
        <v>13.12</v>
      </c>
      <c r="AA123" s="32">
        <v>13.03</v>
      </c>
      <c r="AB123" s="32">
        <v>12.94</v>
      </c>
      <c r="AC123" s="32">
        <v>12.86</v>
      </c>
      <c r="AD123" s="32">
        <v>12.77</v>
      </c>
      <c r="AE123" s="32">
        <v>12.68</v>
      </c>
      <c r="AF123" s="32">
        <v>12.6</v>
      </c>
      <c r="AG123" s="32">
        <v>12.51</v>
      </c>
      <c r="AH123" s="32">
        <v>12.43</v>
      </c>
      <c r="AI123" s="32">
        <v>12.34</v>
      </c>
      <c r="AJ123" s="32">
        <v>12.25</v>
      </c>
      <c r="AK123" s="32">
        <v>12.17</v>
      </c>
      <c r="AL123" s="32">
        <v>12.08</v>
      </c>
      <c r="AM123" s="32"/>
    </row>
    <row r="124" spans="1:39" hidden="1" x14ac:dyDescent="0.3">
      <c r="A124" s="32">
        <v>15</v>
      </c>
      <c r="B124" s="32" t="s">
        <v>48</v>
      </c>
      <c r="C124" s="32" t="s">
        <v>186</v>
      </c>
      <c r="D124" s="32">
        <v>3</v>
      </c>
      <c r="E124" s="32" t="s">
        <v>295</v>
      </c>
      <c r="F124" s="32"/>
      <c r="G124" s="32" t="s">
        <v>305</v>
      </c>
      <c r="H124" s="32">
        <v>0</v>
      </c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</row>
    <row r="125" spans="1:39" hidden="1" x14ac:dyDescent="0.3">
      <c r="A125" s="32">
        <v>15</v>
      </c>
      <c r="B125" s="32" t="s">
        <v>48</v>
      </c>
      <c r="C125" s="32" t="s">
        <v>186</v>
      </c>
      <c r="D125" s="32">
        <v>4</v>
      </c>
      <c r="E125" s="32" t="s">
        <v>296</v>
      </c>
      <c r="F125" s="32"/>
      <c r="G125" s="32" t="s">
        <v>305</v>
      </c>
      <c r="H125" s="32">
        <v>0</v>
      </c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</row>
    <row r="126" spans="1:39" hidden="1" x14ac:dyDescent="0.3">
      <c r="A126" s="32">
        <v>15</v>
      </c>
      <c r="B126" s="32" t="s">
        <v>48</v>
      </c>
      <c r="C126" s="32" t="s">
        <v>186</v>
      </c>
      <c r="D126" s="32">
        <v>5</v>
      </c>
      <c r="E126" s="32" t="s">
        <v>297</v>
      </c>
      <c r="F126" s="32"/>
      <c r="G126" s="32" t="s">
        <v>305</v>
      </c>
      <c r="H126" s="32">
        <v>0</v>
      </c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</row>
    <row r="127" spans="1:39" hidden="1" x14ac:dyDescent="0.3">
      <c r="A127" s="32">
        <v>15</v>
      </c>
      <c r="B127" s="32" t="s">
        <v>48</v>
      </c>
      <c r="C127" s="32" t="s">
        <v>186</v>
      </c>
      <c r="D127" s="32">
        <v>6</v>
      </c>
      <c r="E127" s="32" t="s">
        <v>298</v>
      </c>
      <c r="F127" s="32"/>
      <c r="G127" s="32" t="s">
        <v>305</v>
      </c>
      <c r="H127" s="32">
        <v>0</v>
      </c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</row>
    <row r="128" spans="1:39" hidden="1" x14ac:dyDescent="0.3">
      <c r="A128" s="32">
        <v>15</v>
      </c>
      <c r="B128" s="32" t="s">
        <v>48</v>
      </c>
      <c r="C128" s="32" t="s">
        <v>186</v>
      </c>
      <c r="D128" s="32">
        <v>7</v>
      </c>
      <c r="E128" s="32" t="s">
        <v>299</v>
      </c>
      <c r="F128" s="32"/>
      <c r="G128" s="32" t="s">
        <v>305</v>
      </c>
      <c r="H128" s="32">
        <v>0</v>
      </c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</row>
    <row r="129" spans="1:39" hidden="1" x14ac:dyDescent="0.3">
      <c r="A129" s="32">
        <v>15</v>
      </c>
      <c r="B129" s="32" t="s">
        <v>48</v>
      </c>
      <c r="C129" s="32" t="s">
        <v>186</v>
      </c>
      <c r="D129" s="32">
        <v>8</v>
      </c>
      <c r="E129" s="32" t="s">
        <v>300</v>
      </c>
      <c r="F129" s="32"/>
      <c r="G129" s="32" t="s">
        <v>305</v>
      </c>
      <c r="H129" s="32">
        <v>0</v>
      </c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</row>
    <row r="130" spans="1:39" hidden="1" x14ac:dyDescent="0.3">
      <c r="A130" s="32">
        <v>15</v>
      </c>
      <c r="B130" s="32" t="s">
        <v>48</v>
      </c>
      <c r="C130" s="32" t="s">
        <v>186</v>
      </c>
      <c r="D130" s="32">
        <v>9</v>
      </c>
      <c r="E130" s="32" t="s">
        <v>301</v>
      </c>
      <c r="F130" s="32"/>
      <c r="G130" s="32" t="s">
        <v>304</v>
      </c>
      <c r="H130" s="32">
        <v>0</v>
      </c>
      <c r="I130" s="32">
        <v>1</v>
      </c>
      <c r="J130" s="32">
        <v>1</v>
      </c>
      <c r="K130" s="32">
        <v>1</v>
      </c>
      <c r="L130" s="32">
        <v>1</v>
      </c>
      <c r="M130" s="32">
        <v>1</v>
      </c>
      <c r="N130" s="32">
        <v>1</v>
      </c>
      <c r="O130" s="32">
        <v>1</v>
      </c>
      <c r="P130" s="32">
        <v>1</v>
      </c>
      <c r="Q130" s="32">
        <v>1</v>
      </c>
      <c r="R130" s="32">
        <v>1</v>
      </c>
      <c r="S130" s="32">
        <v>1</v>
      </c>
      <c r="T130" s="32">
        <v>1</v>
      </c>
      <c r="U130" s="32">
        <v>1</v>
      </c>
      <c r="V130" s="32">
        <v>1</v>
      </c>
      <c r="W130" s="32">
        <v>1</v>
      </c>
      <c r="X130" s="32">
        <v>1</v>
      </c>
      <c r="Y130" s="32">
        <v>1</v>
      </c>
      <c r="Z130" s="32">
        <v>1</v>
      </c>
      <c r="AA130" s="32">
        <v>1</v>
      </c>
      <c r="AB130" s="32">
        <v>1</v>
      </c>
      <c r="AC130" s="32">
        <v>1</v>
      </c>
      <c r="AD130" s="32">
        <v>1</v>
      </c>
      <c r="AE130" s="32">
        <v>1</v>
      </c>
      <c r="AF130" s="32">
        <v>1</v>
      </c>
      <c r="AG130" s="32">
        <v>1</v>
      </c>
      <c r="AH130" s="32">
        <v>1</v>
      </c>
      <c r="AI130" s="32">
        <v>1</v>
      </c>
      <c r="AJ130" s="32">
        <v>1</v>
      </c>
      <c r="AK130" s="32">
        <v>1</v>
      </c>
      <c r="AL130" s="32">
        <v>1</v>
      </c>
      <c r="AM130" s="32"/>
    </row>
    <row r="131" spans="1:39" hidden="1" x14ac:dyDescent="0.3">
      <c r="A131" s="32">
        <v>15</v>
      </c>
      <c r="B131" s="32" t="s">
        <v>48</v>
      </c>
      <c r="C131" s="32" t="s">
        <v>186</v>
      </c>
      <c r="D131" s="32">
        <v>10</v>
      </c>
      <c r="E131" s="32" t="s">
        <v>302</v>
      </c>
      <c r="F131" s="32"/>
      <c r="G131" s="32" t="s">
        <v>303</v>
      </c>
      <c r="H131" s="32">
        <v>0</v>
      </c>
      <c r="I131" s="32">
        <v>1</v>
      </c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</row>
    <row r="132" spans="1:39" hidden="1" x14ac:dyDescent="0.3">
      <c r="A132" s="33">
        <v>16</v>
      </c>
      <c r="B132" s="33" t="s">
        <v>49</v>
      </c>
      <c r="C132" s="33" t="s">
        <v>187</v>
      </c>
      <c r="D132" s="33">
        <v>1</v>
      </c>
      <c r="E132" s="33" t="s">
        <v>293</v>
      </c>
      <c r="F132" s="33"/>
      <c r="G132" s="33" t="s">
        <v>305</v>
      </c>
      <c r="H132" s="33">
        <v>0</v>
      </c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</row>
    <row r="133" spans="1:39" hidden="1" x14ac:dyDescent="0.3">
      <c r="A133" s="33">
        <v>16</v>
      </c>
      <c r="B133" s="33" t="s">
        <v>49</v>
      </c>
      <c r="C133" s="33" t="s">
        <v>187</v>
      </c>
      <c r="D133" s="33">
        <v>2</v>
      </c>
      <c r="E133" s="33" t="s">
        <v>294</v>
      </c>
      <c r="F133" s="33"/>
      <c r="G133" s="33" t="s">
        <v>305</v>
      </c>
      <c r="H133" s="33">
        <v>0</v>
      </c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</row>
    <row r="134" spans="1:39" hidden="1" x14ac:dyDescent="0.3">
      <c r="A134" s="33">
        <v>16</v>
      </c>
      <c r="B134" s="33" t="s">
        <v>49</v>
      </c>
      <c r="C134" s="33" t="s">
        <v>187</v>
      </c>
      <c r="D134" s="33">
        <v>3</v>
      </c>
      <c r="E134" s="33" t="s">
        <v>295</v>
      </c>
      <c r="F134" s="33"/>
      <c r="G134" s="33" t="s">
        <v>305</v>
      </c>
      <c r="H134" s="33">
        <v>0</v>
      </c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</row>
    <row r="135" spans="1:39" hidden="1" x14ac:dyDescent="0.3">
      <c r="A135" s="33">
        <v>16</v>
      </c>
      <c r="B135" s="33" t="s">
        <v>49</v>
      </c>
      <c r="C135" s="33" t="s">
        <v>187</v>
      </c>
      <c r="D135" s="33">
        <v>4</v>
      </c>
      <c r="E135" s="33" t="s">
        <v>296</v>
      </c>
      <c r="F135" s="33"/>
      <c r="G135" s="33" t="s">
        <v>305</v>
      </c>
      <c r="H135" s="33">
        <v>0</v>
      </c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</row>
    <row r="136" spans="1:39" hidden="1" x14ac:dyDescent="0.3">
      <c r="A136" s="33">
        <v>16</v>
      </c>
      <c r="B136" s="33" t="s">
        <v>49</v>
      </c>
      <c r="C136" s="33" t="s">
        <v>187</v>
      </c>
      <c r="D136" s="33">
        <v>5</v>
      </c>
      <c r="E136" s="33" t="s">
        <v>297</v>
      </c>
      <c r="F136" s="33"/>
      <c r="G136" s="33" t="s">
        <v>305</v>
      </c>
      <c r="H136" s="33">
        <v>0</v>
      </c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</row>
    <row r="137" spans="1:39" hidden="1" x14ac:dyDescent="0.3">
      <c r="A137" s="33">
        <v>16</v>
      </c>
      <c r="B137" s="33" t="s">
        <v>49</v>
      </c>
      <c r="C137" s="33" t="s">
        <v>187</v>
      </c>
      <c r="D137" s="33">
        <v>6</v>
      </c>
      <c r="E137" s="33" t="s">
        <v>298</v>
      </c>
      <c r="F137" s="33"/>
      <c r="G137" s="33" t="s">
        <v>305</v>
      </c>
      <c r="H137" s="33">
        <v>0</v>
      </c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</row>
    <row r="138" spans="1:39" hidden="1" x14ac:dyDescent="0.3">
      <c r="A138" s="33">
        <v>16</v>
      </c>
      <c r="B138" s="33" t="s">
        <v>49</v>
      </c>
      <c r="C138" s="33" t="s">
        <v>187</v>
      </c>
      <c r="D138" s="33">
        <v>7</v>
      </c>
      <c r="E138" s="33" t="s">
        <v>299</v>
      </c>
      <c r="F138" s="33"/>
      <c r="G138" s="33" t="s">
        <v>305</v>
      </c>
      <c r="H138" s="33">
        <v>0</v>
      </c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</row>
    <row r="139" spans="1:39" hidden="1" x14ac:dyDescent="0.3">
      <c r="A139" s="33">
        <v>16</v>
      </c>
      <c r="B139" s="33" t="s">
        <v>49</v>
      </c>
      <c r="C139" s="33" t="s">
        <v>187</v>
      </c>
      <c r="D139" s="33">
        <v>8</v>
      </c>
      <c r="E139" s="33" t="s">
        <v>300</v>
      </c>
      <c r="F139" s="33"/>
      <c r="G139" s="33" t="s">
        <v>305</v>
      </c>
      <c r="H139" s="33">
        <v>0</v>
      </c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</row>
    <row r="140" spans="1:39" hidden="1" x14ac:dyDescent="0.3">
      <c r="A140" s="33">
        <v>16</v>
      </c>
      <c r="B140" s="33" t="s">
        <v>49</v>
      </c>
      <c r="C140" s="33" t="s">
        <v>187</v>
      </c>
      <c r="D140" s="33">
        <v>9</v>
      </c>
      <c r="E140" s="33" t="s">
        <v>301</v>
      </c>
      <c r="F140" s="33"/>
      <c r="G140" s="33" t="s">
        <v>304</v>
      </c>
      <c r="H140" s="33">
        <v>0</v>
      </c>
      <c r="I140" s="33">
        <v>1</v>
      </c>
      <c r="J140" s="33">
        <v>1</v>
      </c>
      <c r="K140" s="33">
        <v>1</v>
      </c>
      <c r="L140" s="33">
        <v>1</v>
      </c>
      <c r="M140" s="33">
        <v>1</v>
      </c>
      <c r="N140" s="33">
        <v>1</v>
      </c>
      <c r="O140" s="33">
        <v>1</v>
      </c>
      <c r="P140" s="33">
        <v>1</v>
      </c>
      <c r="Q140" s="33">
        <v>1</v>
      </c>
      <c r="R140" s="33">
        <v>1</v>
      </c>
      <c r="S140" s="33">
        <v>1</v>
      </c>
      <c r="T140" s="33">
        <v>1</v>
      </c>
      <c r="U140" s="33">
        <v>1</v>
      </c>
      <c r="V140" s="33">
        <v>1</v>
      </c>
      <c r="W140" s="33">
        <v>1</v>
      </c>
      <c r="X140" s="33">
        <v>1</v>
      </c>
      <c r="Y140" s="33">
        <v>1</v>
      </c>
      <c r="Z140" s="33">
        <v>1</v>
      </c>
      <c r="AA140" s="33">
        <v>1</v>
      </c>
      <c r="AB140" s="33">
        <v>1</v>
      </c>
      <c r="AC140" s="33">
        <v>1</v>
      </c>
      <c r="AD140" s="33">
        <v>1</v>
      </c>
      <c r="AE140" s="33">
        <v>1</v>
      </c>
      <c r="AF140" s="33">
        <v>1</v>
      </c>
      <c r="AG140" s="33">
        <v>1</v>
      </c>
      <c r="AH140" s="33">
        <v>1</v>
      </c>
      <c r="AI140" s="33">
        <v>1</v>
      </c>
      <c r="AJ140" s="33">
        <v>1</v>
      </c>
      <c r="AK140" s="33">
        <v>1</v>
      </c>
      <c r="AL140" s="33">
        <v>1</v>
      </c>
      <c r="AM140" s="33"/>
    </row>
    <row r="141" spans="1:39" hidden="1" x14ac:dyDescent="0.3">
      <c r="A141" s="33">
        <v>16</v>
      </c>
      <c r="B141" s="33" t="s">
        <v>49</v>
      </c>
      <c r="C141" s="33" t="s">
        <v>187</v>
      </c>
      <c r="D141" s="33">
        <v>10</v>
      </c>
      <c r="E141" s="33" t="s">
        <v>302</v>
      </c>
      <c r="F141" s="33"/>
      <c r="G141" s="33" t="s">
        <v>303</v>
      </c>
      <c r="H141" s="33">
        <v>0</v>
      </c>
      <c r="I141" s="33">
        <v>1</v>
      </c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</row>
    <row r="142" spans="1:39" hidden="1" x14ac:dyDescent="0.3">
      <c r="A142" s="32">
        <v>17</v>
      </c>
      <c r="B142" s="32" t="s">
        <v>50</v>
      </c>
      <c r="C142" s="32" t="s">
        <v>188</v>
      </c>
      <c r="D142" s="32">
        <v>1</v>
      </c>
      <c r="E142" s="32" t="s">
        <v>293</v>
      </c>
      <c r="F142" s="32"/>
      <c r="G142" s="32" t="s">
        <v>305</v>
      </c>
      <c r="H142" s="32">
        <v>0</v>
      </c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</row>
    <row r="143" spans="1:39" hidden="1" x14ac:dyDescent="0.3">
      <c r="A143" s="32">
        <v>17</v>
      </c>
      <c r="B143" s="32" t="s">
        <v>50</v>
      </c>
      <c r="C143" s="32" t="s">
        <v>188</v>
      </c>
      <c r="D143" s="32">
        <v>2</v>
      </c>
      <c r="E143" s="32" t="s">
        <v>294</v>
      </c>
      <c r="F143" s="32"/>
      <c r="G143" s="32" t="s">
        <v>305</v>
      </c>
      <c r="H143" s="32">
        <v>0</v>
      </c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</row>
    <row r="144" spans="1:39" hidden="1" x14ac:dyDescent="0.3">
      <c r="A144" s="32">
        <v>17</v>
      </c>
      <c r="B144" s="32" t="s">
        <v>50</v>
      </c>
      <c r="C144" s="32" t="s">
        <v>188</v>
      </c>
      <c r="D144" s="32">
        <v>3</v>
      </c>
      <c r="E144" s="32" t="s">
        <v>295</v>
      </c>
      <c r="F144" s="32"/>
      <c r="G144" s="32" t="s">
        <v>305</v>
      </c>
      <c r="H144" s="32">
        <v>0</v>
      </c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</row>
    <row r="145" spans="1:39" hidden="1" x14ac:dyDescent="0.3">
      <c r="A145" s="32">
        <v>17</v>
      </c>
      <c r="B145" s="32" t="s">
        <v>50</v>
      </c>
      <c r="C145" s="32" t="s">
        <v>188</v>
      </c>
      <c r="D145" s="32">
        <v>4</v>
      </c>
      <c r="E145" s="32" t="s">
        <v>296</v>
      </c>
      <c r="F145" s="32"/>
      <c r="G145" s="32" t="s">
        <v>305</v>
      </c>
      <c r="H145" s="32">
        <v>0</v>
      </c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</row>
    <row r="146" spans="1:39" hidden="1" x14ac:dyDescent="0.3">
      <c r="A146" s="32">
        <v>17</v>
      </c>
      <c r="B146" s="32" t="s">
        <v>50</v>
      </c>
      <c r="C146" s="32" t="s">
        <v>188</v>
      </c>
      <c r="D146" s="32">
        <v>5</v>
      </c>
      <c r="E146" s="32" t="s">
        <v>297</v>
      </c>
      <c r="F146" s="32"/>
      <c r="G146" s="32" t="s">
        <v>305</v>
      </c>
      <c r="H146" s="32">
        <v>0</v>
      </c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</row>
    <row r="147" spans="1:39" hidden="1" x14ac:dyDescent="0.3">
      <c r="A147" s="32">
        <v>17</v>
      </c>
      <c r="B147" s="32" t="s">
        <v>50</v>
      </c>
      <c r="C147" s="32" t="s">
        <v>188</v>
      </c>
      <c r="D147" s="32">
        <v>6</v>
      </c>
      <c r="E147" s="32" t="s">
        <v>298</v>
      </c>
      <c r="F147" s="32"/>
      <c r="G147" s="32" t="s">
        <v>305</v>
      </c>
      <c r="H147" s="32">
        <v>0</v>
      </c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</row>
    <row r="148" spans="1:39" hidden="1" x14ac:dyDescent="0.3">
      <c r="A148" s="32">
        <v>17</v>
      </c>
      <c r="B148" s="32" t="s">
        <v>50</v>
      </c>
      <c r="C148" s="32" t="s">
        <v>188</v>
      </c>
      <c r="D148" s="32">
        <v>7</v>
      </c>
      <c r="E148" s="32" t="s">
        <v>299</v>
      </c>
      <c r="F148" s="32"/>
      <c r="G148" s="32" t="s">
        <v>305</v>
      </c>
      <c r="H148" s="32">
        <v>0</v>
      </c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</row>
    <row r="149" spans="1:39" hidden="1" x14ac:dyDescent="0.3">
      <c r="A149" s="32">
        <v>17</v>
      </c>
      <c r="B149" s="32" t="s">
        <v>50</v>
      </c>
      <c r="C149" s="32" t="s">
        <v>188</v>
      </c>
      <c r="D149" s="32">
        <v>8</v>
      </c>
      <c r="E149" s="32" t="s">
        <v>300</v>
      </c>
      <c r="F149" s="32"/>
      <c r="G149" s="32" t="s">
        <v>305</v>
      </c>
      <c r="H149" s="32">
        <v>0</v>
      </c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</row>
    <row r="150" spans="1:39" hidden="1" x14ac:dyDescent="0.3">
      <c r="A150" s="32">
        <v>17</v>
      </c>
      <c r="B150" s="32" t="s">
        <v>50</v>
      </c>
      <c r="C150" s="32" t="s">
        <v>188</v>
      </c>
      <c r="D150" s="32">
        <v>9</v>
      </c>
      <c r="E150" s="32" t="s">
        <v>301</v>
      </c>
      <c r="F150" s="32"/>
      <c r="G150" s="32" t="s">
        <v>304</v>
      </c>
      <c r="H150" s="32">
        <v>0</v>
      </c>
      <c r="I150" s="32">
        <v>1</v>
      </c>
      <c r="J150" s="32">
        <v>1</v>
      </c>
      <c r="K150" s="32">
        <v>1</v>
      </c>
      <c r="L150" s="32">
        <v>1</v>
      </c>
      <c r="M150" s="32">
        <v>1</v>
      </c>
      <c r="N150" s="32">
        <v>1</v>
      </c>
      <c r="O150" s="32">
        <v>1</v>
      </c>
      <c r="P150" s="32">
        <v>1</v>
      </c>
      <c r="Q150" s="32">
        <v>1</v>
      </c>
      <c r="R150" s="32">
        <v>1</v>
      </c>
      <c r="S150" s="32">
        <v>1</v>
      </c>
      <c r="T150" s="32">
        <v>1</v>
      </c>
      <c r="U150" s="32">
        <v>1</v>
      </c>
      <c r="V150" s="32">
        <v>1</v>
      </c>
      <c r="W150" s="32">
        <v>1</v>
      </c>
      <c r="X150" s="32">
        <v>1</v>
      </c>
      <c r="Y150" s="32">
        <v>1</v>
      </c>
      <c r="Z150" s="32">
        <v>1</v>
      </c>
      <c r="AA150" s="32">
        <v>1</v>
      </c>
      <c r="AB150" s="32">
        <v>1</v>
      </c>
      <c r="AC150" s="32">
        <v>1</v>
      </c>
      <c r="AD150" s="32">
        <v>1</v>
      </c>
      <c r="AE150" s="32">
        <v>1</v>
      </c>
      <c r="AF150" s="32">
        <v>1</v>
      </c>
      <c r="AG150" s="32">
        <v>1</v>
      </c>
      <c r="AH150" s="32">
        <v>1</v>
      </c>
      <c r="AI150" s="32">
        <v>1</v>
      </c>
      <c r="AJ150" s="32">
        <v>1</v>
      </c>
      <c r="AK150" s="32">
        <v>1</v>
      </c>
      <c r="AL150" s="32">
        <v>1</v>
      </c>
      <c r="AM150" s="32"/>
    </row>
    <row r="151" spans="1:39" hidden="1" x14ac:dyDescent="0.3">
      <c r="A151" s="32">
        <v>17</v>
      </c>
      <c r="B151" s="32" t="s">
        <v>50</v>
      </c>
      <c r="C151" s="32" t="s">
        <v>188</v>
      </c>
      <c r="D151" s="32">
        <v>10</v>
      </c>
      <c r="E151" s="32" t="s">
        <v>302</v>
      </c>
      <c r="F151" s="32"/>
      <c r="G151" s="32" t="s">
        <v>303</v>
      </c>
      <c r="H151" s="32">
        <v>0</v>
      </c>
      <c r="I151" s="32">
        <v>1</v>
      </c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</row>
    <row r="152" spans="1:39" hidden="1" x14ac:dyDescent="0.3">
      <c r="A152" s="33">
        <v>18</v>
      </c>
      <c r="B152" s="33" t="s">
        <v>51</v>
      </c>
      <c r="C152" s="33" t="s">
        <v>189</v>
      </c>
      <c r="D152" s="33">
        <v>1</v>
      </c>
      <c r="E152" s="33" t="s">
        <v>293</v>
      </c>
      <c r="F152" s="33"/>
      <c r="G152" s="33" t="s">
        <v>304</v>
      </c>
      <c r="H152" s="33">
        <v>0</v>
      </c>
      <c r="I152" s="33">
        <v>110.9825</v>
      </c>
      <c r="J152" s="33">
        <v>95.150800000000004</v>
      </c>
      <c r="K152" s="33">
        <v>79.319199999999995</v>
      </c>
      <c r="L152" s="33">
        <v>63.487499999999997</v>
      </c>
      <c r="M152" s="33">
        <v>47.655900000000003</v>
      </c>
      <c r="N152" s="33">
        <v>45.628900000000002</v>
      </c>
      <c r="O152" s="33">
        <v>43.601799999999997</v>
      </c>
      <c r="P152" s="33">
        <v>41.5747</v>
      </c>
      <c r="Q152" s="33">
        <v>39.547699999999999</v>
      </c>
      <c r="R152" s="33">
        <v>37.520600000000002</v>
      </c>
      <c r="S152" s="33">
        <v>37.520600000000002</v>
      </c>
      <c r="T152" s="33">
        <v>37.520600000000002</v>
      </c>
      <c r="U152" s="33">
        <v>37.520600000000002</v>
      </c>
      <c r="V152" s="33">
        <v>37.520600000000002</v>
      </c>
      <c r="W152" s="33">
        <v>37.520600000000002</v>
      </c>
      <c r="X152" s="33">
        <v>37.520600000000002</v>
      </c>
      <c r="Y152" s="33">
        <v>37.520600000000002</v>
      </c>
      <c r="Z152" s="33">
        <v>37.520600000000002</v>
      </c>
      <c r="AA152" s="33">
        <v>37.520600000000002</v>
      </c>
      <c r="AB152" s="33">
        <v>37.520600000000002</v>
      </c>
      <c r="AC152" s="33">
        <v>37.520600000000002</v>
      </c>
      <c r="AD152" s="33">
        <v>37.520600000000002</v>
      </c>
      <c r="AE152" s="33">
        <v>37.520600000000002</v>
      </c>
      <c r="AF152" s="33">
        <v>37.520600000000002</v>
      </c>
      <c r="AG152" s="33">
        <v>37.520600000000002</v>
      </c>
      <c r="AH152" s="33">
        <v>37.520600000000002</v>
      </c>
      <c r="AI152" s="33">
        <v>37.520600000000002</v>
      </c>
      <c r="AJ152" s="33">
        <v>37.520600000000002</v>
      </c>
      <c r="AK152" s="33">
        <v>37.520600000000002</v>
      </c>
      <c r="AL152" s="33">
        <v>37.520600000000002</v>
      </c>
      <c r="AM152" s="33"/>
    </row>
    <row r="153" spans="1:39" hidden="1" x14ac:dyDescent="0.3">
      <c r="A153" s="33">
        <v>18</v>
      </c>
      <c r="B153" s="33" t="s">
        <v>51</v>
      </c>
      <c r="C153" s="33" t="s">
        <v>189</v>
      </c>
      <c r="D153" s="33">
        <v>2</v>
      </c>
      <c r="E153" s="33" t="s">
        <v>294</v>
      </c>
      <c r="F153" s="33"/>
      <c r="G153" s="33" t="s">
        <v>304</v>
      </c>
      <c r="H153" s="33">
        <v>0</v>
      </c>
      <c r="I153" s="33">
        <v>8.6682000000000006</v>
      </c>
      <c r="J153" s="33">
        <v>8.2964000000000002</v>
      </c>
      <c r="K153" s="33">
        <v>7.9245999999999999</v>
      </c>
      <c r="L153" s="33">
        <v>7.5526999999999997</v>
      </c>
      <c r="M153" s="33">
        <v>7.1807999999999996</v>
      </c>
      <c r="N153" s="33">
        <v>7.0850999999999997</v>
      </c>
      <c r="O153" s="33">
        <v>6.9893000000000001</v>
      </c>
      <c r="P153" s="33">
        <v>6.8935000000000004</v>
      </c>
      <c r="Q153" s="33">
        <v>6.7977999999999996</v>
      </c>
      <c r="R153" s="33">
        <v>6.702</v>
      </c>
      <c r="S153" s="33">
        <v>6.6467999999999998</v>
      </c>
      <c r="T153" s="33">
        <v>6.5914999999999999</v>
      </c>
      <c r="U153" s="33">
        <v>6.5362999999999998</v>
      </c>
      <c r="V153" s="33">
        <v>6.4810999999999996</v>
      </c>
      <c r="W153" s="33">
        <v>6.4259000000000004</v>
      </c>
      <c r="X153" s="33">
        <v>6.3705999999999996</v>
      </c>
      <c r="Y153" s="33">
        <v>6.3154000000000003</v>
      </c>
      <c r="Z153" s="33">
        <v>6.2602000000000002</v>
      </c>
      <c r="AA153" s="33">
        <v>6.2050000000000001</v>
      </c>
      <c r="AB153" s="33">
        <v>6.1497000000000002</v>
      </c>
      <c r="AC153" s="33">
        <v>6.0945</v>
      </c>
      <c r="AD153" s="33">
        <v>6.0392999999999999</v>
      </c>
      <c r="AE153" s="33">
        <v>5.9840999999999998</v>
      </c>
      <c r="AF153" s="33">
        <v>5.9288999999999996</v>
      </c>
      <c r="AG153" s="33">
        <v>5.8735999999999997</v>
      </c>
      <c r="AH153" s="33">
        <v>5.8183999999999996</v>
      </c>
      <c r="AI153" s="33">
        <v>5.7632000000000003</v>
      </c>
      <c r="AJ153" s="33">
        <v>5.7079999999999904</v>
      </c>
      <c r="AK153" s="33">
        <v>5.6527000000000003</v>
      </c>
      <c r="AL153" s="33">
        <v>5.5975000000000001</v>
      </c>
      <c r="AM153" s="33"/>
    </row>
    <row r="154" spans="1:39" hidden="1" x14ac:dyDescent="0.3">
      <c r="A154" s="33">
        <v>18</v>
      </c>
      <c r="B154" s="33" t="s">
        <v>51</v>
      </c>
      <c r="C154" s="33" t="s">
        <v>189</v>
      </c>
      <c r="D154" s="33">
        <v>3</v>
      </c>
      <c r="E154" s="33" t="s">
        <v>295</v>
      </c>
      <c r="F154" s="33"/>
      <c r="G154" s="33" t="s">
        <v>305</v>
      </c>
      <c r="H154" s="33">
        <v>0</v>
      </c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</row>
    <row r="155" spans="1:39" hidden="1" x14ac:dyDescent="0.3">
      <c r="A155" s="33">
        <v>18</v>
      </c>
      <c r="B155" s="33" t="s">
        <v>51</v>
      </c>
      <c r="C155" s="33" t="s">
        <v>189</v>
      </c>
      <c r="D155" s="33">
        <v>4</v>
      </c>
      <c r="E155" s="33" t="s">
        <v>296</v>
      </c>
      <c r="F155" s="33"/>
      <c r="G155" s="33" t="s">
        <v>305</v>
      </c>
      <c r="H155" s="33">
        <v>0</v>
      </c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</row>
    <row r="156" spans="1:39" hidden="1" x14ac:dyDescent="0.3">
      <c r="A156" s="33">
        <v>18</v>
      </c>
      <c r="B156" s="33" t="s">
        <v>51</v>
      </c>
      <c r="C156" s="33" t="s">
        <v>189</v>
      </c>
      <c r="D156" s="33">
        <v>5</v>
      </c>
      <c r="E156" s="33" t="s">
        <v>297</v>
      </c>
      <c r="F156" s="33"/>
      <c r="G156" s="33" t="s">
        <v>305</v>
      </c>
      <c r="H156" s="33">
        <v>0</v>
      </c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</row>
    <row r="157" spans="1:39" hidden="1" x14ac:dyDescent="0.3">
      <c r="A157" s="33">
        <v>18</v>
      </c>
      <c r="B157" s="33" t="s">
        <v>51</v>
      </c>
      <c r="C157" s="33" t="s">
        <v>189</v>
      </c>
      <c r="D157" s="33">
        <v>6</v>
      </c>
      <c r="E157" s="33" t="s">
        <v>298</v>
      </c>
      <c r="F157" s="33"/>
      <c r="G157" s="33" t="s">
        <v>305</v>
      </c>
      <c r="H157" s="33">
        <v>0</v>
      </c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</row>
    <row r="158" spans="1:39" hidden="1" x14ac:dyDescent="0.3">
      <c r="A158" s="33">
        <v>18</v>
      </c>
      <c r="B158" s="33" t="s">
        <v>51</v>
      </c>
      <c r="C158" s="33" t="s">
        <v>189</v>
      </c>
      <c r="D158" s="33">
        <v>7</v>
      </c>
      <c r="E158" s="33" t="s">
        <v>299</v>
      </c>
      <c r="F158" s="33"/>
      <c r="G158" s="33" t="s">
        <v>305</v>
      </c>
      <c r="H158" s="33">
        <v>0</v>
      </c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</row>
    <row r="159" spans="1:39" hidden="1" x14ac:dyDescent="0.3">
      <c r="A159" s="33">
        <v>18</v>
      </c>
      <c r="B159" s="33" t="s">
        <v>51</v>
      </c>
      <c r="C159" s="33" t="s">
        <v>189</v>
      </c>
      <c r="D159" s="33">
        <v>8</v>
      </c>
      <c r="E159" s="33" t="s">
        <v>300</v>
      </c>
      <c r="F159" s="33"/>
      <c r="G159" s="33" t="s">
        <v>305</v>
      </c>
      <c r="H159" s="33">
        <v>0</v>
      </c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</row>
    <row r="160" spans="1:39" hidden="1" x14ac:dyDescent="0.3">
      <c r="A160" s="33">
        <v>18</v>
      </c>
      <c r="B160" s="33" t="s">
        <v>51</v>
      </c>
      <c r="C160" s="33" t="s">
        <v>189</v>
      </c>
      <c r="D160" s="33">
        <v>9</v>
      </c>
      <c r="E160" s="33" t="s">
        <v>301</v>
      </c>
      <c r="F160" s="33"/>
      <c r="G160" s="33" t="s">
        <v>304</v>
      </c>
      <c r="H160" s="33">
        <v>0</v>
      </c>
      <c r="I160" s="33">
        <v>1</v>
      </c>
      <c r="J160" s="33">
        <v>1</v>
      </c>
      <c r="K160" s="33">
        <v>1</v>
      </c>
      <c r="L160" s="33">
        <v>1</v>
      </c>
      <c r="M160" s="33">
        <v>1</v>
      </c>
      <c r="N160" s="33">
        <v>1</v>
      </c>
      <c r="O160" s="33">
        <v>1</v>
      </c>
      <c r="P160" s="33">
        <v>1</v>
      </c>
      <c r="Q160" s="33">
        <v>1</v>
      </c>
      <c r="R160" s="33">
        <v>1</v>
      </c>
      <c r="S160" s="33">
        <v>1</v>
      </c>
      <c r="T160" s="33">
        <v>1</v>
      </c>
      <c r="U160" s="33">
        <v>1</v>
      </c>
      <c r="V160" s="33">
        <v>1</v>
      </c>
      <c r="W160" s="33">
        <v>1</v>
      </c>
      <c r="X160" s="33">
        <v>1</v>
      </c>
      <c r="Y160" s="33">
        <v>1</v>
      </c>
      <c r="Z160" s="33">
        <v>1</v>
      </c>
      <c r="AA160" s="33">
        <v>1</v>
      </c>
      <c r="AB160" s="33">
        <v>1</v>
      </c>
      <c r="AC160" s="33">
        <v>1</v>
      </c>
      <c r="AD160" s="33">
        <v>1</v>
      </c>
      <c r="AE160" s="33">
        <v>1</v>
      </c>
      <c r="AF160" s="33">
        <v>1</v>
      </c>
      <c r="AG160" s="33">
        <v>1</v>
      </c>
      <c r="AH160" s="33">
        <v>1</v>
      </c>
      <c r="AI160" s="33">
        <v>1</v>
      </c>
      <c r="AJ160" s="33">
        <v>1</v>
      </c>
      <c r="AK160" s="33">
        <v>1</v>
      </c>
      <c r="AL160" s="33">
        <v>1</v>
      </c>
      <c r="AM160" s="33"/>
    </row>
    <row r="161" spans="1:39" hidden="1" x14ac:dyDescent="0.3">
      <c r="A161" s="33">
        <v>18</v>
      </c>
      <c r="B161" s="33" t="s">
        <v>51</v>
      </c>
      <c r="C161" s="33" t="s">
        <v>189</v>
      </c>
      <c r="D161" s="33">
        <v>10</v>
      </c>
      <c r="E161" s="33" t="s">
        <v>302</v>
      </c>
      <c r="F161" s="33"/>
      <c r="G161" s="33" t="s">
        <v>303</v>
      </c>
      <c r="H161" s="33">
        <v>0</v>
      </c>
      <c r="I161" s="33">
        <v>1</v>
      </c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</row>
  </sheetData>
  <autoFilter ref="A1:AM161" xr:uid="{00000000-0001-0000-0200-000000000000}">
    <filterColumn colId="1">
      <filters>
        <filter val="PWRDSL"/>
        <filter val="PWRFOI"/>
      </filters>
    </filterColumn>
    <filterColumn colId="4">
      <filters>
        <filter val="AvailabilityFactor"/>
        <filter val="CapacityFactor"/>
        <filter val="ResidualCapacity"/>
        <filter val="TotalAnnualMaxCapacity"/>
        <filter val="TotalAnnualMinCapacityInvestment"/>
        <filter val="TotalTechnologyAnnualActivityLowerLimit"/>
        <filter val="TotalTechnologyAnnualActivityUpperLimit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23B30-6FAC-48CF-AB89-BEF88F84D0B8}">
  <dimension ref="A1:AK4"/>
  <sheetViews>
    <sheetView workbookViewId="0">
      <selection activeCell="E13" sqref="E13"/>
    </sheetView>
  </sheetViews>
  <sheetFormatPr defaultColWidth="8.6640625" defaultRowHeight="14.4" x14ac:dyDescent="0.3"/>
  <cols>
    <col min="1" max="1" width="15.33203125" bestFit="1" customWidth="1"/>
    <col min="2" max="2" width="17.33203125" bestFit="1" customWidth="1"/>
    <col min="3" max="3" width="53.33203125" bestFit="1" customWidth="1"/>
    <col min="4" max="4" width="15.6640625" bestFit="1" customWidth="1"/>
    <col min="5" max="5" width="23.6640625" bestFit="1" customWidth="1"/>
    <col min="6" max="6" width="16.6640625" customWidth="1"/>
    <col min="7" max="7" width="16.33203125" bestFit="1" customWidth="1"/>
  </cols>
  <sheetData>
    <row r="1" spans="1:37" x14ac:dyDescent="0.3">
      <c r="A1" s="37" t="s">
        <v>316</v>
      </c>
      <c r="B1" s="37" t="s">
        <v>2</v>
      </c>
      <c r="C1" s="37" t="s">
        <v>3</v>
      </c>
      <c r="D1" s="37" t="s">
        <v>317</v>
      </c>
      <c r="E1" s="37" t="s">
        <v>5</v>
      </c>
      <c r="F1" s="37" t="s">
        <v>6</v>
      </c>
      <c r="G1" s="1" t="s">
        <v>291</v>
      </c>
      <c r="H1" s="37">
        <v>2021</v>
      </c>
      <c r="I1" s="37">
        <v>2022</v>
      </c>
      <c r="J1" s="37">
        <v>2023</v>
      </c>
      <c r="K1" s="37">
        <v>2024</v>
      </c>
      <c r="L1" s="37">
        <v>2025</v>
      </c>
      <c r="M1" s="37">
        <v>2026</v>
      </c>
      <c r="N1" s="37">
        <v>2027</v>
      </c>
      <c r="O1" s="37">
        <v>2028</v>
      </c>
      <c r="P1" s="37">
        <v>2029</v>
      </c>
      <c r="Q1" s="37">
        <v>2030</v>
      </c>
      <c r="R1" s="37">
        <v>2031</v>
      </c>
      <c r="S1" s="37">
        <v>2032</v>
      </c>
      <c r="T1" s="37">
        <v>2033</v>
      </c>
      <c r="U1" s="37">
        <v>2034</v>
      </c>
      <c r="V1" s="37">
        <v>2035</v>
      </c>
      <c r="W1" s="37">
        <v>2036</v>
      </c>
      <c r="X1" s="37">
        <v>2037</v>
      </c>
      <c r="Y1" s="37">
        <v>2038</v>
      </c>
      <c r="Z1" s="37">
        <v>2039</v>
      </c>
      <c r="AA1" s="37">
        <v>2040</v>
      </c>
      <c r="AB1" s="37">
        <v>2041</v>
      </c>
      <c r="AC1" s="37">
        <v>2042</v>
      </c>
      <c r="AD1" s="37">
        <v>2043</v>
      </c>
      <c r="AE1" s="37">
        <v>2044</v>
      </c>
      <c r="AF1" s="37">
        <v>2045</v>
      </c>
      <c r="AG1" s="37">
        <v>2046</v>
      </c>
      <c r="AH1" s="37">
        <v>2047</v>
      </c>
      <c r="AI1" s="37">
        <v>2048</v>
      </c>
      <c r="AJ1" s="37">
        <v>2049</v>
      </c>
      <c r="AK1" s="37">
        <v>2050</v>
      </c>
    </row>
    <row r="2" spans="1:37" ht="13.2" customHeight="1" x14ac:dyDescent="0.3">
      <c r="A2" s="38" t="s">
        <v>322</v>
      </c>
      <c r="B2" s="38" t="s">
        <v>321</v>
      </c>
      <c r="C2" s="38" t="s">
        <v>318</v>
      </c>
      <c r="D2" s="38" t="s">
        <v>320</v>
      </c>
      <c r="E2" s="38" t="s">
        <v>319</v>
      </c>
      <c r="F2" s="38"/>
      <c r="G2" s="38" t="s">
        <v>303</v>
      </c>
      <c r="H2" s="38">
        <v>1</v>
      </c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</row>
    <row r="3" spans="1:37" ht="13.8" customHeight="1" x14ac:dyDescent="0.3">
      <c r="A3" s="38" t="s">
        <v>322</v>
      </c>
      <c r="B3" s="38" t="s">
        <v>321</v>
      </c>
      <c r="C3" s="38" t="s">
        <v>318</v>
      </c>
      <c r="D3" s="38"/>
      <c r="E3" s="65" t="s">
        <v>293</v>
      </c>
      <c r="F3" t="s">
        <v>338</v>
      </c>
      <c r="G3" s="38" t="s">
        <v>303</v>
      </c>
      <c r="H3" s="38">
        <v>60.053619302949073</v>
      </c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</row>
    <row r="4" spans="1:37" ht="13.8" customHeight="1" x14ac:dyDescent="0.3">
      <c r="A4" s="38" t="s">
        <v>322</v>
      </c>
      <c r="B4" s="38" t="s">
        <v>321</v>
      </c>
      <c r="C4" s="38" t="s">
        <v>318</v>
      </c>
      <c r="D4" s="38"/>
      <c r="E4" s="65" t="s">
        <v>294</v>
      </c>
      <c r="F4" t="s">
        <v>339</v>
      </c>
      <c r="G4" s="38" t="s">
        <v>303</v>
      </c>
      <c r="H4" s="38">
        <f>H3*5%</f>
        <v>3.0026809651474538</v>
      </c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AN233"/>
  <sheetViews>
    <sheetView workbookViewId="0">
      <pane ySplit="1" topLeftCell="A129" activePane="bottomLeft" state="frozen"/>
      <selection pane="bottomLeft" activeCell="J154" sqref="J154"/>
    </sheetView>
  </sheetViews>
  <sheetFormatPr defaultRowHeight="14.4" x14ac:dyDescent="0.3"/>
  <cols>
    <col min="1" max="1" width="7.44140625" bestFit="1" customWidth="1"/>
    <col min="2" max="2" width="17.5546875" bestFit="1" customWidth="1"/>
    <col min="3" max="3" width="26" bestFit="1" customWidth="1"/>
    <col min="4" max="4" width="4" customWidth="1"/>
    <col min="5" max="5" width="38.44140625" customWidth="1"/>
    <col min="6" max="6" width="16.44140625" customWidth="1"/>
    <col min="7" max="7" width="12.5546875" customWidth="1"/>
    <col min="8" max="8" width="15.5546875" customWidth="1"/>
    <col min="9" max="9" width="19.5546875" customWidth="1"/>
    <col min="10" max="10" width="10" bestFit="1" customWidth="1"/>
    <col min="11" max="11" width="9.88671875" customWidth="1"/>
    <col min="12" max="16" width="10" bestFit="1" customWidth="1"/>
    <col min="17" max="22" width="9.109375" bestFit="1" customWidth="1"/>
    <col min="23" max="23" width="9" bestFit="1" customWidth="1"/>
    <col min="24" max="39" width="8.21875" bestFit="1" customWidth="1"/>
  </cols>
  <sheetData>
    <row r="1" spans="1:40" ht="13.8" customHeight="1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310</v>
      </c>
      <c r="G1" s="1" t="s">
        <v>6</v>
      </c>
      <c r="H1" s="1" t="s">
        <v>291</v>
      </c>
      <c r="I1" s="1" t="s">
        <v>292</v>
      </c>
      <c r="J1" s="1">
        <v>2021</v>
      </c>
      <c r="K1" s="1">
        <v>2022</v>
      </c>
      <c r="L1" s="1">
        <v>2023</v>
      </c>
      <c r="M1" s="1">
        <v>2024</v>
      </c>
      <c r="N1" s="1">
        <v>2025</v>
      </c>
      <c r="O1" s="1">
        <v>2026</v>
      </c>
      <c r="P1" s="1">
        <v>2027</v>
      </c>
      <c r="Q1" s="1">
        <v>2028</v>
      </c>
      <c r="R1" s="1">
        <v>2029</v>
      </c>
      <c r="S1" s="1">
        <v>2030</v>
      </c>
      <c r="T1" s="1">
        <v>2031</v>
      </c>
      <c r="U1" s="1">
        <v>2032</v>
      </c>
      <c r="V1" s="1">
        <v>2033</v>
      </c>
      <c r="W1" s="1">
        <v>2034</v>
      </c>
      <c r="X1" s="1">
        <v>2035</v>
      </c>
      <c r="Y1" s="1">
        <v>2036</v>
      </c>
      <c r="Z1" s="1">
        <v>2037</v>
      </c>
      <c r="AA1" s="1">
        <v>2038</v>
      </c>
      <c r="AB1" s="1">
        <v>2039</v>
      </c>
      <c r="AC1" s="1">
        <v>2040</v>
      </c>
      <c r="AD1" s="1">
        <v>2041</v>
      </c>
      <c r="AE1" s="1">
        <v>2042</v>
      </c>
      <c r="AF1" s="1">
        <v>2043</v>
      </c>
      <c r="AG1" s="1">
        <v>2044</v>
      </c>
      <c r="AH1" s="1">
        <v>2045</v>
      </c>
      <c r="AI1" s="1">
        <v>2046</v>
      </c>
      <c r="AJ1" s="1">
        <v>2047</v>
      </c>
      <c r="AK1" s="1">
        <v>2048</v>
      </c>
      <c r="AL1" s="1">
        <v>2049</v>
      </c>
      <c r="AM1" s="1">
        <v>2050</v>
      </c>
    </row>
    <row r="2" spans="1:40" hidden="1" x14ac:dyDescent="0.3">
      <c r="A2" s="15">
        <v>1</v>
      </c>
      <c r="B2" s="15" t="s">
        <v>98</v>
      </c>
      <c r="C2" s="15" t="s">
        <v>236</v>
      </c>
      <c r="D2" s="15">
        <v>1</v>
      </c>
      <c r="E2" s="16" t="s">
        <v>293</v>
      </c>
      <c r="F2" s="15" t="s">
        <v>311</v>
      </c>
      <c r="G2" s="15" t="s">
        <v>312</v>
      </c>
      <c r="H2" s="17" t="s">
        <v>304</v>
      </c>
      <c r="I2" s="18">
        <v>0</v>
      </c>
      <c r="J2" s="19">
        <v>961.07079999999996</v>
      </c>
      <c r="K2" s="20">
        <v>918.30439999999999</v>
      </c>
      <c r="L2" s="21">
        <v>1167.1859999999999</v>
      </c>
      <c r="M2" s="21">
        <v>961.18100000000004</v>
      </c>
      <c r="N2" s="21">
        <v>789.447</v>
      </c>
      <c r="O2" s="21">
        <v>775.15009999999995</v>
      </c>
      <c r="P2" s="21">
        <v>760.85310000000004</v>
      </c>
      <c r="Q2" s="21">
        <v>741.83820000000003</v>
      </c>
      <c r="R2" s="21">
        <v>722.82500000000005</v>
      </c>
      <c r="S2" s="21">
        <v>703.81010000000003</v>
      </c>
      <c r="T2" s="21">
        <v>684.79690000000005</v>
      </c>
      <c r="U2" s="21">
        <v>675.21619999999996</v>
      </c>
      <c r="V2" s="21">
        <v>665.78199999999902</v>
      </c>
      <c r="W2" s="21">
        <v>664.16049999999996</v>
      </c>
      <c r="X2" s="21">
        <v>662.54070000000002</v>
      </c>
      <c r="Y2" s="21">
        <v>660.91920000000005</v>
      </c>
      <c r="Z2" s="21">
        <v>659.29769999999996</v>
      </c>
      <c r="AA2" s="21">
        <v>657.82280000000003</v>
      </c>
      <c r="AB2" s="21">
        <v>656.20129999999995</v>
      </c>
      <c r="AC2" s="21">
        <v>654.58150000000001</v>
      </c>
      <c r="AD2" s="21">
        <v>652.96</v>
      </c>
      <c r="AE2" s="21">
        <v>651.33839999999998</v>
      </c>
      <c r="AF2" s="21">
        <v>649.71690000000001</v>
      </c>
      <c r="AG2" s="21">
        <v>648.24199999999996</v>
      </c>
      <c r="AH2" s="21">
        <v>646.62049999999999</v>
      </c>
      <c r="AI2" s="21">
        <v>645.00070000000005</v>
      </c>
      <c r="AJ2" s="21">
        <v>643.37919999999997</v>
      </c>
      <c r="AK2" s="21">
        <v>641.7577</v>
      </c>
      <c r="AL2" s="21">
        <v>640.13620000000003</v>
      </c>
      <c r="AM2" s="21">
        <v>638.66129999999998</v>
      </c>
    </row>
    <row r="3" spans="1:40" hidden="1" x14ac:dyDescent="0.3">
      <c r="A3" s="15">
        <v>1</v>
      </c>
      <c r="B3" s="15" t="s">
        <v>98</v>
      </c>
      <c r="C3" s="15" t="s">
        <v>236</v>
      </c>
      <c r="D3" s="15">
        <v>2</v>
      </c>
      <c r="E3" s="16" t="s">
        <v>294</v>
      </c>
      <c r="F3" s="15" t="s">
        <v>313</v>
      </c>
      <c r="G3" s="15" t="s">
        <v>312</v>
      </c>
      <c r="H3" s="17" t="s">
        <v>304</v>
      </c>
      <c r="I3" s="18">
        <v>0</v>
      </c>
      <c r="J3" s="19">
        <v>89.58</v>
      </c>
      <c r="K3" s="20">
        <v>89.58</v>
      </c>
      <c r="L3" s="21">
        <v>89.58</v>
      </c>
      <c r="M3" s="21">
        <v>89.58</v>
      </c>
      <c r="N3" s="21">
        <v>89.58</v>
      </c>
      <c r="O3" s="21">
        <v>89.58</v>
      </c>
      <c r="P3" s="21">
        <v>89.58</v>
      </c>
      <c r="Q3" s="21">
        <v>89.58</v>
      </c>
      <c r="R3" s="21">
        <v>89.58</v>
      </c>
      <c r="S3" s="21">
        <v>89.58</v>
      </c>
      <c r="T3" s="21">
        <v>89.58</v>
      </c>
      <c r="U3" s="21">
        <v>89.58</v>
      </c>
      <c r="V3" s="21">
        <v>89.58</v>
      </c>
      <c r="W3" s="21">
        <v>89.58</v>
      </c>
      <c r="X3" s="21">
        <v>89.58</v>
      </c>
      <c r="Y3" s="21">
        <v>89.58</v>
      </c>
      <c r="Z3" s="21">
        <v>89.58</v>
      </c>
      <c r="AA3" s="21">
        <v>89.58</v>
      </c>
      <c r="AB3" s="21">
        <v>89.58</v>
      </c>
      <c r="AC3" s="21">
        <v>89.58</v>
      </c>
      <c r="AD3" s="21">
        <v>89.58</v>
      </c>
      <c r="AE3" s="21">
        <v>89.58</v>
      </c>
      <c r="AF3" s="21">
        <v>89.58</v>
      </c>
      <c r="AG3" s="21">
        <v>89.58</v>
      </c>
      <c r="AH3" s="21">
        <v>89.58</v>
      </c>
      <c r="AI3" s="21">
        <v>89.58</v>
      </c>
      <c r="AJ3" s="21">
        <v>89.58</v>
      </c>
      <c r="AK3" s="21">
        <v>89.58</v>
      </c>
      <c r="AL3" s="21">
        <v>89.58</v>
      </c>
      <c r="AM3" s="21">
        <v>89.58</v>
      </c>
    </row>
    <row r="4" spans="1:40" hidden="1" x14ac:dyDescent="0.3">
      <c r="A4" s="15">
        <v>1</v>
      </c>
      <c r="B4" s="15" t="s">
        <v>98</v>
      </c>
      <c r="C4" s="15" t="s">
        <v>236</v>
      </c>
      <c r="D4" s="15">
        <v>3</v>
      </c>
      <c r="E4" s="22" t="s">
        <v>296</v>
      </c>
      <c r="F4" s="15" t="s">
        <v>314</v>
      </c>
      <c r="G4" s="15" t="s">
        <v>315</v>
      </c>
      <c r="H4" s="17" t="s">
        <v>304</v>
      </c>
      <c r="I4" s="18">
        <v>0</v>
      </c>
      <c r="J4" s="19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  <c r="P4" s="92">
        <v>0</v>
      </c>
      <c r="Q4" s="92">
        <v>0</v>
      </c>
      <c r="R4" s="92">
        <v>0</v>
      </c>
      <c r="S4" s="92">
        <v>0</v>
      </c>
      <c r="T4" s="92">
        <v>0</v>
      </c>
      <c r="U4" s="92">
        <v>0</v>
      </c>
      <c r="V4" s="92">
        <v>0</v>
      </c>
      <c r="W4" s="92">
        <v>0</v>
      </c>
      <c r="X4" s="92">
        <v>0</v>
      </c>
      <c r="Y4" s="92">
        <v>0</v>
      </c>
      <c r="Z4" s="92">
        <v>0</v>
      </c>
      <c r="AA4" s="92">
        <v>0</v>
      </c>
      <c r="AB4" s="92">
        <v>0</v>
      </c>
      <c r="AC4" s="92">
        <v>0</v>
      </c>
      <c r="AD4" s="92">
        <v>0</v>
      </c>
      <c r="AE4" s="92">
        <v>0</v>
      </c>
      <c r="AF4" s="92">
        <v>0</v>
      </c>
      <c r="AG4" s="92">
        <v>0</v>
      </c>
      <c r="AH4" s="92">
        <v>0</v>
      </c>
      <c r="AI4" s="92">
        <v>0</v>
      </c>
      <c r="AJ4" s="92">
        <v>0</v>
      </c>
      <c r="AK4" s="92">
        <v>0</v>
      </c>
      <c r="AL4" s="92">
        <v>0</v>
      </c>
      <c r="AM4" s="92">
        <v>0</v>
      </c>
    </row>
    <row r="5" spans="1:40" hidden="1" x14ac:dyDescent="0.3">
      <c r="A5" s="15">
        <v>1</v>
      </c>
      <c r="B5" s="15" t="s">
        <v>98</v>
      </c>
      <c r="C5" s="15" t="s">
        <v>236</v>
      </c>
      <c r="D5" s="15">
        <v>4</v>
      </c>
      <c r="E5" s="22" t="s">
        <v>297</v>
      </c>
      <c r="F5" s="15"/>
      <c r="G5" s="15"/>
      <c r="H5" s="23" t="s">
        <v>305</v>
      </c>
      <c r="I5" s="24">
        <v>0</v>
      </c>
      <c r="J5" s="16"/>
      <c r="K5" s="68"/>
      <c r="L5" s="68"/>
      <c r="M5" s="68"/>
      <c r="N5" s="68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</row>
    <row r="6" spans="1:40" hidden="1" x14ac:dyDescent="0.3">
      <c r="A6" s="15">
        <v>1</v>
      </c>
      <c r="B6" s="15" t="s">
        <v>98</v>
      </c>
      <c r="C6" s="15" t="s">
        <v>236</v>
      </c>
      <c r="D6" s="15">
        <v>5</v>
      </c>
      <c r="E6" s="22" t="s">
        <v>299</v>
      </c>
      <c r="F6" s="15"/>
      <c r="G6" s="15"/>
      <c r="H6" s="23" t="s">
        <v>305</v>
      </c>
      <c r="I6" s="24">
        <v>0</v>
      </c>
      <c r="J6" s="22"/>
      <c r="K6" s="68"/>
      <c r="L6" s="68"/>
      <c r="M6" s="68"/>
      <c r="N6" s="68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</row>
    <row r="7" spans="1:40" hidden="1" x14ac:dyDescent="0.3">
      <c r="A7" s="25">
        <f>A2+1</f>
        <v>2</v>
      </c>
      <c r="B7" s="25" t="s">
        <v>99</v>
      </c>
      <c r="C7" s="25" t="s">
        <v>237</v>
      </c>
      <c r="D7" s="25">
        <v>1</v>
      </c>
      <c r="E7" s="26" t="s">
        <v>293</v>
      </c>
      <c r="F7" s="36" t="s">
        <v>311</v>
      </c>
      <c r="G7" s="13" t="s">
        <v>312</v>
      </c>
      <c r="H7" s="27" t="s">
        <v>304</v>
      </c>
      <c r="I7" s="28">
        <v>0</v>
      </c>
      <c r="J7" s="26">
        <v>2858.2539000000002</v>
      </c>
      <c r="K7" s="68">
        <v>2840.41</v>
      </c>
      <c r="L7" s="68">
        <v>3763.4214000000002</v>
      </c>
      <c r="M7" s="68">
        <v>3237.7743999999998</v>
      </c>
      <c r="N7" s="68">
        <v>2785.6480999999999</v>
      </c>
      <c r="O7" s="21">
        <v>2767.8134</v>
      </c>
      <c r="P7" s="21">
        <v>2749.9787000000001</v>
      </c>
      <c r="Q7" s="21">
        <v>2732.1441</v>
      </c>
      <c r="R7" s="21">
        <v>2714.5241999999998</v>
      </c>
      <c r="S7" s="21">
        <v>2696.6896000000002</v>
      </c>
      <c r="T7" s="21">
        <v>2678.8548999999998</v>
      </c>
      <c r="U7" s="21">
        <v>2661.0201999999999</v>
      </c>
      <c r="V7" s="21">
        <v>2643.4004</v>
      </c>
      <c r="W7" s="21">
        <v>2625.5657000000001</v>
      </c>
      <c r="X7" s="21">
        <v>2607.7310000000002</v>
      </c>
      <c r="Y7" s="21">
        <v>2589.8964000000001</v>
      </c>
      <c r="Z7" s="21">
        <v>2572.0617000000002</v>
      </c>
      <c r="AA7" s="21">
        <v>2554.4418999999998</v>
      </c>
      <c r="AB7" s="21">
        <v>2536.6071999999999</v>
      </c>
      <c r="AC7" s="21">
        <v>2518.7725</v>
      </c>
      <c r="AD7" s="21">
        <v>2500.9378000000002</v>
      </c>
      <c r="AE7" s="21">
        <v>2483.3179999999902</v>
      </c>
      <c r="AF7" s="21">
        <v>2465.4834000000001</v>
      </c>
      <c r="AG7" s="21">
        <v>2447.6487000000002</v>
      </c>
      <c r="AH7" s="21">
        <v>2429.8139999999999</v>
      </c>
      <c r="AI7" s="21">
        <v>2412.1941999999999</v>
      </c>
      <c r="AJ7" s="21">
        <v>2394.3595</v>
      </c>
      <c r="AK7" s="21">
        <v>2376.5248000000001</v>
      </c>
      <c r="AL7" s="21">
        <v>2358.6902</v>
      </c>
      <c r="AM7" s="21">
        <v>2341.0702999999999</v>
      </c>
    </row>
    <row r="8" spans="1:40" hidden="1" x14ac:dyDescent="0.3">
      <c r="A8" s="25">
        <f>A7</f>
        <v>2</v>
      </c>
      <c r="B8" s="25" t="s">
        <v>99</v>
      </c>
      <c r="C8" s="25" t="s">
        <v>237</v>
      </c>
      <c r="D8" s="25">
        <v>2</v>
      </c>
      <c r="E8" s="26" t="s">
        <v>294</v>
      </c>
      <c r="F8" s="36" t="s">
        <v>313</v>
      </c>
      <c r="G8" s="13" t="s">
        <v>312</v>
      </c>
      <c r="H8" s="27" t="s">
        <v>304</v>
      </c>
      <c r="I8" s="28">
        <v>0</v>
      </c>
      <c r="J8" s="26">
        <v>59.122799999999998</v>
      </c>
      <c r="K8" s="68">
        <v>59.122799999999998</v>
      </c>
      <c r="L8" s="68">
        <v>59.122799999999998</v>
      </c>
      <c r="M8" s="68">
        <v>59.122799999999998</v>
      </c>
      <c r="N8" s="68">
        <v>59.122799999999998</v>
      </c>
      <c r="O8" s="21">
        <v>59.122799999999998</v>
      </c>
      <c r="P8" s="21">
        <v>59.122799999999998</v>
      </c>
      <c r="Q8" s="21">
        <v>59.122799999999998</v>
      </c>
      <c r="R8" s="21">
        <v>59.122799999999998</v>
      </c>
      <c r="S8" s="21">
        <v>59.122799999999998</v>
      </c>
      <c r="T8" s="21">
        <v>59.122799999999998</v>
      </c>
      <c r="U8" s="21">
        <v>59.122799999999998</v>
      </c>
      <c r="V8" s="21">
        <v>59.122799999999998</v>
      </c>
      <c r="W8" s="21">
        <v>59.122799999999998</v>
      </c>
      <c r="X8" s="21">
        <v>59.122799999999998</v>
      </c>
      <c r="Y8" s="21">
        <v>59.122799999999998</v>
      </c>
      <c r="Z8" s="21">
        <v>59.122799999999998</v>
      </c>
      <c r="AA8" s="21">
        <v>59.122799999999998</v>
      </c>
      <c r="AB8" s="21">
        <v>59.122799999999998</v>
      </c>
      <c r="AC8" s="21">
        <v>59.122799999999998</v>
      </c>
      <c r="AD8" s="21">
        <v>59.122799999999998</v>
      </c>
      <c r="AE8" s="21">
        <v>59.122799999999998</v>
      </c>
      <c r="AF8" s="21">
        <v>59.122799999999998</v>
      </c>
      <c r="AG8" s="21">
        <v>59.122799999999998</v>
      </c>
      <c r="AH8" s="21">
        <v>59.122799999999998</v>
      </c>
      <c r="AI8" s="21">
        <v>59.122799999999998</v>
      </c>
      <c r="AJ8" s="21">
        <v>59.122799999999998</v>
      </c>
      <c r="AK8" s="21">
        <v>59.122799999999998</v>
      </c>
      <c r="AL8" s="21">
        <v>59.122799999999998</v>
      </c>
      <c r="AM8" s="21">
        <v>59.122799999999998</v>
      </c>
    </row>
    <row r="9" spans="1:40" hidden="1" x14ac:dyDescent="0.3">
      <c r="A9" s="25">
        <f t="shared" ref="A9:A11" si="0">A8</f>
        <v>2</v>
      </c>
      <c r="B9" s="25" t="s">
        <v>99</v>
      </c>
      <c r="C9" s="25" t="s">
        <v>237</v>
      </c>
      <c r="D9" s="25">
        <v>3</v>
      </c>
      <c r="E9" s="26" t="s">
        <v>296</v>
      </c>
      <c r="F9" s="36" t="s">
        <v>314</v>
      </c>
      <c r="G9" s="13" t="s">
        <v>315</v>
      </c>
      <c r="H9" s="27" t="s">
        <v>304</v>
      </c>
      <c r="I9" s="28">
        <v>0</v>
      </c>
      <c r="J9" s="26">
        <v>0</v>
      </c>
      <c r="K9" s="68">
        <v>0</v>
      </c>
      <c r="L9" s="68">
        <v>0</v>
      </c>
      <c r="M9" s="68">
        <v>0</v>
      </c>
      <c r="N9" s="68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1">
        <v>0</v>
      </c>
      <c r="Y9" s="21">
        <v>0</v>
      </c>
      <c r="Z9" s="21">
        <v>0</v>
      </c>
      <c r="AA9" s="21">
        <v>0</v>
      </c>
      <c r="AB9" s="21">
        <v>0</v>
      </c>
      <c r="AC9" s="21">
        <v>0</v>
      </c>
      <c r="AD9" s="21">
        <v>0</v>
      </c>
      <c r="AE9" s="21">
        <v>0</v>
      </c>
      <c r="AF9" s="21">
        <v>0</v>
      </c>
      <c r="AG9" s="21">
        <v>0</v>
      </c>
      <c r="AH9" s="21">
        <v>0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29"/>
    </row>
    <row r="10" spans="1:40" hidden="1" x14ac:dyDescent="0.3">
      <c r="A10" s="25">
        <f t="shared" si="0"/>
        <v>2</v>
      </c>
      <c r="B10" s="25" t="s">
        <v>99</v>
      </c>
      <c r="C10" s="25" t="s">
        <v>237</v>
      </c>
      <c r="D10" s="25">
        <v>4</v>
      </c>
      <c r="E10" s="26" t="s">
        <v>297</v>
      </c>
      <c r="F10" s="36"/>
      <c r="G10" s="13"/>
      <c r="H10" s="27" t="s">
        <v>305</v>
      </c>
      <c r="I10" s="25">
        <v>0</v>
      </c>
      <c r="J10" s="26"/>
      <c r="K10" s="68"/>
      <c r="L10" s="68"/>
      <c r="M10" s="68"/>
      <c r="N10" s="68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</row>
    <row r="11" spans="1:40" hidden="1" x14ac:dyDescent="0.3">
      <c r="A11" s="25">
        <f t="shared" si="0"/>
        <v>2</v>
      </c>
      <c r="B11" s="25" t="s">
        <v>99</v>
      </c>
      <c r="C11" s="25" t="s">
        <v>237</v>
      </c>
      <c r="D11" s="25">
        <v>5</v>
      </c>
      <c r="E11" s="26" t="s">
        <v>299</v>
      </c>
      <c r="F11" s="36"/>
      <c r="G11" s="13"/>
      <c r="H11" s="27" t="s">
        <v>305</v>
      </c>
      <c r="I11" s="25">
        <v>0</v>
      </c>
      <c r="J11" s="26"/>
      <c r="K11" s="68"/>
      <c r="L11" s="68"/>
      <c r="M11" s="68"/>
      <c r="N11" s="68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</row>
    <row r="12" spans="1:40" hidden="1" x14ac:dyDescent="0.3">
      <c r="A12" s="15">
        <f t="shared" ref="A12" si="1">A7+1</f>
        <v>3</v>
      </c>
      <c r="B12" s="15" t="s">
        <v>100</v>
      </c>
      <c r="C12" s="15" t="s">
        <v>238</v>
      </c>
      <c r="D12" s="15">
        <v>1</v>
      </c>
      <c r="E12" s="16" t="s">
        <v>293</v>
      </c>
      <c r="F12" s="15" t="s">
        <v>311</v>
      </c>
      <c r="G12" s="15" t="s">
        <v>312</v>
      </c>
      <c r="H12" s="17" t="s">
        <v>304</v>
      </c>
      <c r="I12" s="18">
        <v>0</v>
      </c>
      <c r="J12" s="19">
        <v>841.88959999999997</v>
      </c>
      <c r="K12" s="68">
        <v>804.42660000000001</v>
      </c>
      <c r="L12" s="68">
        <v>1022.4447</v>
      </c>
      <c r="M12" s="68">
        <v>841.98609999999996</v>
      </c>
      <c r="N12" s="68">
        <v>691.54870000000005</v>
      </c>
      <c r="O12" s="21">
        <v>679.02470000000005</v>
      </c>
      <c r="P12" s="21">
        <v>666.50059999999996</v>
      </c>
      <c r="Q12" s="21">
        <v>649.84370000000001</v>
      </c>
      <c r="R12" s="21">
        <v>633.1884</v>
      </c>
      <c r="S12" s="21">
        <v>616.53150000000005</v>
      </c>
      <c r="T12" s="21">
        <v>599.87609999999995</v>
      </c>
      <c r="U12" s="21">
        <v>591.48339999999996</v>
      </c>
      <c r="V12" s="21">
        <v>583.2192</v>
      </c>
      <c r="W12" s="21">
        <v>581.79880000000003</v>
      </c>
      <c r="X12" s="21">
        <v>580.37990000000002</v>
      </c>
      <c r="Y12" s="21">
        <v>578.95939999999996</v>
      </c>
      <c r="Z12" s="21">
        <v>577.53899999999999</v>
      </c>
      <c r="AA12" s="21">
        <v>576.24699999999996</v>
      </c>
      <c r="AB12" s="21">
        <v>574.82650000000001</v>
      </c>
      <c r="AC12" s="21">
        <v>573.4076</v>
      </c>
      <c r="AD12" s="21">
        <v>571.98720000000003</v>
      </c>
      <c r="AE12" s="21">
        <v>570.56679999999994</v>
      </c>
      <c r="AF12" s="21">
        <v>569.1463</v>
      </c>
      <c r="AG12" s="21">
        <v>567.85429999999997</v>
      </c>
      <c r="AH12" s="21">
        <v>566.43389999999999</v>
      </c>
      <c r="AI12" s="21">
        <v>565.01499999999999</v>
      </c>
      <c r="AJ12" s="21">
        <v>563.59450000000004</v>
      </c>
      <c r="AK12" s="21">
        <v>562.17409999999995</v>
      </c>
      <c r="AL12" s="21">
        <v>560.75369999999998</v>
      </c>
      <c r="AM12" s="21">
        <v>559.46159999999998</v>
      </c>
    </row>
    <row r="13" spans="1:40" hidden="1" x14ac:dyDescent="0.3">
      <c r="A13" s="15">
        <f t="shared" ref="A13:A76" si="2">A12</f>
        <v>3</v>
      </c>
      <c r="B13" s="15" t="s">
        <v>100</v>
      </c>
      <c r="C13" s="15" t="s">
        <v>238</v>
      </c>
      <c r="D13" s="15">
        <v>2</v>
      </c>
      <c r="E13" s="16" t="s">
        <v>294</v>
      </c>
      <c r="F13" s="15" t="s">
        <v>313</v>
      </c>
      <c r="G13" s="15" t="s">
        <v>312</v>
      </c>
      <c r="H13" s="17" t="s">
        <v>304</v>
      </c>
      <c r="I13" s="18">
        <v>0</v>
      </c>
      <c r="J13" s="19">
        <v>59.122799999999998</v>
      </c>
      <c r="K13" s="68">
        <v>59.122799999999998</v>
      </c>
      <c r="L13" s="68">
        <v>59.122799999999998</v>
      </c>
      <c r="M13" s="68">
        <v>59.122799999999998</v>
      </c>
      <c r="N13" s="68">
        <v>59.122799999999998</v>
      </c>
      <c r="O13" s="21">
        <v>59.122799999999998</v>
      </c>
      <c r="P13" s="21">
        <v>59.122799999999998</v>
      </c>
      <c r="Q13" s="21">
        <v>59.122799999999998</v>
      </c>
      <c r="R13" s="21">
        <v>59.122799999999998</v>
      </c>
      <c r="S13" s="21">
        <v>59.122799999999998</v>
      </c>
      <c r="T13" s="21">
        <v>59.122799999999998</v>
      </c>
      <c r="U13" s="21">
        <v>59.122799999999998</v>
      </c>
      <c r="V13" s="21">
        <v>59.122799999999998</v>
      </c>
      <c r="W13" s="21">
        <v>59.122799999999998</v>
      </c>
      <c r="X13" s="21">
        <v>59.122799999999998</v>
      </c>
      <c r="Y13" s="21">
        <v>59.122799999999998</v>
      </c>
      <c r="Z13" s="21">
        <v>59.122799999999998</v>
      </c>
      <c r="AA13" s="21">
        <v>59.122799999999998</v>
      </c>
      <c r="AB13" s="21">
        <v>59.122799999999998</v>
      </c>
      <c r="AC13" s="21">
        <v>59.122799999999998</v>
      </c>
      <c r="AD13" s="21">
        <v>59.122799999999998</v>
      </c>
      <c r="AE13" s="21">
        <v>59.122799999999998</v>
      </c>
      <c r="AF13" s="21">
        <v>59.122799999999998</v>
      </c>
      <c r="AG13" s="21">
        <v>59.122799999999998</v>
      </c>
      <c r="AH13" s="21">
        <v>59.122799999999998</v>
      </c>
      <c r="AI13" s="21">
        <v>59.122799999999998</v>
      </c>
      <c r="AJ13" s="21">
        <v>59.122799999999998</v>
      </c>
      <c r="AK13" s="21">
        <v>59.122799999999998</v>
      </c>
      <c r="AL13" s="21">
        <v>59.122799999999998</v>
      </c>
      <c r="AM13" s="21">
        <v>59.122799999999998</v>
      </c>
    </row>
    <row r="14" spans="1:40" hidden="1" x14ac:dyDescent="0.3">
      <c r="A14" s="15">
        <f t="shared" si="2"/>
        <v>3</v>
      </c>
      <c r="B14" s="15" t="s">
        <v>100</v>
      </c>
      <c r="C14" s="15" t="s">
        <v>238</v>
      </c>
      <c r="D14" s="15">
        <v>3</v>
      </c>
      <c r="E14" s="22" t="s">
        <v>296</v>
      </c>
      <c r="F14" s="15" t="s">
        <v>314</v>
      </c>
      <c r="G14" s="15" t="s">
        <v>315</v>
      </c>
      <c r="H14" s="17" t="s">
        <v>304</v>
      </c>
      <c r="I14" s="18">
        <v>0</v>
      </c>
      <c r="J14" s="19">
        <v>0</v>
      </c>
      <c r="K14" s="68">
        <v>0</v>
      </c>
      <c r="L14" s="68">
        <v>0</v>
      </c>
      <c r="M14" s="68">
        <v>0</v>
      </c>
      <c r="N14" s="68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</row>
    <row r="15" spans="1:40" hidden="1" x14ac:dyDescent="0.3">
      <c r="A15" s="15">
        <f t="shared" si="2"/>
        <v>3</v>
      </c>
      <c r="B15" s="15" t="s">
        <v>100</v>
      </c>
      <c r="C15" s="15" t="s">
        <v>238</v>
      </c>
      <c r="D15" s="15">
        <v>4</v>
      </c>
      <c r="E15" s="22" t="s">
        <v>297</v>
      </c>
      <c r="F15" s="15"/>
      <c r="G15" s="15"/>
      <c r="H15" s="23" t="s">
        <v>305</v>
      </c>
      <c r="I15" s="24">
        <v>0</v>
      </c>
      <c r="J15" s="16"/>
      <c r="K15" s="68"/>
      <c r="L15" s="68"/>
      <c r="M15" s="68"/>
      <c r="N15" s="68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</row>
    <row r="16" spans="1:40" hidden="1" x14ac:dyDescent="0.3">
      <c r="A16" s="15">
        <f t="shared" si="2"/>
        <v>3</v>
      </c>
      <c r="B16" s="15" t="s">
        <v>100</v>
      </c>
      <c r="C16" s="15" t="s">
        <v>238</v>
      </c>
      <c r="D16" s="15">
        <v>5</v>
      </c>
      <c r="E16" s="22" t="s">
        <v>299</v>
      </c>
      <c r="F16" s="15"/>
      <c r="G16" s="15"/>
      <c r="H16" s="23" t="s">
        <v>305</v>
      </c>
      <c r="I16" s="24">
        <v>0</v>
      </c>
      <c r="J16" s="22"/>
      <c r="K16" s="68"/>
      <c r="L16" s="68"/>
      <c r="M16" s="68"/>
      <c r="N16" s="68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</row>
    <row r="17" spans="1:40" hidden="1" x14ac:dyDescent="0.3">
      <c r="A17" s="25">
        <f t="shared" ref="A17" si="3">A12+1</f>
        <v>4</v>
      </c>
      <c r="B17" s="25" t="s">
        <v>101</v>
      </c>
      <c r="C17" s="25" t="s">
        <v>239</v>
      </c>
      <c r="D17" s="25">
        <v>1</v>
      </c>
      <c r="E17" s="26" t="s">
        <v>293</v>
      </c>
      <c r="F17" s="36" t="s">
        <v>311</v>
      </c>
      <c r="G17" s="13" t="s">
        <v>312</v>
      </c>
      <c r="H17" s="27" t="s">
        <v>304</v>
      </c>
      <c r="I17" s="28">
        <v>0</v>
      </c>
      <c r="J17" s="26">
        <v>601.49739999999997</v>
      </c>
      <c r="K17" s="68">
        <v>601.49739999999997</v>
      </c>
      <c r="L17" s="68">
        <v>801.99659999999994</v>
      </c>
      <c r="M17" s="68">
        <v>694.36929999999995</v>
      </c>
      <c r="N17" s="68">
        <v>601.18560000000002</v>
      </c>
      <c r="O17" s="21">
        <v>601.18560000000002</v>
      </c>
      <c r="P17" s="21">
        <v>601.18560000000002</v>
      </c>
      <c r="Q17" s="21">
        <v>601.18560000000002</v>
      </c>
      <c r="R17" s="21">
        <v>601.18560000000002</v>
      </c>
      <c r="S17" s="21">
        <v>601.18560000000002</v>
      </c>
      <c r="T17" s="21">
        <v>601.18560000000002</v>
      </c>
      <c r="U17" s="21">
        <v>601.18560000000002</v>
      </c>
      <c r="V17" s="21">
        <v>601.18560000000002</v>
      </c>
      <c r="W17" s="21">
        <v>601.18560000000002</v>
      </c>
      <c r="X17" s="21">
        <v>601.18560000000002</v>
      </c>
      <c r="Y17" s="21">
        <v>601.18560000000002</v>
      </c>
      <c r="Z17" s="21">
        <v>601.18560000000002</v>
      </c>
      <c r="AA17" s="21">
        <v>601.18560000000002</v>
      </c>
      <c r="AB17" s="21">
        <v>601.18560000000002</v>
      </c>
      <c r="AC17" s="21">
        <v>601.18560000000002</v>
      </c>
      <c r="AD17" s="21">
        <v>601.18560000000002</v>
      </c>
      <c r="AE17" s="21">
        <v>601.18560000000002</v>
      </c>
      <c r="AF17" s="21">
        <v>601.18560000000002</v>
      </c>
      <c r="AG17" s="21">
        <v>601.18560000000002</v>
      </c>
      <c r="AH17" s="21">
        <v>601.18560000000002</v>
      </c>
      <c r="AI17" s="21">
        <v>601.18560000000002</v>
      </c>
      <c r="AJ17" s="21">
        <v>601.18560000000002</v>
      </c>
      <c r="AK17" s="21">
        <v>601.18560000000002</v>
      </c>
      <c r="AL17" s="21">
        <v>601.18560000000002</v>
      </c>
      <c r="AM17" s="21">
        <v>601.18560000000002</v>
      </c>
    </row>
    <row r="18" spans="1:40" hidden="1" x14ac:dyDescent="0.3">
      <c r="A18" s="25">
        <f t="shared" ref="A18" si="4">A17</f>
        <v>4</v>
      </c>
      <c r="B18" s="25" t="s">
        <v>101</v>
      </c>
      <c r="C18" s="25" t="s">
        <v>239</v>
      </c>
      <c r="D18" s="25">
        <v>2</v>
      </c>
      <c r="E18" s="26" t="s">
        <v>294</v>
      </c>
      <c r="F18" s="36" t="s">
        <v>313</v>
      </c>
      <c r="G18" s="13" t="s">
        <v>312</v>
      </c>
      <c r="H18" s="27" t="s">
        <v>304</v>
      </c>
      <c r="I18" s="28">
        <v>0</v>
      </c>
      <c r="J18" s="26">
        <v>179.16</v>
      </c>
      <c r="K18" s="68">
        <v>179.16</v>
      </c>
      <c r="L18" s="68">
        <v>179.16</v>
      </c>
      <c r="M18" s="68">
        <v>179.16</v>
      </c>
      <c r="N18" s="68">
        <v>179.16</v>
      </c>
      <c r="O18" s="21">
        <v>179.16</v>
      </c>
      <c r="P18" s="21">
        <v>179.16</v>
      </c>
      <c r="Q18" s="21">
        <v>179.16</v>
      </c>
      <c r="R18" s="21">
        <v>179.16</v>
      </c>
      <c r="S18" s="21">
        <v>179.16</v>
      </c>
      <c r="T18" s="21">
        <v>179.16</v>
      </c>
      <c r="U18" s="21">
        <v>179.16</v>
      </c>
      <c r="V18" s="21">
        <v>179.16</v>
      </c>
      <c r="W18" s="21">
        <v>179.16</v>
      </c>
      <c r="X18" s="21">
        <v>179.16</v>
      </c>
      <c r="Y18" s="21">
        <v>179.16</v>
      </c>
      <c r="Z18" s="21">
        <v>179.16</v>
      </c>
      <c r="AA18" s="21">
        <v>179.16</v>
      </c>
      <c r="AB18" s="21">
        <v>179.16</v>
      </c>
      <c r="AC18" s="21">
        <v>179.16</v>
      </c>
      <c r="AD18" s="21">
        <v>179.16</v>
      </c>
      <c r="AE18" s="21">
        <v>179.16</v>
      </c>
      <c r="AF18" s="21">
        <v>179.16</v>
      </c>
      <c r="AG18" s="21">
        <v>179.16</v>
      </c>
      <c r="AH18" s="21">
        <v>179.16</v>
      </c>
      <c r="AI18" s="21">
        <v>179.16</v>
      </c>
      <c r="AJ18" s="21">
        <v>179.16</v>
      </c>
      <c r="AK18" s="21">
        <v>179.16</v>
      </c>
      <c r="AL18" s="21">
        <v>179.16</v>
      </c>
      <c r="AM18" s="21">
        <v>179.16</v>
      </c>
    </row>
    <row r="19" spans="1:40" hidden="1" x14ac:dyDescent="0.3">
      <c r="A19" s="25">
        <f t="shared" si="2"/>
        <v>4</v>
      </c>
      <c r="B19" s="25" t="s">
        <v>101</v>
      </c>
      <c r="C19" s="25" t="s">
        <v>239</v>
      </c>
      <c r="D19" s="25">
        <v>3</v>
      </c>
      <c r="E19" s="26" t="s">
        <v>296</v>
      </c>
      <c r="F19" s="36" t="s">
        <v>314</v>
      </c>
      <c r="G19" s="13" t="s">
        <v>315</v>
      </c>
      <c r="H19" s="27" t="s">
        <v>304</v>
      </c>
      <c r="I19" s="28">
        <v>0</v>
      </c>
      <c r="J19" s="94">
        <v>5479.7429937139859</v>
      </c>
      <c r="K19" s="93">
        <v>5450.9743429969876</v>
      </c>
      <c r="L19" s="93">
        <v>5422.2056922799893</v>
      </c>
      <c r="M19" s="93">
        <v>5393.437041562991</v>
      </c>
      <c r="N19" s="93">
        <v>5364.6683908459918</v>
      </c>
      <c r="O19" s="93">
        <v>5341.653470272393</v>
      </c>
      <c r="P19" s="93">
        <v>5318.6385496987941</v>
      </c>
      <c r="Q19" s="93">
        <v>5295.6236291251953</v>
      </c>
      <c r="R19" s="93">
        <v>5272.6087085515965</v>
      </c>
      <c r="S19" s="93">
        <v>5249.5937879779976</v>
      </c>
      <c r="T19" s="93">
        <v>5224.3869702069132</v>
      </c>
      <c r="U19" s="93">
        <v>5199.1801524358289</v>
      </c>
      <c r="V19" s="93">
        <v>5173.9733346647445</v>
      </c>
      <c r="W19" s="93">
        <v>5148.7665168936601</v>
      </c>
      <c r="X19" s="93">
        <v>5123.5596991225757</v>
      </c>
      <c r="Y19" s="93">
        <v>5034.7878626244092</v>
      </c>
      <c r="Z19" s="93">
        <v>4946.0160261262427</v>
      </c>
      <c r="AA19" s="93">
        <v>4857.2441896280761</v>
      </c>
      <c r="AB19" s="93">
        <v>4768.4723531299096</v>
      </c>
      <c r="AC19" s="93">
        <v>4679.7005166317431</v>
      </c>
      <c r="AD19" s="93">
        <v>4433.1120819146136</v>
      </c>
      <c r="AE19" s="93">
        <v>4186.523647197484</v>
      </c>
      <c r="AF19" s="93">
        <v>3939.9352124803545</v>
      </c>
      <c r="AG19" s="93">
        <v>3693.346777763225</v>
      </c>
      <c r="AH19" s="93">
        <v>3446.7583430460963</v>
      </c>
      <c r="AI19" s="93">
        <v>3200.1699083289668</v>
      </c>
      <c r="AJ19" s="93">
        <v>2953.5814736118373</v>
      </c>
      <c r="AK19" s="93">
        <v>2706.9930388947078</v>
      </c>
      <c r="AL19" s="93">
        <v>2460.4046041775782</v>
      </c>
      <c r="AM19" s="93">
        <v>2213.8161694604496</v>
      </c>
      <c r="AN19" s="29"/>
    </row>
    <row r="20" spans="1:40" hidden="1" x14ac:dyDescent="0.3">
      <c r="A20" s="25">
        <f t="shared" si="2"/>
        <v>4</v>
      </c>
      <c r="B20" s="25" t="s">
        <v>101</v>
      </c>
      <c r="C20" s="25" t="s">
        <v>239</v>
      </c>
      <c r="D20" s="25">
        <v>4</v>
      </c>
      <c r="E20" s="26" t="s">
        <v>297</v>
      </c>
      <c r="F20" s="36"/>
      <c r="G20" s="13"/>
      <c r="H20" s="27" t="s">
        <v>305</v>
      </c>
      <c r="I20" s="25">
        <v>0</v>
      </c>
      <c r="J20" s="26"/>
      <c r="K20" s="68"/>
      <c r="L20" s="68"/>
      <c r="M20" s="68"/>
      <c r="N20" s="68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</row>
    <row r="21" spans="1:40" hidden="1" x14ac:dyDescent="0.3">
      <c r="A21" s="25">
        <f t="shared" si="2"/>
        <v>4</v>
      </c>
      <c r="B21" s="25" t="s">
        <v>101</v>
      </c>
      <c r="C21" s="25" t="s">
        <v>239</v>
      </c>
      <c r="D21" s="25">
        <v>5</v>
      </c>
      <c r="E21" s="26" t="s">
        <v>299</v>
      </c>
      <c r="F21" s="36"/>
      <c r="G21" s="13"/>
      <c r="H21" s="27" t="s">
        <v>305</v>
      </c>
      <c r="I21" s="25">
        <v>0</v>
      </c>
      <c r="J21" s="26"/>
      <c r="K21" s="68"/>
      <c r="L21" s="68"/>
      <c r="M21" s="68"/>
      <c r="N21" s="68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</row>
    <row r="22" spans="1:40" hidden="1" x14ac:dyDescent="0.3">
      <c r="A22" s="15">
        <f t="shared" ref="A22" si="5">A17+1</f>
        <v>5</v>
      </c>
      <c r="B22" s="15" t="s">
        <v>102</v>
      </c>
      <c r="C22" s="15" t="s">
        <v>240</v>
      </c>
      <c r="D22" s="15">
        <v>1</v>
      </c>
      <c r="E22" s="16" t="s">
        <v>293</v>
      </c>
      <c r="F22" s="15" t="s">
        <v>311</v>
      </c>
      <c r="G22" s="15" t="s">
        <v>312</v>
      </c>
      <c r="H22" s="17" t="s">
        <v>304</v>
      </c>
      <c r="I22" s="18">
        <v>0</v>
      </c>
      <c r="J22" s="19">
        <v>1233.9724000000001</v>
      </c>
      <c r="K22" s="68">
        <v>1233.9724000000001</v>
      </c>
      <c r="L22" s="68">
        <v>1645.2964999999999</v>
      </c>
      <c r="M22" s="68">
        <v>1424.4991</v>
      </c>
      <c r="N22" s="68">
        <v>1233.3326</v>
      </c>
      <c r="O22" s="21">
        <v>1233.3326</v>
      </c>
      <c r="P22" s="21">
        <v>1233.3326</v>
      </c>
      <c r="Q22" s="21">
        <v>1233.3326</v>
      </c>
      <c r="R22" s="21">
        <v>1233.3326</v>
      </c>
      <c r="S22" s="21">
        <v>1233.3326</v>
      </c>
      <c r="T22" s="21">
        <v>1233.3326</v>
      </c>
      <c r="U22" s="21">
        <v>1233.3326</v>
      </c>
      <c r="V22" s="21">
        <v>1233.3326</v>
      </c>
      <c r="W22" s="21">
        <v>1233.3326</v>
      </c>
      <c r="X22" s="21">
        <v>1233.3326</v>
      </c>
      <c r="Y22" s="21">
        <v>1233.3326</v>
      </c>
      <c r="Z22" s="21">
        <v>1233.3326</v>
      </c>
      <c r="AA22" s="21">
        <v>1233.3326</v>
      </c>
      <c r="AB22" s="21">
        <v>1233.3326</v>
      </c>
      <c r="AC22" s="21">
        <v>1233.3326</v>
      </c>
      <c r="AD22" s="21">
        <v>1233.3326</v>
      </c>
      <c r="AE22" s="21">
        <v>1233.3326</v>
      </c>
      <c r="AF22" s="21">
        <v>1233.3326</v>
      </c>
      <c r="AG22" s="21">
        <v>1233.3326</v>
      </c>
      <c r="AH22" s="21">
        <v>1233.3326</v>
      </c>
      <c r="AI22" s="21">
        <v>1233.3326</v>
      </c>
      <c r="AJ22" s="21">
        <v>1233.3326</v>
      </c>
      <c r="AK22" s="21">
        <v>1233.3326</v>
      </c>
      <c r="AL22" s="21">
        <v>1233.3326</v>
      </c>
      <c r="AM22" s="21">
        <v>1233.3326</v>
      </c>
    </row>
    <row r="23" spans="1:40" hidden="1" x14ac:dyDescent="0.3">
      <c r="A23" s="15">
        <f t="shared" ref="A23" si="6">A22</f>
        <v>5</v>
      </c>
      <c r="B23" s="15" t="s">
        <v>102</v>
      </c>
      <c r="C23" s="15" t="s">
        <v>240</v>
      </c>
      <c r="D23" s="15">
        <v>2</v>
      </c>
      <c r="E23" s="16" t="s">
        <v>294</v>
      </c>
      <c r="F23" s="15" t="s">
        <v>313</v>
      </c>
      <c r="G23" s="15" t="s">
        <v>312</v>
      </c>
      <c r="H23" s="17" t="s">
        <v>304</v>
      </c>
      <c r="I23" s="18">
        <v>0</v>
      </c>
      <c r="J23" s="19">
        <v>105.1</v>
      </c>
      <c r="K23" s="68">
        <v>105.1</v>
      </c>
      <c r="L23" s="68">
        <v>105.1</v>
      </c>
      <c r="M23" s="68">
        <v>105.1</v>
      </c>
      <c r="N23" s="68">
        <v>105.1</v>
      </c>
      <c r="O23" s="21">
        <v>105.1</v>
      </c>
      <c r="P23" s="21">
        <v>105.1</v>
      </c>
      <c r="Q23" s="21">
        <v>105.1</v>
      </c>
      <c r="R23" s="21">
        <v>105.1</v>
      </c>
      <c r="S23" s="21">
        <v>105.1</v>
      </c>
      <c r="T23" s="21">
        <v>105.1</v>
      </c>
      <c r="U23" s="21">
        <v>105.1</v>
      </c>
      <c r="V23" s="21">
        <v>105.1</v>
      </c>
      <c r="W23" s="21">
        <v>105.1</v>
      </c>
      <c r="X23" s="21">
        <v>105.1</v>
      </c>
      <c r="Y23" s="21">
        <v>105.1</v>
      </c>
      <c r="Z23" s="21">
        <v>105.1</v>
      </c>
      <c r="AA23" s="21">
        <v>105.1</v>
      </c>
      <c r="AB23" s="21">
        <v>105.1</v>
      </c>
      <c r="AC23" s="21">
        <v>105.1</v>
      </c>
      <c r="AD23" s="21">
        <v>105.1</v>
      </c>
      <c r="AE23" s="21">
        <v>105.1</v>
      </c>
      <c r="AF23" s="21">
        <v>105.1</v>
      </c>
      <c r="AG23" s="21">
        <v>105.1</v>
      </c>
      <c r="AH23" s="21">
        <v>105.1</v>
      </c>
      <c r="AI23" s="21">
        <v>105.1</v>
      </c>
      <c r="AJ23" s="21">
        <v>105.1</v>
      </c>
      <c r="AK23" s="21">
        <v>105.1</v>
      </c>
      <c r="AL23" s="21">
        <v>105.1</v>
      </c>
      <c r="AM23" s="21">
        <v>105.1</v>
      </c>
    </row>
    <row r="24" spans="1:40" hidden="1" x14ac:dyDescent="0.3">
      <c r="A24" s="15">
        <f t="shared" si="2"/>
        <v>5</v>
      </c>
      <c r="B24" s="15" t="s">
        <v>102</v>
      </c>
      <c r="C24" s="15" t="s">
        <v>240</v>
      </c>
      <c r="D24" s="15">
        <v>3</v>
      </c>
      <c r="E24" s="22" t="s">
        <v>296</v>
      </c>
      <c r="F24" s="15" t="s">
        <v>314</v>
      </c>
      <c r="G24" s="15" t="s">
        <v>315</v>
      </c>
      <c r="H24" s="17" t="s">
        <v>304</v>
      </c>
      <c r="I24" s="18">
        <v>0</v>
      </c>
      <c r="J24" s="19">
        <v>0</v>
      </c>
      <c r="K24" s="68">
        <v>0</v>
      </c>
      <c r="L24" s="68">
        <v>0</v>
      </c>
      <c r="M24" s="68">
        <v>0</v>
      </c>
      <c r="N24" s="68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</row>
    <row r="25" spans="1:40" hidden="1" x14ac:dyDescent="0.3">
      <c r="A25" s="15">
        <f t="shared" si="2"/>
        <v>5</v>
      </c>
      <c r="B25" s="15" t="s">
        <v>102</v>
      </c>
      <c r="C25" s="15" t="s">
        <v>240</v>
      </c>
      <c r="D25" s="15">
        <v>4</v>
      </c>
      <c r="E25" s="22" t="s">
        <v>297</v>
      </c>
      <c r="F25" s="15"/>
      <c r="G25" s="15"/>
      <c r="H25" s="23" t="s">
        <v>305</v>
      </c>
      <c r="I25" s="24">
        <v>0</v>
      </c>
      <c r="J25" s="16"/>
      <c r="K25" s="68"/>
      <c r="L25" s="68"/>
      <c r="M25" s="68"/>
      <c r="N25" s="68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</row>
    <row r="26" spans="1:40" hidden="1" x14ac:dyDescent="0.3">
      <c r="A26" s="15">
        <f t="shared" si="2"/>
        <v>5</v>
      </c>
      <c r="B26" s="15" t="s">
        <v>102</v>
      </c>
      <c r="C26" s="15" t="s">
        <v>240</v>
      </c>
      <c r="D26" s="15">
        <v>5</v>
      </c>
      <c r="E26" s="22" t="s">
        <v>299</v>
      </c>
      <c r="F26" s="15"/>
      <c r="G26" s="15"/>
      <c r="H26" s="23" t="s">
        <v>305</v>
      </c>
      <c r="I26" s="24">
        <v>0</v>
      </c>
      <c r="J26" s="22"/>
      <c r="K26" s="68"/>
      <c r="L26" s="68"/>
      <c r="M26" s="68"/>
      <c r="N26" s="68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</row>
    <row r="27" spans="1:40" hidden="1" x14ac:dyDescent="0.3">
      <c r="A27" s="25">
        <f t="shared" ref="A27" si="7">A22+1</f>
        <v>6</v>
      </c>
      <c r="B27" s="25" t="s">
        <v>103</v>
      </c>
      <c r="C27" s="25" t="s">
        <v>241</v>
      </c>
      <c r="D27" s="25">
        <v>1</v>
      </c>
      <c r="E27" s="26" t="s">
        <v>293</v>
      </c>
      <c r="F27" s="36" t="s">
        <v>311</v>
      </c>
      <c r="G27" s="13" t="s">
        <v>312</v>
      </c>
      <c r="H27" s="27" t="s">
        <v>304</v>
      </c>
      <c r="I27" s="28">
        <v>0</v>
      </c>
      <c r="J27" s="26">
        <v>2636.3096999999998</v>
      </c>
      <c r="K27" s="68">
        <v>2518.9971999999998</v>
      </c>
      <c r="L27" s="68">
        <v>3201.7033000000001</v>
      </c>
      <c r="M27" s="68">
        <v>2636.6118000000001</v>
      </c>
      <c r="N27" s="68">
        <v>2165.5291000000002</v>
      </c>
      <c r="O27" s="21">
        <v>2126.3112000000001</v>
      </c>
      <c r="P27" s="21">
        <v>2087.0931999999998</v>
      </c>
      <c r="Q27" s="21">
        <v>2034.9335000000001</v>
      </c>
      <c r="R27" s="21">
        <v>1982.7784999999999</v>
      </c>
      <c r="S27" s="21">
        <v>1930.6188</v>
      </c>
      <c r="T27" s="21">
        <v>1878.4638</v>
      </c>
      <c r="U27" s="21">
        <v>1852.1829</v>
      </c>
      <c r="V27" s="21">
        <v>1826.3041000000001</v>
      </c>
      <c r="W27" s="21">
        <v>1821.8561</v>
      </c>
      <c r="X27" s="21">
        <v>1817.4129</v>
      </c>
      <c r="Y27" s="21">
        <v>1812.9648999999999</v>
      </c>
      <c r="Z27" s="21">
        <v>1808.5169000000001</v>
      </c>
      <c r="AA27" s="21">
        <v>1804.4711</v>
      </c>
      <c r="AB27" s="21">
        <v>1800.0231000000001</v>
      </c>
      <c r="AC27" s="21">
        <v>1795.5799</v>
      </c>
      <c r="AD27" s="21">
        <v>1791.1320000000001</v>
      </c>
      <c r="AE27" s="21">
        <v>1786.684</v>
      </c>
      <c r="AF27" s="21">
        <v>1782.2360000000001</v>
      </c>
      <c r="AG27" s="21">
        <v>1778.1902</v>
      </c>
      <c r="AH27" s="21">
        <v>1773.7421999999999</v>
      </c>
      <c r="AI27" s="21">
        <v>1769.299</v>
      </c>
      <c r="AJ27" s="21">
        <v>1764.8510000000001</v>
      </c>
      <c r="AK27" s="21">
        <v>1760.40299999999</v>
      </c>
      <c r="AL27" s="21">
        <v>1755.9549999999999</v>
      </c>
      <c r="AM27" s="21">
        <v>1751.9092000000001</v>
      </c>
    </row>
    <row r="28" spans="1:40" hidden="1" x14ac:dyDescent="0.3">
      <c r="A28" s="25">
        <f t="shared" ref="A28" si="8">A27</f>
        <v>6</v>
      </c>
      <c r="B28" s="25" t="s">
        <v>103</v>
      </c>
      <c r="C28" s="25" t="s">
        <v>241</v>
      </c>
      <c r="D28" s="25">
        <v>2</v>
      </c>
      <c r="E28" s="26" t="s">
        <v>294</v>
      </c>
      <c r="F28" s="36" t="s">
        <v>313</v>
      </c>
      <c r="G28" s="13" t="s">
        <v>312</v>
      </c>
      <c r="H28" s="27" t="s">
        <v>304</v>
      </c>
      <c r="I28" s="28">
        <v>0</v>
      </c>
      <c r="J28" s="26">
        <v>85.89</v>
      </c>
      <c r="K28" s="68">
        <v>85.89</v>
      </c>
      <c r="L28" s="68">
        <v>85.89</v>
      </c>
      <c r="M28" s="68">
        <v>85.89</v>
      </c>
      <c r="N28" s="68">
        <v>85.89</v>
      </c>
      <c r="O28" s="21">
        <v>85.89</v>
      </c>
      <c r="P28" s="21">
        <v>85.89</v>
      </c>
      <c r="Q28" s="21">
        <v>85.89</v>
      </c>
      <c r="R28" s="21">
        <v>85.89</v>
      </c>
      <c r="S28" s="21">
        <v>85.89</v>
      </c>
      <c r="T28" s="21">
        <v>85.89</v>
      </c>
      <c r="U28" s="21">
        <v>85.89</v>
      </c>
      <c r="V28" s="21">
        <v>85.89</v>
      </c>
      <c r="W28" s="21">
        <v>85.89</v>
      </c>
      <c r="X28" s="21">
        <v>85.89</v>
      </c>
      <c r="Y28" s="21">
        <v>85.89</v>
      </c>
      <c r="Z28" s="21">
        <v>85.89</v>
      </c>
      <c r="AA28" s="21">
        <v>85.89</v>
      </c>
      <c r="AB28" s="21">
        <v>85.89</v>
      </c>
      <c r="AC28" s="21">
        <v>85.89</v>
      </c>
      <c r="AD28" s="21">
        <v>85.89</v>
      </c>
      <c r="AE28" s="21">
        <v>85.89</v>
      </c>
      <c r="AF28" s="21">
        <v>85.89</v>
      </c>
      <c r="AG28" s="21">
        <v>85.89</v>
      </c>
      <c r="AH28" s="21">
        <v>85.89</v>
      </c>
      <c r="AI28" s="21">
        <v>85.89</v>
      </c>
      <c r="AJ28" s="21">
        <v>85.89</v>
      </c>
      <c r="AK28" s="21">
        <v>85.89</v>
      </c>
      <c r="AL28" s="21">
        <v>85.89</v>
      </c>
      <c r="AM28" s="21">
        <v>85.89</v>
      </c>
    </row>
    <row r="29" spans="1:40" hidden="1" x14ac:dyDescent="0.3">
      <c r="A29" s="25">
        <f t="shared" si="2"/>
        <v>6</v>
      </c>
      <c r="B29" s="25" t="s">
        <v>103</v>
      </c>
      <c r="C29" s="25" t="s">
        <v>241</v>
      </c>
      <c r="D29" s="25">
        <v>3</v>
      </c>
      <c r="E29" s="26" t="s">
        <v>296</v>
      </c>
      <c r="F29" s="36" t="s">
        <v>314</v>
      </c>
      <c r="G29" s="13" t="s">
        <v>315</v>
      </c>
      <c r="H29" s="27" t="s">
        <v>304</v>
      </c>
      <c r="I29" s="28">
        <v>0</v>
      </c>
      <c r="J29" s="26">
        <v>0</v>
      </c>
      <c r="K29" s="68">
        <v>0</v>
      </c>
      <c r="L29" s="68">
        <v>0</v>
      </c>
      <c r="M29" s="68">
        <v>0</v>
      </c>
      <c r="N29" s="68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21">
        <v>0</v>
      </c>
      <c r="AG29" s="21">
        <v>0</v>
      </c>
      <c r="AH29" s="21">
        <v>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29"/>
    </row>
    <row r="30" spans="1:40" hidden="1" x14ac:dyDescent="0.3">
      <c r="A30" s="25">
        <f t="shared" si="2"/>
        <v>6</v>
      </c>
      <c r="B30" s="25" t="s">
        <v>103</v>
      </c>
      <c r="C30" s="25" t="s">
        <v>241</v>
      </c>
      <c r="D30" s="25">
        <v>4</v>
      </c>
      <c r="E30" s="26" t="s">
        <v>297</v>
      </c>
      <c r="F30" s="36"/>
      <c r="G30" s="13"/>
      <c r="H30" s="27" t="s">
        <v>305</v>
      </c>
      <c r="I30" s="25">
        <v>0</v>
      </c>
      <c r="J30" s="26"/>
      <c r="K30" s="68"/>
      <c r="L30" s="68"/>
      <c r="M30" s="68"/>
      <c r="N30" s="68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</row>
    <row r="31" spans="1:40" hidden="1" x14ac:dyDescent="0.3">
      <c r="A31" s="25">
        <f t="shared" si="2"/>
        <v>6</v>
      </c>
      <c r="B31" s="25" t="s">
        <v>103</v>
      </c>
      <c r="C31" s="25" t="s">
        <v>241</v>
      </c>
      <c r="D31" s="25">
        <v>5</v>
      </c>
      <c r="E31" s="26" t="s">
        <v>299</v>
      </c>
      <c r="F31" s="36"/>
      <c r="G31" s="13"/>
      <c r="H31" s="27" t="s">
        <v>305</v>
      </c>
      <c r="I31" s="25">
        <v>0</v>
      </c>
      <c r="J31" s="26"/>
      <c r="K31" s="68"/>
      <c r="L31" s="68"/>
      <c r="M31" s="68"/>
      <c r="N31" s="68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</row>
    <row r="32" spans="1:40" hidden="1" x14ac:dyDescent="0.3">
      <c r="A32" s="15">
        <f t="shared" ref="A32" si="9">A27+1</f>
        <v>7</v>
      </c>
      <c r="B32" s="15" t="s">
        <v>104</v>
      </c>
      <c r="C32" s="15" t="s">
        <v>242</v>
      </c>
      <c r="D32" s="15">
        <v>1</v>
      </c>
      <c r="E32" s="16" t="s">
        <v>293</v>
      </c>
      <c r="F32" s="15" t="s">
        <v>311</v>
      </c>
      <c r="G32" s="15" t="s">
        <v>312</v>
      </c>
      <c r="H32" s="17" t="s">
        <v>304</v>
      </c>
      <c r="I32" s="18">
        <v>0</v>
      </c>
      <c r="J32" s="19">
        <v>6106.3433000000005</v>
      </c>
      <c r="K32" s="68">
        <v>6068.4989999999998</v>
      </c>
      <c r="L32" s="68">
        <v>8040.2343000000001</v>
      </c>
      <c r="M32" s="68">
        <v>6917.5542999999998</v>
      </c>
      <c r="N32" s="68">
        <v>5951.3998000000001</v>
      </c>
      <c r="O32" s="21">
        <v>5913.0964000000004</v>
      </c>
      <c r="P32" s="21">
        <v>5875.2717000000002</v>
      </c>
      <c r="Q32" s="21">
        <v>5836.9683000000005</v>
      </c>
      <c r="R32" s="21">
        <v>5799.1436000000003</v>
      </c>
      <c r="S32" s="21">
        <v>5761.3189000000002</v>
      </c>
      <c r="T32" s="21">
        <v>5723.0155000000004</v>
      </c>
      <c r="U32" s="21">
        <v>5685.1908000000003</v>
      </c>
      <c r="V32" s="21">
        <v>5647.3661000000002</v>
      </c>
      <c r="W32" s="21">
        <v>5609.0627000000004</v>
      </c>
      <c r="X32" s="21">
        <v>5571.2380000000003</v>
      </c>
      <c r="Y32" s="21">
        <v>5533.4134000000004</v>
      </c>
      <c r="Z32" s="21">
        <v>5495.1099000000004</v>
      </c>
      <c r="AA32" s="21">
        <v>5457.2852000000003</v>
      </c>
      <c r="AB32" s="21">
        <v>5419.4606000000003</v>
      </c>
      <c r="AC32" s="21">
        <v>5381.1571000000004</v>
      </c>
      <c r="AD32" s="21">
        <v>5343.3324000000002</v>
      </c>
      <c r="AE32" s="21">
        <v>5305.5078000000003</v>
      </c>
      <c r="AF32" s="21">
        <v>5267.2043000000003</v>
      </c>
      <c r="AG32" s="21">
        <v>5229.3797000000004</v>
      </c>
      <c r="AH32" s="21">
        <v>5191.0762000000004</v>
      </c>
      <c r="AI32" s="21">
        <v>5153.2515000000003</v>
      </c>
      <c r="AJ32" s="21">
        <v>5115.4269000000004</v>
      </c>
      <c r="AK32" s="21">
        <v>5077.1234000000004</v>
      </c>
      <c r="AL32" s="21">
        <v>5039.2987000000003</v>
      </c>
      <c r="AM32" s="21">
        <v>5001.4741000000004</v>
      </c>
    </row>
    <row r="33" spans="1:40" hidden="1" x14ac:dyDescent="0.3">
      <c r="A33" s="15">
        <f t="shared" ref="A33" si="10">A32</f>
        <v>7</v>
      </c>
      <c r="B33" s="15" t="s">
        <v>104</v>
      </c>
      <c r="C33" s="15" t="s">
        <v>242</v>
      </c>
      <c r="D33" s="15">
        <v>2</v>
      </c>
      <c r="E33" s="16" t="s">
        <v>294</v>
      </c>
      <c r="F33" s="15" t="s">
        <v>313</v>
      </c>
      <c r="G33" s="15" t="s">
        <v>312</v>
      </c>
      <c r="H33" s="17" t="s">
        <v>304</v>
      </c>
      <c r="I33" s="18">
        <v>0</v>
      </c>
      <c r="J33" s="19">
        <v>56.687399999999997</v>
      </c>
      <c r="K33" s="68">
        <v>56.687399999999997</v>
      </c>
      <c r="L33" s="68">
        <v>56.687399999999997</v>
      </c>
      <c r="M33" s="68">
        <v>56.687399999999997</v>
      </c>
      <c r="N33" s="68">
        <v>56.687399999999997</v>
      </c>
      <c r="O33" s="21">
        <v>56.687399999999997</v>
      </c>
      <c r="P33" s="21">
        <v>56.687399999999997</v>
      </c>
      <c r="Q33" s="21">
        <v>56.687399999999997</v>
      </c>
      <c r="R33" s="21">
        <v>56.687399999999997</v>
      </c>
      <c r="S33" s="21">
        <v>56.687399999999997</v>
      </c>
      <c r="T33" s="21">
        <v>56.687399999999997</v>
      </c>
      <c r="U33" s="21">
        <v>56.687399999999997</v>
      </c>
      <c r="V33" s="21">
        <v>56.687399999999997</v>
      </c>
      <c r="W33" s="21">
        <v>56.687399999999997</v>
      </c>
      <c r="X33" s="21">
        <v>56.687399999999997</v>
      </c>
      <c r="Y33" s="21">
        <v>56.687399999999997</v>
      </c>
      <c r="Z33" s="21">
        <v>56.687399999999997</v>
      </c>
      <c r="AA33" s="21">
        <v>56.687399999999997</v>
      </c>
      <c r="AB33" s="21">
        <v>56.687399999999997</v>
      </c>
      <c r="AC33" s="21">
        <v>56.687399999999997</v>
      </c>
      <c r="AD33" s="21">
        <v>56.687399999999997</v>
      </c>
      <c r="AE33" s="21">
        <v>56.687399999999997</v>
      </c>
      <c r="AF33" s="21">
        <v>56.687399999999997</v>
      </c>
      <c r="AG33" s="21">
        <v>56.687399999999997</v>
      </c>
      <c r="AH33" s="21">
        <v>56.687399999999997</v>
      </c>
      <c r="AI33" s="21">
        <v>56.687399999999997</v>
      </c>
      <c r="AJ33" s="21">
        <v>56.687399999999997</v>
      </c>
      <c r="AK33" s="21">
        <v>56.687399999999997</v>
      </c>
      <c r="AL33" s="21">
        <v>56.687399999999997</v>
      </c>
      <c r="AM33" s="21">
        <v>56.687399999999997</v>
      </c>
    </row>
    <row r="34" spans="1:40" hidden="1" x14ac:dyDescent="0.3">
      <c r="A34" s="15">
        <f t="shared" si="2"/>
        <v>7</v>
      </c>
      <c r="B34" s="15" t="s">
        <v>104</v>
      </c>
      <c r="C34" s="15" t="s">
        <v>242</v>
      </c>
      <c r="D34" s="15">
        <v>3</v>
      </c>
      <c r="E34" s="22" t="s">
        <v>296</v>
      </c>
      <c r="F34" s="15" t="s">
        <v>314</v>
      </c>
      <c r="G34" s="15" t="s">
        <v>315</v>
      </c>
      <c r="H34" s="17" t="s">
        <v>304</v>
      </c>
      <c r="I34" s="18">
        <v>0</v>
      </c>
      <c r="J34" s="19">
        <v>0</v>
      </c>
      <c r="K34" s="68">
        <v>0</v>
      </c>
      <c r="L34" s="68">
        <v>0</v>
      </c>
      <c r="M34" s="68">
        <v>0</v>
      </c>
      <c r="N34" s="68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0</v>
      </c>
      <c r="AH34" s="21">
        <v>0</v>
      </c>
      <c r="AI34" s="21">
        <v>0</v>
      </c>
      <c r="AJ34" s="21">
        <v>0</v>
      </c>
      <c r="AK34" s="21">
        <v>0</v>
      </c>
      <c r="AL34" s="21">
        <v>0</v>
      </c>
      <c r="AM34" s="21">
        <v>0</v>
      </c>
    </row>
    <row r="35" spans="1:40" hidden="1" x14ac:dyDescent="0.3">
      <c r="A35" s="15">
        <f t="shared" si="2"/>
        <v>7</v>
      </c>
      <c r="B35" s="15" t="s">
        <v>104</v>
      </c>
      <c r="C35" s="15" t="s">
        <v>242</v>
      </c>
      <c r="D35" s="15">
        <v>4</v>
      </c>
      <c r="E35" s="22" t="s">
        <v>297</v>
      </c>
      <c r="F35" s="15"/>
      <c r="G35" s="15"/>
      <c r="H35" s="23" t="s">
        <v>305</v>
      </c>
      <c r="I35" s="24">
        <v>0</v>
      </c>
      <c r="J35" s="16"/>
      <c r="K35" s="68"/>
      <c r="L35" s="68"/>
      <c r="M35" s="68"/>
      <c r="N35" s="68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</row>
    <row r="36" spans="1:40" hidden="1" x14ac:dyDescent="0.3">
      <c r="A36" s="15">
        <f t="shared" si="2"/>
        <v>7</v>
      </c>
      <c r="B36" s="15" t="s">
        <v>104</v>
      </c>
      <c r="C36" s="15" t="s">
        <v>242</v>
      </c>
      <c r="D36" s="15">
        <v>5</v>
      </c>
      <c r="E36" s="22" t="s">
        <v>299</v>
      </c>
      <c r="F36" s="15"/>
      <c r="G36" s="15"/>
      <c r="H36" s="23" t="s">
        <v>305</v>
      </c>
      <c r="I36" s="24">
        <v>0</v>
      </c>
      <c r="J36" s="22"/>
      <c r="K36" s="68"/>
      <c r="L36" s="68"/>
      <c r="M36" s="68"/>
      <c r="N36" s="68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</row>
    <row r="37" spans="1:40" hidden="1" x14ac:dyDescent="0.3">
      <c r="A37" s="25">
        <f t="shared" ref="A37" si="11">A32+1</f>
        <v>8</v>
      </c>
      <c r="B37" s="25" t="s">
        <v>105</v>
      </c>
      <c r="C37" s="25" t="s">
        <v>243</v>
      </c>
      <c r="D37" s="25">
        <v>1</v>
      </c>
      <c r="E37" s="26" t="s">
        <v>293</v>
      </c>
      <c r="F37" s="36" t="s">
        <v>311</v>
      </c>
      <c r="G37" s="13" t="s">
        <v>312</v>
      </c>
      <c r="H37" s="27" t="s">
        <v>304</v>
      </c>
      <c r="I37" s="28">
        <v>0</v>
      </c>
      <c r="J37" s="26">
        <v>3121.9141</v>
      </c>
      <c r="K37" s="68">
        <v>2982.9920999999999</v>
      </c>
      <c r="L37" s="68">
        <v>3791.4546</v>
      </c>
      <c r="M37" s="68">
        <v>3122.2728999999999</v>
      </c>
      <c r="N37" s="68">
        <v>2564.4164999999998</v>
      </c>
      <c r="O37" s="21">
        <v>2517.9735999999998</v>
      </c>
      <c r="P37" s="21">
        <v>2471.5306999999998</v>
      </c>
      <c r="Q37" s="21">
        <v>2409.7662999999998</v>
      </c>
      <c r="R37" s="21">
        <v>2348.002</v>
      </c>
      <c r="S37" s="21">
        <v>2286.2377000000001</v>
      </c>
      <c r="T37" s="21">
        <v>2224.4733000000001</v>
      </c>
      <c r="U37" s="21">
        <v>2193.3517999999999</v>
      </c>
      <c r="V37" s="21">
        <v>2162.7089999999998</v>
      </c>
      <c r="W37" s="21">
        <v>2157.4423000000002</v>
      </c>
      <c r="X37" s="21">
        <v>2152.1756</v>
      </c>
      <c r="Y37" s="21">
        <v>2146.9088000000002</v>
      </c>
      <c r="Z37" s="21">
        <v>2141.6421</v>
      </c>
      <c r="AA37" s="21">
        <v>2136.8542000000002</v>
      </c>
      <c r="AB37" s="21">
        <v>2131.5875000000001</v>
      </c>
      <c r="AC37" s="21">
        <v>2126.3207000000002</v>
      </c>
      <c r="AD37" s="21">
        <v>2121.0540000000001</v>
      </c>
      <c r="AE37" s="21">
        <v>2115.7873</v>
      </c>
      <c r="AF37" s="21">
        <v>2110.5205999999998</v>
      </c>
      <c r="AG37" s="21">
        <v>2105.7325999999998</v>
      </c>
      <c r="AH37" s="21">
        <v>2100.4659000000001</v>
      </c>
      <c r="AI37" s="21">
        <v>2095.1992</v>
      </c>
      <c r="AJ37" s="21">
        <v>2089.9324000000001</v>
      </c>
      <c r="AK37" s="21">
        <v>2084.6657</v>
      </c>
      <c r="AL37" s="21">
        <v>2079.3989999999999</v>
      </c>
      <c r="AM37" s="21">
        <v>2074.6111000000001</v>
      </c>
    </row>
    <row r="38" spans="1:40" hidden="1" x14ac:dyDescent="0.3">
      <c r="A38" s="25">
        <f t="shared" ref="A38" si="12">A37</f>
        <v>8</v>
      </c>
      <c r="B38" s="25" t="s">
        <v>105</v>
      </c>
      <c r="C38" s="25" t="s">
        <v>243</v>
      </c>
      <c r="D38" s="25">
        <v>2</v>
      </c>
      <c r="E38" s="26" t="s">
        <v>294</v>
      </c>
      <c r="F38" s="36" t="s">
        <v>313</v>
      </c>
      <c r="G38" s="13" t="s">
        <v>312</v>
      </c>
      <c r="H38" s="27" t="s">
        <v>304</v>
      </c>
      <c r="I38" s="28">
        <v>0</v>
      </c>
      <c r="J38" s="26">
        <v>56.687399999999997</v>
      </c>
      <c r="K38" s="68">
        <v>56.687399999999997</v>
      </c>
      <c r="L38" s="68">
        <v>56.687399999999997</v>
      </c>
      <c r="M38" s="68">
        <v>56.687399999999997</v>
      </c>
      <c r="N38" s="68">
        <v>56.687399999999997</v>
      </c>
      <c r="O38" s="21">
        <v>56.687399999999997</v>
      </c>
      <c r="P38" s="21">
        <v>56.687399999999997</v>
      </c>
      <c r="Q38" s="21">
        <v>56.687399999999997</v>
      </c>
      <c r="R38" s="21">
        <v>56.687399999999997</v>
      </c>
      <c r="S38" s="21">
        <v>56.687399999999997</v>
      </c>
      <c r="T38" s="21">
        <v>56.687399999999997</v>
      </c>
      <c r="U38" s="21">
        <v>56.687399999999997</v>
      </c>
      <c r="V38" s="21">
        <v>56.687399999999997</v>
      </c>
      <c r="W38" s="21">
        <v>56.687399999999997</v>
      </c>
      <c r="X38" s="21">
        <v>56.687399999999997</v>
      </c>
      <c r="Y38" s="21">
        <v>56.687399999999997</v>
      </c>
      <c r="Z38" s="21">
        <v>56.687399999999997</v>
      </c>
      <c r="AA38" s="21">
        <v>56.687399999999997</v>
      </c>
      <c r="AB38" s="21">
        <v>56.687399999999997</v>
      </c>
      <c r="AC38" s="21">
        <v>56.687399999999997</v>
      </c>
      <c r="AD38" s="21">
        <v>56.687399999999997</v>
      </c>
      <c r="AE38" s="21">
        <v>56.687399999999997</v>
      </c>
      <c r="AF38" s="21">
        <v>56.687399999999997</v>
      </c>
      <c r="AG38" s="21">
        <v>56.687399999999997</v>
      </c>
      <c r="AH38" s="21">
        <v>56.687399999999997</v>
      </c>
      <c r="AI38" s="21">
        <v>56.687399999999997</v>
      </c>
      <c r="AJ38" s="21">
        <v>56.687399999999997</v>
      </c>
      <c r="AK38" s="21">
        <v>56.687399999999997</v>
      </c>
      <c r="AL38" s="21">
        <v>56.687399999999997</v>
      </c>
      <c r="AM38" s="21">
        <v>56.687399999999997</v>
      </c>
    </row>
    <row r="39" spans="1:40" hidden="1" x14ac:dyDescent="0.3">
      <c r="A39" s="25">
        <f t="shared" si="2"/>
        <v>8</v>
      </c>
      <c r="B39" s="25" t="s">
        <v>105</v>
      </c>
      <c r="C39" s="25" t="s">
        <v>243</v>
      </c>
      <c r="D39" s="25">
        <v>3</v>
      </c>
      <c r="E39" s="26" t="s">
        <v>296</v>
      </c>
      <c r="F39" s="36" t="s">
        <v>314</v>
      </c>
      <c r="G39" s="13" t="s">
        <v>315</v>
      </c>
      <c r="H39" s="27" t="s">
        <v>304</v>
      </c>
      <c r="I39" s="28">
        <v>0</v>
      </c>
      <c r="J39" s="26">
        <v>0</v>
      </c>
      <c r="K39" s="68">
        <v>0</v>
      </c>
      <c r="L39" s="68">
        <v>0</v>
      </c>
      <c r="M39" s="68">
        <v>0</v>
      </c>
      <c r="N39" s="68">
        <v>0</v>
      </c>
      <c r="O39" s="21">
        <v>0</v>
      </c>
      <c r="P39" s="21">
        <v>0</v>
      </c>
      <c r="Q39" s="21">
        <v>0</v>
      </c>
      <c r="R39" s="21">
        <v>0</v>
      </c>
      <c r="S39" s="21">
        <v>0</v>
      </c>
      <c r="T39" s="21">
        <v>0</v>
      </c>
      <c r="U39" s="21">
        <v>0</v>
      </c>
      <c r="V39" s="21">
        <v>0</v>
      </c>
      <c r="W39" s="21">
        <v>0</v>
      </c>
      <c r="X39" s="21">
        <v>0</v>
      </c>
      <c r="Y39" s="21">
        <v>0</v>
      </c>
      <c r="Z39" s="21">
        <v>0</v>
      </c>
      <c r="AA39" s="21">
        <v>0</v>
      </c>
      <c r="AB39" s="21">
        <v>0</v>
      </c>
      <c r="AC39" s="21">
        <v>0</v>
      </c>
      <c r="AD39" s="21">
        <v>0</v>
      </c>
      <c r="AE39" s="21">
        <v>0</v>
      </c>
      <c r="AF39" s="21">
        <v>0</v>
      </c>
      <c r="AG39" s="21">
        <v>0</v>
      </c>
      <c r="AH39" s="21">
        <v>0</v>
      </c>
      <c r="AI39" s="21">
        <v>0</v>
      </c>
      <c r="AJ39" s="21">
        <v>0</v>
      </c>
      <c r="AK39" s="21">
        <v>0</v>
      </c>
      <c r="AL39" s="21">
        <v>0</v>
      </c>
      <c r="AM39" s="21">
        <v>0</v>
      </c>
      <c r="AN39" s="29"/>
    </row>
    <row r="40" spans="1:40" hidden="1" x14ac:dyDescent="0.3">
      <c r="A40" s="25">
        <f t="shared" si="2"/>
        <v>8</v>
      </c>
      <c r="B40" s="25" t="s">
        <v>105</v>
      </c>
      <c r="C40" s="25" t="s">
        <v>243</v>
      </c>
      <c r="D40" s="25">
        <v>4</v>
      </c>
      <c r="E40" s="26" t="s">
        <v>297</v>
      </c>
      <c r="F40" s="36"/>
      <c r="G40" s="13"/>
      <c r="H40" s="27" t="s">
        <v>305</v>
      </c>
      <c r="I40" s="25">
        <v>0</v>
      </c>
      <c r="J40" s="26"/>
      <c r="K40" s="68"/>
      <c r="L40" s="68"/>
      <c r="M40" s="68"/>
      <c r="N40" s="68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</row>
    <row r="41" spans="1:40" hidden="1" x14ac:dyDescent="0.3">
      <c r="A41" s="25">
        <f t="shared" si="2"/>
        <v>8</v>
      </c>
      <c r="B41" s="25" t="s">
        <v>105</v>
      </c>
      <c r="C41" s="25" t="s">
        <v>243</v>
      </c>
      <c r="D41" s="25">
        <v>5</v>
      </c>
      <c r="E41" s="26" t="s">
        <v>299</v>
      </c>
      <c r="F41" s="36"/>
      <c r="G41" s="13"/>
      <c r="H41" s="27" t="s">
        <v>305</v>
      </c>
      <c r="I41" s="25">
        <v>0</v>
      </c>
      <c r="J41" s="26"/>
      <c r="K41" s="68"/>
      <c r="L41" s="68"/>
      <c r="M41" s="68"/>
      <c r="N41" s="68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</row>
    <row r="42" spans="1:40" ht="18.600000000000001" hidden="1" customHeight="1" x14ac:dyDescent="0.3">
      <c r="A42" s="15">
        <f t="shared" ref="A42" si="13">A37+1</f>
        <v>9</v>
      </c>
      <c r="B42" s="15" t="s">
        <v>106</v>
      </c>
      <c r="C42" s="15" t="s">
        <v>244</v>
      </c>
      <c r="D42" s="15">
        <v>1</v>
      </c>
      <c r="E42" s="16" t="s">
        <v>293</v>
      </c>
      <c r="F42" s="15" t="s">
        <v>311</v>
      </c>
      <c r="G42" s="15" t="s">
        <v>312</v>
      </c>
      <c r="H42" s="17" t="s">
        <v>304</v>
      </c>
      <c r="I42" s="18">
        <v>0</v>
      </c>
      <c r="J42" s="19">
        <v>1628.2624000000001</v>
      </c>
      <c r="K42" s="68">
        <v>1628.2624000000001</v>
      </c>
      <c r="L42" s="68">
        <v>2171.0165000000002</v>
      </c>
      <c r="M42" s="68">
        <v>1879.6679999999999</v>
      </c>
      <c r="N42" s="68">
        <v>1627.4182000000001</v>
      </c>
      <c r="O42" s="21">
        <v>1627.4182000000001</v>
      </c>
      <c r="P42" s="21">
        <v>1627.4182000000001</v>
      </c>
      <c r="Q42" s="21">
        <v>1627.4182000000001</v>
      </c>
      <c r="R42" s="21">
        <v>1627.4182000000001</v>
      </c>
      <c r="S42" s="21">
        <v>1627.4182000000001</v>
      </c>
      <c r="T42" s="21">
        <v>1627.4182000000001</v>
      </c>
      <c r="U42" s="21">
        <v>1627.4182000000001</v>
      </c>
      <c r="V42" s="21">
        <v>1627.4182000000001</v>
      </c>
      <c r="W42" s="21">
        <v>1627.4182000000001</v>
      </c>
      <c r="X42" s="21">
        <v>1627.4182000000001</v>
      </c>
      <c r="Y42" s="21">
        <v>1627.4182000000001</v>
      </c>
      <c r="Z42" s="21">
        <v>1627.4182000000001</v>
      </c>
      <c r="AA42" s="21">
        <v>1627.4182000000001</v>
      </c>
      <c r="AB42" s="21">
        <v>1627.4182000000001</v>
      </c>
      <c r="AC42" s="21">
        <v>1627.4182000000001</v>
      </c>
      <c r="AD42" s="21">
        <v>1627.4182000000001</v>
      </c>
      <c r="AE42" s="21">
        <v>1627.4182000000001</v>
      </c>
      <c r="AF42" s="21">
        <v>1627.4182000000001</v>
      </c>
      <c r="AG42" s="21">
        <v>1627.4182000000001</v>
      </c>
      <c r="AH42" s="21">
        <v>1627.4182000000001</v>
      </c>
      <c r="AI42" s="21">
        <v>1627.4182000000001</v>
      </c>
      <c r="AJ42" s="21">
        <v>1627.4182000000001</v>
      </c>
      <c r="AK42" s="21">
        <v>1627.4182000000001</v>
      </c>
      <c r="AL42" s="21">
        <v>1627.4182000000001</v>
      </c>
      <c r="AM42" s="21">
        <v>1627.4182000000001</v>
      </c>
    </row>
    <row r="43" spans="1:40" ht="12.6" hidden="1" customHeight="1" x14ac:dyDescent="0.3">
      <c r="A43" s="15">
        <f t="shared" ref="A43" si="14">A42</f>
        <v>9</v>
      </c>
      <c r="B43" s="15" t="s">
        <v>106</v>
      </c>
      <c r="C43" s="15" t="s">
        <v>244</v>
      </c>
      <c r="D43" s="15">
        <v>2</v>
      </c>
      <c r="E43" s="16" t="s">
        <v>294</v>
      </c>
      <c r="F43" s="15" t="s">
        <v>313</v>
      </c>
      <c r="G43" s="15" t="s">
        <v>312</v>
      </c>
      <c r="H43" s="17" t="s">
        <v>304</v>
      </c>
      <c r="I43" s="18">
        <v>0</v>
      </c>
      <c r="J43" s="19">
        <v>171.78</v>
      </c>
      <c r="K43" s="68">
        <v>171.78</v>
      </c>
      <c r="L43" s="68">
        <v>171.78</v>
      </c>
      <c r="M43" s="68">
        <v>171.78</v>
      </c>
      <c r="N43" s="68">
        <v>171.78</v>
      </c>
      <c r="O43" s="21">
        <v>171.78</v>
      </c>
      <c r="P43" s="21">
        <v>171.78</v>
      </c>
      <c r="Q43" s="21">
        <v>171.78</v>
      </c>
      <c r="R43" s="21">
        <v>171.78</v>
      </c>
      <c r="S43" s="21">
        <v>171.78</v>
      </c>
      <c r="T43" s="21">
        <v>171.78</v>
      </c>
      <c r="U43" s="21">
        <v>171.78</v>
      </c>
      <c r="V43" s="21">
        <v>171.78</v>
      </c>
      <c r="W43" s="21">
        <v>171.78</v>
      </c>
      <c r="X43" s="21">
        <v>171.78</v>
      </c>
      <c r="Y43" s="21">
        <v>171.78</v>
      </c>
      <c r="Z43" s="21">
        <v>171.78</v>
      </c>
      <c r="AA43" s="21">
        <v>171.78</v>
      </c>
      <c r="AB43" s="21">
        <v>171.78</v>
      </c>
      <c r="AC43" s="21">
        <v>171.78</v>
      </c>
      <c r="AD43" s="21">
        <v>171.78</v>
      </c>
      <c r="AE43" s="21">
        <v>171.78</v>
      </c>
      <c r="AF43" s="21">
        <v>171.78</v>
      </c>
      <c r="AG43" s="21">
        <v>171.78</v>
      </c>
      <c r="AH43" s="21">
        <v>171.78</v>
      </c>
      <c r="AI43" s="21">
        <v>171.78</v>
      </c>
      <c r="AJ43" s="21">
        <v>171.78</v>
      </c>
      <c r="AK43" s="21">
        <v>171.78</v>
      </c>
      <c r="AL43" s="21">
        <v>171.78</v>
      </c>
      <c r="AM43" s="21">
        <v>171.78</v>
      </c>
    </row>
    <row r="44" spans="1:40" hidden="1" x14ac:dyDescent="0.3">
      <c r="A44" s="15">
        <f t="shared" si="2"/>
        <v>9</v>
      </c>
      <c r="B44" s="15" t="s">
        <v>106</v>
      </c>
      <c r="C44" s="15" t="s">
        <v>244</v>
      </c>
      <c r="D44" s="15">
        <v>3</v>
      </c>
      <c r="E44" s="22" t="s">
        <v>296</v>
      </c>
      <c r="F44" s="15" t="s">
        <v>314</v>
      </c>
      <c r="G44" s="15" t="s">
        <v>315</v>
      </c>
      <c r="H44" s="17" t="s">
        <v>304</v>
      </c>
      <c r="I44" s="18">
        <v>0</v>
      </c>
      <c r="J44" s="89">
        <v>4400.2380172865378</v>
      </c>
      <c r="K44" s="93">
        <f>J44</f>
        <v>4400.2380172865378</v>
      </c>
      <c r="L44" s="93">
        <f t="shared" ref="L44:AM44" si="15">K44</f>
        <v>4400.2380172865378</v>
      </c>
      <c r="M44" s="93">
        <f t="shared" si="15"/>
        <v>4400.2380172865378</v>
      </c>
      <c r="N44" s="93">
        <f t="shared" si="15"/>
        <v>4400.2380172865378</v>
      </c>
      <c r="O44" s="93">
        <f t="shared" si="15"/>
        <v>4400.2380172865378</v>
      </c>
      <c r="P44" s="93">
        <f t="shared" si="15"/>
        <v>4400.2380172865378</v>
      </c>
      <c r="Q44" s="93">
        <f t="shared" si="15"/>
        <v>4400.2380172865378</v>
      </c>
      <c r="R44" s="93">
        <f t="shared" si="15"/>
        <v>4400.2380172865378</v>
      </c>
      <c r="S44" s="93">
        <f t="shared" si="15"/>
        <v>4400.2380172865378</v>
      </c>
      <c r="T44" s="93">
        <f t="shared" si="15"/>
        <v>4400.2380172865378</v>
      </c>
      <c r="U44" s="93">
        <f t="shared" si="15"/>
        <v>4400.2380172865378</v>
      </c>
      <c r="V44" s="93">
        <f t="shared" si="15"/>
        <v>4400.2380172865378</v>
      </c>
      <c r="W44" s="93">
        <f t="shared" si="15"/>
        <v>4400.2380172865378</v>
      </c>
      <c r="X44" s="93">
        <f t="shared" si="15"/>
        <v>4400.2380172865378</v>
      </c>
      <c r="Y44" s="93">
        <f t="shared" si="15"/>
        <v>4400.2380172865378</v>
      </c>
      <c r="Z44" s="93">
        <f t="shared" si="15"/>
        <v>4400.2380172865378</v>
      </c>
      <c r="AA44" s="93">
        <f t="shared" si="15"/>
        <v>4400.2380172865378</v>
      </c>
      <c r="AB44" s="93">
        <f t="shared" si="15"/>
        <v>4400.2380172865378</v>
      </c>
      <c r="AC44" s="93">
        <f t="shared" si="15"/>
        <v>4400.2380172865378</v>
      </c>
      <c r="AD44" s="93">
        <f t="shared" si="15"/>
        <v>4400.2380172865378</v>
      </c>
      <c r="AE44" s="93">
        <f t="shared" si="15"/>
        <v>4400.2380172865378</v>
      </c>
      <c r="AF44" s="93">
        <f t="shared" si="15"/>
        <v>4400.2380172865378</v>
      </c>
      <c r="AG44" s="93">
        <f t="shared" si="15"/>
        <v>4400.2380172865378</v>
      </c>
      <c r="AH44" s="93">
        <f t="shared" si="15"/>
        <v>4400.2380172865378</v>
      </c>
      <c r="AI44" s="93">
        <f t="shared" si="15"/>
        <v>4400.2380172865378</v>
      </c>
      <c r="AJ44" s="93">
        <f t="shared" si="15"/>
        <v>4400.2380172865378</v>
      </c>
      <c r="AK44" s="93">
        <f t="shared" si="15"/>
        <v>4400.2380172865378</v>
      </c>
      <c r="AL44" s="93">
        <f t="shared" si="15"/>
        <v>4400.2380172865378</v>
      </c>
      <c r="AM44" s="93">
        <f t="shared" si="15"/>
        <v>4400.2380172865378</v>
      </c>
    </row>
    <row r="45" spans="1:40" hidden="1" x14ac:dyDescent="0.3">
      <c r="A45" s="15">
        <f t="shared" si="2"/>
        <v>9</v>
      </c>
      <c r="B45" s="15" t="s">
        <v>106</v>
      </c>
      <c r="C45" s="15" t="s">
        <v>244</v>
      </c>
      <c r="D45" s="15">
        <v>4</v>
      </c>
      <c r="E45" s="22" t="s">
        <v>297</v>
      </c>
      <c r="F45" s="15"/>
      <c r="G45" s="15"/>
      <c r="H45" s="23" t="s">
        <v>305</v>
      </c>
      <c r="I45" s="24">
        <v>0</v>
      </c>
      <c r="J45" s="16"/>
      <c r="K45" s="68"/>
      <c r="L45" s="68"/>
      <c r="M45" s="68"/>
      <c r="N45" s="68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</row>
    <row r="46" spans="1:40" hidden="1" x14ac:dyDescent="0.3">
      <c r="A46" s="15">
        <f t="shared" si="2"/>
        <v>9</v>
      </c>
      <c r="B46" s="15" t="s">
        <v>106</v>
      </c>
      <c r="C46" s="15" t="s">
        <v>244</v>
      </c>
      <c r="D46" s="15">
        <v>5</v>
      </c>
      <c r="E46" s="22" t="s">
        <v>299</v>
      </c>
      <c r="F46" s="15"/>
      <c r="G46" s="15"/>
      <c r="H46" s="23" t="s">
        <v>305</v>
      </c>
      <c r="I46" s="24">
        <v>0</v>
      </c>
      <c r="J46" s="22"/>
      <c r="K46" s="68"/>
      <c r="L46" s="68"/>
      <c r="M46" s="68"/>
      <c r="N46" s="68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</row>
    <row r="47" spans="1:40" hidden="1" x14ac:dyDescent="0.3">
      <c r="A47" s="25">
        <f t="shared" ref="A47" si="16">A42+1</f>
        <v>10</v>
      </c>
      <c r="B47" s="25" t="s">
        <v>107</v>
      </c>
      <c r="C47" s="25" t="s">
        <v>245</v>
      </c>
      <c r="D47" s="25">
        <v>1</v>
      </c>
      <c r="E47" s="26" t="s">
        <v>293</v>
      </c>
      <c r="F47" s="36" t="s">
        <v>311</v>
      </c>
      <c r="G47" s="13" t="s">
        <v>312</v>
      </c>
      <c r="H47" s="27" t="s">
        <v>304</v>
      </c>
      <c r="I47" s="28">
        <v>0</v>
      </c>
      <c r="J47" s="26">
        <v>1798.8012000000001</v>
      </c>
      <c r="K47" s="68">
        <v>1798.8012000000001</v>
      </c>
      <c r="L47" s="68">
        <v>2398.4016000000001</v>
      </c>
      <c r="M47" s="68">
        <v>2076.5382</v>
      </c>
      <c r="N47" s="68">
        <v>1797.8686</v>
      </c>
      <c r="O47" s="21">
        <v>1797.8686</v>
      </c>
      <c r="P47" s="21">
        <v>1797.8686</v>
      </c>
      <c r="Q47" s="21">
        <v>1797.8686</v>
      </c>
      <c r="R47" s="21">
        <v>1797.8686</v>
      </c>
      <c r="S47" s="21">
        <v>1797.8686</v>
      </c>
      <c r="T47" s="21">
        <v>1797.8686</v>
      </c>
      <c r="U47" s="21">
        <v>1797.8686</v>
      </c>
      <c r="V47" s="21">
        <v>1797.8686</v>
      </c>
      <c r="W47" s="21">
        <v>1797.8686</v>
      </c>
      <c r="X47" s="21">
        <v>1797.8686</v>
      </c>
      <c r="Y47" s="21">
        <v>1797.8686</v>
      </c>
      <c r="Z47" s="21">
        <v>1797.8686</v>
      </c>
      <c r="AA47" s="21">
        <v>1797.8686</v>
      </c>
      <c r="AB47" s="21">
        <v>1797.8686</v>
      </c>
      <c r="AC47" s="21">
        <v>1797.8686</v>
      </c>
      <c r="AD47" s="21">
        <v>1797.8686</v>
      </c>
      <c r="AE47" s="21">
        <v>1797.8686</v>
      </c>
      <c r="AF47" s="21">
        <v>1797.8686</v>
      </c>
      <c r="AG47" s="21">
        <v>1797.8686</v>
      </c>
      <c r="AH47" s="21">
        <v>1797.8686</v>
      </c>
      <c r="AI47" s="21">
        <v>1797.8686</v>
      </c>
      <c r="AJ47" s="21">
        <v>1797.8686</v>
      </c>
      <c r="AK47" s="21">
        <v>1797.8686</v>
      </c>
      <c r="AL47" s="21">
        <v>1797.8686</v>
      </c>
      <c r="AM47" s="21">
        <v>1797.8686</v>
      </c>
    </row>
    <row r="48" spans="1:40" hidden="1" x14ac:dyDescent="0.3">
      <c r="A48" s="25">
        <f t="shared" ref="A48" si="17">A47</f>
        <v>10</v>
      </c>
      <c r="B48" s="25" t="s">
        <v>107</v>
      </c>
      <c r="C48" s="25" t="s">
        <v>245</v>
      </c>
      <c r="D48" s="25">
        <v>2</v>
      </c>
      <c r="E48" s="26" t="s">
        <v>294</v>
      </c>
      <c r="F48" s="36" t="s">
        <v>313</v>
      </c>
      <c r="G48" s="13" t="s">
        <v>312</v>
      </c>
      <c r="H48" s="27" t="s">
        <v>304</v>
      </c>
      <c r="I48" s="28">
        <v>0</v>
      </c>
      <c r="J48" s="26">
        <v>100.77</v>
      </c>
      <c r="K48" s="68">
        <v>100.77</v>
      </c>
      <c r="L48" s="68">
        <v>100.77</v>
      </c>
      <c r="M48" s="68">
        <v>100.77</v>
      </c>
      <c r="N48" s="68">
        <v>100.77</v>
      </c>
      <c r="O48" s="21">
        <v>100.77</v>
      </c>
      <c r="P48" s="21">
        <v>100.77</v>
      </c>
      <c r="Q48" s="21">
        <v>100.77</v>
      </c>
      <c r="R48" s="21">
        <v>100.77</v>
      </c>
      <c r="S48" s="21">
        <v>100.77</v>
      </c>
      <c r="T48" s="21">
        <v>100.77</v>
      </c>
      <c r="U48" s="21">
        <v>100.77</v>
      </c>
      <c r="V48" s="21">
        <v>100.77</v>
      </c>
      <c r="W48" s="21">
        <v>100.77</v>
      </c>
      <c r="X48" s="21">
        <v>100.77</v>
      </c>
      <c r="Y48" s="21">
        <v>100.77</v>
      </c>
      <c r="Z48" s="21">
        <v>100.77</v>
      </c>
      <c r="AA48" s="21">
        <v>100.77</v>
      </c>
      <c r="AB48" s="21">
        <v>100.77</v>
      </c>
      <c r="AC48" s="21">
        <v>100.77</v>
      </c>
      <c r="AD48" s="21">
        <v>100.77</v>
      </c>
      <c r="AE48" s="21">
        <v>100.77</v>
      </c>
      <c r="AF48" s="21">
        <v>100.77</v>
      </c>
      <c r="AG48" s="21">
        <v>100.77</v>
      </c>
      <c r="AH48" s="21">
        <v>100.77</v>
      </c>
      <c r="AI48" s="21">
        <v>100.77</v>
      </c>
      <c r="AJ48" s="21">
        <v>100.77</v>
      </c>
      <c r="AK48" s="21">
        <v>100.77</v>
      </c>
      <c r="AL48" s="21">
        <v>100.77</v>
      </c>
      <c r="AM48" s="21">
        <v>100.77</v>
      </c>
    </row>
    <row r="49" spans="1:40" hidden="1" x14ac:dyDescent="0.3">
      <c r="A49" s="25">
        <f t="shared" si="2"/>
        <v>10</v>
      </c>
      <c r="B49" s="25" t="s">
        <v>107</v>
      </c>
      <c r="C49" s="25" t="s">
        <v>245</v>
      </c>
      <c r="D49" s="25">
        <v>3</v>
      </c>
      <c r="E49" s="26" t="s">
        <v>296</v>
      </c>
      <c r="F49" s="36" t="s">
        <v>314</v>
      </c>
      <c r="G49" s="13" t="s">
        <v>315</v>
      </c>
      <c r="H49" s="27" t="s">
        <v>304</v>
      </c>
      <c r="I49" s="28">
        <v>0</v>
      </c>
      <c r="J49" s="26">
        <v>0</v>
      </c>
      <c r="K49" s="68">
        <v>0</v>
      </c>
      <c r="L49" s="68">
        <v>0</v>
      </c>
      <c r="M49" s="68">
        <v>0</v>
      </c>
      <c r="N49" s="68">
        <v>0</v>
      </c>
      <c r="O49" s="21">
        <v>0</v>
      </c>
      <c r="P49" s="21">
        <v>0</v>
      </c>
      <c r="Q49" s="21">
        <v>0</v>
      </c>
      <c r="R49" s="21">
        <v>0</v>
      </c>
      <c r="S49" s="21">
        <v>0</v>
      </c>
      <c r="T49" s="21">
        <v>0</v>
      </c>
      <c r="U49" s="21">
        <v>0</v>
      </c>
      <c r="V49" s="21">
        <v>0</v>
      </c>
      <c r="W49" s="21">
        <v>0</v>
      </c>
      <c r="X49" s="21">
        <v>0</v>
      </c>
      <c r="Y49" s="21">
        <v>0</v>
      </c>
      <c r="Z49" s="21">
        <v>0</v>
      </c>
      <c r="AA49" s="21">
        <v>0</v>
      </c>
      <c r="AB49" s="21">
        <v>0</v>
      </c>
      <c r="AC49" s="21">
        <v>0</v>
      </c>
      <c r="AD49" s="21">
        <v>0</v>
      </c>
      <c r="AE49" s="21">
        <v>0</v>
      </c>
      <c r="AF49" s="21">
        <v>0</v>
      </c>
      <c r="AG49" s="21">
        <v>0</v>
      </c>
      <c r="AH49" s="21">
        <v>0</v>
      </c>
      <c r="AI49" s="21">
        <v>0</v>
      </c>
      <c r="AJ49" s="21">
        <v>0</v>
      </c>
      <c r="AK49" s="21">
        <v>0</v>
      </c>
      <c r="AL49" s="21">
        <v>0</v>
      </c>
      <c r="AM49" s="21">
        <v>0</v>
      </c>
      <c r="AN49" s="29"/>
    </row>
    <row r="50" spans="1:40" hidden="1" x14ac:dyDescent="0.3">
      <c r="A50" s="25">
        <f t="shared" si="2"/>
        <v>10</v>
      </c>
      <c r="B50" s="25" t="s">
        <v>107</v>
      </c>
      <c r="C50" s="25" t="s">
        <v>245</v>
      </c>
      <c r="D50" s="25">
        <v>4</v>
      </c>
      <c r="E50" s="26" t="s">
        <v>297</v>
      </c>
      <c r="F50" s="36"/>
      <c r="G50" s="13"/>
      <c r="H50" s="27" t="s">
        <v>305</v>
      </c>
      <c r="I50" s="25">
        <v>0</v>
      </c>
      <c r="J50" s="26"/>
      <c r="K50" s="68"/>
      <c r="L50" s="68"/>
      <c r="M50" s="68"/>
      <c r="N50" s="68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</row>
    <row r="51" spans="1:40" hidden="1" x14ac:dyDescent="0.3">
      <c r="A51" s="25">
        <f t="shared" si="2"/>
        <v>10</v>
      </c>
      <c r="B51" s="25" t="s">
        <v>107</v>
      </c>
      <c r="C51" s="25" t="s">
        <v>245</v>
      </c>
      <c r="D51" s="25">
        <v>5</v>
      </c>
      <c r="E51" s="26" t="s">
        <v>299</v>
      </c>
      <c r="F51" s="36"/>
      <c r="G51" s="13"/>
      <c r="H51" s="27" t="s">
        <v>305</v>
      </c>
      <c r="I51" s="25">
        <v>0</v>
      </c>
      <c r="J51" s="26"/>
      <c r="K51" s="68"/>
      <c r="L51" s="68"/>
      <c r="M51" s="68"/>
      <c r="N51" s="68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</row>
    <row r="52" spans="1:40" hidden="1" x14ac:dyDescent="0.3">
      <c r="A52" s="15">
        <f t="shared" ref="A52:A112" si="18">A47+1</f>
        <v>11</v>
      </c>
      <c r="B52" s="15" t="s">
        <v>108</v>
      </c>
      <c r="C52" s="15" t="s">
        <v>246</v>
      </c>
      <c r="D52" s="15">
        <v>1</v>
      </c>
      <c r="E52" s="16" t="s">
        <v>293</v>
      </c>
      <c r="F52" s="15" t="s">
        <v>311</v>
      </c>
      <c r="G52" s="15" t="s">
        <v>312</v>
      </c>
      <c r="H52" s="17" t="s">
        <v>304</v>
      </c>
      <c r="I52" s="18">
        <v>0</v>
      </c>
      <c r="J52" s="19">
        <v>358.52190000000002</v>
      </c>
      <c r="K52" s="68">
        <v>340.17290000000003</v>
      </c>
      <c r="L52" s="68">
        <v>429.09100000000001</v>
      </c>
      <c r="M52" s="68">
        <v>358.07310000000001</v>
      </c>
      <c r="N52" s="68">
        <v>298.3886</v>
      </c>
      <c r="O52" s="21">
        <v>289.4427</v>
      </c>
      <c r="P52" s="21">
        <v>280.04919999999998</v>
      </c>
      <c r="Q52" s="21">
        <v>273.33539999999999</v>
      </c>
      <c r="R52" s="21">
        <v>266.1798</v>
      </c>
      <c r="S52" s="21">
        <v>259.47179999999997</v>
      </c>
      <c r="T52" s="21">
        <v>252.75810000000001</v>
      </c>
      <c r="U52" s="21">
        <v>245.60249999999999</v>
      </c>
      <c r="V52" s="21">
        <v>238.8888</v>
      </c>
      <c r="W52" s="21">
        <v>237.10419999999999</v>
      </c>
      <c r="X52" s="21">
        <v>234.86619999999999</v>
      </c>
      <c r="Y52" s="21">
        <v>233.07589999999999</v>
      </c>
      <c r="Z52" s="21">
        <v>231.28559999999999</v>
      </c>
      <c r="AA52" s="21">
        <v>229.49520000000001</v>
      </c>
      <c r="AB52" s="21">
        <v>227.25729999999999</v>
      </c>
      <c r="AC52" s="21">
        <v>225.4727</v>
      </c>
      <c r="AD52" s="21">
        <v>223.6824</v>
      </c>
      <c r="AE52" s="21">
        <v>221.8921</v>
      </c>
      <c r="AF52" s="21">
        <v>220.10169999999999</v>
      </c>
      <c r="AG52" s="21">
        <v>217.8638</v>
      </c>
      <c r="AH52" s="21">
        <v>216.0735</v>
      </c>
      <c r="AI52" s="21">
        <v>214.28319999999999</v>
      </c>
      <c r="AJ52" s="21">
        <v>212.49860000000001</v>
      </c>
      <c r="AK52" s="21">
        <v>210.26070000000001</v>
      </c>
      <c r="AL52" s="21">
        <v>208.47030000000001</v>
      </c>
      <c r="AM52" s="21">
        <v>206.68</v>
      </c>
    </row>
    <row r="53" spans="1:40" hidden="1" x14ac:dyDescent="0.3">
      <c r="A53" s="15">
        <f t="shared" ref="A53:A116" si="19">A52</f>
        <v>11</v>
      </c>
      <c r="B53" s="15" t="s">
        <v>108</v>
      </c>
      <c r="C53" s="15" t="s">
        <v>246</v>
      </c>
      <c r="D53" s="15">
        <v>2</v>
      </c>
      <c r="E53" s="16" t="s">
        <v>294</v>
      </c>
      <c r="F53" s="15" t="s">
        <v>313</v>
      </c>
      <c r="G53" s="15" t="s">
        <v>312</v>
      </c>
      <c r="H53" s="17" t="s">
        <v>304</v>
      </c>
      <c r="I53" s="18">
        <v>0</v>
      </c>
      <c r="J53" s="19">
        <v>24.66</v>
      </c>
      <c r="K53" s="68">
        <v>24.66</v>
      </c>
      <c r="L53" s="68">
        <v>24.66</v>
      </c>
      <c r="M53" s="68">
        <v>24.66</v>
      </c>
      <c r="N53" s="68">
        <v>24.66</v>
      </c>
      <c r="O53" s="21">
        <v>24.66</v>
      </c>
      <c r="P53" s="21">
        <v>24.66</v>
      </c>
      <c r="Q53" s="21">
        <v>24.66</v>
      </c>
      <c r="R53" s="21">
        <v>24.66</v>
      </c>
      <c r="S53" s="21">
        <v>24.66</v>
      </c>
      <c r="T53" s="21">
        <v>24.66</v>
      </c>
      <c r="U53" s="21">
        <v>24.66</v>
      </c>
      <c r="V53" s="21">
        <v>24.66</v>
      </c>
      <c r="W53" s="21">
        <v>24.66</v>
      </c>
      <c r="X53" s="21">
        <v>24.66</v>
      </c>
      <c r="Y53" s="21">
        <v>24.66</v>
      </c>
      <c r="Z53" s="21">
        <v>24.66</v>
      </c>
      <c r="AA53" s="21">
        <v>24.66</v>
      </c>
      <c r="AB53" s="21">
        <v>24.66</v>
      </c>
      <c r="AC53" s="21">
        <v>24.66</v>
      </c>
      <c r="AD53" s="21">
        <v>24.66</v>
      </c>
      <c r="AE53" s="21">
        <v>24.66</v>
      </c>
      <c r="AF53" s="21">
        <v>24.66</v>
      </c>
      <c r="AG53" s="21">
        <v>24.66</v>
      </c>
      <c r="AH53" s="21">
        <v>24.66</v>
      </c>
      <c r="AI53" s="21">
        <v>24.66</v>
      </c>
      <c r="AJ53" s="21">
        <v>24.66</v>
      </c>
      <c r="AK53" s="21">
        <v>24.66</v>
      </c>
      <c r="AL53" s="21">
        <v>24.66</v>
      </c>
      <c r="AM53" s="21">
        <v>24.66</v>
      </c>
    </row>
    <row r="54" spans="1:40" hidden="1" x14ac:dyDescent="0.3">
      <c r="A54" s="15">
        <f t="shared" si="2"/>
        <v>11</v>
      </c>
      <c r="B54" s="15" t="s">
        <v>108</v>
      </c>
      <c r="C54" s="15" t="s">
        <v>246</v>
      </c>
      <c r="D54" s="15">
        <v>3</v>
      </c>
      <c r="E54" s="22" t="s">
        <v>296</v>
      </c>
      <c r="F54" s="15" t="s">
        <v>314</v>
      </c>
      <c r="G54" s="15" t="s">
        <v>315</v>
      </c>
      <c r="H54" s="17" t="s">
        <v>304</v>
      </c>
      <c r="I54" s="18">
        <v>0</v>
      </c>
      <c r="J54" s="19">
        <v>0</v>
      </c>
      <c r="K54" s="68">
        <v>0</v>
      </c>
      <c r="L54" s="68">
        <v>0</v>
      </c>
      <c r="M54" s="68">
        <v>0</v>
      </c>
      <c r="N54" s="68">
        <v>0</v>
      </c>
      <c r="O54" s="21">
        <v>0</v>
      </c>
      <c r="P54" s="21">
        <v>0</v>
      </c>
      <c r="Q54" s="21">
        <v>0</v>
      </c>
      <c r="R54" s="21">
        <v>0</v>
      </c>
      <c r="S54" s="21">
        <v>0</v>
      </c>
      <c r="T54" s="21">
        <v>0</v>
      </c>
      <c r="U54" s="21">
        <v>0</v>
      </c>
      <c r="V54" s="21">
        <v>0</v>
      </c>
      <c r="W54" s="21">
        <v>0</v>
      </c>
      <c r="X54" s="21">
        <v>0</v>
      </c>
      <c r="Y54" s="21">
        <v>0</v>
      </c>
      <c r="Z54" s="21">
        <v>0</v>
      </c>
      <c r="AA54" s="21">
        <v>0</v>
      </c>
      <c r="AB54" s="21">
        <v>0</v>
      </c>
      <c r="AC54" s="21">
        <v>0</v>
      </c>
      <c r="AD54" s="21">
        <v>0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</row>
    <row r="55" spans="1:40" hidden="1" x14ac:dyDescent="0.3">
      <c r="A55" s="15">
        <f t="shared" si="2"/>
        <v>11</v>
      </c>
      <c r="B55" s="15" t="s">
        <v>108</v>
      </c>
      <c r="C55" s="15" t="s">
        <v>246</v>
      </c>
      <c r="D55" s="15">
        <v>4</v>
      </c>
      <c r="E55" s="22" t="s">
        <v>297</v>
      </c>
      <c r="F55" s="15"/>
      <c r="G55" s="15"/>
      <c r="H55" s="23" t="s">
        <v>305</v>
      </c>
      <c r="I55" s="24">
        <v>0</v>
      </c>
      <c r="J55" s="16"/>
      <c r="K55" s="68"/>
      <c r="L55" s="68"/>
      <c r="M55" s="68"/>
      <c r="N55" s="68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</row>
    <row r="56" spans="1:40" hidden="1" x14ac:dyDescent="0.3">
      <c r="A56" s="15">
        <f t="shared" si="2"/>
        <v>11</v>
      </c>
      <c r="B56" s="15" t="s">
        <v>108</v>
      </c>
      <c r="C56" s="15" t="s">
        <v>246</v>
      </c>
      <c r="D56" s="15">
        <v>5</v>
      </c>
      <c r="E56" s="22" t="s">
        <v>299</v>
      </c>
      <c r="F56" s="15"/>
      <c r="G56" s="15"/>
      <c r="H56" s="23" t="s">
        <v>305</v>
      </c>
      <c r="I56" s="24">
        <v>0</v>
      </c>
      <c r="J56" s="22"/>
      <c r="K56" s="68"/>
      <c r="L56" s="68"/>
      <c r="M56" s="68"/>
      <c r="N56" s="68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</row>
    <row r="57" spans="1:40" hidden="1" x14ac:dyDescent="0.3">
      <c r="A57" s="25">
        <f t="shared" si="18"/>
        <v>12</v>
      </c>
      <c r="B57" s="25" t="s">
        <v>109</v>
      </c>
      <c r="C57" s="25" t="s">
        <v>247</v>
      </c>
      <c r="D57" s="25">
        <v>1</v>
      </c>
      <c r="E57" s="26" t="s">
        <v>293</v>
      </c>
      <c r="F57" s="36" t="s">
        <v>311</v>
      </c>
      <c r="G57" s="13" t="s">
        <v>312</v>
      </c>
      <c r="H57" s="27" t="s">
        <v>304</v>
      </c>
      <c r="I57" s="28">
        <v>0</v>
      </c>
      <c r="J57" s="26">
        <v>473.5917</v>
      </c>
      <c r="K57" s="68">
        <v>449.35039999999998</v>
      </c>
      <c r="L57" s="68">
        <v>566.81219999999996</v>
      </c>
      <c r="M57" s="68">
        <v>473.00049999999999</v>
      </c>
      <c r="N57" s="68">
        <v>394.15969999999999</v>
      </c>
      <c r="O57" s="21">
        <v>382.3408</v>
      </c>
      <c r="P57" s="21">
        <v>369.93099999999998</v>
      </c>
      <c r="Q57" s="21">
        <v>361.0668</v>
      </c>
      <c r="R57" s="21">
        <v>351.61169999999998</v>
      </c>
      <c r="S57" s="21">
        <v>342.7475</v>
      </c>
      <c r="T57" s="21">
        <v>333.88339999999999</v>
      </c>
      <c r="U57" s="21">
        <v>324.42829999999998</v>
      </c>
      <c r="V57" s="21">
        <v>315.5641</v>
      </c>
      <c r="W57" s="21">
        <v>313.20030000000003</v>
      </c>
      <c r="X57" s="21">
        <v>310.24560000000002</v>
      </c>
      <c r="Y57" s="21">
        <v>307.8818</v>
      </c>
      <c r="Z57" s="21">
        <v>305.5181</v>
      </c>
      <c r="AA57" s="21">
        <v>303.15429999999998</v>
      </c>
      <c r="AB57" s="21">
        <v>300.19959999999998</v>
      </c>
      <c r="AC57" s="21">
        <v>297.83580000000001</v>
      </c>
      <c r="AD57" s="21">
        <v>295.47199999999998</v>
      </c>
      <c r="AE57" s="21">
        <v>293.10820000000001</v>
      </c>
      <c r="AF57" s="21">
        <v>290.74450000000002</v>
      </c>
      <c r="AG57" s="21">
        <v>287.78969999999998</v>
      </c>
      <c r="AH57" s="21">
        <v>285.42599999999999</v>
      </c>
      <c r="AI57" s="21">
        <v>283.06220000000002</v>
      </c>
      <c r="AJ57" s="21">
        <v>280.69839999999999</v>
      </c>
      <c r="AK57" s="21">
        <v>277.74369999999999</v>
      </c>
      <c r="AL57" s="21">
        <v>275.37990000000002</v>
      </c>
      <c r="AM57" s="21">
        <v>273.01609999999999</v>
      </c>
    </row>
    <row r="58" spans="1:40" hidden="1" x14ac:dyDescent="0.3">
      <c r="A58" s="25">
        <f t="shared" si="19"/>
        <v>12</v>
      </c>
      <c r="B58" s="25" t="s">
        <v>109</v>
      </c>
      <c r="C58" s="25" t="s">
        <v>247</v>
      </c>
      <c r="D58" s="25">
        <v>2</v>
      </c>
      <c r="E58" s="26" t="s">
        <v>294</v>
      </c>
      <c r="F58" s="36" t="s">
        <v>313</v>
      </c>
      <c r="G58" s="13" t="s">
        <v>312</v>
      </c>
      <c r="H58" s="27" t="s">
        <v>304</v>
      </c>
      <c r="I58" s="28">
        <v>0</v>
      </c>
      <c r="J58" s="26">
        <v>16.275600000000001</v>
      </c>
      <c r="K58" s="68">
        <v>16.275600000000001</v>
      </c>
      <c r="L58" s="68">
        <v>16.275600000000001</v>
      </c>
      <c r="M58" s="68">
        <v>16.275600000000001</v>
      </c>
      <c r="N58" s="68">
        <v>16.275600000000001</v>
      </c>
      <c r="O58" s="21">
        <v>16.275600000000001</v>
      </c>
      <c r="P58" s="21">
        <v>16.275600000000001</v>
      </c>
      <c r="Q58" s="21">
        <v>16.275600000000001</v>
      </c>
      <c r="R58" s="21">
        <v>16.275600000000001</v>
      </c>
      <c r="S58" s="21">
        <v>16.275600000000001</v>
      </c>
      <c r="T58" s="21">
        <v>16.275600000000001</v>
      </c>
      <c r="U58" s="21">
        <v>16.275600000000001</v>
      </c>
      <c r="V58" s="21">
        <v>16.275600000000001</v>
      </c>
      <c r="W58" s="21">
        <v>16.275600000000001</v>
      </c>
      <c r="X58" s="21">
        <v>16.275600000000001</v>
      </c>
      <c r="Y58" s="21">
        <v>16.275600000000001</v>
      </c>
      <c r="Z58" s="21">
        <v>16.275600000000001</v>
      </c>
      <c r="AA58" s="21">
        <v>16.275600000000001</v>
      </c>
      <c r="AB58" s="21">
        <v>16.275600000000001</v>
      </c>
      <c r="AC58" s="21">
        <v>16.275600000000001</v>
      </c>
      <c r="AD58" s="21">
        <v>16.275600000000001</v>
      </c>
      <c r="AE58" s="21">
        <v>16.275600000000001</v>
      </c>
      <c r="AF58" s="21">
        <v>16.275600000000001</v>
      </c>
      <c r="AG58" s="21">
        <v>16.275600000000001</v>
      </c>
      <c r="AH58" s="21">
        <v>16.275600000000001</v>
      </c>
      <c r="AI58" s="21">
        <v>16.275600000000001</v>
      </c>
      <c r="AJ58" s="21">
        <v>16.275600000000001</v>
      </c>
      <c r="AK58" s="21">
        <v>16.275600000000001</v>
      </c>
      <c r="AL58" s="21">
        <v>16.275600000000001</v>
      </c>
      <c r="AM58" s="21">
        <v>16.275600000000001</v>
      </c>
    </row>
    <row r="59" spans="1:40" hidden="1" x14ac:dyDescent="0.3">
      <c r="A59" s="25">
        <f t="shared" si="2"/>
        <v>12</v>
      </c>
      <c r="B59" s="25" t="s">
        <v>109</v>
      </c>
      <c r="C59" s="25" t="s">
        <v>247</v>
      </c>
      <c r="D59" s="25">
        <v>3</v>
      </c>
      <c r="E59" s="26" t="s">
        <v>296</v>
      </c>
      <c r="F59" s="36" t="s">
        <v>314</v>
      </c>
      <c r="G59" s="13" t="s">
        <v>315</v>
      </c>
      <c r="H59" s="27" t="s">
        <v>304</v>
      </c>
      <c r="I59" s="28">
        <v>0</v>
      </c>
      <c r="J59" s="26">
        <v>198</v>
      </c>
      <c r="K59" s="93">
        <v>191.268</v>
      </c>
      <c r="L59" s="93">
        <v>184.536</v>
      </c>
      <c r="M59" s="93">
        <v>177.804</v>
      </c>
      <c r="N59" s="93">
        <v>171.072</v>
      </c>
      <c r="O59" s="93">
        <v>152.4204</v>
      </c>
      <c r="P59" s="93">
        <v>133.7688</v>
      </c>
      <c r="Q59" s="93">
        <v>115.1172</v>
      </c>
      <c r="R59" s="93">
        <v>96.465599999999995</v>
      </c>
      <c r="S59" s="93">
        <v>77.813999999999993</v>
      </c>
      <c r="T59" s="93">
        <v>67.399199999999993</v>
      </c>
      <c r="U59" s="93">
        <v>56.984399999999994</v>
      </c>
      <c r="V59" s="93">
        <v>46.569599999999994</v>
      </c>
      <c r="W59" s="93">
        <v>36.154799999999994</v>
      </c>
      <c r="X59" s="93">
        <v>25.739999999999988</v>
      </c>
      <c r="Y59" s="93">
        <v>20.591999999999992</v>
      </c>
      <c r="Z59" s="93">
        <v>15.443999999999994</v>
      </c>
      <c r="AA59" s="93">
        <v>10.295999999999996</v>
      </c>
      <c r="AB59" s="93">
        <v>5.1479999999999979</v>
      </c>
      <c r="AC59" s="93">
        <v>0</v>
      </c>
      <c r="AD59" s="93">
        <v>0</v>
      </c>
      <c r="AE59" s="93">
        <v>0</v>
      </c>
      <c r="AF59" s="93">
        <v>0</v>
      </c>
      <c r="AG59" s="93">
        <v>0</v>
      </c>
      <c r="AH59" s="93">
        <v>0</v>
      </c>
      <c r="AI59" s="93">
        <v>0</v>
      </c>
      <c r="AJ59" s="93">
        <v>0</v>
      </c>
      <c r="AK59" s="93">
        <v>0</v>
      </c>
      <c r="AL59" s="93">
        <v>0</v>
      </c>
      <c r="AM59" s="93">
        <v>0</v>
      </c>
      <c r="AN59" s="29"/>
    </row>
    <row r="60" spans="1:40" hidden="1" x14ac:dyDescent="0.3">
      <c r="A60" s="25">
        <f t="shared" si="2"/>
        <v>12</v>
      </c>
      <c r="B60" s="25" t="s">
        <v>109</v>
      </c>
      <c r="C60" s="25" t="s">
        <v>247</v>
      </c>
      <c r="D60" s="25">
        <v>4</v>
      </c>
      <c r="E60" s="26" t="s">
        <v>297</v>
      </c>
      <c r="F60" s="36"/>
      <c r="G60" s="13"/>
      <c r="H60" s="27" t="s">
        <v>305</v>
      </c>
      <c r="I60" s="25">
        <v>0</v>
      </c>
      <c r="J60" s="26"/>
      <c r="K60" s="68"/>
      <c r="L60" s="68"/>
      <c r="M60" s="68"/>
      <c r="N60" s="68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</row>
    <row r="61" spans="1:40" hidden="1" x14ac:dyDescent="0.3">
      <c r="A61" s="25">
        <f t="shared" si="2"/>
        <v>12</v>
      </c>
      <c r="B61" s="25" t="s">
        <v>109</v>
      </c>
      <c r="C61" s="25" t="s">
        <v>247</v>
      </c>
      <c r="D61" s="25">
        <v>5</v>
      </c>
      <c r="E61" s="26" t="s">
        <v>299</v>
      </c>
      <c r="F61" s="36"/>
      <c r="G61" s="13"/>
      <c r="H61" s="27" t="s">
        <v>305</v>
      </c>
      <c r="I61" s="25">
        <v>0</v>
      </c>
      <c r="J61" s="26"/>
      <c r="K61" s="68"/>
      <c r="L61" s="68"/>
      <c r="M61" s="68"/>
      <c r="N61" s="68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</row>
    <row r="62" spans="1:40" hidden="1" x14ac:dyDescent="0.3">
      <c r="A62" s="15">
        <f t="shared" si="18"/>
        <v>13</v>
      </c>
      <c r="B62" s="15" t="s">
        <v>110</v>
      </c>
      <c r="C62" s="15" t="s">
        <v>248</v>
      </c>
      <c r="D62" s="15">
        <v>1</v>
      </c>
      <c r="E62" s="16" t="s">
        <v>293</v>
      </c>
      <c r="F62" s="15" t="s">
        <v>311</v>
      </c>
      <c r="G62" s="15" t="s">
        <v>312</v>
      </c>
      <c r="H62" s="17" t="s">
        <v>304</v>
      </c>
      <c r="I62" s="18">
        <v>0</v>
      </c>
      <c r="J62" s="19">
        <v>215.68039999999999</v>
      </c>
      <c r="K62" s="68">
        <v>215.68039999999999</v>
      </c>
      <c r="L62" s="68">
        <v>287.57380000000001</v>
      </c>
      <c r="M62" s="68">
        <v>248.98169999999999</v>
      </c>
      <c r="N62" s="68">
        <v>215.5685</v>
      </c>
      <c r="O62" s="21">
        <v>215.5685</v>
      </c>
      <c r="P62" s="21">
        <v>215.5685</v>
      </c>
      <c r="Q62" s="21">
        <v>215.5685</v>
      </c>
      <c r="R62" s="21">
        <v>215.5685</v>
      </c>
      <c r="S62" s="21">
        <v>215.5685</v>
      </c>
      <c r="T62" s="21">
        <v>215.5685</v>
      </c>
      <c r="U62" s="21">
        <v>215.5685</v>
      </c>
      <c r="V62" s="21">
        <v>215.5685</v>
      </c>
      <c r="W62" s="21">
        <v>215.5685</v>
      </c>
      <c r="X62" s="21">
        <v>215.5685</v>
      </c>
      <c r="Y62" s="21">
        <v>215.5685</v>
      </c>
      <c r="Z62" s="21">
        <v>215.5685</v>
      </c>
      <c r="AA62" s="21">
        <v>215.5685</v>
      </c>
      <c r="AB62" s="21">
        <v>215.5685</v>
      </c>
      <c r="AC62" s="21">
        <v>215.5685</v>
      </c>
      <c r="AD62" s="21">
        <v>215.5685</v>
      </c>
      <c r="AE62" s="21">
        <v>215.5685</v>
      </c>
      <c r="AF62" s="21">
        <v>215.5685</v>
      </c>
      <c r="AG62" s="21">
        <v>215.5685</v>
      </c>
      <c r="AH62" s="21">
        <v>215.5685</v>
      </c>
      <c r="AI62" s="21">
        <v>215.5685</v>
      </c>
      <c r="AJ62" s="21">
        <v>215.5685</v>
      </c>
      <c r="AK62" s="21">
        <v>215.5685</v>
      </c>
      <c r="AL62" s="21">
        <v>215.5685</v>
      </c>
      <c r="AM62" s="21">
        <v>215.5685</v>
      </c>
    </row>
    <row r="63" spans="1:40" hidden="1" x14ac:dyDescent="0.3">
      <c r="A63" s="15">
        <f t="shared" si="19"/>
        <v>13</v>
      </c>
      <c r="B63" s="15" t="s">
        <v>110</v>
      </c>
      <c r="C63" s="15" t="s">
        <v>248</v>
      </c>
      <c r="D63" s="15">
        <v>2</v>
      </c>
      <c r="E63" s="16" t="s">
        <v>294</v>
      </c>
      <c r="F63" s="15" t="s">
        <v>313</v>
      </c>
      <c r="G63" s="15" t="s">
        <v>312</v>
      </c>
      <c r="H63" s="17" t="s">
        <v>304</v>
      </c>
      <c r="I63" s="18">
        <v>0</v>
      </c>
      <c r="J63" s="19">
        <v>49.32</v>
      </c>
      <c r="K63" s="68">
        <v>49.32</v>
      </c>
      <c r="L63" s="68">
        <v>49.32</v>
      </c>
      <c r="M63" s="68">
        <v>49.32</v>
      </c>
      <c r="N63" s="68">
        <v>49.32</v>
      </c>
      <c r="O63" s="21">
        <v>49.32</v>
      </c>
      <c r="P63" s="21">
        <v>49.32</v>
      </c>
      <c r="Q63" s="21">
        <v>49.32</v>
      </c>
      <c r="R63" s="21">
        <v>49.32</v>
      </c>
      <c r="S63" s="21">
        <v>49.32</v>
      </c>
      <c r="T63" s="21">
        <v>49.32</v>
      </c>
      <c r="U63" s="21">
        <v>49.32</v>
      </c>
      <c r="V63" s="21">
        <v>49.32</v>
      </c>
      <c r="W63" s="21">
        <v>49.32</v>
      </c>
      <c r="X63" s="21">
        <v>49.32</v>
      </c>
      <c r="Y63" s="21">
        <v>49.32</v>
      </c>
      <c r="Z63" s="21">
        <v>49.32</v>
      </c>
      <c r="AA63" s="21">
        <v>49.32</v>
      </c>
      <c r="AB63" s="21">
        <v>49.32</v>
      </c>
      <c r="AC63" s="21">
        <v>49.32</v>
      </c>
      <c r="AD63" s="21">
        <v>49.32</v>
      </c>
      <c r="AE63" s="21">
        <v>49.32</v>
      </c>
      <c r="AF63" s="21">
        <v>49.32</v>
      </c>
      <c r="AG63" s="21">
        <v>49.32</v>
      </c>
      <c r="AH63" s="21">
        <v>49.32</v>
      </c>
      <c r="AI63" s="21">
        <v>49.32</v>
      </c>
      <c r="AJ63" s="21">
        <v>49.32</v>
      </c>
      <c r="AK63" s="21">
        <v>49.32</v>
      </c>
      <c r="AL63" s="21">
        <v>49.32</v>
      </c>
      <c r="AM63" s="21">
        <v>49.32</v>
      </c>
    </row>
    <row r="64" spans="1:40" hidden="1" x14ac:dyDescent="0.3">
      <c r="A64" s="15">
        <f t="shared" si="2"/>
        <v>13</v>
      </c>
      <c r="B64" s="15" t="s">
        <v>110</v>
      </c>
      <c r="C64" s="15" t="s">
        <v>248</v>
      </c>
      <c r="D64" s="15">
        <v>3</v>
      </c>
      <c r="E64" s="22" t="s">
        <v>296</v>
      </c>
      <c r="F64" s="15" t="s">
        <v>314</v>
      </c>
      <c r="G64" s="15" t="s">
        <v>315</v>
      </c>
      <c r="H64" s="17" t="s">
        <v>304</v>
      </c>
      <c r="I64" s="18">
        <v>0</v>
      </c>
      <c r="J64" s="95">
        <v>4891</v>
      </c>
      <c r="K64" s="93">
        <v>4725.4208399999998</v>
      </c>
      <c r="L64" s="93">
        <v>4559.1016799999998</v>
      </c>
      <c r="M64" s="93">
        <v>4392.7825199999997</v>
      </c>
      <c r="N64" s="93">
        <v>4226.4633599999997</v>
      </c>
      <c r="O64" s="93">
        <v>3765.6614519999998</v>
      </c>
      <c r="P64" s="93">
        <v>3304.8595439999999</v>
      </c>
      <c r="Q64" s="93">
        <v>2844.057636</v>
      </c>
      <c r="R64" s="93">
        <v>2383.2557280000001</v>
      </c>
      <c r="S64" s="93">
        <v>1922.4538199999997</v>
      </c>
      <c r="T64" s="93">
        <v>1665.1482959999998</v>
      </c>
      <c r="U64" s="93">
        <v>1407.842772</v>
      </c>
      <c r="V64" s="93">
        <v>1150.5372480000001</v>
      </c>
      <c r="W64" s="93">
        <v>893.2317240000001</v>
      </c>
      <c r="X64" s="93">
        <v>635.92619999999965</v>
      </c>
      <c r="Y64" s="93">
        <v>508.74095999999975</v>
      </c>
      <c r="Z64" s="93">
        <v>381.55571999999984</v>
      </c>
      <c r="AA64" s="93">
        <v>254.3704799999999</v>
      </c>
      <c r="AB64" s="93">
        <v>127.18523999999996</v>
      </c>
      <c r="AC64" s="93">
        <v>0</v>
      </c>
      <c r="AD64" s="93">
        <v>0</v>
      </c>
      <c r="AE64" s="93">
        <v>0</v>
      </c>
      <c r="AF64" s="93">
        <v>0</v>
      </c>
      <c r="AG64" s="93">
        <v>0</v>
      </c>
      <c r="AH64" s="93">
        <v>0</v>
      </c>
      <c r="AI64" s="93">
        <v>0</v>
      </c>
      <c r="AJ64" s="93">
        <v>0</v>
      </c>
      <c r="AK64" s="93">
        <v>0</v>
      </c>
      <c r="AL64" s="93">
        <v>0</v>
      </c>
      <c r="AM64" s="93">
        <v>0</v>
      </c>
    </row>
    <row r="65" spans="1:40" hidden="1" x14ac:dyDescent="0.3">
      <c r="A65" s="15">
        <f t="shared" si="2"/>
        <v>13</v>
      </c>
      <c r="B65" s="15" t="s">
        <v>110</v>
      </c>
      <c r="C65" s="15" t="s">
        <v>248</v>
      </c>
      <c r="D65" s="15">
        <v>4</v>
      </c>
      <c r="E65" s="22" t="s">
        <v>297</v>
      </c>
      <c r="F65" s="15"/>
      <c r="G65" s="15"/>
      <c r="H65" s="23" t="s">
        <v>305</v>
      </c>
      <c r="I65" s="24">
        <v>0</v>
      </c>
      <c r="J65" s="16"/>
      <c r="K65" s="68"/>
      <c r="L65" s="68"/>
      <c r="M65" s="68"/>
      <c r="N65" s="68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</row>
    <row r="66" spans="1:40" hidden="1" x14ac:dyDescent="0.3">
      <c r="A66" s="15">
        <f t="shared" si="2"/>
        <v>13</v>
      </c>
      <c r="B66" s="15" t="s">
        <v>110</v>
      </c>
      <c r="C66" s="15" t="s">
        <v>248</v>
      </c>
      <c r="D66" s="15">
        <v>5</v>
      </c>
      <c r="E66" s="22" t="s">
        <v>299</v>
      </c>
      <c r="F66" s="15"/>
      <c r="G66" s="15"/>
      <c r="H66" s="23" t="s">
        <v>305</v>
      </c>
      <c r="I66" s="24">
        <v>0</v>
      </c>
      <c r="J66" s="22"/>
      <c r="K66" s="68"/>
      <c r="L66" s="68"/>
      <c r="M66" s="68"/>
      <c r="N66" s="68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</row>
    <row r="67" spans="1:40" hidden="1" x14ac:dyDescent="0.3">
      <c r="A67" s="25">
        <f t="shared" si="18"/>
        <v>14</v>
      </c>
      <c r="B67" s="25" t="s">
        <v>111</v>
      </c>
      <c r="C67" s="25" t="s">
        <v>249</v>
      </c>
      <c r="D67" s="25">
        <v>1</v>
      </c>
      <c r="E67" s="26" t="s">
        <v>293</v>
      </c>
      <c r="F67" s="36" t="s">
        <v>311</v>
      </c>
      <c r="G67" s="13" t="s">
        <v>312</v>
      </c>
      <c r="H67" s="27" t="s">
        <v>304</v>
      </c>
      <c r="I67" s="28">
        <v>0</v>
      </c>
      <c r="J67" s="26">
        <v>275.57850000000002</v>
      </c>
      <c r="K67" s="68">
        <v>261.47460000000001</v>
      </c>
      <c r="L67" s="68">
        <v>329.82159999999999</v>
      </c>
      <c r="M67" s="68">
        <v>275.23349999999999</v>
      </c>
      <c r="N67" s="68">
        <v>229.3569</v>
      </c>
      <c r="O67" s="21">
        <v>222.48060000000001</v>
      </c>
      <c r="P67" s="21">
        <v>215.2603</v>
      </c>
      <c r="Q67" s="21">
        <v>210.09979999999999</v>
      </c>
      <c r="R67" s="21">
        <v>204.59960000000001</v>
      </c>
      <c r="S67" s="21">
        <v>199.4435</v>
      </c>
      <c r="T67" s="21">
        <v>194.28299999999999</v>
      </c>
      <c r="U67" s="21">
        <v>188.78280000000001</v>
      </c>
      <c r="V67" s="21">
        <v>183.6223</v>
      </c>
      <c r="W67" s="21">
        <v>182.25049999999999</v>
      </c>
      <c r="X67" s="21">
        <v>180.53039999999999</v>
      </c>
      <c r="Y67" s="21">
        <v>179.1542</v>
      </c>
      <c r="Z67" s="21">
        <v>177.77809999999999</v>
      </c>
      <c r="AA67" s="21">
        <v>176.40190000000001</v>
      </c>
      <c r="AB67" s="21">
        <v>174.68180000000001</v>
      </c>
      <c r="AC67" s="21">
        <v>173.31</v>
      </c>
      <c r="AD67" s="21">
        <v>171.93389999999999</v>
      </c>
      <c r="AE67" s="21">
        <v>170.55770000000001</v>
      </c>
      <c r="AF67" s="21">
        <v>169.1816</v>
      </c>
      <c r="AG67" s="21">
        <v>167.4614</v>
      </c>
      <c r="AH67" s="21">
        <v>166.08529999999999</v>
      </c>
      <c r="AI67" s="21">
        <v>164.70910000000001</v>
      </c>
      <c r="AJ67" s="21">
        <v>163.3374</v>
      </c>
      <c r="AK67" s="21">
        <v>161.6172</v>
      </c>
      <c r="AL67" s="21">
        <v>160.24109999999999</v>
      </c>
      <c r="AM67" s="21">
        <v>158.86500000000001</v>
      </c>
    </row>
    <row r="68" spans="1:40" hidden="1" x14ac:dyDescent="0.3">
      <c r="A68" s="25">
        <f t="shared" si="19"/>
        <v>14</v>
      </c>
      <c r="B68" s="25" t="s">
        <v>111</v>
      </c>
      <c r="C68" s="25" t="s">
        <v>249</v>
      </c>
      <c r="D68" s="25">
        <v>2</v>
      </c>
      <c r="E68" s="26" t="s">
        <v>294</v>
      </c>
      <c r="F68" s="36" t="s">
        <v>313</v>
      </c>
      <c r="G68" s="13" t="s">
        <v>312</v>
      </c>
      <c r="H68" s="27" t="s">
        <v>304</v>
      </c>
      <c r="I68" s="28">
        <v>0</v>
      </c>
      <c r="J68" s="26">
        <v>24.66</v>
      </c>
      <c r="K68" s="68">
        <v>24.66</v>
      </c>
      <c r="L68" s="68">
        <v>24.66</v>
      </c>
      <c r="M68" s="68">
        <v>24.66</v>
      </c>
      <c r="N68" s="68">
        <v>24.66</v>
      </c>
      <c r="O68" s="21">
        <v>24.66</v>
      </c>
      <c r="P68" s="21">
        <v>24.66</v>
      </c>
      <c r="Q68" s="21">
        <v>24.66</v>
      </c>
      <c r="R68" s="21">
        <v>24.66</v>
      </c>
      <c r="S68" s="21">
        <v>24.66</v>
      </c>
      <c r="T68" s="21">
        <v>24.66</v>
      </c>
      <c r="U68" s="21">
        <v>24.66</v>
      </c>
      <c r="V68" s="21">
        <v>24.66</v>
      </c>
      <c r="W68" s="21">
        <v>24.66</v>
      </c>
      <c r="X68" s="21">
        <v>24.66</v>
      </c>
      <c r="Y68" s="21">
        <v>24.66</v>
      </c>
      <c r="Z68" s="21">
        <v>24.66</v>
      </c>
      <c r="AA68" s="21">
        <v>24.66</v>
      </c>
      <c r="AB68" s="21">
        <v>24.66</v>
      </c>
      <c r="AC68" s="21">
        <v>24.66</v>
      </c>
      <c r="AD68" s="21">
        <v>24.66</v>
      </c>
      <c r="AE68" s="21">
        <v>24.66</v>
      </c>
      <c r="AF68" s="21">
        <v>24.66</v>
      </c>
      <c r="AG68" s="21">
        <v>24.66</v>
      </c>
      <c r="AH68" s="21">
        <v>24.66</v>
      </c>
      <c r="AI68" s="21">
        <v>24.66</v>
      </c>
      <c r="AJ68" s="21">
        <v>24.66</v>
      </c>
      <c r="AK68" s="21">
        <v>24.66</v>
      </c>
      <c r="AL68" s="21">
        <v>24.66</v>
      </c>
      <c r="AM68" s="21">
        <v>24.66</v>
      </c>
    </row>
    <row r="69" spans="1:40" hidden="1" x14ac:dyDescent="0.3">
      <c r="A69" s="25">
        <f t="shared" si="2"/>
        <v>14</v>
      </c>
      <c r="B69" s="25" t="s">
        <v>111</v>
      </c>
      <c r="C69" s="25" t="s">
        <v>249</v>
      </c>
      <c r="D69" s="25">
        <v>3</v>
      </c>
      <c r="E69" s="26" t="s">
        <v>296</v>
      </c>
      <c r="F69" s="36" t="s">
        <v>314</v>
      </c>
      <c r="G69" s="13" t="s">
        <v>315</v>
      </c>
      <c r="H69" s="27" t="s">
        <v>304</v>
      </c>
      <c r="I69" s="28">
        <v>0</v>
      </c>
      <c r="J69" s="99">
        <v>791.99600000000009</v>
      </c>
      <c r="K69" s="93">
        <v>765.0681360000001</v>
      </c>
      <c r="L69" s="93">
        <v>738.1402720000001</v>
      </c>
      <c r="M69" s="93">
        <v>711.2124080000001</v>
      </c>
      <c r="N69" s="93">
        <v>684.2845440000001</v>
      </c>
      <c r="O69" s="93">
        <v>609.67852080000011</v>
      </c>
      <c r="P69" s="93">
        <v>535.07249760000013</v>
      </c>
      <c r="Q69" s="93">
        <v>460.46647440000015</v>
      </c>
      <c r="R69" s="93">
        <v>385.86045120000017</v>
      </c>
      <c r="S69" s="93">
        <v>311.25442800000002</v>
      </c>
      <c r="T69" s="93">
        <v>269.59543840000003</v>
      </c>
      <c r="U69" s="93">
        <v>227.93644880000002</v>
      </c>
      <c r="V69" s="93">
        <v>186.27745920000001</v>
      </c>
      <c r="W69" s="93">
        <v>144.6184696</v>
      </c>
      <c r="X69" s="93">
        <v>102.95947999999999</v>
      </c>
      <c r="Y69" s="93">
        <v>82.367583999999994</v>
      </c>
      <c r="Z69" s="93">
        <v>61.775687999999995</v>
      </c>
      <c r="AA69" s="93">
        <v>41.183791999999997</v>
      </c>
      <c r="AB69" s="93">
        <v>20.591895999999998</v>
      </c>
      <c r="AC69" s="93">
        <v>0</v>
      </c>
      <c r="AD69" s="93">
        <v>0</v>
      </c>
      <c r="AE69" s="93">
        <v>0</v>
      </c>
      <c r="AF69" s="93">
        <v>0</v>
      </c>
      <c r="AG69" s="93">
        <v>0</v>
      </c>
      <c r="AH69" s="93">
        <v>0</v>
      </c>
      <c r="AI69" s="93">
        <v>0</v>
      </c>
      <c r="AJ69" s="93">
        <v>0</v>
      </c>
      <c r="AK69" s="93">
        <v>0</v>
      </c>
      <c r="AL69" s="93">
        <v>0</v>
      </c>
      <c r="AM69" s="93">
        <v>0</v>
      </c>
      <c r="AN69" s="29"/>
    </row>
    <row r="70" spans="1:40" hidden="1" x14ac:dyDescent="0.3">
      <c r="A70" s="25">
        <f t="shared" si="2"/>
        <v>14</v>
      </c>
      <c r="B70" s="25" t="s">
        <v>111</v>
      </c>
      <c r="C70" s="25" t="s">
        <v>249</v>
      </c>
      <c r="D70" s="25">
        <v>4</v>
      </c>
      <c r="E70" s="26" t="s">
        <v>297</v>
      </c>
      <c r="F70" s="36"/>
      <c r="G70" s="13"/>
      <c r="H70" s="27" t="s">
        <v>305</v>
      </c>
      <c r="I70" s="25">
        <v>0</v>
      </c>
      <c r="J70" s="26"/>
      <c r="K70" s="68"/>
      <c r="L70" s="68"/>
      <c r="M70" s="68"/>
      <c r="N70" s="68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</row>
    <row r="71" spans="1:40" hidden="1" x14ac:dyDescent="0.3">
      <c r="A71" s="25">
        <f t="shared" si="2"/>
        <v>14</v>
      </c>
      <c r="B71" s="25" t="s">
        <v>111</v>
      </c>
      <c r="C71" s="25" t="s">
        <v>249</v>
      </c>
      <c r="D71" s="25">
        <v>5</v>
      </c>
      <c r="E71" s="26" t="s">
        <v>299</v>
      </c>
      <c r="F71" s="36"/>
      <c r="G71" s="13"/>
      <c r="H71" s="27" t="s">
        <v>305</v>
      </c>
      <c r="I71" s="25">
        <v>0</v>
      </c>
      <c r="J71" s="26"/>
      <c r="K71" s="68"/>
      <c r="L71" s="68"/>
      <c r="M71" s="68"/>
      <c r="N71" s="68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</row>
    <row r="72" spans="1:40" hidden="1" x14ac:dyDescent="0.3">
      <c r="A72" s="15">
        <f t="shared" si="18"/>
        <v>15</v>
      </c>
      <c r="B72" s="15" t="s">
        <v>112</v>
      </c>
      <c r="C72" s="15" t="s">
        <v>250</v>
      </c>
      <c r="D72" s="15">
        <v>1</v>
      </c>
      <c r="E72" s="16" t="s">
        <v>293</v>
      </c>
      <c r="F72" s="15" t="s">
        <v>311</v>
      </c>
      <c r="G72" s="15" t="s">
        <v>312</v>
      </c>
      <c r="H72" s="17" t="s">
        <v>304</v>
      </c>
      <c r="I72" s="18">
        <v>0</v>
      </c>
      <c r="J72" s="19">
        <v>215.68039999999999</v>
      </c>
      <c r="K72" s="68">
        <v>215.68039999999999</v>
      </c>
      <c r="L72" s="68">
        <v>287.57380000000001</v>
      </c>
      <c r="M72" s="68">
        <v>248.98169999999999</v>
      </c>
      <c r="N72" s="68">
        <v>215.5685</v>
      </c>
      <c r="O72" s="21">
        <v>215.5685</v>
      </c>
      <c r="P72" s="21">
        <v>215.5685</v>
      </c>
      <c r="Q72" s="21">
        <v>215.5685</v>
      </c>
      <c r="R72" s="21">
        <v>215.5685</v>
      </c>
      <c r="S72" s="21">
        <v>215.5685</v>
      </c>
      <c r="T72" s="21">
        <v>215.5685</v>
      </c>
      <c r="U72" s="21">
        <v>215.5685</v>
      </c>
      <c r="V72" s="21">
        <v>215.5685</v>
      </c>
      <c r="W72" s="21">
        <v>215.5685</v>
      </c>
      <c r="X72" s="21">
        <v>215.5685</v>
      </c>
      <c r="Y72" s="21">
        <v>215.5685</v>
      </c>
      <c r="Z72" s="21">
        <v>215.5685</v>
      </c>
      <c r="AA72" s="21">
        <v>215.5685</v>
      </c>
      <c r="AB72" s="21">
        <v>215.5685</v>
      </c>
      <c r="AC72" s="21">
        <v>215.5685</v>
      </c>
      <c r="AD72" s="21">
        <v>215.5685</v>
      </c>
      <c r="AE72" s="21">
        <v>215.5685</v>
      </c>
      <c r="AF72" s="21">
        <v>215.5685</v>
      </c>
      <c r="AG72" s="21">
        <v>215.5685</v>
      </c>
      <c r="AH72" s="21">
        <v>215.5685</v>
      </c>
      <c r="AI72" s="21">
        <v>215.5685</v>
      </c>
      <c r="AJ72" s="21">
        <v>215.5685</v>
      </c>
      <c r="AK72" s="21">
        <v>215.5685</v>
      </c>
      <c r="AL72" s="21">
        <v>215.5685</v>
      </c>
      <c r="AM72" s="21">
        <v>215.5685</v>
      </c>
    </row>
    <row r="73" spans="1:40" hidden="1" x14ac:dyDescent="0.3">
      <c r="A73" s="15">
        <f t="shared" si="19"/>
        <v>15</v>
      </c>
      <c r="B73" s="15" t="s">
        <v>112</v>
      </c>
      <c r="C73" s="15" t="s">
        <v>250</v>
      </c>
      <c r="D73" s="15">
        <v>2</v>
      </c>
      <c r="E73" s="16" t="s">
        <v>294</v>
      </c>
      <c r="F73" s="15" t="s">
        <v>313</v>
      </c>
      <c r="G73" s="15" t="s">
        <v>312</v>
      </c>
      <c r="H73" s="17" t="s">
        <v>304</v>
      </c>
      <c r="I73" s="18">
        <v>0</v>
      </c>
      <c r="J73" s="19">
        <v>49.32</v>
      </c>
      <c r="K73" s="68">
        <v>49.32</v>
      </c>
      <c r="L73" s="68">
        <v>49.32</v>
      </c>
      <c r="M73" s="68">
        <v>49.32</v>
      </c>
      <c r="N73" s="68">
        <v>49.32</v>
      </c>
      <c r="O73" s="21">
        <v>49.32</v>
      </c>
      <c r="P73" s="21">
        <v>49.32</v>
      </c>
      <c r="Q73" s="21">
        <v>49.32</v>
      </c>
      <c r="R73" s="21">
        <v>49.32</v>
      </c>
      <c r="S73" s="21">
        <v>49.32</v>
      </c>
      <c r="T73" s="21">
        <v>49.32</v>
      </c>
      <c r="U73" s="21">
        <v>49.32</v>
      </c>
      <c r="V73" s="21">
        <v>49.32</v>
      </c>
      <c r="W73" s="21">
        <v>49.32</v>
      </c>
      <c r="X73" s="21">
        <v>49.32</v>
      </c>
      <c r="Y73" s="21">
        <v>49.32</v>
      </c>
      <c r="Z73" s="21">
        <v>49.32</v>
      </c>
      <c r="AA73" s="21">
        <v>49.32</v>
      </c>
      <c r="AB73" s="21">
        <v>49.32</v>
      </c>
      <c r="AC73" s="21">
        <v>49.32</v>
      </c>
      <c r="AD73" s="21">
        <v>49.32</v>
      </c>
      <c r="AE73" s="21">
        <v>49.32</v>
      </c>
      <c r="AF73" s="21">
        <v>49.32</v>
      </c>
      <c r="AG73" s="21">
        <v>49.32</v>
      </c>
      <c r="AH73" s="21">
        <v>49.32</v>
      </c>
      <c r="AI73" s="21">
        <v>49.32</v>
      </c>
      <c r="AJ73" s="21">
        <v>49.32</v>
      </c>
      <c r="AK73" s="21">
        <v>49.32</v>
      </c>
      <c r="AL73" s="21">
        <v>49.32</v>
      </c>
      <c r="AM73" s="21">
        <v>49.32</v>
      </c>
    </row>
    <row r="74" spans="1:40" hidden="1" x14ac:dyDescent="0.3">
      <c r="A74" s="15">
        <f t="shared" si="2"/>
        <v>15</v>
      </c>
      <c r="B74" s="15" t="s">
        <v>112</v>
      </c>
      <c r="C74" s="15" t="s">
        <v>250</v>
      </c>
      <c r="D74" s="15">
        <v>3</v>
      </c>
      <c r="E74" s="22" t="s">
        <v>296</v>
      </c>
      <c r="F74" s="15" t="s">
        <v>314</v>
      </c>
      <c r="G74" s="15" t="s">
        <v>315</v>
      </c>
      <c r="H74" s="17" t="s">
        <v>304</v>
      </c>
      <c r="I74" s="18">
        <v>0</v>
      </c>
      <c r="J74" s="95">
        <v>5765</v>
      </c>
      <c r="K74" s="93">
        <v>5569.2459900000003</v>
      </c>
      <c r="L74" s="93">
        <v>5373.2269800000004</v>
      </c>
      <c r="M74" s="93">
        <v>5177.2079700000004</v>
      </c>
      <c r="N74" s="93">
        <v>4981.1889600000004</v>
      </c>
      <c r="O74" s="93">
        <v>4438.1009970000005</v>
      </c>
      <c r="P74" s="93">
        <v>3895.0130340000005</v>
      </c>
      <c r="Q74" s="93">
        <v>3351.9250710000006</v>
      </c>
      <c r="R74" s="93">
        <v>2808.8371080000006</v>
      </c>
      <c r="S74" s="93">
        <v>2265.7491450000002</v>
      </c>
      <c r="T74" s="93">
        <v>1962.4962060000003</v>
      </c>
      <c r="U74" s="93">
        <v>1659.2432670000003</v>
      </c>
      <c r="V74" s="93">
        <v>1355.9903280000003</v>
      </c>
      <c r="W74" s="93">
        <v>1052.7373890000003</v>
      </c>
      <c r="X74" s="93">
        <v>749.48445000000015</v>
      </c>
      <c r="Y74" s="93">
        <v>599.58756000000017</v>
      </c>
      <c r="Z74" s="93">
        <v>449.69067000000013</v>
      </c>
      <c r="AA74" s="93">
        <v>299.79378000000008</v>
      </c>
      <c r="AB74" s="93">
        <v>149.89689000000004</v>
      </c>
      <c r="AC74" s="93">
        <v>0</v>
      </c>
      <c r="AD74" s="93">
        <v>0</v>
      </c>
      <c r="AE74" s="93">
        <v>0</v>
      </c>
      <c r="AF74" s="93">
        <v>0</v>
      </c>
      <c r="AG74" s="93">
        <v>0</v>
      </c>
      <c r="AH74" s="93">
        <v>0</v>
      </c>
      <c r="AI74" s="93">
        <v>0</v>
      </c>
      <c r="AJ74" s="93">
        <v>0</v>
      </c>
      <c r="AK74" s="93">
        <v>0</v>
      </c>
      <c r="AL74" s="93">
        <v>0</v>
      </c>
      <c r="AM74" s="93">
        <v>0</v>
      </c>
    </row>
    <row r="75" spans="1:40" hidden="1" x14ac:dyDescent="0.3">
      <c r="A75" s="15">
        <f t="shared" si="2"/>
        <v>15</v>
      </c>
      <c r="B75" s="15" t="s">
        <v>112</v>
      </c>
      <c r="C75" s="15" t="s">
        <v>250</v>
      </c>
      <c r="D75" s="15">
        <v>4</v>
      </c>
      <c r="E75" s="22" t="s">
        <v>297</v>
      </c>
      <c r="F75" s="15"/>
      <c r="G75" s="15"/>
      <c r="H75" s="23" t="s">
        <v>305</v>
      </c>
      <c r="I75" s="24">
        <v>0</v>
      </c>
      <c r="J75" s="16"/>
      <c r="K75" s="68"/>
      <c r="L75" s="68"/>
      <c r="M75" s="68"/>
      <c r="N75" s="68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</row>
    <row r="76" spans="1:40" hidden="1" x14ac:dyDescent="0.3">
      <c r="A76" s="15">
        <f t="shared" si="2"/>
        <v>15</v>
      </c>
      <c r="B76" s="15" t="s">
        <v>112</v>
      </c>
      <c r="C76" s="15" t="s">
        <v>250</v>
      </c>
      <c r="D76" s="15">
        <v>5</v>
      </c>
      <c r="E76" s="22" t="s">
        <v>299</v>
      </c>
      <c r="F76" s="15"/>
      <c r="G76" s="15"/>
      <c r="H76" s="23" t="s">
        <v>305</v>
      </c>
      <c r="I76" s="24">
        <v>0</v>
      </c>
      <c r="J76" s="22"/>
      <c r="K76" s="68"/>
      <c r="L76" s="68"/>
      <c r="M76" s="68"/>
      <c r="N76" s="68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</row>
    <row r="77" spans="1:40" hidden="1" x14ac:dyDescent="0.3">
      <c r="A77" s="25">
        <f t="shared" si="18"/>
        <v>16</v>
      </c>
      <c r="B77" s="25" t="s">
        <v>113</v>
      </c>
      <c r="C77" s="25" t="s">
        <v>251</v>
      </c>
      <c r="D77" s="25">
        <v>1</v>
      </c>
      <c r="E77" s="26" t="s">
        <v>293</v>
      </c>
      <c r="F77" s="36" t="s">
        <v>311</v>
      </c>
      <c r="G77" s="13" t="s">
        <v>312</v>
      </c>
      <c r="H77" s="27" t="s">
        <v>305</v>
      </c>
      <c r="I77" s="28">
        <v>0</v>
      </c>
      <c r="J77" s="26"/>
      <c r="K77" s="68"/>
      <c r="L77" s="68"/>
      <c r="M77" s="68"/>
      <c r="N77" s="68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</row>
    <row r="78" spans="1:40" hidden="1" x14ac:dyDescent="0.3">
      <c r="A78" s="25">
        <f t="shared" si="19"/>
        <v>16</v>
      </c>
      <c r="B78" s="25" t="s">
        <v>113</v>
      </c>
      <c r="C78" s="25" t="s">
        <v>251</v>
      </c>
      <c r="D78" s="25">
        <v>2</v>
      </c>
      <c r="E78" s="26" t="s">
        <v>294</v>
      </c>
      <c r="F78" s="36" t="s">
        <v>313</v>
      </c>
      <c r="G78" s="13" t="s">
        <v>312</v>
      </c>
      <c r="H78" s="27" t="s">
        <v>305</v>
      </c>
      <c r="I78" s="28">
        <v>0</v>
      </c>
      <c r="J78" s="26"/>
      <c r="K78" s="68"/>
      <c r="L78" s="68"/>
      <c r="M78" s="68"/>
      <c r="N78" s="68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</row>
    <row r="79" spans="1:40" hidden="1" x14ac:dyDescent="0.3">
      <c r="A79" s="25">
        <f t="shared" si="19"/>
        <v>16</v>
      </c>
      <c r="B79" s="25" t="s">
        <v>113</v>
      </c>
      <c r="C79" s="25" t="s">
        <v>251</v>
      </c>
      <c r="D79" s="25">
        <v>3</v>
      </c>
      <c r="E79" s="26" t="s">
        <v>296</v>
      </c>
      <c r="F79" s="36" t="s">
        <v>314</v>
      </c>
      <c r="G79" s="13" t="s">
        <v>315</v>
      </c>
      <c r="H79" s="27" t="s">
        <v>304</v>
      </c>
      <c r="I79" s="28">
        <v>0</v>
      </c>
      <c r="J79" s="26">
        <v>0</v>
      </c>
      <c r="K79" s="68">
        <v>0</v>
      </c>
      <c r="L79" s="68">
        <v>0</v>
      </c>
      <c r="M79" s="68">
        <v>0</v>
      </c>
      <c r="N79" s="68">
        <v>0</v>
      </c>
      <c r="O79" s="21">
        <v>0</v>
      </c>
      <c r="P79" s="21">
        <v>0</v>
      </c>
      <c r="Q79" s="21">
        <v>0</v>
      </c>
      <c r="R79" s="21">
        <v>0</v>
      </c>
      <c r="S79" s="21">
        <v>0</v>
      </c>
      <c r="T79" s="21">
        <v>0</v>
      </c>
      <c r="U79" s="21">
        <v>0</v>
      </c>
      <c r="V79" s="21">
        <v>0</v>
      </c>
      <c r="W79" s="21">
        <v>0</v>
      </c>
      <c r="X79" s="21">
        <v>0</v>
      </c>
      <c r="Y79" s="21">
        <v>0</v>
      </c>
      <c r="Z79" s="21">
        <v>0</v>
      </c>
      <c r="AA79" s="21">
        <v>0</v>
      </c>
      <c r="AB79" s="21">
        <v>0</v>
      </c>
      <c r="AC79" s="21">
        <v>0</v>
      </c>
      <c r="AD79" s="21">
        <v>0</v>
      </c>
      <c r="AE79" s="21">
        <v>0</v>
      </c>
      <c r="AF79" s="21">
        <v>0</v>
      </c>
      <c r="AG79" s="21">
        <v>0</v>
      </c>
      <c r="AH79" s="21">
        <v>0</v>
      </c>
      <c r="AI79" s="21">
        <v>0</v>
      </c>
      <c r="AJ79" s="21">
        <v>0</v>
      </c>
      <c r="AK79" s="21">
        <v>0</v>
      </c>
      <c r="AL79" s="21">
        <v>0</v>
      </c>
      <c r="AM79" s="21">
        <v>0</v>
      </c>
      <c r="AN79" s="29"/>
    </row>
    <row r="80" spans="1:40" hidden="1" x14ac:dyDescent="0.3">
      <c r="A80" s="25">
        <f t="shared" si="19"/>
        <v>16</v>
      </c>
      <c r="B80" s="25" t="s">
        <v>113</v>
      </c>
      <c r="C80" s="25" t="s">
        <v>251</v>
      </c>
      <c r="D80" s="25">
        <v>4</v>
      </c>
      <c r="E80" s="26" t="s">
        <v>297</v>
      </c>
      <c r="F80" s="36"/>
      <c r="G80" s="13"/>
      <c r="H80" s="27" t="s">
        <v>305</v>
      </c>
      <c r="I80" s="25">
        <v>0</v>
      </c>
      <c r="J80" s="26"/>
      <c r="K80" s="68"/>
      <c r="L80" s="68"/>
      <c r="M80" s="68"/>
      <c r="N80" s="68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</row>
    <row r="81" spans="1:40" hidden="1" x14ac:dyDescent="0.3">
      <c r="A81" s="25">
        <f t="shared" si="19"/>
        <v>16</v>
      </c>
      <c r="B81" s="25" t="s">
        <v>113</v>
      </c>
      <c r="C81" s="25" t="s">
        <v>251</v>
      </c>
      <c r="D81" s="25">
        <v>5</v>
      </c>
      <c r="E81" s="26" t="s">
        <v>299</v>
      </c>
      <c r="F81" s="36"/>
      <c r="G81" s="13"/>
      <c r="H81" s="27" t="s">
        <v>305</v>
      </c>
      <c r="I81" s="25">
        <v>0</v>
      </c>
      <c r="J81" s="26"/>
      <c r="K81" s="68"/>
      <c r="L81" s="68"/>
      <c r="M81" s="68"/>
      <c r="N81" s="68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</row>
    <row r="82" spans="1:40" hidden="1" x14ac:dyDescent="0.3">
      <c r="A82" s="15">
        <f t="shared" si="18"/>
        <v>17</v>
      </c>
      <c r="B82" s="15" t="s">
        <v>114</v>
      </c>
      <c r="C82" s="15" t="s">
        <v>252</v>
      </c>
      <c r="D82" s="15">
        <v>1</v>
      </c>
      <c r="E82" s="16" t="s">
        <v>293</v>
      </c>
      <c r="F82" s="15" t="s">
        <v>337</v>
      </c>
      <c r="G82" s="15" t="s">
        <v>337</v>
      </c>
      <c r="H82" s="17" t="s">
        <v>303</v>
      </c>
      <c r="I82" s="18">
        <v>0</v>
      </c>
      <c r="J82" s="19">
        <f>1956.73947317362/0.7315286784</f>
        <v>2674.8636532656542</v>
      </c>
      <c r="K82" s="68"/>
      <c r="L82" s="68"/>
      <c r="M82" s="68"/>
      <c r="N82" s="68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</row>
    <row r="83" spans="1:40" hidden="1" x14ac:dyDescent="0.3">
      <c r="A83" s="15">
        <f t="shared" si="19"/>
        <v>17</v>
      </c>
      <c r="B83" s="15" t="s">
        <v>114</v>
      </c>
      <c r="C83" s="15" t="s">
        <v>252</v>
      </c>
      <c r="D83" s="15">
        <v>2</v>
      </c>
      <c r="E83" s="16" t="s">
        <v>294</v>
      </c>
      <c r="F83" s="15" t="s">
        <v>337</v>
      </c>
      <c r="G83" s="15" t="s">
        <v>337</v>
      </c>
      <c r="H83" s="17" t="s">
        <v>303</v>
      </c>
      <c r="I83" s="18">
        <v>0</v>
      </c>
      <c r="J83" s="19">
        <f>26.1/0.7315286784</f>
        <v>35.678710583276022</v>
      </c>
      <c r="K83" s="68"/>
      <c r="L83" s="68"/>
      <c r="M83" s="68"/>
      <c r="N83" s="68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</row>
    <row r="84" spans="1:40" hidden="1" x14ac:dyDescent="0.3">
      <c r="A84" s="15">
        <f t="shared" si="19"/>
        <v>17</v>
      </c>
      <c r="B84" s="15" t="s">
        <v>114</v>
      </c>
      <c r="C84" s="15" t="s">
        <v>252</v>
      </c>
      <c r="D84" s="15">
        <v>3</v>
      </c>
      <c r="E84" s="22" t="s">
        <v>296</v>
      </c>
      <c r="F84" s="15" t="s">
        <v>314</v>
      </c>
      <c r="G84" s="15" t="s">
        <v>315</v>
      </c>
      <c r="H84" s="17" t="s">
        <v>304</v>
      </c>
      <c r="I84" s="18">
        <v>0</v>
      </c>
      <c r="J84" s="19">
        <v>0</v>
      </c>
      <c r="K84" s="68">
        <v>0</v>
      </c>
      <c r="L84" s="68">
        <v>0</v>
      </c>
      <c r="M84" s="68">
        <v>0</v>
      </c>
      <c r="N84" s="68">
        <v>0</v>
      </c>
      <c r="O84" s="21">
        <v>0</v>
      </c>
      <c r="P84" s="21">
        <v>0</v>
      </c>
      <c r="Q84" s="21">
        <v>0</v>
      </c>
      <c r="R84" s="21">
        <v>0</v>
      </c>
      <c r="S84" s="21">
        <v>0</v>
      </c>
      <c r="T84" s="21">
        <v>0</v>
      </c>
      <c r="U84" s="21">
        <v>0</v>
      </c>
      <c r="V84" s="21">
        <v>0</v>
      </c>
      <c r="W84" s="21">
        <v>0</v>
      </c>
      <c r="X84" s="21">
        <v>0</v>
      </c>
      <c r="Y84" s="21">
        <v>0</v>
      </c>
      <c r="Z84" s="21">
        <v>0</v>
      </c>
      <c r="AA84" s="21">
        <v>0</v>
      </c>
      <c r="AB84" s="21">
        <v>0</v>
      </c>
      <c r="AC84" s="21">
        <v>0</v>
      </c>
      <c r="AD84" s="21">
        <v>0</v>
      </c>
      <c r="AE84" s="21">
        <v>0</v>
      </c>
      <c r="AF84" s="21">
        <v>0</v>
      </c>
      <c r="AG84" s="21">
        <v>0</v>
      </c>
      <c r="AH84" s="21">
        <v>0</v>
      </c>
      <c r="AI84" s="21">
        <v>0</v>
      </c>
      <c r="AJ84" s="21">
        <v>0</v>
      </c>
      <c r="AK84" s="21">
        <v>0</v>
      </c>
      <c r="AL84" s="21">
        <v>0</v>
      </c>
      <c r="AM84" s="21">
        <v>0</v>
      </c>
    </row>
    <row r="85" spans="1:40" hidden="1" x14ac:dyDescent="0.3">
      <c r="A85" s="15">
        <f t="shared" si="19"/>
        <v>17</v>
      </c>
      <c r="B85" s="15" t="s">
        <v>114</v>
      </c>
      <c r="C85" s="15" t="s">
        <v>252</v>
      </c>
      <c r="D85" s="15">
        <v>4</v>
      </c>
      <c r="E85" s="22" t="s">
        <v>297</v>
      </c>
      <c r="F85" s="15"/>
      <c r="G85" s="15"/>
      <c r="H85" s="23" t="s">
        <v>305</v>
      </c>
      <c r="I85" s="24">
        <v>0</v>
      </c>
      <c r="J85" s="16"/>
      <c r="K85" s="68"/>
      <c r="L85" s="68"/>
      <c r="M85" s="68"/>
      <c r="N85" s="68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</row>
    <row r="86" spans="1:40" hidden="1" x14ac:dyDescent="0.3">
      <c r="A86" s="15">
        <f t="shared" si="19"/>
        <v>17</v>
      </c>
      <c r="B86" s="15" t="s">
        <v>114</v>
      </c>
      <c r="C86" s="15" t="s">
        <v>252</v>
      </c>
      <c r="D86" s="15">
        <v>5</v>
      </c>
      <c r="E86" s="22" t="s">
        <v>299</v>
      </c>
      <c r="F86" s="15"/>
      <c r="G86" s="15"/>
      <c r="H86" s="23" t="s">
        <v>305</v>
      </c>
      <c r="I86" s="24">
        <v>0</v>
      </c>
      <c r="J86" s="22"/>
      <c r="K86" s="68"/>
      <c r="L86" s="68"/>
      <c r="M86" s="68"/>
      <c r="N86" s="68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</row>
    <row r="87" spans="1:40" hidden="1" x14ac:dyDescent="0.3">
      <c r="A87" s="25">
        <f t="shared" si="18"/>
        <v>18</v>
      </c>
      <c r="B87" s="25" t="s">
        <v>115</v>
      </c>
      <c r="C87" s="25" t="s">
        <v>253</v>
      </c>
      <c r="D87" s="25">
        <v>1</v>
      </c>
      <c r="E87" s="26" t="s">
        <v>293</v>
      </c>
      <c r="F87" s="36" t="s">
        <v>311</v>
      </c>
      <c r="G87" s="13" t="s">
        <v>312</v>
      </c>
      <c r="H87" s="27" t="s">
        <v>305</v>
      </c>
      <c r="I87" s="28">
        <v>0</v>
      </c>
      <c r="J87" s="26"/>
      <c r="K87" s="68"/>
      <c r="L87" s="68"/>
      <c r="M87" s="68"/>
      <c r="N87" s="68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</row>
    <row r="88" spans="1:40" hidden="1" x14ac:dyDescent="0.3">
      <c r="A88" s="25">
        <f t="shared" si="19"/>
        <v>18</v>
      </c>
      <c r="B88" s="25" t="s">
        <v>115</v>
      </c>
      <c r="C88" s="25" t="s">
        <v>253</v>
      </c>
      <c r="D88" s="25">
        <v>2</v>
      </c>
      <c r="E88" s="26" t="s">
        <v>294</v>
      </c>
      <c r="F88" s="36" t="s">
        <v>313</v>
      </c>
      <c r="G88" s="13" t="s">
        <v>312</v>
      </c>
      <c r="H88" s="27" t="s">
        <v>305</v>
      </c>
      <c r="I88" s="28">
        <v>0</v>
      </c>
      <c r="J88" s="26"/>
      <c r="K88" s="68"/>
      <c r="L88" s="68"/>
      <c r="M88" s="68"/>
      <c r="N88" s="68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</row>
    <row r="89" spans="1:40" hidden="1" x14ac:dyDescent="0.3">
      <c r="A89" s="25">
        <f t="shared" si="19"/>
        <v>18</v>
      </c>
      <c r="B89" s="25" t="s">
        <v>115</v>
      </c>
      <c r="C89" s="25" t="s">
        <v>253</v>
      </c>
      <c r="D89" s="25">
        <v>3</v>
      </c>
      <c r="E89" s="26" t="s">
        <v>296</v>
      </c>
      <c r="F89" s="36" t="s">
        <v>314</v>
      </c>
      <c r="G89" s="13" t="s">
        <v>315</v>
      </c>
      <c r="H89" s="27" t="s">
        <v>304</v>
      </c>
      <c r="I89" s="28">
        <v>0</v>
      </c>
      <c r="J89" s="91">
        <v>5</v>
      </c>
      <c r="K89" s="93">
        <v>5</v>
      </c>
      <c r="L89" s="93">
        <v>5</v>
      </c>
      <c r="M89" s="93">
        <v>5</v>
      </c>
      <c r="N89" s="93">
        <v>5</v>
      </c>
      <c r="O89" s="93">
        <v>5</v>
      </c>
      <c r="P89" s="93">
        <v>5</v>
      </c>
      <c r="Q89" s="93">
        <v>5</v>
      </c>
      <c r="R89" s="93">
        <v>5</v>
      </c>
      <c r="S89" s="93">
        <v>5</v>
      </c>
      <c r="T89" s="93">
        <v>5</v>
      </c>
      <c r="U89" s="93">
        <v>5</v>
      </c>
      <c r="V89" s="93">
        <v>5</v>
      </c>
      <c r="W89" s="93">
        <v>5</v>
      </c>
      <c r="X89" s="93">
        <v>5</v>
      </c>
      <c r="Y89" s="93">
        <v>5</v>
      </c>
      <c r="Z89" s="93">
        <v>5</v>
      </c>
      <c r="AA89" s="93">
        <v>5</v>
      </c>
      <c r="AB89" s="93">
        <v>5</v>
      </c>
      <c r="AC89" s="93">
        <v>5</v>
      </c>
      <c r="AD89" s="93">
        <v>5</v>
      </c>
      <c r="AE89" s="93">
        <v>5</v>
      </c>
      <c r="AF89" s="93">
        <v>5</v>
      </c>
      <c r="AG89" s="93">
        <v>5</v>
      </c>
      <c r="AH89" s="93">
        <v>5</v>
      </c>
      <c r="AI89" s="93">
        <v>5</v>
      </c>
      <c r="AJ89" s="93">
        <v>5</v>
      </c>
      <c r="AK89" s="93">
        <v>5</v>
      </c>
      <c r="AL89" s="93">
        <v>5</v>
      </c>
      <c r="AM89" s="93">
        <v>5</v>
      </c>
      <c r="AN89" s="29"/>
    </row>
    <row r="90" spans="1:40" hidden="1" x14ac:dyDescent="0.3">
      <c r="A90" s="25">
        <f t="shared" si="19"/>
        <v>18</v>
      </c>
      <c r="B90" s="25" t="s">
        <v>115</v>
      </c>
      <c r="C90" s="25" t="s">
        <v>253</v>
      </c>
      <c r="D90" s="25">
        <v>4</v>
      </c>
      <c r="E90" s="26" t="s">
        <v>297</v>
      </c>
      <c r="F90" s="36"/>
      <c r="G90" s="13"/>
      <c r="H90" s="27" t="s">
        <v>305</v>
      </c>
      <c r="I90" s="25">
        <v>0</v>
      </c>
      <c r="J90" s="26"/>
      <c r="K90" s="68"/>
      <c r="L90" s="68"/>
      <c r="M90" s="68"/>
      <c r="N90" s="68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</row>
    <row r="91" spans="1:40" hidden="1" x14ac:dyDescent="0.3">
      <c r="A91" s="25">
        <f t="shared" si="19"/>
        <v>18</v>
      </c>
      <c r="B91" s="25" t="s">
        <v>115</v>
      </c>
      <c r="C91" s="25" t="s">
        <v>253</v>
      </c>
      <c r="D91" s="25">
        <v>5</v>
      </c>
      <c r="E91" s="26" t="s">
        <v>299</v>
      </c>
      <c r="F91" s="36"/>
      <c r="G91" s="13"/>
      <c r="H91" s="27" t="s">
        <v>305</v>
      </c>
      <c r="I91" s="25">
        <v>0</v>
      </c>
      <c r="J91" s="26"/>
      <c r="K91" s="68"/>
      <c r="L91" s="68"/>
      <c r="M91" s="68"/>
      <c r="N91" s="68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</row>
    <row r="92" spans="1:40" hidden="1" x14ac:dyDescent="0.3">
      <c r="A92" s="15">
        <f t="shared" si="18"/>
        <v>19</v>
      </c>
      <c r="B92" s="15" t="s">
        <v>116</v>
      </c>
      <c r="C92" s="15" t="s">
        <v>254</v>
      </c>
      <c r="D92" s="15">
        <v>1</v>
      </c>
      <c r="E92" s="16" t="s">
        <v>293</v>
      </c>
      <c r="F92" s="15" t="s">
        <v>311</v>
      </c>
      <c r="G92" s="15" t="s">
        <v>312</v>
      </c>
      <c r="H92" s="17" t="s">
        <v>304</v>
      </c>
      <c r="I92" s="18">
        <v>0</v>
      </c>
      <c r="J92" s="19">
        <v>101.2876</v>
      </c>
      <c r="K92" s="68">
        <v>101.2876</v>
      </c>
      <c r="L92" s="68">
        <v>135.05009999999999</v>
      </c>
      <c r="M92" s="68">
        <v>116.9265</v>
      </c>
      <c r="N92" s="68">
        <v>101.235</v>
      </c>
      <c r="O92" s="21">
        <v>101.235</v>
      </c>
      <c r="P92" s="21">
        <v>101.235</v>
      </c>
      <c r="Q92" s="21">
        <v>101.235</v>
      </c>
      <c r="R92" s="21">
        <v>101.235</v>
      </c>
      <c r="S92" s="21">
        <v>101.235</v>
      </c>
      <c r="T92" s="21">
        <v>101.235</v>
      </c>
      <c r="U92" s="21">
        <v>101.235</v>
      </c>
      <c r="V92" s="21">
        <v>101.235</v>
      </c>
      <c r="W92" s="21">
        <v>101.235</v>
      </c>
      <c r="X92" s="21">
        <v>101.235</v>
      </c>
      <c r="Y92" s="21">
        <v>101.235</v>
      </c>
      <c r="Z92" s="21">
        <v>101.235</v>
      </c>
      <c r="AA92" s="21">
        <v>101.235</v>
      </c>
      <c r="AB92" s="21">
        <v>101.235</v>
      </c>
      <c r="AC92" s="21">
        <v>101.235</v>
      </c>
      <c r="AD92" s="21">
        <v>101.235</v>
      </c>
      <c r="AE92" s="21">
        <v>101.235</v>
      </c>
      <c r="AF92" s="21">
        <v>101.235</v>
      </c>
      <c r="AG92" s="21">
        <v>101.235</v>
      </c>
      <c r="AH92" s="21">
        <v>101.235</v>
      </c>
      <c r="AI92" s="21">
        <v>101.235</v>
      </c>
      <c r="AJ92" s="21">
        <v>101.235</v>
      </c>
      <c r="AK92" s="21">
        <v>101.235</v>
      </c>
      <c r="AL92" s="21">
        <v>101.235</v>
      </c>
      <c r="AM92" s="21">
        <v>101.235</v>
      </c>
    </row>
    <row r="93" spans="1:40" hidden="1" x14ac:dyDescent="0.3">
      <c r="A93" s="15">
        <f t="shared" si="19"/>
        <v>19</v>
      </c>
      <c r="B93" s="15" t="s">
        <v>116</v>
      </c>
      <c r="C93" s="15" t="s">
        <v>254</v>
      </c>
      <c r="D93" s="15">
        <v>2</v>
      </c>
      <c r="E93" s="16" t="s">
        <v>294</v>
      </c>
      <c r="F93" s="15" t="s">
        <v>313</v>
      </c>
      <c r="G93" s="15" t="s">
        <v>312</v>
      </c>
      <c r="H93" s="17" t="s">
        <v>304</v>
      </c>
      <c r="I93" s="18">
        <v>0</v>
      </c>
      <c r="J93" s="19">
        <v>1.7853000000000001</v>
      </c>
      <c r="K93" s="68">
        <v>1.7853000000000001</v>
      </c>
      <c r="L93" s="68">
        <v>1.7853000000000001</v>
      </c>
      <c r="M93" s="68">
        <v>1.7853000000000001</v>
      </c>
      <c r="N93" s="68">
        <v>1.7853000000000001</v>
      </c>
      <c r="O93" s="21">
        <v>1.7853000000000001</v>
      </c>
      <c r="P93" s="21">
        <v>1.7853000000000001</v>
      </c>
      <c r="Q93" s="21">
        <v>1.7853000000000001</v>
      </c>
      <c r="R93" s="21">
        <v>1.7853000000000001</v>
      </c>
      <c r="S93" s="21">
        <v>1.7853000000000001</v>
      </c>
      <c r="T93" s="21">
        <v>1.7853000000000001</v>
      </c>
      <c r="U93" s="21">
        <v>1.7853000000000001</v>
      </c>
      <c r="V93" s="21">
        <v>1.7853000000000001</v>
      </c>
      <c r="W93" s="21">
        <v>1.7853000000000001</v>
      </c>
      <c r="X93" s="21">
        <v>1.7853000000000001</v>
      </c>
      <c r="Y93" s="21">
        <v>1.7853000000000001</v>
      </c>
      <c r="Z93" s="21">
        <v>1.7853000000000001</v>
      </c>
      <c r="AA93" s="21">
        <v>1.7853000000000001</v>
      </c>
      <c r="AB93" s="21">
        <v>1.7853000000000001</v>
      </c>
      <c r="AC93" s="21">
        <v>1.7853000000000001</v>
      </c>
      <c r="AD93" s="21">
        <v>1.7853000000000001</v>
      </c>
      <c r="AE93" s="21">
        <v>1.7853000000000001</v>
      </c>
      <c r="AF93" s="21">
        <v>1.7853000000000001</v>
      </c>
      <c r="AG93" s="21">
        <v>1.7853000000000001</v>
      </c>
      <c r="AH93" s="21">
        <v>1.7853000000000001</v>
      </c>
      <c r="AI93" s="21">
        <v>1.7853000000000001</v>
      </c>
      <c r="AJ93" s="21">
        <v>1.7853000000000001</v>
      </c>
      <c r="AK93" s="21">
        <v>1.7853000000000001</v>
      </c>
      <c r="AL93" s="21">
        <v>1.7853000000000001</v>
      </c>
      <c r="AM93" s="21">
        <v>1.7853000000000001</v>
      </c>
    </row>
    <row r="94" spans="1:40" hidden="1" x14ac:dyDescent="0.3">
      <c r="A94" s="15">
        <f t="shared" si="19"/>
        <v>19</v>
      </c>
      <c r="B94" s="15" t="s">
        <v>116</v>
      </c>
      <c r="C94" s="15" t="s">
        <v>254</v>
      </c>
      <c r="D94" s="15">
        <v>3</v>
      </c>
      <c r="E94" s="22" t="s">
        <v>296</v>
      </c>
      <c r="F94" s="15" t="s">
        <v>314</v>
      </c>
      <c r="G94" s="15" t="s">
        <v>315</v>
      </c>
      <c r="H94" s="17" t="s">
        <v>304</v>
      </c>
      <c r="I94" s="18">
        <v>0</v>
      </c>
      <c r="J94" s="19">
        <v>846</v>
      </c>
      <c r="K94" s="93">
        <v>842.82749999999999</v>
      </c>
      <c r="L94" s="93">
        <v>839.65499999999997</v>
      </c>
      <c r="M94" s="93">
        <v>836.48249999999996</v>
      </c>
      <c r="N94" s="93">
        <v>833.31</v>
      </c>
      <c r="O94" s="93">
        <v>829.41839999999991</v>
      </c>
      <c r="P94" s="93">
        <v>825.52679999999987</v>
      </c>
      <c r="Q94" s="93">
        <v>821.63519999999983</v>
      </c>
      <c r="R94" s="93">
        <v>817.74359999999979</v>
      </c>
      <c r="S94" s="93">
        <v>813.85199999999998</v>
      </c>
      <c r="T94" s="93">
        <v>808.77599999999995</v>
      </c>
      <c r="U94" s="93">
        <v>803.69999999999993</v>
      </c>
      <c r="V94" s="93">
        <v>798.62399999999991</v>
      </c>
      <c r="W94" s="93">
        <v>793.54799999999989</v>
      </c>
      <c r="X94" s="93">
        <v>788.47199999999998</v>
      </c>
      <c r="Y94" s="93">
        <v>780.85799999999995</v>
      </c>
      <c r="Z94" s="93">
        <v>773.24399999999991</v>
      </c>
      <c r="AA94" s="93">
        <v>765.62999999999988</v>
      </c>
      <c r="AB94" s="93">
        <v>758.01599999999985</v>
      </c>
      <c r="AC94" s="93">
        <v>750.40199999999993</v>
      </c>
      <c r="AD94" s="93">
        <v>724.34519999999998</v>
      </c>
      <c r="AE94" s="93">
        <v>698.28840000000002</v>
      </c>
      <c r="AF94" s="93">
        <v>672.23160000000007</v>
      </c>
      <c r="AG94" s="93">
        <v>646.17480000000012</v>
      </c>
      <c r="AH94" s="93">
        <v>620.11799999999994</v>
      </c>
      <c r="AI94" s="93">
        <v>565.29719999999998</v>
      </c>
      <c r="AJ94" s="93">
        <v>510.47639999999996</v>
      </c>
      <c r="AK94" s="93">
        <v>455.65559999999994</v>
      </c>
      <c r="AL94" s="93">
        <v>400.83479999999992</v>
      </c>
      <c r="AM94" s="93">
        <v>346.01399999999995</v>
      </c>
    </row>
    <row r="95" spans="1:40" hidden="1" x14ac:dyDescent="0.3">
      <c r="A95" s="15">
        <f t="shared" si="19"/>
        <v>19</v>
      </c>
      <c r="B95" s="15" t="s">
        <v>116</v>
      </c>
      <c r="C95" s="15" t="s">
        <v>254</v>
      </c>
      <c r="D95" s="15">
        <v>4</v>
      </c>
      <c r="E95" s="22" t="s">
        <v>297</v>
      </c>
      <c r="F95" s="15"/>
      <c r="G95" s="15"/>
      <c r="H95" s="23" t="s">
        <v>305</v>
      </c>
      <c r="I95" s="24">
        <v>0</v>
      </c>
      <c r="J95" s="16"/>
      <c r="K95" s="68"/>
      <c r="L95" s="68"/>
      <c r="M95" s="68"/>
      <c r="N95" s="68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</row>
    <row r="96" spans="1:40" hidden="1" x14ac:dyDescent="0.3">
      <c r="A96" s="15">
        <f t="shared" si="19"/>
        <v>19</v>
      </c>
      <c r="B96" s="15" t="s">
        <v>116</v>
      </c>
      <c r="C96" s="15" t="s">
        <v>254</v>
      </c>
      <c r="D96" s="15">
        <v>5</v>
      </c>
      <c r="E96" s="22" t="s">
        <v>299</v>
      </c>
      <c r="F96" s="15"/>
      <c r="G96" s="15"/>
      <c r="H96" s="23" t="s">
        <v>305</v>
      </c>
      <c r="I96" s="24">
        <v>0</v>
      </c>
      <c r="J96" s="22"/>
      <c r="K96" s="68"/>
      <c r="L96" s="68"/>
      <c r="M96" s="68"/>
      <c r="N96" s="68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</row>
    <row r="97" spans="1:40" hidden="1" x14ac:dyDescent="0.3">
      <c r="A97" s="25">
        <f t="shared" si="18"/>
        <v>20</v>
      </c>
      <c r="B97" s="25" t="s">
        <v>117</v>
      </c>
      <c r="C97" s="25" t="s">
        <v>255</v>
      </c>
      <c r="D97" s="25">
        <v>1</v>
      </c>
      <c r="E97" s="26" t="s">
        <v>293</v>
      </c>
      <c r="F97" s="36" t="s">
        <v>311</v>
      </c>
      <c r="G97" s="13" t="s">
        <v>312</v>
      </c>
      <c r="H97" s="27" t="s">
        <v>304</v>
      </c>
      <c r="I97" s="28">
        <v>0</v>
      </c>
      <c r="J97" s="26">
        <v>157.42789999999999</v>
      </c>
      <c r="K97" s="68">
        <v>157.42789999999999</v>
      </c>
      <c r="L97" s="68">
        <v>209.90389999999999</v>
      </c>
      <c r="M97" s="68">
        <v>181.73500000000001</v>
      </c>
      <c r="N97" s="68">
        <v>157.34630000000001</v>
      </c>
      <c r="O97" s="21">
        <v>157.34630000000001</v>
      </c>
      <c r="P97" s="21">
        <v>157.34630000000001</v>
      </c>
      <c r="Q97" s="21">
        <v>157.34630000000001</v>
      </c>
      <c r="R97" s="21">
        <v>157.34630000000001</v>
      </c>
      <c r="S97" s="21">
        <v>157.34630000000001</v>
      </c>
      <c r="T97" s="21">
        <v>157.34630000000001</v>
      </c>
      <c r="U97" s="21">
        <v>157.34630000000001</v>
      </c>
      <c r="V97" s="21">
        <v>157.34630000000001</v>
      </c>
      <c r="W97" s="21">
        <v>157.34630000000001</v>
      </c>
      <c r="X97" s="21">
        <v>157.34630000000001</v>
      </c>
      <c r="Y97" s="21">
        <v>157.34630000000001</v>
      </c>
      <c r="Z97" s="21">
        <v>157.34630000000001</v>
      </c>
      <c r="AA97" s="21">
        <v>157.34630000000001</v>
      </c>
      <c r="AB97" s="21">
        <v>157.34630000000001</v>
      </c>
      <c r="AC97" s="21">
        <v>157.34630000000001</v>
      </c>
      <c r="AD97" s="21">
        <v>157.34630000000001</v>
      </c>
      <c r="AE97" s="21">
        <v>157.34630000000001</v>
      </c>
      <c r="AF97" s="21">
        <v>157.34630000000001</v>
      </c>
      <c r="AG97" s="21">
        <v>157.34630000000001</v>
      </c>
      <c r="AH97" s="21">
        <v>157.34630000000001</v>
      </c>
      <c r="AI97" s="21">
        <v>157.34630000000001</v>
      </c>
      <c r="AJ97" s="21">
        <v>157.34630000000001</v>
      </c>
      <c r="AK97" s="21">
        <v>157.34630000000001</v>
      </c>
      <c r="AL97" s="21">
        <v>157.34630000000001</v>
      </c>
      <c r="AM97" s="21">
        <v>157.34630000000001</v>
      </c>
    </row>
    <row r="98" spans="1:40" hidden="1" x14ac:dyDescent="0.3">
      <c r="A98" s="25">
        <f t="shared" si="19"/>
        <v>20</v>
      </c>
      <c r="B98" s="25" t="s">
        <v>117</v>
      </c>
      <c r="C98" s="25" t="s">
        <v>255</v>
      </c>
      <c r="D98" s="25">
        <v>2</v>
      </c>
      <c r="E98" s="26" t="s">
        <v>294</v>
      </c>
      <c r="F98" s="36" t="s">
        <v>313</v>
      </c>
      <c r="G98" s="13" t="s">
        <v>312</v>
      </c>
      <c r="H98" s="27" t="s">
        <v>304</v>
      </c>
      <c r="I98" s="28">
        <v>0</v>
      </c>
      <c r="J98" s="26">
        <v>5.41</v>
      </c>
      <c r="K98" s="68">
        <v>5.41</v>
      </c>
      <c r="L98" s="68">
        <v>5.41</v>
      </c>
      <c r="M98" s="68">
        <v>5.41</v>
      </c>
      <c r="N98" s="68">
        <v>5.41</v>
      </c>
      <c r="O98" s="21">
        <v>5.41</v>
      </c>
      <c r="P98" s="21">
        <v>5.41</v>
      </c>
      <c r="Q98" s="21">
        <v>5.41</v>
      </c>
      <c r="R98" s="21">
        <v>5.41</v>
      </c>
      <c r="S98" s="21">
        <v>5.41</v>
      </c>
      <c r="T98" s="21">
        <v>5.41</v>
      </c>
      <c r="U98" s="21">
        <v>5.41</v>
      </c>
      <c r="V98" s="21">
        <v>5.41</v>
      </c>
      <c r="W98" s="21">
        <v>5.41</v>
      </c>
      <c r="X98" s="21">
        <v>5.41</v>
      </c>
      <c r="Y98" s="21">
        <v>5.41</v>
      </c>
      <c r="Z98" s="21">
        <v>5.41</v>
      </c>
      <c r="AA98" s="21">
        <v>5.41</v>
      </c>
      <c r="AB98" s="21">
        <v>5.41</v>
      </c>
      <c r="AC98" s="21">
        <v>5.41</v>
      </c>
      <c r="AD98" s="21">
        <v>5.41</v>
      </c>
      <c r="AE98" s="21">
        <v>5.41</v>
      </c>
      <c r="AF98" s="21">
        <v>5.41</v>
      </c>
      <c r="AG98" s="21">
        <v>5.41</v>
      </c>
      <c r="AH98" s="21">
        <v>5.41</v>
      </c>
      <c r="AI98" s="21">
        <v>5.41</v>
      </c>
      <c r="AJ98" s="21">
        <v>5.41</v>
      </c>
      <c r="AK98" s="21">
        <v>5.41</v>
      </c>
      <c r="AL98" s="21">
        <v>5.41</v>
      </c>
      <c r="AM98" s="21">
        <v>5.41</v>
      </c>
    </row>
    <row r="99" spans="1:40" hidden="1" x14ac:dyDescent="0.3">
      <c r="A99" s="25">
        <f t="shared" si="19"/>
        <v>20</v>
      </c>
      <c r="B99" s="25" t="s">
        <v>117</v>
      </c>
      <c r="C99" s="25" t="s">
        <v>255</v>
      </c>
      <c r="D99" s="25">
        <v>3</v>
      </c>
      <c r="E99" s="26" t="s">
        <v>296</v>
      </c>
      <c r="F99" s="36" t="s">
        <v>314</v>
      </c>
      <c r="G99" s="13" t="s">
        <v>315</v>
      </c>
      <c r="H99" s="27" t="s">
        <v>304</v>
      </c>
      <c r="I99" s="28">
        <v>0</v>
      </c>
      <c r="J99" s="94">
        <v>432873</v>
      </c>
      <c r="K99" s="93">
        <v>431249.72625000001</v>
      </c>
      <c r="L99" s="93">
        <v>429626.45250000001</v>
      </c>
      <c r="M99" s="93">
        <v>428003.17875000002</v>
      </c>
      <c r="N99" s="93">
        <v>426379.90500000003</v>
      </c>
      <c r="O99" s="93">
        <v>424388.68920000002</v>
      </c>
      <c r="P99" s="93">
        <v>422397.47340000002</v>
      </c>
      <c r="Q99" s="93">
        <v>420406.25760000001</v>
      </c>
      <c r="R99" s="93">
        <v>418415.04180000001</v>
      </c>
      <c r="S99" s="93">
        <v>416423.826</v>
      </c>
      <c r="T99" s="93">
        <v>413826.58799999999</v>
      </c>
      <c r="U99" s="93">
        <v>411229.35</v>
      </c>
      <c r="V99" s="93">
        <v>408632.11199999996</v>
      </c>
      <c r="W99" s="93">
        <v>406034.87399999995</v>
      </c>
      <c r="X99" s="93">
        <v>403437.636</v>
      </c>
      <c r="Y99" s="93">
        <v>399541.77899999998</v>
      </c>
      <c r="Z99" s="93">
        <v>395645.92199999996</v>
      </c>
      <c r="AA99" s="93">
        <v>391750.06499999994</v>
      </c>
      <c r="AB99" s="93">
        <v>387854.20799999993</v>
      </c>
      <c r="AC99" s="93">
        <v>383958.35100000002</v>
      </c>
      <c r="AD99" s="93">
        <v>370625.86260000005</v>
      </c>
      <c r="AE99" s="93">
        <v>357293.37420000008</v>
      </c>
      <c r="AF99" s="93">
        <v>343960.88580000011</v>
      </c>
      <c r="AG99" s="93">
        <v>330628.39740000013</v>
      </c>
      <c r="AH99" s="93">
        <v>317295.90900000004</v>
      </c>
      <c r="AI99" s="93">
        <v>289245.73860000004</v>
      </c>
      <c r="AJ99" s="93">
        <v>261195.56820000004</v>
      </c>
      <c r="AK99" s="93">
        <v>233145.39780000004</v>
      </c>
      <c r="AL99" s="93">
        <v>205095.22740000003</v>
      </c>
      <c r="AM99" s="93">
        <v>177045.05700000003</v>
      </c>
      <c r="AN99" s="29"/>
    </row>
    <row r="100" spans="1:40" hidden="1" x14ac:dyDescent="0.3">
      <c r="A100" s="25">
        <f t="shared" si="19"/>
        <v>20</v>
      </c>
      <c r="B100" s="25" t="s">
        <v>117</v>
      </c>
      <c r="C100" s="25" t="s">
        <v>255</v>
      </c>
      <c r="D100" s="25">
        <v>4</v>
      </c>
      <c r="E100" s="26" t="s">
        <v>297</v>
      </c>
      <c r="F100" s="36"/>
      <c r="G100" s="13"/>
      <c r="H100" s="27" t="s">
        <v>305</v>
      </c>
      <c r="I100" s="25">
        <v>0</v>
      </c>
      <c r="J100" s="26"/>
      <c r="K100" s="68"/>
      <c r="L100" s="68"/>
      <c r="M100" s="68"/>
      <c r="N100" s="68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</row>
    <row r="101" spans="1:40" hidden="1" x14ac:dyDescent="0.3">
      <c r="A101" s="25">
        <f t="shared" si="19"/>
        <v>20</v>
      </c>
      <c r="B101" s="25" t="s">
        <v>117</v>
      </c>
      <c r="C101" s="25" t="s">
        <v>255</v>
      </c>
      <c r="D101" s="25">
        <v>5</v>
      </c>
      <c r="E101" s="26" t="s">
        <v>299</v>
      </c>
      <c r="F101" s="36"/>
      <c r="G101" s="13"/>
      <c r="H101" s="27" t="s">
        <v>305</v>
      </c>
      <c r="I101" s="25">
        <v>0</v>
      </c>
      <c r="J101" s="26"/>
      <c r="K101" s="68"/>
      <c r="L101" s="68"/>
      <c r="M101" s="68"/>
      <c r="N101" s="68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</row>
    <row r="102" spans="1:40" hidden="1" x14ac:dyDescent="0.3">
      <c r="A102" s="15">
        <f t="shared" si="18"/>
        <v>21</v>
      </c>
      <c r="B102" s="15" t="s">
        <v>119</v>
      </c>
      <c r="C102" s="15" t="s">
        <v>257</v>
      </c>
      <c r="D102" s="15">
        <v>1</v>
      </c>
      <c r="E102" s="16" t="s">
        <v>293</v>
      </c>
      <c r="F102" s="15" t="s">
        <v>311</v>
      </c>
      <c r="G102" s="15" t="s">
        <v>312</v>
      </c>
      <c r="H102" s="17" t="s">
        <v>304</v>
      </c>
      <c r="I102" s="18">
        <v>0</v>
      </c>
      <c r="J102" s="19">
        <v>1594.471</v>
      </c>
      <c r="K102" s="68">
        <v>1481.5046</v>
      </c>
      <c r="L102" s="68">
        <v>1868.1007</v>
      </c>
      <c r="M102" s="68">
        <v>1560.0494000000001</v>
      </c>
      <c r="N102" s="68">
        <v>1300.451</v>
      </c>
      <c r="O102" s="21">
        <v>1260.2535</v>
      </c>
      <c r="P102" s="21">
        <v>1220.6478</v>
      </c>
      <c r="Q102" s="21">
        <v>1190.5016000000001</v>
      </c>
      <c r="R102" s="21">
        <v>1160.3553999999999</v>
      </c>
      <c r="S102" s="21">
        <v>1130.2092</v>
      </c>
      <c r="T102" s="21">
        <v>1100.6547</v>
      </c>
      <c r="U102" s="21">
        <v>1070.5084999999999</v>
      </c>
      <c r="V102" s="21">
        <v>1040.3623</v>
      </c>
      <c r="W102" s="21">
        <v>1037.9955</v>
      </c>
      <c r="X102" s="21">
        <v>1035.6287</v>
      </c>
      <c r="Y102" s="21">
        <v>1032.6777999999999</v>
      </c>
      <c r="Z102" s="21">
        <v>1030.3109999999999</v>
      </c>
      <c r="AA102" s="21">
        <v>1027.9443000000001</v>
      </c>
      <c r="AB102" s="21">
        <v>1025.5775000000001</v>
      </c>
      <c r="AC102" s="21">
        <v>1022.6266000000001</v>
      </c>
      <c r="AD102" s="21">
        <v>1020.2598</v>
      </c>
      <c r="AE102" s="21">
        <v>1017.893</v>
      </c>
      <c r="AF102" s="21">
        <v>1015.5338</v>
      </c>
      <c r="AG102" s="21">
        <v>1013.16699999999</v>
      </c>
      <c r="AH102" s="21">
        <v>1010.2086</v>
      </c>
      <c r="AI102" s="21">
        <v>1007.8493</v>
      </c>
      <c r="AJ102" s="21">
        <v>1005.4825</v>
      </c>
      <c r="AK102" s="21">
        <v>1003.1158</v>
      </c>
      <c r="AL102" s="21">
        <v>1000.1648</v>
      </c>
      <c r="AM102" s="21">
        <v>997.79809999999998</v>
      </c>
    </row>
    <row r="103" spans="1:40" hidden="1" x14ac:dyDescent="0.3">
      <c r="A103" s="15">
        <f t="shared" si="19"/>
        <v>21</v>
      </c>
      <c r="B103" s="15" t="s">
        <v>119</v>
      </c>
      <c r="C103" s="15" t="s">
        <v>257</v>
      </c>
      <c r="D103" s="15">
        <v>2</v>
      </c>
      <c r="E103" s="16" t="s">
        <v>294</v>
      </c>
      <c r="F103" s="15" t="s">
        <v>313</v>
      </c>
      <c r="G103" s="15" t="s">
        <v>312</v>
      </c>
      <c r="H103" s="17" t="s">
        <v>304</v>
      </c>
      <c r="I103" s="18">
        <v>0</v>
      </c>
      <c r="J103" s="19">
        <v>24.66</v>
      </c>
      <c r="K103" s="68">
        <v>24.66</v>
      </c>
      <c r="L103" s="68">
        <v>24.66</v>
      </c>
      <c r="M103" s="68">
        <v>24.66</v>
      </c>
      <c r="N103" s="68">
        <v>24.66</v>
      </c>
      <c r="O103" s="21">
        <v>24.66</v>
      </c>
      <c r="P103" s="21">
        <v>24.66</v>
      </c>
      <c r="Q103" s="21">
        <v>24.66</v>
      </c>
      <c r="R103" s="21">
        <v>24.66</v>
      </c>
      <c r="S103" s="21">
        <v>24.66</v>
      </c>
      <c r="T103" s="21">
        <v>24.66</v>
      </c>
      <c r="U103" s="21">
        <v>24.66</v>
      </c>
      <c r="V103" s="21">
        <v>24.66</v>
      </c>
      <c r="W103" s="21">
        <v>24.66</v>
      </c>
      <c r="X103" s="21">
        <v>24.66</v>
      </c>
      <c r="Y103" s="21">
        <v>24.66</v>
      </c>
      <c r="Z103" s="21">
        <v>24.66</v>
      </c>
      <c r="AA103" s="21">
        <v>24.66</v>
      </c>
      <c r="AB103" s="21">
        <v>24.66</v>
      </c>
      <c r="AC103" s="21">
        <v>24.66</v>
      </c>
      <c r="AD103" s="21">
        <v>24.66</v>
      </c>
      <c r="AE103" s="21">
        <v>24.66</v>
      </c>
      <c r="AF103" s="21">
        <v>24.66</v>
      </c>
      <c r="AG103" s="21">
        <v>24.66</v>
      </c>
      <c r="AH103" s="21">
        <v>24.66</v>
      </c>
      <c r="AI103" s="21">
        <v>24.66</v>
      </c>
      <c r="AJ103" s="21">
        <v>24.66</v>
      </c>
      <c r="AK103" s="21">
        <v>24.66</v>
      </c>
      <c r="AL103" s="21">
        <v>24.66</v>
      </c>
      <c r="AM103" s="21">
        <v>24.66</v>
      </c>
    </row>
    <row r="104" spans="1:40" hidden="1" x14ac:dyDescent="0.3">
      <c r="A104" s="15">
        <f t="shared" si="19"/>
        <v>21</v>
      </c>
      <c r="B104" s="15" t="s">
        <v>119</v>
      </c>
      <c r="C104" s="15" t="s">
        <v>257</v>
      </c>
      <c r="D104" s="15">
        <v>3</v>
      </c>
      <c r="E104" s="22" t="s">
        <v>296</v>
      </c>
      <c r="F104" s="15" t="s">
        <v>314</v>
      </c>
      <c r="G104" s="15" t="s">
        <v>315</v>
      </c>
      <c r="H104" s="15" t="s">
        <v>304</v>
      </c>
      <c r="I104" s="15">
        <v>0</v>
      </c>
      <c r="J104" s="15">
        <v>0</v>
      </c>
      <c r="K104" s="68">
        <v>0</v>
      </c>
      <c r="L104" s="68">
        <v>0</v>
      </c>
      <c r="M104" s="68">
        <v>0</v>
      </c>
      <c r="N104" s="68">
        <v>0</v>
      </c>
      <c r="O104" s="21">
        <v>0</v>
      </c>
      <c r="P104" s="21">
        <v>0</v>
      </c>
      <c r="Q104" s="21">
        <v>0</v>
      </c>
      <c r="R104" s="21">
        <v>0</v>
      </c>
      <c r="S104" s="21">
        <v>0</v>
      </c>
      <c r="T104" s="21">
        <v>0</v>
      </c>
      <c r="U104" s="21">
        <v>0</v>
      </c>
      <c r="V104" s="21">
        <v>0</v>
      </c>
      <c r="W104" s="21">
        <v>0</v>
      </c>
      <c r="X104" s="21">
        <v>0</v>
      </c>
      <c r="Y104" s="21">
        <v>0</v>
      </c>
      <c r="Z104" s="21">
        <v>0</v>
      </c>
      <c r="AA104" s="21">
        <v>0</v>
      </c>
      <c r="AB104" s="21">
        <v>0</v>
      </c>
      <c r="AC104" s="21">
        <v>0</v>
      </c>
      <c r="AD104" s="21">
        <v>0</v>
      </c>
      <c r="AE104" s="21">
        <v>0</v>
      </c>
      <c r="AF104" s="21">
        <v>0</v>
      </c>
      <c r="AG104" s="21">
        <v>0</v>
      </c>
      <c r="AH104" s="21">
        <v>0</v>
      </c>
      <c r="AI104" s="21">
        <v>0</v>
      </c>
      <c r="AJ104" s="21">
        <v>0</v>
      </c>
      <c r="AK104" s="21">
        <v>0</v>
      </c>
      <c r="AL104" s="21">
        <v>0</v>
      </c>
      <c r="AM104" s="21">
        <v>0</v>
      </c>
      <c r="AN104" s="29"/>
    </row>
    <row r="105" spans="1:40" hidden="1" x14ac:dyDescent="0.3">
      <c r="A105" s="15">
        <f t="shared" si="19"/>
        <v>21</v>
      </c>
      <c r="B105" s="15" t="s">
        <v>119</v>
      </c>
      <c r="C105" s="15" t="s">
        <v>257</v>
      </c>
      <c r="D105" s="15">
        <v>4</v>
      </c>
      <c r="E105" s="22" t="s">
        <v>297</v>
      </c>
      <c r="F105" s="15"/>
      <c r="G105" s="15"/>
      <c r="H105" s="15" t="s">
        <v>305</v>
      </c>
      <c r="I105" s="15">
        <v>0</v>
      </c>
      <c r="J105" s="15"/>
      <c r="K105" s="68"/>
      <c r="L105" s="68"/>
      <c r="M105" s="68"/>
      <c r="N105" s="68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</row>
    <row r="106" spans="1:40" hidden="1" x14ac:dyDescent="0.3">
      <c r="A106" s="15">
        <f t="shared" si="19"/>
        <v>21</v>
      </c>
      <c r="B106" s="15" t="s">
        <v>119</v>
      </c>
      <c r="C106" s="15" t="s">
        <v>257</v>
      </c>
      <c r="D106" s="15">
        <v>5</v>
      </c>
      <c r="E106" s="22" t="s">
        <v>299</v>
      </c>
      <c r="F106" s="15"/>
      <c r="G106" s="15"/>
      <c r="H106" s="15" t="s">
        <v>305</v>
      </c>
      <c r="I106" s="15">
        <v>0</v>
      </c>
      <c r="J106" s="15"/>
      <c r="K106" s="68"/>
      <c r="L106" s="68"/>
      <c r="M106" s="68"/>
      <c r="N106" s="68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</row>
    <row r="107" spans="1:40" hidden="1" x14ac:dyDescent="0.3">
      <c r="A107" s="25">
        <f t="shared" si="18"/>
        <v>22</v>
      </c>
      <c r="B107" s="25" t="s">
        <v>120</v>
      </c>
      <c r="C107" s="25" t="s">
        <v>258</v>
      </c>
      <c r="D107" s="25">
        <v>1</v>
      </c>
      <c r="E107" s="26" t="s">
        <v>293</v>
      </c>
      <c r="F107" s="36" t="s">
        <v>311</v>
      </c>
      <c r="G107" s="13" t="s">
        <v>312</v>
      </c>
      <c r="H107" s="27" t="s">
        <v>304</v>
      </c>
      <c r="I107" s="28">
        <v>0</v>
      </c>
      <c r="J107" s="26">
        <v>711.06050000000005</v>
      </c>
      <c r="K107" s="68">
        <v>711.06050000000005</v>
      </c>
      <c r="L107" s="68">
        <v>948.0806</v>
      </c>
      <c r="M107" s="68">
        <v>820.84899999999902</v>
      </c>
      <c r="N107" s="68">
        <v>710.69179999999994</v>
      </c>
      <c r="O107" s="21">
        <v>710.69179999999994</v>
      </c>
      <c r="P107" s="21">
        <v>710.69179999999994</v>
      </c>
      <c r="Q107" s="21">
        <v>710.69179999999994</v>
      </c>
      <c r="R107" s="21">
        <v>710.69179999999994</v>
      </c>
      <c r="S107" s="21">
        <v>710.69179999999994</v>
      </c>
      <c r="T107" s="21">
        <v>710.69179999999994</v>
      </c>
      <c r="U107" s="21">
        <v>710.69179999999994</v>
      </c>
      <c r="V107" s="21">
        <v>710.69179999999994</v>
      </c>
      <c r="W107" s="21">
        <v>710.69179999999994</v>
      </c>
      <c r="X107" s="21">
        <v>710.69179999999994</v>
      </c>
      <c r="Y107" s="21">
        <v>710.69179999999994</v>
      </c>
      <c r="Z107" s="21">
        <v>710.69179999999994</v>
      </c>
      <c r="AA107" s="21">
        <v>710.69179999999994</v>
      </c>
      <c r="AB107" s="21">
        <v>710.69179999999994</v>
      </c>
      <c r="AC107" s="21">
        <v>710.69179999999994</v>
      </c>
      <c r="AD107" s="21">
        <v>710.69179999999994</v>
      </c>
      <c r="AE107" s="21">
        <v>710.69179999999994</v>
      </c>
      <c r="AF107" s="21">
        <v>710.69179999999994</v>
      </c>
      <c r="AG107" s="21">
        <v>710.69179999999994</v>
      </c>
      <c r="AH107" s="21">
        <v>710.69179999999994</v>
      </c>
      <c r="AI107" s="21">
        <v>710.69179999999994</v>
      </c>
      <c r="AJ107" s="21">
        <v>710.69179999999994</v>
      </c>
      <c r="AK107" s="21">
        <v>710.69179999999994</v>
      </c>
      <c r="AL107" s="21">
        <v>710.69179999999994</v>
      </c>
      <c r="AM107" s="21">
        <v>710.69179999999994</v>
      </c>
    </row>
    <row r="108" spans="1:40" hidden="1" x14ac:dyDescent="0.3">
      <c r="A108" s="25">
        <f t="shared" si="19"/>
        <v>22</v>
      </c>
      <c r="B108" s="25" t="s">
        <v>120</v>
      </c>
      <c r="C108" s="25" t="s">
        <v>258</v>
      </c>
      <c r="D108" s="25">
        <v>2</v>
      </c>
      <c r="E108" s="26" t="s">
        <v>294</v>
      </c>
      <c r="F108" s="36" t="s">
        <v>313</v>
      </c>
      <c r="G108" s="13" t="s">
        <v>312</v>
      </c>
      <c r="H108" s="27" t="s">
        <v>304</v>
      </c>
      <c r="I108" s="28">
        <v>0</v>
      </c>
      <c r="J108" s="26">
        <v>49.32</v>
      </c>
      <c r="K108" s="68">
        <v>49.32</v>
      </c>
      <c r="L108" s="68">
        <v>49.32</v>
      </c>
      <c r="M108" s="68">
        <v>49.32</v>
      </c>
      <c r="N108" s="68">
        <v>49.32</v>
      </c>
      <c r="O108" s="21">
        <v>49.32</v>
      </c>
      <c r="P108" s="21">
        <v>49.32</v>
      </c>
      <c r="Q108" s="21">
        <v>49.32</v>
      </c>
      <c r="R108" s="21">
        <v>49.32</v>
      </c>
      <c r="S108" s="21">
        <v>49.32</v>
      </c>
      <c r="T108" s="21">
        <v>49.32</v>
      </c>
      <c r="U108" s="21">
        <v>49.32</v>
      </c>
      <c r="V108" s="21">
        <v>49.32</v>
      </c>
      <c r="W108" s="21">
        <v>49.32</v>
      </c>
      <c r="X108" s="21">
        <v>49.32</v>
      </c>
      <c r="Y108" s="21">
        <v>49.32</v>
      </c>
      <c r="Z108" s="21">
        <v>49.32</v>
      </c>
      <c r="AA108" s="21">
        <v>49.32</v>
      </c>
      <c r="AB108" s="21">
        <v>49.32</v>
      </c>
      <c r="AC108" s="21">
        <v>49.32</v>
      </c>
      <c r="AD108" s="21">
        <v>49.32</v>
      </c>
      <c r="AE108" s="21">
        <v>49.32</v>
      </c>
      <c r="AF108" s="21">
        <v>49.32</v>
      </c>
      <c r="AG108" s="21">
        <v>49.32</v>
      </c>
      <c r="AH108" s="21">
        <v>49.32</v>
      </c>
      <c r="AI108" s="21">
        <v>49.32</v>
      </c>
      <c r="AJ108" s="21">
        <v>49.32</v>
      </c>
      <c r="AK108" s="21">
        <v>49.32</v>
      </c>
      <c r="AL108" s="21">
        <v>49.32</v>
      </c>
      <c r="AM108" s="21">
        <v>49.32</v>
      </c>
    </row>
    <row r="109" spans="1:40" hidden="1" x14ac:dyDescent="0.3">
      <c r="A109" s="25">
        <f t="shared" si="19"/>
        <v>22</v>
      </c>
      <c r="B109" s="25" t="s">
        <v>120</v>
      </c>
      <c r="C109" s="25" t="s">
        <v>258</v>
      </c>
      <c r="D109" s="25">
        <v>3</v>
      </c>
      <c r="E109" s="26" t="s">
        <v>296</v>
      </c>
      <c r="F109" s="36" t="s">
        <v>314</v>
      </c>
      <c r="G109" s="13" t="s">
        <v>315</v>
      </c>
      <c r="H109" s="27" t="s">
        <v>304</v>
      </c>
      <c r="I109" s="28">
        <v>0</v>
      </c>
      <c r="J109" s="94">
        <f>521338.5399915+353</f>
        <v>521691.53999149997</v>
      </c>
      <c r="K109" s="93">
        <v>511042.10382666788</v>
      </c>
      <c r="L109" s="93">
        <v>500745.66766183579</v>
      </c>
      <c r="M109" s="93">
        <v>490449.2314970037</v>
      </c>
      <c r="N109" s="93">
        <v>480152.79533217149</v>
      </c>
      <c r="O109" s="93">
        <v>464616.90684042481</v>
      </c>
      <c r="P109" s="93">
        <v>449081.01834867813</v>
      </c>
      <c r="Q109" s="93">
        <v>433545.12985693145</v>
      </c>
      <c r="R109" s="93">
        <v>418009.24136518477</v>
      </c>
      <c r="S109" s="93">
        <v>402473.35287343798</v>
      </c>
      <c r="T109" s="93">
        <v>385164.91334572015</v>
      </c>
      <c r="U109" s="93">
        <v>367856.47381800233</v>
      </c>
      <c r="V109" s="93">
        <v>350548.0342902845</v>
      </c>
      <c r="W109" s="93">
        <v>333239.59476256667</v>
      </c>
      <c r="X109" s="93">
        <v>315931.15523484896</v>
      </c>
      <c r="Y109" s="93">
        <v>298309.91258313629</v>
      </c>
      <c r="Z109" s="93">
        <v>280688.66993142362</v>
      </c>
      <c r="AA109" s="93">
        <v>263067.42727971094</v>
      </c>
      <c r="AB109" s="93">
        <v>245446.18462799824</v>
      </c>
      <c r="AC109" s="93">
        <v>227824.94197628548</v>
      </c>
      <c r="AD109" s="93">
        <v>211976.2503605439</v>
      </c>
      <c r="AE109" s="93">
        <v>196127.55874480231</v>
      </c>
      <c r="AF109" s="93">
        <v>180278.86712906073</v>
      </c>
      <c r="AG109" s="93">
        <v>164430.17551331915</v>
      </c>
      <c r="AH109" s="93">
        <v>148581.48389757751</v>
      </c>
      <c r="AI109" s="93">
        <v>130647.4381218699</v>
      </c>
      <c r="AJ109" s="93">
        <v>112713.39234616229</v>
      </c>
      <c r="AK109" s="93">
        <v>94779.346570454683</v>
      </c>
      <c r="AL109" s="93">
        <v>76845.300794747076</v>
      </c>
      <c r="AM109" s="93">
        <v>58911.255019039512</v>
      </c>
    </row>
    <row r="110" spans="1:40" hidden="1" x14ac:dyDescent="0.3">
      <c r="A110" s="25">
        <f t="shared" si="19"/>
        <v>22</v>
      </c>
      <c r="B110" s="25" t="s">
        <v>120</v>
      </c>
      <c r="C110" s="25" t="s">
        <v>258</v>
      </c>
      <c r="D110" s="25">
        <v>4</v>
      </c>
      <c r="E110" s="26" t="s">
        <v>297</v>
      </c>
      <c r="F110" s="36"/>
      <c r="G110" s="13"/>
      <c r="H110" s="27" t="s">
        <v>305</v>
      </c>
      <c r="I110" s="25">
        <v>0</v>
      </c>
      <c r="J110" s="26"/>
      <c r="K110" s="68"/>
      <c r="L110" s="68"/>
      <c r="M110" s="68"/>
      <c r="N110" s="68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</row>
    <row r="111" spans="1:40" hidden="1" x14ac:dyDescent="0.3">
      <c r="A111" s="25">
        <f t="shared" si="19"/>
        <v>22</v>
      </c>
      <c r="B111" s="25" t="s">
        <v>120</v>
      </c>
      <c r="C111" s="25" t="s">
        <v>258</v>
      </c>
      <c r="D111" s="25">
        <v>5</v>
      </c>
      <c r="E111" s="26" t="s">
        <v>299</v>
      </c>
      <c r="F111" s="36"/>
      <c r="G111" s="13"/>
      <c r="H111" s="27" t="s">
        <v>305</v>
      </c>
      <c r="I111" s="25">
        <v>0</v>
      </c>
      <c r="J111" s="26"/>
      <c r="K111" s="68"/>
      <c r="L111" s="68"/>
      <c r="M111" s="68"/>
      <c r="N111" s="68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</row>
    <row r="112" spans="1:40" s="72" customFormat="1" hidden="1" x14ac:dyDescent="0.3">
      <c r="A112" s="75">
        <f t="shared" si="18"/>
        <v>23</v>
      </c>
      <c r="B112" s="75" t="s">
        <v>340</v>
      </c>
      <c r="C112" s="75" t="s">
        <v>341</v>
      </c>
      <c r="D112" s="75">
        <v>1</v>
      </c>
      <c r="E112" s="76" t="s">
        <v>293</v>
      </c>
      <c r="F112" s="75" t="s">
        <v>311</v>
      </c>
      <c r="G112" s="75" t="s">
        <v>312</v>
      </c>
      <c r="H112" s="69" t="s">
        <v>304</v>
      </c>
      <c r="I112" s="79">
        <v>0</v>
      </c>
      <c r="J112" s="82">
        <v>711.06050000000005</v>
      </c>
      <c r="K112" s="68">
        <v>711.06050000000005</v>
      </c>
      <c r="L112" s="68">
        <v>948.0806</v>
      </c>
      <c r="M112" s="68">
        <v>820.84899999999902</v>
      </c>
      <c r="N112" s="68">
        <v>710.69179999999994</v>
      </c>
      <c r="O112" s="21">
        <v>710.69179999999994</v>
      </c>
      <c r="P112" s="21">
        <v>710.69179999999994</v>
      </c>
      <c r="Q112" s="21">
        <v>710.69179999999994</v>
      </c>
      <c r="R112" s="21">
        <v>710.69179999999994</v>
      </c>
      <c r="S112" s="21">
        <v>710.69179999999994</v>
      </c>
      <c r="T112" s="21">
        <v>710.69179999999994</v>
      </c>
      <c r="U112" s="21">
        <v>710.69179999999994</v>
      </c>
      <c r="V112" s="21">
        <v>710.69179999999994</v>
      </c>
      <c r="W112" s="21">
        <v>710.69179999999994</v>
      </c>
      <c r="X112" s="21">
        <v>710.69179999999994</v>
      </c>
      <c r="Y112" s="21">
        <v>710.69179999999994</v>
      </c>
      <c r="Z112" s="21">
        <v>710.69179999999994</v>
      </c>
      <c r="AA112" s="21">
        <v>710.69179999999994</v>
      </c>
      <c r="AB112" s="21">
        <v>710.69179999999994</v>
      </c>
      <c r="AC112" s="21">
        <v>710.69179999999994</v>
      </c>
      <c r="AD112" s="21">
        <v>710.69179999999994</v>
      </c>
      <c r="AE112" s="21">
        <v>710.69179999999994</v>
      </c>
      <c r="AF112" s="21">
        <v>710.69179999999994</v>
      </c>
      <c r="AG112" s="21">
        <v>710.69179999999994</v>
      </c>
      <c r="AH112" s="21">
        <v>710.69179999999994</v>
      </c>
      <c r="AI112" s="21">
        <v>710.69179999999994</v>
      </c>
      <c r="AJ112" s="21">
        <v>710.69179999999994</v>
      </c>
      <c r="AK112" s="21">
        <v>710.69179999999994</v>
      </c>
      <c r="AL112" s="21">
        <v>710.69179999999994</v>
      </c>
      <c r="AM112" s="21">
        <v>710.69179999999994</v>
      </c>
    </row>
    <row r="113" spans="1:40" s="72" customFormat="1" hidden="1" x14ac:dyDescent="0.3">
      <c r="A113" s="75">
        <f t="shared" si="19"/>
        <v>23</v>
      </c>
      <c r="B113" s="75" t="s">
        <v>340</v>
      </c>
      <c r="C113" s="75" t="s">
        <v>341</v>
      </c>
      <c r="D113" s="75">
        <v>2</v>
      </c>
      <c r="E113" s="76" t="s">
        <v>294</v>
      </c>
      <c r="F113" s="75" t="s">
        <v>313</v>
      </c>
      <c r="G113" s="75" t="s">
        <v>312</v>
      </c>
      <c r="H113" s="69" t="s">
        <v>304</v>
      </c>
      <c r="I113" s="79">
        <v>0</v>
      </c>
      <c r="J113" s="82">
        <v>49.32</v>
      </c>
      <c r="K113" s="68">
        <v>49.32</v>
      </c>
      <c r="L113" s="68">
        <v>49.32</v>
      </c>
      <c r="M113" s="68">
        <v>49.32</v>
      </c>
      <c r="N113" s="68">
        <v>49.32</v>
      </c>
      <c r="O113" s="21">
        <v>49.32</v>
      </c>
      <c r="P113" s="21">
        <v>49.32</v>
      </c>
      <c r="Q113" s="21">
        <v>49.32</v>
      </c>
      <c r="R113" s="21">
        <v>49.32</v>
      </c>
      <c r="S113" s="21">
        <v>49.32</v>
      </c>
      <c r="T113" s="21">
        <v>49.32</v>
      </c>
      <c r="U113" s="21">
        <v>49.32</v>
      </c>
      <c r="V113" s="21">
        <v>49.32</v>
      </c>
      <c r="W113" s="21">
        <v>49.32</v>
      </c>
      <c r="X113" s="21">
        <v>49.32</v>
      </c>
      <c r="Y113" s="21">
        <v>49.32</v>
      </c>
      <c r="Z113" s="21">
        <v>49.32</v>
      </c>
      <c r="AA113" s="21">
        <v>49.32</v>
      </c>
      <c r="AB113" s="21">
        <v>49.32</v>
      </c>
      <c r="AC113" s="21">
        <v>49.32</v>
      </c>
      <c r="AD113" s="21">
        <v>49.32</v>
      </c>
      <c r="AE113" s="21">
        <v>49.32</v>
      </c>
      <c r="AF113" s="21">
        <v>49.32</v>
      </c>
      <c r="AG113" s="21">
        <v>49.32</v>
      </c>
      <c r="AH113" s="21">
        <v>49.32</v>
      </c>
      <c r="AI113" s="21">
        <v>49.32</v>
      </c>
      <c r="AJ113" s="21">
        <v>49.32</v>
      </c>
      <c r="AK113" s="21">
        <v>49.32</v>
      </c>
      <c r="AL113" s="21">
        <v>49.32</v>
      </c>
      <c r="AM113" s="21">
        <v>49.32</v>
      </c>
    </row>
    <row r="114" spans="1:40" s="72" customFormat="1" hidden="1" x14ac:dyDescent="0.3">
      <c r="A114" s="75">
        <f t="shared" si="19"/>
        <v>23</v>
      </c>
      <c r="B114" s="75" t="s">
        <v>340</v>
      </c>
      <c r="C114" s="75" t="s">
        <v>341</v>
      </c>
      <c r="D114" s="75">
        <v>3</v>
      </c>
      <c r="E114" s="76" t="s">
        <v>296</v>
      </c>
      <c r="F114" s="75" t="s">
        <v>314</v>
      </c>
      <c r="G114" s="75" t="s">
        <v>315</v>
      </c>
      <c r="H114" s="75" t="s">
        <v>304</v>
      </c>
      <c r="I114" s="75">
        <v>0</v>
      </c>
      <c r="J114" s="95">
        <v>18205.472825100002</v>
      </c>
      <c r="K114" s="93">
        <v>17845.914736804276</v>
      </c>
      <c r="L114" s="93">
        <v>17486.35664850855</v>
      </c>
      <c r="M114" s="93">
        <v>17126.798560212825</v>
      </c>
      <c r="N114" s="93">
        <v>16767.240471917103</v>
      </c>
      <c r="O114" s="93">
        <v>16224.717381729122</v>
      </c>
      <c r="P114" s="93">
        <v>15682.194291541142</v>
      </c>
      <c r="Q114" s="93">
        <v>15139.671201353161</v>
      </c>
      <c r="R114" s="93">
        <v>14597.148111165181</v>
      </c>
      <c r="S114" s="93">
        <v>14054.625020977202</v>
      </c>
      <c r="T114" s="93">
        <v>13450.203323183883</v>
      </c>
      <c r="U114" s="93">
        <v>12845.781625390564</v>
      </c>
      <c r="V114" s="93">
        <v>12241.359927597245</v>
      </c>
      <c r="W114" s="93">
        <v>11636.938229803925</v>
      </c>
      <c r="X114" s="93">
        <v>11032.516532010603</v>
      </c>
      <c r="Y114" s="93">
        <v>10417.171550522222</v>
      </c>
      <c r="Z114" s="93">
        <v>9801.8265690338412</v>
      </c>
      <c r="AA114" s="93">
        <v>9186.4815875454606</v>
      </c>
      <c r="AB114" s="93">
        <v>8571.1366060570799</v>
      </c>
      <c r="AC114" s="93">
        <v>7955.7916245687029</v>
      </c>
      <c r="AD114" s="93">
        <v>7402.3452506856629</v>
      </c>
      <c r="AE114" s="93">
        <v>6848.8988768026229</v>
      </c>
      <c r="AF114" s="93">
        <v>6295.4525029195829</v>
      </c>
      <c r="AG114" s="93">
        <v>5742.0061290365429</v>
      </c>
      <c r="AH114" s="93">
        <v>5188.5597551535029</v>
      </c>
      <c r="AI114" s="93">
        <v>4562.2914899700627</v>
      </c>
      <c r="AJ114" s="93">
        <v>3936.0232247866224</v>
      </c>
      <c r="AK114" s="93">
        <v>3309.7549596031822</v>
      </c>
      <c r="AL114" s="93">
        <v>2683.486694419742</v>
      </c>
      <c r="AM114" s="93">
        <v>2057.2184292363031</v>
      </c>
      <c r="AN114" s="73"/>
    </row>
    <row r="115" spans="1:40" s="72" customFormat="1" hidden="1" x14ac:dyDescent="0.3">
      <c r="A115" s="75">
        <f t="shared" si="19"/>
        <v>23</v>
      </c>
      <c r="B115" s="75" t="s">
        <v>340</v>
      </c>
      <c r="C115" s="75" t="s">
        <v>341</v>
      </c>
      <c r="D115" s="75">
        <v>4</v>
      </c>
      <c r="E115" s="76" t="s">
        <v>297</v>
      </c>
      <c r="F115" s="75"/>
      <c r="G115" s="75"/>
      <c r="H115" s="75" t="s">
        <v>305</v>
      </c>
      <c r="I115" s="75">
        <v>0</v>
      </c>
      <c r="J115" s="75"/>
      <c r="K115" s="68"/>
      <c r="L115" s="68"/>
      <c r="M115" s="68"/>
      <c r="N115" s="68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</row>
    <row r="116" spans="1:40" s="72" customFormat="1" hidden="1" x14ac:dyDescent="0.3">
      <c r="A116" s="75">
        <f t="shared" si="19"/>
        <v>23</v>
      </c>
      <c r="B116" s="75" t="s">
        <v>340</v>
      </c>
      <c r="C116" s="75" t="s">
        <v>341</v>
      </c>
      <c r="D116" s="75">
        <v>5</v>
      </c>
      <c r="E116" s="76" t="s">
        <v>299</v>
      </c>
      <c r="F116" s="75"/>
      <c r="G116" s="75"/>
      <c r="H116" s="75" t="s">
        <v>305</v>
      </c>
      <c r="I116" s="75">
        <v>0</v>
      </c>
      <c r="J116" s="82"/>
      <c r="K116" s="68"/>
      <c r="L116" s="68"/>
      <c r="M116" s="68"/>
      <c r="N116" s="68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</row>
    <row r="117" spans="1:40" s="72" customFormat="1" hidden="1" x14ac:dyDescent="0.3">
      <c r="A117" s="70">
        <f>A121</f>
        <v>24</v>
      </c>
      <c r="B117" s="70" t="s">
        <v>342</v>
      </c>
      <c r="C117" s="70" t="s">
        <v>343</v>
      </c>
      <c r="D117" s="70">
        <v>1</v>
      </c>
      <c r="E117" s="71" t="s">
        <v>293</v>
      </c>
      <c r="F117" s="77" t="s">
        <v>311</v>
      </c>
      <c r="G117" s="78" t="s">
        <v>312</v>
      </c>
      <c r="H117" s="74" t="s">
        <v>304</v>
      </c>
      <c r="I117" s="80">
        <v>0</v>
      </c>
      <c r="J117" s="70">
        <v>711.06050000000005</v>
      </c>
      <c r="K117" s="68">
        <v>711.06050000000005</v>
      </c>
      <c r="L117" s="68">
        <v>948.0806</v>
      </c>
      <c r="M117" s="68">
        <v>820.84899999999902</v>
      </c>
      <c r="N117" s="68">
        <v>710.69179999999994</v>
      </c>
      <c r="O117" s="21">
        <v>710.69179999999994</v>
      </c>
      <c r="P117" s="21">
        <v>710.69179999999994</v>
      </c>
      <c r="Q117" s="21">
        <v>710.69179999999994</v>
      </c>
      <c r="R117" s="21">
        <v>710.69179999999994</v>
      </c>
      <c r="S117" s="21">
        <v>710.69179999999994</v>
      </c>
      <c r="T117" s="21">
        <v>710.69179999999994</v>
      </c>
      <c r="U117" s="21">
        <v>710.69179999999994</v>
      </c>
      <c r="V117" s="21">
        <v>710.69179999999994</v>
      </c>
      <c r="W117" s="21">
        <v>710.69179999999994</v>
      </c>
      <c r="X117" s="21">
        <v>710.69179999999994</v>
      </c>
      <c r="Y117" s="21">
        <v>710.69179999999994</v>
      </c>
      <c r="Z117" s="21">
        <v>710.69179999999994</v>
      </c>
      <c r="AA117" s="21">
        <v>710.69179999999994</v>
      </c>
      <c r="AB117" s="21">
        <v>710.69179999999994</v>
      </c>
      <c r="AC117" s="21">
        <v>710.69179999999994</v>
      </c>
      <c r="AD117" s="21">
        <v>710.69179999999994</v>
      </c>
      <c r="AE117" s="21">
        <v>710.69179999999994</v>
      </c>
      <c r="AF117" s="21">
        <v>710.69179999999994</v>
      </c>
      <c r="AG117" s="21">
        <v>710.69179999999994</v>
      </c>
      <c r="AH117" s="21">
        <v>710.69179999999994</v>
      </c>
      <c r="AI117" s="21">
        <v>710.69179999999994</v>
      </c>
      <c r="AJ117" s="21">
        <v>710.69179999999994</v>
      </c>
      <c r="AK117" s="21">
        <v>710.69179999999994</v>
      </c>
      <c r="AL117" s="21">
        <v>710.69179999999994</v>
      </c>
      <c r="AM117" s="21">
        <v>710.69179999999994</v>
      </c>
    </row>
    <row r="118" spans="1:40" s="72" customFormat="1" hidden="1" x14ac:dyDescent="0.3">
      <c r="A118" s="70">
        <f t="shared" ref="A118:A120" si="20">A117</f>
        <v>24</v>
      </c>
      <c r="B118" s="70" t="s">
        <v>342</v>
      </c>
      <c r="C118" s="70" t="s">
        <v>343</v>
      </c>
      <c r="D118" s="70">
        <v>2</v>
      </c>
      <c r="E118" s="71" t="s">
        <v>294</v>
      </c>
      <c r="F118" s="77" t="s">
        <v>313</v>
      </c>
      <c r="G118" s="78" t="s">
        <v>312</v>
      </c>
      <c r="H118" s="74" t="s">
        <v>304</v>
      </c>
      <c r="I118" s="80">
        <v>0</v>
      </c>
      <c r="J118" s="70">
        <v>49.32</v>
      </c>
      <c r="K118" s="68">
        <v>49.32</v>
      </c>
      <c r="L118" s="68">
        <v>49.32</v>
      </c>
      <c r="M118" s="68">
        <v>49.32</v>
      </c>
      <c r="N118" s="68">
        <v>49.32</v>
      </c>
      <c r="O118" s="21">
        <v>49.32</v>
      </c>
      <c r="P118" s="21">
        <v>49.32</v>
      </c>
      <c r="Q118" s="21">
        <v>49.32</v>
      </c>
      <c r="R118" s="21">
        <v>49.32</v>
      </c>
      <c r="S118" s="21">
        <v>49.32</v>
      </c>
      <c r="T118" s="21">
        <v>49.32</v>
      </c>
      <c r="U118" s="21">
        <v>49.32</v>
      </c>
      <c r="V118" s="21">
        <v>49.32</v>
      </c>
      <c r="W118" s="21">
        <v>49.32</v>
      </c>
      <c r="X118" s="21">
        <v>49.32</v>
      </c>
      <c r="Y118" s="21">
        <v>49.32</v>
      </c>
      <c r="Z118" s="21">
        <v>49.32</v>
      </c>
      <c r="AA118" s="21">
        <v>49.32</v>
      </c>
      <c r="AB118" s="21">
        <v>49.32</v>
      </c>
      <c r="AC118" s="21">
        <v>49.32</v>
      </c>
      <c r="AD118" s="21">
        <v>49.32</v>
      </c>
      <c r="AE118" s="21">
        <v>49.32</v>
      </c>
      <c r="AF118" s="21">
        <v>49.32</v>
      </c>
      <c r="AG118" s="21">
        <v>49.32</v>
      </c>
      <c r="AH118" s="21">
        <v>49.32</v>
      </c>
      <c r="AI118" s="21">
        <v>49.32</v>
      </c>
      <c r="AJ118" s="21">
        <v>49.32</v>
      </c>
      <c r="AK118" s="21">
        <v>49.32</v>
      </c>
      <c r="AL118" s="21">
        <v>49.32</v>
      </c>
      <c r="AM118" s="21">
        <v>49.32</v>
      </c>
    </row>
    <row r="119" spans="1:40" s="72" customFormat="1" hidden="1" x14ac:dyDescent="0.3">
      <c r="A119" s="70">
        <f t="shared" si="20"/>
        <v>24</v>
      </c>
      <c r="B119" s="70" t="s">
        <v>342</v>
      </c>
      <c r="C119" s="70" t="s">
        <v>343</v>
      </c>
      <c r="D119" s="70">
        <v>3</v>
      </c>
      <c r="E119" s="71" t="s">
        <v>296</v>
      </c>
      <c r="F119" s="77" t="s">
        <v>314</v>
      </c>
      <c r="G119" s="78" t="s">
        <v>315</v>
      </c>
      <c r="H119" s="27" t="s">
        <v>304</v>
      </c>
      <c r="I119" s="71">
        <v>0</v>
      </c>
      <c r="J119" s="96">
        <v>10481.938899299999</v>
      </c>
      <c r="K119" s="93">
        <v>10274.920606038824</v>
      </c>
      <c r="L119" s="93">
        <v>10067.902312777649</v>
      </c>
      <c r="M119" s="93">
        <v>9860.8840195164739</v>
      </c>
      <c r="N119" s="93">
        <v>9653.8657262552988</v>
      </c>
      <c r="O119" s="93">
        <v>9341.5039470561587</v>
      </c>
      <c r="P119" s="93">
        <v>9029.1421678570186</v>
      </c>
      <c r="Q119" s="93">
        <v>8716.7803886578786</v>
      </c>
      <c r="R119" s="93">
        <v>8404.4186094587385</v>
      </c>
      <c r="S119" s="93">
        <v>8092.0568302595984</v>
      </c>
      <c r="T119" s="93">
        <v>7744.0564588028383</v>
      </c>
      <c r="U119" s="93">
        <v>7396.0560873460781</v>
      </c>
      <c r="V119" s="93">
        <v>7048.055715889318</v>
      </c>
      <c r="W119" s="93">
        <v>6700.0553444325578</v>
      </c>
      <c r="X119" s="93">
        <v>6352.0549729757986</v>
      </c>
      <c r="Y119" s="93">
        <v>5997.7654381794582</v>
      </c>
      <c r="Z119" s="93">
        <v>5643.4759033831178</v>
      </c>
      <c r="AA119" s="93">
        <v>5289.1863685867775</v>
      </c>
      <c r="AB119" s="93">
        <v>4934.8968337904371</v>
      </c>
      <c r="AC119" s="93">
        <v>4580.6072989940985</v>
      </c>
      <c r="AD119" s="93">
        <v>4261.9563564553782</v>
      </c>
      <c r="AE119" s="93">
        <v>3943.3054139166584</v>
      </c>
      <c r="AF119" s="93">
        <v>3624.6544713779385</v>
      </c>
      <c r="AG119" s="93">
        <v>3306.0035288392187</v>
      </c>
      <c r="AH119" s="93">
        <v>2987.3525863004988</v>
      </c>
      <c r="AI119" s="93">
        <v>2626.7738881645787</v>
      </c>
      <c r="AJ119" s="93">
        <v>2266.1951900286585</v>
      </c>
      <c r="AK119" s="93">
        <v>1905.6164918927386</v>
      </c>
      <c r="AL119" s="93">
        <v>1545.0377937568187</v>
      </c>
      <c r="AM119" s="93">
        <v>1184.459095620899</v>
      </c>
      <c r="AN119" s="73"/>
    </row>
    <row r="120" spans="1:40" s="72" customFormat="1" hidden="1" x14ac:dyDescent="0.3">
      <c r="A120" s="70">
        <f t="shared" si="20"/>
        <v>24</v>
      </c>
      <c r="B120" s="70" t="s">
        <v>342</v>
      </c>
      <c r="C120" s="70" t="s">
        <v>343</v>
      </c>
      <c r="D120" s="70">
        <v>4</v>
      </c>
      <c r="E120" s="71" t="s">
        <v>297</v>
      </c>
      <c r="F120" s="77"/>
      <c r="G120" s="78"/>
      <c r="H120" s="27" t="s">
        <v>305</v>
      </c>
      <c r="I120" s="71">
        <v>0</v>
      </c>
      <c r="J120" s="70"/>
      <c r="K120" s="68"/>
      <c r="L120" s="68"/>
      <c r="M120" s="68"/>
      <c r="N120" s="68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</row>
    <row r="121" spans="1:40" s="72" customFormat="1" hidden="1" x14ac:dyDescent="0.3">
      <c r="A121" s="70">
        <f>A112+1</f>
        <v>24</v>
      </c>
      <c r="B121" s="70" t="s">
        <v>342</v>
      </c>
      <c r="C121" s="70" t="s">
        <v>343</v>
      </c>
      <c r="D121" s="70">
        <v>5</v>
      </c>
      <c r="E121" s="71" t="s">
        <v>299</v>
      </c>
      <c r="F121" s="77"/>
      <c r="G121" s="78"/>
      <c r="H121" s="27" t="s">
        <v>305</v>
      </c>
      <c r="I121" s="80">
        <v>0</v>
      </c>
      <c r="J121" s="70"/>
      <c r="K121" s="68"/>
      <c r="L121" s="68"/>
      <c r="M121" s="68"/>
      <c r="N121" s="68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</row>
    <row r="122" spans="1:40" hidden="1" x14ac:dyDescent="0.3">
      <c r="A122" s="15">
        <f>A121+1</f>
        <v>25</v>
      </c>
      <c r="B122" s="15" t="s">
        <v>118</v>
      </c>
      <c r="C122" s="15" t="s">
        <v>256</v>
      </c>
      <c r="D122" s="15">
        <v>1</v>
      </c>
      <c r="E122" s="16" t="s">
        <v>293</v>
      </c>
      <c r="F122" s="15" t="s">
        <v>311</v>
      </c>
      <c r="G122" s="15" t="s">
        <v>312</v>
      </c>
      <c r="H122" s="17" t="s">
        <v>304</v>
      </c>
      <c r="I122" s="18">
        <v>0</v>
      </c>
      <c r="J122" s="81">
        <v>1561.3492000000001</v>
      </c>
      <c r="K122" s="68">
        <v>1481.5046</v>
      </c>
      <c r="L122" s="68">
        <v>1868.1007</v>
      </c>
      <c r="M122" s="68">
        <v>1560.0494000000001</v>
      </c>
      <c r="N122" s="68">
        <v>1300.451</v>
      </c>
      <c r="O122" s="21">
        <v>1260.2535</v>
      </c>
      <c r="P122" s="21">
        <v>1220.6478</v>
      </c>
      <c r="Q122" s="21">
        <v>1190.5016000000001</v>
      </c>
      <c r="R122" s="21">
        <v>1160.3553999999999</v>
      </c>
      <c r="S122" s="21">
        <v>1130.2092</v>
      </c>
      <c r="T122" s="21">
        <v>1100.6547</v>
      </c>
      <c r="U122" s="21">
        <v>1070.5084999999999</v>
      </c>
      <c r="V122" s="21">
        <v>1040.3623</v>
      </c>
      <c r="W122" s="21">
        <v>1037.9955</v>
      </c>
      <c r="X122" s="21">
        <v>1035.6287</v>
      </c>
      <c r="Y122" s="21">
        <v>1032.6777999999999</v>
      </c>
      <c r="Z122" s="21">
        <v>1030.3109999999999</v>
      </c>
      <c r="AA122" s="21">
        <v>1027.9443000000001</v>
      </c>
      <c r="AB122" s="21">
        <v>1025.5775000000001</v>
      </c>
      <c r="AC122" s="21">
        <v>1022.6266000000001</v>
      </c>
      <c r="AD122" s="21">
        <v>1020.2598</v>
      </c>
      <c r="AE122" s="21">
        <v>1017.893</v>
      </c>
      <c r="AF122" s="21">
        <v>1015.5338</v>
      </c>
      <c r="AG122" s="21">
        <v>1013.16699999999</v>
      </c>
      <c r="AH122" s="21">
        <v>1010.2086</v>
      </c>
      <c r="AI122" s="21">
        <v>1007.8493</v>
      </c>
      <c r="AJ122" s="21">
        <v>1005.4825</v>
      </c>
      <c r="AK122" s="21">
        <v>1003.1158</v>
      </c>
      <c r="AL122" s="21">
        <v>1000.1648</v>
      </c>
      <c r="AM122" s="21">
        <v>997.79809999999998</v>
      </c>
    </row>
    <row r="123" spans="1:40" hidden="1" x14ac:dyDescent="0.3">
      <c r="A123" s="15">
        <f>A116</f>
        <v>23</v>
      </c>
      <c r="B123" s="15" t="s">
        <v>118</v>
      </c>
      <c r="C123" s="15" t="s">
        <v>256</v>
      </c>
      <c r="D123" s="15">
        <v>2</v>
      </c>
      <c r="E123" s="16" t="s">
        <v>294</v>
      </c>
      <c r="F123" s="15" t="s">
        <v>313</v>
      </c>
      <c r="G123" s="15" t="s">
        <v>312</v>
      </c>
      <c r="H123" s="17" t="s">
        <v>304</v>
      </c>
      <c r="I123" s="18">
        <v>0</v>
      </c>
      <c r="J123" s="19">
        <v>16.275600000000001</v>
      </c>
      <c r="K123" s="68">
        <v>16.275600000000001</v>
      </c>
      <c r="L123" s="68">
        <v>16.275600000000001</v>
      </c>
      <c r="M123" s="68">
        <v>16.275600000000001</v>
      </c>
      <c r="N123" s="68">
        <v>16.275600000000001</v>
      </c>
      <c r="O123" s="21">
        <v>16.275600000000001</v>
      </c>
      <c r="P123" s="21">
        <v>16.275600000000001</v>
      </c>
      <c r="Q123" s="21">
        <v>16.275600000000001</v>
      </c>
      <c r="R123" s="21">
        <v>16.275600000000001</v>
      </c>
      <c r="S123" s="21">
        <v>16.275600000000001</v>
      </c>
      <c r="T123" s="21">
        <v>16.275600000000001</v>
      </c>
      <c r="U123" s="21">
        <v>16.275600000000001</v>
      </c>
      <c r="V123" s="21">
        <v>16.275600000000001</v>
      </c>
      <c r="W123" s="21">
        <v>16.275600000000001</v>
      </c>
      <c r="X123" s="21">
        <v>16.275600000000001</v>
      </c>
      <c r="Y123" s="21">
        <v>16.275600000000001</v>
      </c>
      <c r="Z123" s="21">
        <v>16.275600000000001</v>
      </c>
      <c r="AA123" s="21">
        <v>16.275600000000001</v>
      </c>
      <c r="AB123" s="21">
        <v>16.275600000000001</v>
      </c>
      <c r="AC123" s="21">
        <v>16.275600000000001</v>
      </c>
      <c r="AD123" s="21">
        <v>16.275600000000001</v>
      </c>
      <c r="AE123" s="21">
        <v>16.275600000000001</v>
      </c>
      <c r="AF123" s="21">
        <v>16.275600000000001</v>
      </c>
      <c r="AG123" s="21">
        <v>16.275600000000001</v>
      </c>
      <c r="AH123" s="21">
        <v>16.275600000000001</v>
      </c>
      <c r="AI123" s="21">
        <v>16.275600000000001</v>
      </c>
      <c r="AJ123" s="21">
        <v>16.275600000000001</v>
      </c>
      <c r="AK123" s="21">
        <v>16.275600000000001</v>
      </c>
      <c r="AL123" s="21">
        <v>16.275600000000001</v>
      </c>
      <c r="AM123" s="21">
        <v>16.275600000000001</v>
      </c>
    </row>
    <row r="124" spans="1:40" hidden="1" x14ac:dyDescent="0.3">
      <c r="A124" s="15">
        <f t="shared" ref="A124:A141" si="21">A123</f>
        <v>23</v>
      </c>
      <c r="B124" s="15" t="s">
        <v>118</v>
      </c>
      <c r="C124" s="15" t="s">
        <v>256</v>
      </c>
      <c r="D124" s="15">
        <v>3</v>
      </c>
      <c r="E124" s="22" t="s">
        <v>296</v>
      </c>
      <c r="F124" s="15" t="s">
        <v>314</v>
      </c>
      <c r="G124" s="15" t="s">
        <v>315</v>
      </c>
      <c r="H124" s="17" t="s">
        <v>304</v>
      </c>
      <c r="I124" s="18">
        <v>0</v>
      </c>
      <c r="J124" s="97">
        <v>1301.8747000000001</v>
      </c>
      <c r="K124" s="93">
        <v>1276.1626746750001</v>
      </c>
      <c r="L124" s="93">
        <v>1250.45064935</v>
      </c>
      <c r="M124" s="93">
        <v>1224.738624025</v>
      </c>
      <c r="N124" s="93">
        <v>1199.0265987</v>
      </c>
      <c r="O124" s="93">
        <v>1160.23073264</v>
      </c>
      <c r="P124" s="93">
        <v>1121.4348665800001</v>
      </c>
      <c r="Q124" s="93">
        <v>1082.6390005200001</v>
      </c>
      <c r="R124" s="93">
        <v>1043.8431344600001</v>
      </c>
      <c r="S124" s="93">
        <v>1005.0472684</v>
      </c>
      <c r="T124" s="93">
        <v>961.82502836000003</v>
      </c>
      <c r="U124" s="93">
        <v>918.60278832000006</v>
      </c>
      <c r="V124" s="93">
        <v>875.38054828000008</v>
      </c>
      <c r="W124" s="93">
        <v>832.15830824000011</v>
      </c>
      <c r="X124" s="93">
        <v>788.93606820000002</v>
      </c>
      <c r="Y124" s="93">
        <v>744.93270333999999</v>
      </c>
      <c r="Z124" s="93">
        <v>700.92933847999996</v>
      </c>
      <c r="AA124" s="93">
        <v>656.92597361999992</v>
      </c>
      <c r="AB124" s="93">
        <v>612.92260875999989</v>
      </c>
      <c r="AC124" s="93">
        <v>568.91924390000008</v>
      </c>
      <c r="AD124" s="93">
        <v>529.34225302000004</v>
      </c>
      <c r="AE124" s="93">
        <v>489.76526214000006</v>
      </c>
      <c r="AF124" s="93">
        <v>450.18827126000008</v>
      </c>
      <c r="AG124" s="93">
        <v>410.6112803800001</v>
      </c>
      <c r="AH124" s="93">
        <v>371.03428950000011</v>
      </c>
      <c r="AI124" s="93">
        <v>326.24979982000013</v>
      </c>
      <c r="AJ124" s="93">
        <v>281.46531014000016</v>
      </c>
      <c r="AK124" s="93">
        <v>236.68082046000015</v>
      </c>
      <c r="AL124" s="93">
        <v>191.89633078000014</v>
      </c>
      <c r="AM124" s="93">
        <v>147.11184110000011</v>
      </c>
    </row>
    <row r="125" spans="1:40" hidden="1" x14ac:dyDescent="0.3">
      <c r="A125" s="15">
        <f t="shared" si="21"/>
        <v>23</v>
      </c>
      <c r="B125" s="15" t="s">
        <v>118</v>
      </c>
      <c r="C125" s="15" t="s">
        <v>256</v>
      </c>
      <c r="D125" s="15">
        <v>4</v>
      </c>
      <c r="E125" s="22" t="s">
        <v>297</v>
      </c>
      <c r="F125" s="15"/>
      <c r="G125" s="15"/>
      <c r="H125" s="23" t="s">
        <v>305</v>
      </c>
      <c r="I125" s="24">
        <v>0</v>
      </c>
      <c r="J125" s="16"/>
      <c r="K125" s="68"/>
      <c r="L125" s="68"/>
      <c r="M125" s="68"/>
      <c r="N125" s="68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</row>
    <row r="126" spans="1:40" hidden="1" x14ac:dyDescent="0.3">
      <c r="A126" s="15">
        <f t="shared" si="21"/>
        <v>23</v>
      </c>
      <c r="B126" s="15" t="s">
        <v>118</v>
      </c>
      <c r="C126" s="15" t="s">
        <v>256</v>
      </c>
      <c r="D126" s="15">
        <v>5</v>
      </c>
      <c r="E126" s="22" t="s">
        <v>299</v>
      </c>
      <c r="F126" s="15"/>
      <c r="G126" s="15"/>
      <c r="H126" s="23" t="s">
        <v>305</v>
      </c>
      <c r="I126" s="24">
        <v>0</v>
      </c>
      <c r="J126" s="22"/>
      <c r="K126" s="68"/>
      <c r="L126" s="68"/>
      <c r="M126" s="68"/>
      <c r="N126" s="68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</row>
    <row r="127" spans="1:40" hidden="1" x14ac:dyDescent="0.3">
      <c r="A127" s="25">
        <f>A116+1</f>
        <v>24</v>
      </c>
      <c r="B127" s="25" t="s">
        <v>121</v>
      </c>
      <c r="C127" s="25" t="s">
        <v>259</v>
      </c>
      <c r="D127" s="25">
        <v>1</v>
      </c>
      <c r="E127" s="26" t="s">
        <v>293</v>
      </c>
      <c r="F127" s="36" t="s">
        <v>311</v>
      </c>
      <c r="G127" s="13" t="s">
        <v>312</v>
      </c>
      <c r="H127" s="27" t="s">
        <v>304</v>
      </c>
      <c r="I127" s="28">
        <v>0</v>
      </c>
      <c r="J127" s="26">
        <v>3162.4922000000001</v>
      </c>
      <c r="K127" s="68">
        <v>3092.6028999999999</v>
      </c>
      <c r="L127" s="68">
        <v>4029.0585999999998</v>
      </c>
      <c r="M127" s="68">
        <v>3407.6821</v>
      </c>
      <c r="N127" s="68">
        <v>2880.5210999999999</v>
      </c>
      <c r="O127" s="21">
        <v>2857.5430999999999</v>
      </c>
      <c r="P127" s="21">
        <v>2833.6459999999902</v>
      </c>
      <c r="Q127" s="21">
        <v>2803.3150000000001</v>
      </c>
      <c r="R127" s="21">
        <v>2772.0648999999999</v>
      </c>
      <c r="S127" s="21">
        <v>2740.8148999999999</v>
      </c>
      <c r="T127" s="21">
        <v>2709.5648000000001</v>
      </c>
      <c r="U127" s="21">
        <v>2693.9398000000001</v>
      </c>
      <c r="V127" s="21">
        <v>2678.3146999999999</v>
      </c>
      <c r="W127" s="21">
        <v>2675.5574000000001</v>
      </c>
      <c r="X127" s="21">
        <v>2672.8</v>
      </c>
      <c r="Y127" s="21">
        <v>2670.9618</v>
      </c>
      <c r="Z127" s="21">
        <v>2668.2044000000001</v>
      </c>
      <c r="AA127" s="21">
        <v>2665.4470999999999</v>
      </c>
      <c r="AB127" s="21">
        <v>2662.6896999999999</v>
      </c>
      <c r="AC127" s="21">
        <v>2659.9322999999999</v>
      </c>
      <c r="AD127" s="21">
        <v>2657.1750000000002</v>
      </c>
      <c r="AE127" s="21">
        <v>2655.3366999999998</v>
      </c>
      <c r="AF127" s="21">
        <v>2652.5794000000001</v>
      </c>
      <c r="AG127" s="21">
        <v>2649.8220000000001</v>
      </c>
      <c r="AH127" s="21">
        <v>2647.0646999999999</v>
      </c>
      <c r="AI127" s="21">
        <v>2644.3072999999999</v>
      </c>
      <c r="AJ127" s="21">
        <v>2641.5499</v>
      </c>
      <c r="AK127" s="21">
        <v>2639.7116999999998</v>
      </c>
      <c r="AL127" s="21">
        <v>2636.9542999999999</v>
      </c>
      <c r="AM127" s="21">
        <v>2634.1970000000001</v>
      </c>
    </row>
    <row r="128" spans="1:40" hidden="1" x14ac:dyDescent="0.3">
      <c r="A128" s="25">
        <f t="shared" ref="A128" si="22">A127</f>
        <v>24</v>
      </c>
      <c r="B128" s="25" t="s">
        <v>121</v>
      </c>
      <c r="C128" s="25" t="s">
        <v>259</v>
      </c>
      <c r="D128" s="25">
        <v>2</v>
      </c>
      <c r="E128" s="26" t="s">
        <v>294</v>
      </c>
      <c r="F128" s="36" t="s">
        <v>313</v>
      </c>
      <c r="G128" s="13" t="s">
        <v>312</v>
      </c>
      <c r="H128" s="27" t="s">
        <v>304</v>
      </c>
      <c r="I128" s="28">
        <v>0</v>
      </c>
      <c r="J128" s="26">
        <v>30.824999999999999</v>
      </c>
      <c r="K128" s="68">
        <v>30.824999999999999</v>
      </c>
      <c r="L128" s="68">
        <v>30.824999999999999</v>
      </c>
      <c r="M128" s="68">
        <v>30.824999999999999</v>
      </c>
      <c r="N128" s="68">
        <v>30.824999999999999</v>
      </c>
      <c r="O128" s="21">
        <v>30.824999999999999</v>
      </c>
      <c r="P128" s="21">
        <v>30.824999999999999</v>
      </c>
      <c r="Q128" s="21">
        <v>30.824999999999999</v>
      </c>
      <c r="R128" s="21">
        <v>30.824999999999999</v>
      </c>
      <c r="S128" s="21">
        <v>30.824999999999999</v>
      </c>
      <c r="T128" s="21">
        <v>30.824999999999999</v>
      </c>
      <c r="U128" s="21">
        <v>30.824999999999999</v>
      </c>
      <c r="V128" s="21">
        <v>30.824999999999999</v>
      </c>
      <c r="W128" s="21">
        <v>30.824999999999999</v>
      </c>
      <c r="X128" s="21">
        <v>30.824999999999999</v>
      </c>
      <c r="Y128" s="21">
        <v>30.824999999999999</v>
      </c>
      <c r="Z128" s="21">
        <v>30.824999999999999</v>
      </c>
      <c r="AA128" s="21">
        <v>30.824999999999999</v>
      </c>
      <c r="AB128" s="21">
        <v>30.824999999999999</v>
      </c>
      <c r="AC128" s="21">
        <v>30.824999999999999</v>
      </c>
      <c r="AD128" s="21">
        <v>30.824999999999999</v>
      </c>
      <c r="AE128" s="21">
        <v>30.824999999999999</v>
      </c>
      <c r="AF128" s="21">
        <v>30.824999999999999</v>
      </c>
      <c r="AG128" s="21">
        <v>30.824999999999999</v>
      </c>
      <c r="AH128" s="21">
        <v>30.824999999999999</v>
      </c>
      <c r="AI128" s="21">
        <v>30.824999999999999</v>
      </c>
      <c r="AJ128" s="21">
        <v>30.824999999999999</v>
      </c>
      <c r="AK128" s="21">
        <v>30.824999999999999</v>
      </c>
      <c r="AL128" s="21">
        <v>30.824999999999999</v>
      </c>
      <c r="AM128" s="21">
        <v>30.824999999999999</v>
      </c>
    </row>
    <row r="129" spans="1:40" x14ac:dyDescent="0.3">
      <c r="A129" s="25">
        <f t="shared" si="21"/>
        <v>24</v>
      </c>
      <c r="B129" s="25" t="s">
        <v>121</v>
      </c>
      <c r="C129" s="25" t="s">
        <v>259</v>
      </c>
      <c r="D129" s="25">
        <v>3</v>
      </c>
      <c r="E129" s="26" t="s">
        <v>296</v>
      </c>
      <c r="F129" s="36" t="s">
        <v>314</v>
      </c>
      <c r="G129" s="13" t="s">
        <v>315</v>
      </c>
      <c r="H129" s="27" t="s">
        <v>304</v>
      </c>
      <c r="I129" s="28">
        <v>0</v>
      </c>
      <c r="J129" s="26">
        <v>0</v>
      </c>
      <c r="K129" s="93">
        <v>0</v>
      </c>
      <c r="L129" s="93">
        <v>0</v>
      </c>
      <c r="M129" s="93">
        <v>0</v>
      </c>
      <c r="N129" s="93">
        <v>0</v>
      </c>
      <c r="O129" s="93">
        <v>0</v>
      </c>
      <c r="P129" s="93">
        <v>0</v>
      </c>
      <c r="Q129" s="93">
        <v>0</v>
      </c>
      <c r="R129" s="93">
        <v>0</v>
      </c>
      <c r="S129" s="93">
        <v>0</v>
      </c>
      <c r="T129" s="93">
        <v>0</v>
      </c>
      <c r="U129" s="93">
        <v>0</v>
      </c>
      <c r="V129" s="93">
        <v>0</v>
      </c>
      <c r="W129" s="93">
        <v>0</v>
      </c>
      <c r="X129" s="93">
        <v>0</v>
      </c>
      <c r="Y129" s="93">
        <v>0</v>
      </c>
      <c r="Z129" s="93">
        <v>0</v>
      </c>
      <c r="AA129" s="93">
        <v>0</v>
      </c>
      <c r="AB129" s="93">
        <v>0</v>
      </c>
      <c r="AC129" s="93">
        <v>0</v>
      </c>
      <c r="AD129" s="93">
        <v>0</v>
      </c>
      <c r="AE129" s="93">
        <v>0</v>
      </c>
      <c r="AF129" s="93">
        <v>0</v>
      </c>
      <c r="AG129" s="93">
        <v>0</v>
      </c>
      <c r="AH129" s="93">
        <v>0</v>
      </c>
      <c r="AI129" s="93">
        <v>0</v>
      </c>
      <c r="AJ129" s="93">
        <v>0</v>
      </c>
      <c r="AK129" s="93">
        <v>0</v>
      </c>
      <c r="AL129" s="93">
        <v>0</v>
      </c>
      <c r="AM129" s="93">
        <v>0</v>
      </c>
      <c r="AN129" s="29"/>
    </row>
    <row r="130" spans="1:40" hidden="1" x14ac:dyDescent="0.3">
      <c r="A130" s="25">
        <f t="shared" si="21"/>
        <v>24</v>
      </c>
      <c r="B130" s="25" t="s">
        <v>121</v>
      </c>
      <c r="C130" s="25" t="s">
        <v>259</v>
      </c>
      <c r="D130" s="25">
        <v>4</v>
      </c>
      <c r="E130" s="26" t="s">
        <v>297</v>
      </c>
      <c r="F130" s="36"/>
      <c r="G130" s="13"/>
      <c r="H130" s="27" t="s">
        <v>305</v>
      </c>
      <c r="I130" s="25">
        <v>0</v>
      </c>
      <c r="J130" s="26"/>
      <c r="K130" s="68"/>
      <c r="L130" s="68"/>
      <c r="M130" s="68"/>
      <c r="N130" s="68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</row>
    <row r="131" spans="1:40" hidden="1" x14ac:dyDescent="0.3">
      <c r="A131" s="25">
        <f t="shared" si="21"/>
        <v>24</v>
      </c>
      <c r="B131" s="25" t="s">
        <v>121</v>
      </c>
      <c r="C131" s="25" t="s">
        <v>259</v>
      </c>
      <c r="D131" s="25">
        <v>5</v>
      </c>
      <c r="E131" s="26" t="s">
        <v>299</v>
      </c>
      <c r="F131" s="36"/>
      <c r="G131" s="13"/>
      <c r="H131" s="27" t="s">
        <v>305</v>
      </c>
      <c r="I131" s="25">
        <v>0</v>
      </c>
      <c r="J131" s="26"/>
      <c r="K131" s="68"/>
      <c r="L131" s="68"/>
      <c r="M131" s="68"/>
      <c r="N131" s="68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</row>
    <row r="132" spans="1:40" hidden="1" x14ac:dyDescent="0.3">
      <c r="A132" s="15">
        <f t="shared" ref="A132" si="23">A127+1</f>
        <v>25</v>
      </c>
      <c r="B132" s="15" t="s">
        <v>122</v>
      </c>
      <c r="C132" s="15" t="s">
        <v>260</v>
      </c>
      <c r="D132" s="15">
        <v>1</v>
      </c>
      <c r="E132" s="16" t="s">
        <v>293</v>
      </c>
      <c r="F132" s="15" t="s">
        <v>311</v>
      </c>
      <c r="G132" s="15" t="s">
        <v>312</v>
      </c>
      <c r="H132" s="17" t="s">
        <v>304</v>
      </c>
      <c r="I132" s="18">
        <v>0</v>
      </c>
      <c r="J132" s="19">
        <v>2663.8182999999999</v>
      </c>
      <c r="K132" s="68">
        <v>2545.1327000000001</v>
      </c>
      <c r="L132" s="68">
        <v>3235.2629000000002</v>
      </c>
      <c r="M132" s="68">
        <v>2664.0826000000002</v>
      </c>
      <c r="N132" s="68">
        <v>2187.9409999999998</v>
      </c>
      <c r="O132" s="21">
        <v>2148.4032000000002</v>
      </c>
      <c r="P132" s="21">
        <v>2108.8600999999999</v>
      </c>
      <c r="Q132" s="21">
        <v>2056.1412999999998</v>
      </c>
      <c r="R132" s="21">
        <v>2003.4170999999999</v>
      </c>
      <c r="S132" s="21">
        <v>1950.6929</v>
      </c>
      <c r="T132" s="21">
        <v>1897.9740999999999</v>
      </c>
      <c r="U132" s="21">
        <v>1871.6120000000001</v>
      </c>
      <c r="V132" s="21">
        <v>1845.2499</v>
      </c>
      <c r="W132" s="21">
        <v>1840.8236999999999</v>
      </c>
      <c r="X132" s="21">
        <v>1836.3976</v>
      </c>
      <c r="Y132" s="21">
        <v>1831.9659999999999</v>
      </c>
      <c r="Z132" s="21">
        <v>1827.5399</v>
      </c>
      <c r="AA132" s="21">
        <v>1823.1083000000001</v>
      </c>
      <c r="AB132" s="21">
        <v>1818.6822</v>
      </c>
      <c r="AC132" s="21">
        <v>1814.2506000000001</v>
      </c>
      <c r="AD132" s="21">
        <v>1809.8244</v>
      </c>
      <c r="AE132" s="21">
        <v>1805.3929000000001</v>
      </c>
      <c r="AF132" s="21">
        <v>1800.9666999999999</v>
      </c>
      <c r="AG132" s="21">
        <v>1796.5352</v>
      </c>
      <c r="AH132" s="21">
        <v>1792.1089999999999</v>
      </c>
      <c r="AI132" s="21">
        <v>1787.6829</v>
      </c>
      <c r="AJ132" s="21">
        <v>1783.2512999999999</v>
      </c>
      <c r="AK132" s="21">
        <v>1778.8252</v>
      </c>
      <c r="AL132" s="21">
        <v>1774.3936000000001</v>
      </c>
      <c r="AM132" s="21">
        <v>1769.9675</v>
      </c>
    </row>
    <row r="133" spans="1:40" hidden="1" x14ac:dyDescent="0.3">
      <c r="A133" s="15">
        <f t="shared" ref="A133" si="24">A132</f>
        <v>25</v>
      </c>
      <c r="B133" s="15" t="s">
        <v>122</v>
      </c>
      <c r="C133" s="15" t="s">
        <v>260</v>
      </c>
      <c r="D133" s="15">
        <v>2</v>
      </c>
      <c r="E133" s="16" t="s">
        <v>294</v>
      </c>
      <c r="F133" s="15" t="s">
        <v>313</v>
      </c>
      <c r="G133" s="15" t="s">
        <v>312</v>
      </c>
      <c r="H133" s="17" t="s">
        <v>304</v>
      </c>
      <c r="I133" s="18">
        <v>0</v>
      </c>
      <c r="J133" s="19">
        <v>20.3445</v>
      </c>
      <c r="K133" s="68">
        <v>20.3445</v>
      </c>
      <c r="L133" s="68">
        <v>20.3445</v>
      </c>
      <c r="M133" s="68">
        <v>20.3445</v>
      </c>
      <c r="N133" s="68">
        <v>20.3445</v>
      </c>
      <c r="O133" s="21">
        <v>20.3445</v>
      </c>
      <c r="P133" s="21">
        <v>20.3445</v>
      </c>
      <c r="Q133" s="21">
        <v>20.3445</v>
      </c>
      <c r="R133" s="21">
        <v>20.3445</v>
      </c>
      <c r="S133" s="21">
        <v>20.3445</v>
      </c>
      <c r="T133" s="21">
        <v>20.3445</v>
      </c>
      <c r="U133" s="21">
        <v>20.3445</v>
      </c>
      <c r="V133" s="21">
        <v>20.3445</v>
      </c>
      <c r="W133" s="21">
        <v>20.3445</v>
      </c>
      <c r="X133" s="21">
        <v>20.3445</v>
      </c>
      <c r="Y133" s="21">
        <v>20.3445</v>
      </c>
      <c r="Z133" s="21">
        <v>20.3445</v>
      </c>
      <c r="AA133" s="21">
        <v>20.3445</v>
      </c>
      <c r="AB133" s="21">
        <v>20.3445</v>
      </c>
      <c r="AC133" s="21">
        <v>20.3445</v>
      </c>
      <c r="AD133" s="21">
        <v>20.3445</v>
      </c>
      <c r="AE133" s="21">
        <v>20.3445</v>
      </c>
      <c r="AF133" s="21">
        <v>20.3445</v>
      </c>
      <c r="AG133" s="21">
        <v>20.3445</v>
      </c>
      <c r="AH133" s="21">
        <v>20.3445</v>
      </c>
      <c r="AI133" s="21">
        <v>20.3445</v>
      </c>
      <c r="AJ133" s="21">
        <v>20.3445</v>
      </c>
      <c r="AK133" s="21">
        <v>20.3445</v>
      </c>
      <c r="AL133" s="21">
        <v>20.3445</v>
      </c>
      <c r="AM133" s="21">
        <v>20.3445</v>
      </c>
    </row>
    <row r="134" spans="1:40" x14ac:dyDescent="0.3">
      <c r="A134" s="15">
        <f t="shared" si="21"/>
        <v>25</v>
      </c>
      <c r="B134" s="15" t="s">
        <v>122</v>
      </c>
      <c r="C134" s="15" t="s">
        <v>260</v>
      </c>
      <c r="D134" s="15">
        <v>3</v>
      </c>
      <c r="E134" s="22" t="s">
        <v>296</v>
      </c>
      <c r="F134" s="15" t="s">
        <v>314</v>
      </c>
      <c r="G134" s="15" t="s">
        <v>315</v>
      </c>
      <c r="H134" s="17" t="s">
        <v>304</v>
      </c>
      <c r="I134" s="18">
        <v>0</v>
      </c>
      <c r="J134" s="89">
        <v>976</v>
      </c>
      <c r="K134" s="93">
        <v>956.72399999999993</v>
      </c>
      <c r="L134" s="93">
        <v>937.44799999999987</v>
      </c>
      <c r="M134" s="93">
        <v>918.1719999999998</v>
      </c>
      <c r="N134" s="93">
        <v>898.89599999999996</v>
      </c>
      <c r="O134" s="93">
        <v>869.81119999999999</v>
      </c>
      <c r="P134" s="93">
        <v>840.72640000000001</v>
      </c>
      <c r="Q134" s="93">
        <v>811.64160000000004</v>
      </c>
      <c r="R134" s="93">
        <v>782.55680000000007</v>
      </c>
      <c r="S134" s="93">
        <v>753.47199999999998</v>
      </c>
      <c r="T134" s="93">
        <v>721.06880000000001</v>
      </c>
      <c r="U134" s="93">
        <v>688.66560000000004</v>
      </c>
      <c r="V134" s="93">
        <v>656.26240000000007</v>
      </c>
      <c r="W134" s="93">
        <v>623.8592000000001</v>
      </c>
      <c r="X134" s="93">
        <v>591.4559999999999</v>
      </c>
      <c r="Y134" s="93">
        <v>558.46719999999993</v>
      </c>
      <c r="Z134" s="93">
        <v>525.47839999999997</v>
      </c>
      <c r="AA134" s="93">
        <v>492.4896</v>
      </c>
      <c r="AB134" s="93">
        <v>459.50080000000003</v>
      </c>
      <c r="AC134" s="93">
        <v>426.51199999999994</v>
      </c>
      <c r="AD134" s="93">
        <v>396.84159999999997</v>
      </c>
      <c r="AE134" s="93">
        <v>367.1712</v>
      </c>
      <c r="AF134" s="93">
        <v>337.50080000000003</v>
      </c>
      <c r="AG134" s="93">
        <v>307.83040000000005</v>
      </c>
      <c r="AH134" s="93">
        <v>278.15999999999997</v>
      </c>
      <c r="AI134" s="93">
        <v>244.58559999999997</v>
      </c>
      <c r="AJ134" s="93">
        <v>211.01119999999997</v>
      </c>
      <c r="AK134" s="93">
        <v>177.43679999999998</v>
      </c>
      <c r="AL134" s="93">
        <v>143.86239999999998</v>
      </c>
      <c r="AM134" s="93">
        <v>110.28799999999998</v>
      </c>
    </row>
    <row r="135" spans="1:40" hidden="1" x14ac:dyDescent="0.3">
      <c r="A135" s="15">
        <f t="shared" si="21"/>
        <v>25</v>
      </c>
      <c r="B135" s="15" t="s">
        <v>122</v>
      </c>
      <c r="C135" s="15" t="s">
        <v>260</v>
      </c>
      <c r="D135" s="15">
        <v>4</v>
      </c>
      <c r="E135" s="22" t="s">
        <v>297</v>
      </c>
      <c r="F135" s="15"/>
      <c r="G135" s="15"/>
      <c r="H135" s="23" t="s">
        <v>305</v>
      </c>
      <c r="I135" s="24">
        <v>0</v>
      </c>
      <c r="J135" s="16"/>
      <c r="K135" s="68"/>
      <c r="L135" s="68"/>
      <c r="M135" s="68"/>
      <c r="N135" s="68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</row>
    <row r="136" spans="1:40" hidden="1" x14ac:dyDescent="0.3">
      <c r="A136" s="15">
        <f t="shared" si="21"/>
        <v>25</v>
      </c>
      <c r="B136" s="15" t="s">
        <v>122</v>
      </c>
      <c r="C136" s="15" t="s">
        <v>260</v>
      </c>
      <c r="D136" s="15">
        <v>5</v>
      </c>
      <c r="E136" s="22" t="s">
        <v>299</v>
      </c>
      <c r="F136" s="15"/>
      <c r="G136" s="15"/>
      <c r="H136" s="23" t="s">
        <v>305</v>
      </c>
      <c r="I136" s="24">
        <v>0</v>
      </c>
      <c r="J136" s="22"/>
      <c r="K136" s="68"/>
      <c r="L136" s="68"/>
      <c r="M136" s="68"/>
      <c r="N136" s="68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</row>
    <row r="137" spans="1:40" hidden="1" x14ac:dyDescent="0.3">
      <c r="A137" s="25">
        <f t="shared" ref="A137" si="25">A132+1</f>
        <v>26</v>
      </c>
      <c r="B137" s="25" t="s">
        <v>123</v>
      </c>
      <c r="C137" s="25" t="s">
        <v>261</v>
      </c>
      <c r="D137" s="25">
        <v>1</v>
      </c>
      <c r="E137" s="26" t="s">
        <v>293</v>
      </c>
      <c r="F137" s="36" t="s">
        <v>311</v>
      </c>
      <c r="G137" s="13" t="s">
        <v>312</v>
      </c>
      <c r="H137" s="27" t="s">
        <v>304</v>
      </c>
      <c r="I137" s="28">
        <v>0</v>
      </c>
      <c r="J137" s="26">
        <v>1332.2258999999999</v>
      </c>
      <c r="K137" s="68">
        <v>1332.2258999999999</v>
      </c>
      <c r="L137" s="68">
        <v>1776.3012000000001</v>
      </c>
      <c r="M137" s="68">
        <v>1537.9231</v>
      </c>
      <c r="N137" s="68">
        <v>1331.5351000000001</v>
      </c>
      <c r="O137" s="21">
        <v>1331.5351000000001</v>
      </c>
      <c r="P137" s="21">
        <v>1331.5351000000001</v>
      </c>
      <c r="Q137" s="21">
        <v>1331.5351000000001</v>
      </c>
      <c r="R137" s="21">
        <v>1331.5351000000001</v>
      </c>
      <c r="S137" s="21">
        <v>1331.5351000000001</v>
      </c>
      <c r="T137" s="21">
        <v>1331.5351000000001</v>
      </c>
      <c r="U137" s="21">
        <v>1331.5351000000001</v>
      </c>
      <c r="V137" s="21">
        <v>1331.5351000000001</v>
      </c>
      <c r="W137" s="21">
        <v>1331.5351000000001</v>
      </c>
      <c r="X137" s="21">
        <v>1331.5351000000001</v>
      </c>
      <c r="Y137" s="21">
        <v>1331.5351000000001</v>
      </c>
      <c r="Z137" s="21">
        <v>1331.5351000000001</v>
      </c>
      <c r="AA137" s="21">
        <v>1331.5351000000001</v>
      </c>
      <c r="AB137" s="21">
        <v>1331.5351000000001</v>
      </c>
      <c r="AC137" s="21">
        <v>1331.5351000000001</v>
      </c>
      <c r="AD137" s="21">
        <v>1331.5351000000001</v>
      </c>
      <c r="AE137" s="21">
        <v>1331.5351000000001</v>
      </c>
      <c r="AF137" s="21">
        <v>1331.5351000000001</v>
      </c>
      <c r="AG137" s="21">
        <v>1331.5351000000001</v>
      </c>
      <c r="AH137" s="21">
        <v>1331.5351000000001</v>
      </c>
      <c r="AI137" s="21">
        <v>1331.5351000000001</v>
      </c>
      <c r="AJ137" s="21">
        <v>1331.5351000000001</v>
      </c>
      <c r="AK137" s="21">
        <v>1331.5351000000001</v>
      </c>
      <c r="AL137" s="21">
        <v>1331.5351000000001</v>
      </c>
      <c r="AM137" s="21">
        <v>1331.5351000000001</v>
      </c>
    </row>
    <row r="138" spans="1:40" hidden="1" x14ac:dyDescent="0.3">
      <c r="A138" s="25">
        <f t="shared" ref="A138" si="26">A137</f>
        <v>26</v>
      </c>
      <c r="B138" s="25" t="s">
        <v>123</v>
      </c>
      <c r="C138" s="25" t="s">
        <v>261</v>
      </c>
      <c r="D138" s="25">
        <v>2</v>
      </c>
      <c r="E138" s="26" t="s">
        <v>294</v>
      </c>
      <c r="F138" s="36" t="s">
        <v>313</v>
      </c>
      <c r="G138" s="13" t="s">
        <v>312</v>
      </c>
      <c r="H138" s="27" t="s">
        <v>304</v>
      </c>
      <c r="I138" s="28">
        <v>0</v>
      </c>
      <c r="J138" s="26">
        <v>61.65</v>
      </c>
      <c r="K138" s="68">
        <v>61.65</v>
      </c>
      <c r="L138" s="68">
        <v>61.65</v>
      </c>
      <c r="M138" s="68">
        <v>61.65</v>
      </c>
      <c r="N138" s="68">
        <v>61.65</v>
      </c>
      <c r="O138" s="21">
        <v>61.65</v>
      </c>
      <c r="P138" s="21">
        <v>61.65</v>
      </c>
      <c r="Q138" s="21">
        <v>61.65</v>
      </c>
      <c r="R138" s="21">
        <v>61.65</v>
      </c>
      <c r="S138" s="21">
        <v>61.65</v>
      </c>
      <c r="T138" s="21">
        <v>61.65</v>
      </c>
      <c r="U138" s="21">
        <v>61.65</v>
      </c>
      <c r="V138" s="21">
        <v>61.65</v>
      </c>
      <c r="W138" s="21">
        <v>61.65</v>
      </c>
      <c r="X138" s="21">
        <v>61.65</v>
      </c>
      <c r="Y138" s="21">
        <v>61.65</v>
      </c>
      <c r="Z138" s="21">
        <v>61.65</v>
      </c>
      <c r="AA138" s="21">
        <v>61.65</v>
      </c>
      <c r="AB138" s="21">
        <v>61.65</v>
      </c>
      <c r="AC138" s="21">
        <v>61.65</v>
      </c>
      <c r="AD138" s="21">
        <v>61.65</v>
      </c>
      <c r="AE138" s="21">
        <v>61.65</v>
      </c>
      <c r="AF138" s="21">
        <v>61.65</v>
      </c>
      <c r="AG138" s="21">
        <v>61.65</v>
      </c>
      <c r="AH138" s="21">
        <v>61.65</v>
      </c>
      <c r="AI138" s="21">
        <v>61.65</v>
      </c>
      <c r="AJ138" s="21">
        <v>61.65</v>
      </c>
      <c r="AK138" s="21">
        <v>61.65</v>
      </c>
      <c r="AL138" s="21">
        <v>61.65</v>
      </c>
      <c r="AM138" s="21">
        <v>61.65</v>
      </c>
    </row>
    <row r="139" spans="1:40" x14ac:dyDescent="0.3">
      <c r="A139" s="25">
        <f t="shared" si="21"/>
        <v>26</v>
      </c>
      <c r="B139" s="25" t="s">
        <v>123</v>
      </c>
      <c r="C139" s="25" t="s">
        <v>261</v>
      </c>
      <c r="D139" s="25">
        <v>3</v>
      </c>
      <c r="E139" s="26" t="s">
        <v>296</v>
      </c>
      <c r="F139" s="36" t="s">
        <v>314</v>
      </c>
      <c r="G139" s="13" t="s">
        <v>315</v>
      </c>
      <c r="H139" s="27" t="s">
        <v>304</v>
      </c>
      <c r="I139" s="28">
        <v>0</v>
      </c>
      <c r="J139" s="98">
        <v>179401.50396629999</v>
      </c>
      <c r="K139" s="93">
        <v>175858.32426296556</v>
      </c>
      <c r="L139" s="93">
        <v>172315.14455963112</v>
      </c>
      <c r="M139" s="93">
        <v>168771.96485629669</v>
      </c>
      <c r="N139" s="93">
        <v>165228.78515296229</v>
      </c>
      <c r="O139" s="93">
        <v>159882.62033476654</v>
      </c>
      <c r="P139" s="93">
        <v>154536.4555165708</v>
      </c>
      <c r="Q139" s="93">
        <v>149190.29069837506</v>
      </c>
      <c r="R139" s="93">
        <v>143844.12588017932</v>
      </c>
      <c r="S139" s="93">
        <v>138497.9610619836</v>
      </c>
      <c r="T139" s="93">
        <v>132541.83113030245</v>
      </c>
      <c r="U139" s="93">
        <v>126585.70119862129</v>
      </c>
      <c r="V139" s="93">
        <v>120629.57126694013</v>
      </c>
      <c r="W139" s="93">
        <v>114673.44133525896</v>
      </c>
      <c r="X139" s="93">
        <v>108717.3114035778</v>
      </c>
      <c r="Y139" s="93">
        <v>102653.54056951686</v>
      </c>
      <c r="Z139" s="93">
        <v>96589.76973545592</v>
      </c>
      <c r="AA139" s="93">
        <v>90525.998901394982</v>
      </c>
      <c r="AB139" s="93">
        <v>84462.228067334043</v>
      </c>
      <c r="AC139" s="93">
        <v>78398.457233273104</v>
      </c>
      <c r="AD139" s="93">
        <v>72944.651512697586</v>
      </c>
      <c r="AE139" s="93">
        <v>67490.845792122069</v>
      </c>
      <c r="AF139" s="93">
        <v>62037.040071546551</v>
      </c>
      <c r="AG139" s="93">
        <v>56583.234350971034</v>
      </c>
      <c r="AH139" s="93">
        <v>51129.428630395501</v>
      </c>
      <c r="AI139" s="93">
        <v>44958.01689395478</v>
      </c>
      <c r="AJ139" s="93">
        <v>38786.605157514059</v>
      </c>
      <c r="AK139" s="93">
        <v>32615.193421073338</v>
      </c>
      <c r="AL139" s="93">
        <v>26443.781684632617</v>
      </c>
      <c r="AM139" s="93">
        <v>20272.369948191907</v>
      </c>
      <c r="AN139" s="29"/>
    </row>
    <row r="140" spans="1:40" hidden="1" x14ac:dyDescent="0.3">
      <c r="A140" s="25">
        <f t="shared" si="21"/>
        <v>26</v>
      </c>
      <c r="B140" s="25" t="s">
        <v>123</v>
      </c>
      <c r="C140" s="25" t="s">
        <v>261</v>
      </c>
      <c r="D140" s="25">
        <v>4</v>
      </c>
      <c r="E140" s="26" t="s">
        <v>297</v>
      </c>
      <c r="F140" s="36"/>
      <c r="G140" s="13"/>
      <c r="H140" s="27" t="s">
        <v>305</v>
      </c>
      <c r="I140" s="25">
        <v>0</v>
      </c>
      <c r="J140" s="26"/>
      <c r="K140" s="68"/>
      <c r="L140" s="68"/>
      <c r="M140" s="68"/>
      <c r="N140" s="68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</row>
    <row r="141" spans="1:40" hidden="1" x14ac:dyDescent="0.3">
      <c r="A141" s="25">
        <f t="shared" si="21"/>
        <v>26</v>
      </c>
      <c r="B141" s="25" t="s">
        <v>123</v>
      </c>
      <c r="C141" s="25" t="s">
        <v>261</v>
      </c>
      <c r="D141" s="25">
        <v>5</v>
      </c>
      <c r="E141" s="26" t="s">
        <v>299</v>
      </c>
      <c r="F141" s="36"/>
      <c r="G141" s="13"/>
      <c r="H141" s="27" t="s">
        <v>305</v>
      </c>
      <c r="I141" s="25">
        <v>0</v>
      </c>
      <c r="J141" s="26"/>
      <c r="K141" s="68"/>
      <c r="L141" s="68"/>
      <c r="M141" s="68"/>
      <c r="N141" s="68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</row>
    <row r="142" spans="1:40" hidden="1" x14ac:dyDescent="0.3">
      <c r="A142" s="15">
        <f t="shared" ref="A142" si="27">A137+1</f>
        <v>27</v>
      </c>
      <c r="B142" s="15" t="s">
        <v>124</v>
      </c>
      <c r="C142" s="15" t="s">
        <v>262</v>
      </c>
      <c r="D142" s="15">
        <v>1</v>
      </c>
      <c r="E142" s="16" t="s">
        <v>293</v>
      </c>
      <c r="F142" s="15" t="s">
        <v>311</v>
      </c>
      <c r="G142" s="15" t="s">
        <v>312</v>
      </c>
      <c r="H142" s="17" t="s">
        <v>304</v>
      </c>
      <c r="I142" s="18">
        <v>0</v>
      </c>
      <c r="J142" s="19">
        <v>1332.2258999999999</v>
      </c>
      <c r="K142" s="68">
        <v>1332.2258999999999</v>
      </c>
      <c r="L142" s="68">
        <v>1776.3012000000001</v>
      </c>
      <c r="M142" s="68">
        <v>1537.9231</v>
      </c>
      <c r="N142" s="68">
        <v>1331.5351000000001</v>
      </c>
      <c r="O142" s="21">
        <v>1331.5351000000001</v>
      </c>
      <c r="P142" s="21">
        <v>1331.5351000000001</v>
      </c>
      <c r="Q142" s="21">
        <v>1331.5351000000001</v>
      </c>
      <c r="R142" s="21">
        <v>1331.5351000000001</v>
      </c>
      <c r="S142" s="21">
        <v>1331.5351000000001</v>
      </c>
      <c r="T142" s="21">
        <v>1331.5351000000001</v>
      </c>
      <c r="U142" s="21">
        <v>1331.5351000000001</v>
      </c>
      <c r="V142" s="21">
        <v>1331.5351000000001</v>
      </c>
      <c r="W142" s="21">
        <v>1331.5351000000001</v>
      </c>
      <c r="X142" s="21">
        <v>1331.5351000000001</v>
      </c>
      <c r="Y142" s="21">
        <v>1331.5351000000001</v>
      </c>
      <c r="Z142" s="21">
        <v>1331.5351000000001</v>
      </c>
      <c r="AA142" s="21">
        <v>1331.5351000000001</v>
      </c>
      <c r="AB142" s="21">
        <v>1331.5351000000001</v>
      </c>
      <c r="AC142" s="21">
        <v>1331.5351000000001</v>
      </c>
      <c r="AD142" s="21">
        <v>1331.5351000000001</v>
      </c>
      <c r="AE142" s="21">
        <v>1331.5351000000001</v>
      </c>
      <c r="AF142" s="21">
        <v>1331.5351000000001</v>
      </c>
      <c r="AG142" s="21">
        <v>1331.5351000000001</v>
      </c>
      <c r="AH142" s="21">
        <v>1331.5351000000001</v>
      </c>
      <c r="AI142" s="21">
        <v>1331.5351000000001</v>
      </c>
      <c r="AJ142" s="21">
        <v>1331.5351000000001</v>
      </c>
      <c r="AK142" s="21">
        <v>1331.5351000000001</v>
      </c>
      <c r="AL142" s="21">
        <v>1331.5351000000001</v>
      </c>
      <c r="AM142" s="21">
        <v>1331.5351000000001</v>
      </c>
    </row>
    <row r="143" spans="1:40" hidden="1" x14ac:dyDescent="0.3">
      <c r="A143" s="15">
        <f t="shared" ref="A143:A211" si="28">A142</f>
        <v>27</v>
      </c>
      <c r="B143" s="15" t="s">
        <v>124</v>
      </c>
      <c r="C143" s="15" t="s">
        <v>262</v>
      </c>
      <c r="D143" s="15">
        <v>2</v>
      </c>
      <c r="E143" s="16" t="s">
        <v>294</v>
      </c>
      <c r="F143" s="15" t="s">
        <v>313</v>
      </c>
      <c r="G143" s="15" t="s">
        <v>312</v>
      </c>
      <c r="H143" s="17" t="s">
        <v>304</v>
      </c>
      <c r="I143" s="18">
        <v>0</v>
      </c>
      <c r="J143" s="19">
        <v>30.824999999999999</v>
      </c>
      <c r="K143" s="68">
        <v>30.824999999999999</v>
      </c>
      <c r="L143" s="68">
        <v>30.824999999999999</v>
      </c>
      <c r="M143" s="68">
        <v>30.824999999999999</v>
      </c>
      <c r="N143" s="68">
        <v>30.824999999999999</v>
      </c>
      <c r="O143" s="21">
        <v>30.824999999999999</v>
      </c>
      <c r="P143" s="21">
        <v>30.824999999999999</v>
      </c>
      <c r="Q143" s="21">
        <v>30.824999999999999</v>
      </c>
      <c r="R143" s="21">
        <v>30.824999999999999</v>
      </c>
      <c r="S143" s="21">
        <v>30.824999999999999</v>
      </c>
      <c r="T143" s="21">
        <v>30.824999999999999</v>
      </c>
      <c r="U143" s="21">
        <v>30.824999999999999</v>
      </c>
      <c r="V143" s="21">
        <v>30.824999999999999</v>
      </c>
      <c r="W143" s="21">
        <v>30.824999999999999</v>
      </c>
      <c r="X143" s="21">
        <v>30.824999999999999</v>
      </c>
      <c r="Y143" s="21">
        <v>30.824999999999999</v>
      </c>
      <c r="Z143" s="21">
        <v>30.824999999999999</v>
      </c>
      <c r="AA143" s="21">
        <v>30.824999999999999</v>
      </c>
      <c r="AB143" s="21">
        <v>30.824999999999999</v>
      </c>
      <c r="AC143" s="21">
        <v>30.824999999999999</v>
      </c>
      <c r="AD143" s="21">
        <v>30.824999999999999</v>
      </c>
      <c r="AE143" s="21">
        <v>30.824999999999999</v>
      </c>
      <c r="AF143" s="21">
        <v>30.824999999999999</v>
      </c>
      <c r="AG143" s="21">
        <v>30.824999999999999</v>
      </c>
      <c r="AH143" s="21">
        <v>30.824999999999999</v>
      </c>
      <c r="AI143" s="21">
        <v>30.824999999999999</v>
      </c>
      <c r="AJ143" s="21">
        <v>30.824999999999999</v>
      </c>
      <c r="AK143" s="21">
        <v>30.824999999999999</v>
      </c>
      <c r="AL143" s="21">
        <v>30.824999999999999</v>
      </c>
      <c r="AM143" s="21">
        <v>30.824999999999999</v>
      </c>
    </row>
    <row r="144" spans="1:40" x14ac:dyDescent="0.3">
      <c r="A144" s="15">
        <f t="shared" si="28"/>
        <v>27</v>
      </c>
      <c r="B144" s="15" t="s">
        <v>124</v>
      </c>
      <c r="C144" s="15" t="s">
        <v>262</v>
      </c>
      <c r="D144" s="15">
        <v>3</v>
      </c>
      <c r="E144" s="22" t="s">
        <v>296</v>
      </c>
      <c r="F144" s="15" t="s">
        <v>314</v>
      </c>
      <c r="G144" s="15" t="s">
        <v>315</v>
      </c>
      <c r="H144" s="17" t="s">
        <v>304</v>
      </c>
      <c r="I144" s="18">
        <v>0</v>
      </c>
      <c r="J144" s="89">
        <v>0</v>
      </c>
      <c r="K144" s="68">
        <v>0</v>
      </c>
      <c r="L144" s="68">
        <v>0</v>
      </c>
      <c r="M144" s="68">
        <v>0</v>
      </c>
      <c r="N144" s="68">
        <v>0</v>
      </c>
      <c r="O144" s="21">
        <v>0</v>
      </c>
      <c r="P144" s="21">
        <v>0</v>
      </c>
      <c r="Q144" s="21">
        <v>0</v>
      </c>
      <c r="R144" s="21">
        <v>0</v>
      </c>
      <c r="S144" s="21">
        <v>0</v>
      </c>
      <c r="T144" s="21">
        <v>0</v>
      </c>
      <c r="U144" s="21">
        <v>0</v>
      </c>
      <c r="V144" s="21">
        <v>0</v>
      </c>
      <c r="W144" s="21">
        <v>0</v>
      </c>
      <c r="X144" s="21">
        <v>0</v>
      </c>
      <c r="Y144" s="21">
        <v>0</v>
      </c>
      <c r="Z144" s="21">
        <v>0</v>
      </c>
      <c r="AA144" s="21">
        <v>0</v>
      </c>
      <c r="AB144" s="21">
        <v>0</v>
      </c>
      <c r="AC144" s="21">
        <v>0</v>
      </c>
      <c r="AD144" s="21">
        <v>0</v>
      </c>
      <c r="AE144" s="21">
        <v>0</v>
      </c>
      <c r="AF144" s="21">
        <v>0</v>
      </c>
      <c r="AG144" s="21">
        <v>0</v>
      </c>
      <c r="AH144" s="21">
        <v>0</v>
      </c>
      <c r="AI144" s="21">
        <v>0</v>
      </c>
      <c r="AJ144" s="21">
        <v>0</v>
      </c>
      <c r="AK144" s="21">
        <v>0</v>
      </c>
      <c r="AL144" s="21">
        <v>0</v>
      </c>
      <c r="AM144" s="21">
        <v>0</v>
      </c>
    </row>
    <row r="145" spans="1:40" hidden="1" x14ac:dyDescent="0.3">
      <c r="A145" s="15">
        <f t="shared" si="28"/>
        <v>27</v>
      </c>
      <c r="B145" s="15" t="s">
        <v>124</v>
      </c>
      <c r="C145" s="15" t="s">
        <v>262</v>
      </c>
      <c r="D145" s="15">
        <v>4</v>
      </c>
      <c r="E145" s="22" t="s">
        <v>297</v>
      </c>
      <c r="F145" s="15"/>
      <c r="G145" s="15"/>
      <c r="H145" s="23" t="s">
        <v>305</v>
      </c>
      <c r="I145" s="24">
        <v>0</v>
      </c>
      <c r="J145" s="16"/>
      <c r="K145" s="68"/>
      <c r="L145" s="68"/>
      <c r="M145" s="68"/>
      <c r="N145" s="68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</row>
    <row r="146" spans="1:40" hidden="1" x14ac:dyDescent="0.3">
      <c r="A146" s="15">
        <f t="shared" si="28"/>
        <v>27</v>
      </c>
      <c r="B146" s="15" t="s">
        <v>124</v>
      </c>
      <c r="C146" s="15" t="s">
        <v>262</v>
      </c>
      <c r="D146" s="15">
        <v>5</v>
      </c>
      <c r="E146" s="22" t="s">
        <v>299</v>
      </c>
      <c r="F146" s="15"/>
      <c r="G146" s="15"/>
      <c r="H146" s="23" t="s">
        <v>305</v>
      </c>
      <c r="I146" s="24">
        <v>0</v>
      </c>
      <c r="J146" s="22"/>
      <c r="K146" s="68"/>
      <c r="L146" s="68"/>
      <c r="M146" s="68"/>
      <c r="N146" s="68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</row>
    <row r="147" spans="1:40" hidden="1" x14ac:dyDescent="0.3">
      <c r="A147" s="25">
        <f t="shared" ref="A147" si="29">A142+1</f>
        <v>28</v>
      </c>
      <c r="B147" s="25" t="s">
        <v>125</v>
      </c>
      <c r="C147" s="25" t="s">
        <v>263</v>
      </c>
      <c r="D147" s="25">
        <v>1</v>
      </c>
      <c r="E147" s="26" t="s">
        <v>293</v>
      </c>
      <c r="F147" s="36" t="s">
        <v>311</v>
      </c>
      <c r="G147" s="13" t="s">
        <v>312</v>
      </c>
      <c r="H147" s="27" t="s">
        <v>304</v>
      </c>
      <c r="I147" s="28">
        <v>0</v>
      </c>
      <c r="J147" s="26">
        <v>1332.2258999999999</v>
      </c>
      <c r="K147" s="68">
        <v>1332.2258999999999</v>
      </c>
      <c r="L147" s="68">
        <v>1776.3012000000001</v>
      </c>
      <c r="M147" s="68">
        <v>1537.9231</v>
      </c>
      <c r="N147" s="68">
        <v>1331.5351000000001</v>
      </c>
      <c r="O147" s="21">
        <v>1331.5351000000001</v>
      </c>
      <c r="P147" s="21">
        <v>1331.5351000000001</v>
      </c>
      <c r="Q147" s="21">
        <v>1331.5351000000001</v>
      </c>
      <c r="R147" s="21">
        <v>1331.5351000000001</v>
      </c>
      <c r="S147" s="21">
        <v>1331.5351000000001</v>
      </c>
      <c r="T147" s="21">
        <v>1331.5351000000001</v>
      </c>
      <c r="U147" s="21">
        <v>1331.5351000000001</v>
      </c>
      <c r="V147" s="21">
        <v>1331.5351000000001</v>
      </c>
      <c r="W147" s="21">
        <v>1331.5351000000001</v>
      </c>
      <c r="X147" s="21">
        <v>1331.5351000000001</v>
      </c>
      <c r="Y147" s="21">
        <v>1331.5351000000001</v>
      </c>
      <c r="Z147" s="21">
        <v>1331.5351000000001</v>
      </c>
      <c r="AA147" s="21">
        <v>1331.5351000000001</v>
      </c>
      <c r="AB147" s="21">
        <v>1331.5351000000001</v>
      </c>
      <c r="AC147" s="21">
        <v>1331.5351000000001</v>
      </c>
      <c r="AD147" s="21">
        <v>1331.5351000000001</v>
      </c>
      <c r="AE147" s="21">
        <v>1331.5351000000001</v>
      </c>
      <c r="AF147" s="21">
        <v>1331.5351000000001</v>
      </c>
      <c r="AG147" s="21">
        <v>1331.5351000000001</v>
      </c>
      <c r="AH147" s="21">
        <v>1331.5351000000001</v>
      </c>
      <c r="AI147" s="21">
        <v>1331.5351000000001</v>
      </c>
      <c r="AJ147" s="21">
        <v>1331.5351000000001</v>
      </c>
      <c r="AK147" s="21">
        <v>1331.5351000000001</v>
      </c>
      <c r="AL147" s="21">
        <v>1331.5351000000001</v>
      </c>
      <c r="AM147" s="21">
        <v>1331.5351000000001</v>
      </c>
    </row>
    <row r="148" spans="1:40" hidden="1" x14ac:dyDescent="0.3">
      <c r="A148" s="25">
        <f t="shared" ref="A148" si="30">A147</f>
        <v>28</v>
      </c>
      <c r="B148" s="25" t="s">
        <v>125</v>
      </c>
      <c r="C148" s="25" t="s">
        <v>263</v>
      </c>
      <c r="D148" s="25">
        <v>2</v>
      </c>
      <c r="E148" s="26" t="s">
        <v>294</v>
      </c>
      <c r="F148" s="36" t="s">
        <v>313</v>
      </c>
      <c r="G148" s="13" t="s">
        <v>312</v>
      </c>
      <c r="H148" s="27" t="s">
        <v>304</v>
      </c>
      <c r="I148" s="28">
        <v>0</v>
      </c>
      <c r="J148" s="26">
        <v>61.65</v>
      </c>
      <c r="K148" s="68">
        <v>61.65</v>
      </c>
      <c r="L148" s="68">
        <v>61.65</v>
      </c>
      <c r="M148" s="68">
        <v>61.65</v>
      </c>
      <c r="N148" s="68">
        <v>61.65</v>
      </c>
      <c r="O148" s="21">
        <v>61.65</v>
      </c>
      <c r="P148" s="21">
        <v>61.65</v>
      </c>
      <c r="Q148" s="21">
        <v>61.65</v>
      </c>
      <c r="R148" s="21">
        <v>61.65</v>
      </c>
      <c r="S148" s="21">
        <v>61.65</v>
      </c>
      <c r="T148" s="21">
        <v>61.65</v>
      </c>
      <c r="U148" s="21">
        <v>61.65</v>
      </c>
      <c r="V148" s="21">
        <v>61.65</v>
      </c>
      <c r="W148" s="21">
        <v>61.65</v>
      </c>
      <c r="X148" s="21">
        <v>61.65</v>
      </c>
      <c r="Y148" s="21">
        <v>61.65</v>
      </c>
      <c r="Z148" s="21">
        <v>61.65</v>
      </c>
      <c r="AA148" s="21">
        <v>61.65</v>
      </c>
      <c r="AB148" s="21">
        <v>61.65</v>
      </c>
      <c r="AC148" s="21">
        <v>61.65</v>
      </c>
      <c r="AD148" s="21">
        <v>61.65</v>
      </c>
      <c r="AE148" s="21">
        <v>61.65</v>
      </c>
      <c r="AF148" s="21">
        <v>61.65</v>
      </c>
      <c r="AG148" s="21">
        <v>61.65</v>
      </c>
      <c r="AH148" s="21">
        <v>61.65</v>
      </c>
      <c r="AI148" s="21">
        <v>61.65</v>
      </c>
      <c r="AJ148" s="21">
        <v>61.65</v>
      </c>
      <c r="AK148" s="21">
        <v>61.65</v>
      </c>
      <c r="AL148" s="21">
        <v>61.65</v>
      </c>
      <c r="AM148" s="21">
        <v>61.65</v>
      </c>
    </row>
    <row r="149" spans="1:40" x14ac:dyDescent="0.3">
      <c r="A149" s="25">
        <f t="shared" si="28"/>
        <v>28</v>
      </c>
      <c r="B149" s="25" t="s">
        <v>125</v>
      </c>
      <c r="C149" s="25" t="s">
        <v>263</v>
      </c>
      <c r="D149" s="25">
        <v>3</v>
      </c>
      <c r="E149" s="26" t="s">
        <v>296</v>
      </c>
      <c r="F149" s="36" t="s">
        <v>314</v>
      </c>
      <c r="G149" s="13" t="s">
        <v>315</v>
      </c>
      <c r="H149" s="27" t="s">
        <v>304</v>
      </c>
      <c r="I149" s="28">
        <v>0</v>
      </c>
      <c r="J149" s="98">
        <f>289653.6411747+9</f>
        <v>289662.64117469999</v>
      </c>
      <c r="K149" s="93">
        <v>283932.98176149966</v>
      </c>
      <c r="L149" s="93">
        <v>278212.32234829932</v>
      </c>
      <c r="M149" s="93">
        <v>272491.66293509898</v>
      </c>
      <c r="N149" s="93">
        <v>266771.0035218987</v>
      </c>
      <c r="O149" s="93">
        <v>258139.32501489265</v>
      </c>
      <c r="P149" s="93">
        <v>249507.64650788659</v>
      </c>
      <c r="Q149" s="93">
        <v>240875.96800088053</v>
      </c>
      <c r="R149" s="93">
        <v>232244.28949387447</v>
      </c>
      <c r="S149" s="93">
        <v>223612.61098686841</v>
      </c>
      <c r="T149" s="93">
        <v>213996.11009986838</v>
      </c>
      <c r="U149" s="93">
        <v>204379.60921286835</v>
      </c>
      <c r="V149" s="93">
        <v>194763.10832586832</v>
      </c>
      <c r="W149" s="93">
        <v>185146.60743886829</v>
      </c>
      <c r="X149" s="93">
        <v>175530.1065518682</v>
      </c>
      <c r="Y149" s="93">
        <v>165739.81348016334</v>
      </c>
      <c r="Z149" s="93">
        <v>155949.52040845848</v>
      </c>
      <c r="AA149" s="93">
        <v>146159.22733675363</v>
      </c>
      <c r="AB149" s="93">
        <v>136368.93426504877</v>
      </c>
      <c r="AC149" s="93">
        <v>126578.64119334391</v>
      </c>
      <c r="AD149" s="93">
        <v>117773.17050163302</v>
      </c>
      <c r="AE149" s="93">
        <v>108967.69980992214</v>
      </c>
      <c r="AF149" s="93">
        <v>100162.22911821125</v>
      </c>
      <c r="AG149" s="93">
        <v>91356.758426500368</v>
      </c>
      <c r="AH149" s="93">
        <v>82551.287734789512</v>
      </c>
      <c r="AI149" s="93">
        <v>72587.202478379826</v>
      </c>
      <c r="AJ149" s="93">
        <v>62623.117221970148</v>
      </c>
      <c r="AK149" s="93">
        <v>52659.031965560469</v>
      </c>
      <c r="AL149" s="93">
        <v>42694.94670915079</v>
      </c>
      <c r="AM149" s="93">
        <v>32730.861452741119</v>
      </c>
      <c r="AN149" s="29"/>
    </row>
    <row r="150" spans="1:40" hidden="1" x14ac:dyDescent="0.3">
      <c r="A150" s="25">
        <f t="shared" si="28"/>
        <v>28</v>
      </c>
      <c r="B150" s="25" t="s">
        <v>125</v>
      </c>
      <c r="C150" s="25" t="s">
        <v>263</v>
      </c>
      <c r="D150" s="25">
        <v>4</v>
      </c>
      <c r="E150" s="26" t="s">
        <v>297</v>
      </c>
      <c r="F150" s="36"/>
      <c r="G150" s="13"/>
      <c r="H150" s="27" t="s">
        <v>305</v>
      </c>
      <c r="I150" s="25">
        <v>0</v>
      </c>
      <c r="J150" s="26"/>
      <c r="K150" s="68"/>
      <c r="L150" s="68"/>
      <c r="M150" s="68"/>
      <c r="N150" s="68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</row>
    <row r="151" spans="1:40" hidden="1" x14ac:dyDescent="0.3">
      <c r="A151" s="25">
        <f t="shared" si="28"/>
        <v>28</v>
      </c>
      <c r="B151" s="25" t="s">
        <v>125</v>
      </c>
      <c r="C151" s="25" t="s">
        <v>263</v>
      </c>
      <c r="D151" s="25">
        <v>5</v>
      </c>
      <c r="E151" s="26" t="s">
        <v>299</v>
      </c>
      <c r="F151" s="36"/>
      <c r="G151" s="13"/>
      <c r="H151" s="27" t="s">
        <v>305</v>
      </c>
      <c r="I151" s="25">
        <v>0</v>
      </c>
      <c r="J151" s="26"/>
      <c r="K151" s="68"/>
      <c r="L151" s="68"/>
      <c r="M151" s="68"/>
      <c r="N151" s="68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</row>
    <row r="152" spans="1:40" hidden="1" x14ac:dyDescent="0.3">
      <c r="A152" s="15">
        <f t="shared" ref="A152" si="31">A147+1</f>
        <v>29</v>
      </c>
      <c r="B152" s="15" t="s">
        <v>126</v>
      </c>
      <c r="C152" s="15" t="s">
        <v>264</v>
      </c>
      <c r="D152" s="15">
        <v>1</v>
      </c>
      <c r="E152" s="16" t="s">
        <v>293</v>
      </c>
      <c r="F152" s="15" t="s">
        <v>311</v>
      </c>
      <c r="G152" s="15" t="s">
        <v>312</v>
      </c>
      <c r="H152" s="17" t="s">
        <v>304</v>
      </c>
      <c r="I152" s="18">
        <v>0</v>
      </c>
      <c r="J152" s="19">
        <v>1864.4947</v>
      </c>
      <c r="K152" s="68">
        <v>1864.4947</v>
      </c>
      <c r="L152" s="68">
        <v>2485.9929999999999</v>
      </c>
      <c r="M152" s="68">
        <v>2152.3748999999998</v>
      </c>
      <c r="N152" s="68">
        <v>1863.52799999999</v>
      </c>
      <c r="O152" s="21">
        <v>1863.52799999999</v>
      </c>
      <c r="P152" s="21">
        <v>1863.52799999999</v>
      </c>
      <c r="Q152" s="21">
        <v>1863.52799999999</v>
      </c>
      <c r="R152" s="21">
        <v>1863.52799999999</v>
      </c>
      <c r="S152" s="21">
        <v>1863.52799999999</v>
      </c>
      <c r="T152" s="21">
        <v>1863.52799999999</v>
      </c>
      <c r="U152" s="21">
        <v>1863.52799999999</v>
      </c>
      <c r="V152" s="21">
        <v>1863.52799999999</v>
      </c>
      <c r="W152" s="21">
        <v>1863.52799999999</v>
      </c>
      <c r="X152" s="21">
        <v>1863.52799999999</v>
      </c>
      <c r="Y152" s="21">
        <v>1863.52799999999</v>
      </c>
      <c r="Z152" s="21">
        <v>1863.52799999999</v>
      </c>
      <c r="AA152" s="21">
        <v>1863.52799999999</v>
      </c>
      <c r="AB152" s="21">
        <v>1863.52799999999</v>
      </c>
      <c r="AC152" s="21">
        <v>1863.52799999999</v>
      </c>
      <c r="AD152" s="21">
        <v>1863.52799999999</v>
      </c>
      <c r="AE152" s="21">
        <v>1863.52799999999</v>
      </c>
      <c r="AF152" s="21">
        <v>1863.52799999999</v>
      </c>
      <c r="AG152" s="21">
        <v>1863.52799999999</v>
      </c>
      <c r="AH152" s="21">
        <v>1863.52799999999</v>
      </c>
      <c r="AI152" s="21">
        <v>1863.52799999999</v>
      </c>
      <c r="AJ152" s="21">
        <v>1863.52799999999</v>
      </c>
      <c r="AK152" s="21">
        <v>1863.52799999999</v>
      </c>
      <c r="AL152" s="21">
        <v>1863.52799999999</v>
      </c>
      <c r="AM152" s="21">
        <v>1863.52799999999</v>
      </c>
    </row>
    <row r="153" spans="1:40" hidden="1" x14ac:dyDescent="0.3">
      <c r="A153" s="15">
        <f t="shared" ref="A153" si="32">A152</f>
        <v>29</v>
      </c>
      <c r="B153" s="15" t="s">
        <v>126</v>
      </c>
      <c r="C153" s="15" t="s">
        <v>264</v>
      </c>
      <c r="D153" s="15">
        <v>2</v>
      </c>
      <c r="E153" s="16" t="s">
        <v>294</v>
      </c>
      <c r="F153" s="15" t="s">
        <v>313</v>
      </c>
      <c r="G153" s="15" t="s">
        <v>312</v>
      </c>
      <c r="H153" s="17" t="s">
        <v>304</v>
      </c>
      <c r="I153" s="18">
        <v>0</v>
      </c>
      <c r="J153" s="19">
        <v>61.65</v>
      </c>
      <c r="K153" s="68">
        <v>61.65</v>
      </c>
      <c r="L153" s="68">
        <v>61.65</v>
      </c>
      <c r="M153" s="68">
        <v>61.65</v>
      </c>
      <c r="N153" s="68">
        <v>61.65</v>
      </c>
      <c r="O153" s="21">
        <v>61.65</v>
      </c>
      <c r="P153" s="21">
        <v>61.65</v>
      </c>
      <c r="Q153" s="21">
        <v>61.65</v>
      </c>
      <c r="R153" s="21">
        <v>61.65</v>
      </c>
      <c r="S153" s="21">
        <v>61.65</v>
      </c>
      <c r="T153" s="21">
        <v>61.65</v>
      </c>
      <c r="U153" s="21">
        <v>61.65</v>
      </c>
      <c r="V153" s="21">
        <v>61.65</v>
      </c>
      <c r="W153" s="21">
        <v>61.65</v>
      </c>
      <c r="X153" s="21">
        <v>61.65</v>
      </c>
      <c r="Y153" s="21">
        <v>61.65</v>
      </c>
      <c r="Z153" s="21">
        <v>61.65</v>
      </c>
      <c r="AA153" s="21">
        <v>61.65</v>
      </c>
      <c r="AB153" s="21">
        <v>61.65</v>
      </c>
      <c r="AC153" s="21">
        <v>61.65</v>
      </c>
      <c r="AD153" s="21">
        <v>61.65</v>
      </c>
      <c r="AE153" s="21">
        <v>61.65</v>
      </c>
      <c r="AF153" s="21">
        <v>61.65</v>
      </c>
      <c r="AG153" s="21">
        <v>61.65</v>
      </c>
      <c r="AH153" s="21">
        <v>61.65</v>
      </c>
      <c r="AI153" s="21">
        <v>61.65</v>
      </c>
      <c r="AJ153" s="21">
        <v>61.65</v>
      </c>
      <c r="AK153" s="21">
        <v>61.65</v>
      </c>
      <c r="AL153" s="21">
        <v>61.65</v>
      </c>
      <c r="AM153" s="21">
        <v>61.65</v>
      </c>
    </row>
    <row r="154" spans="1:40" x14ac:dyDescent="0.3">
      <c r="A154" s="15">
        <f t="shared" si="28"/>
        <v>29</v>
      </c>
      <c r="B154" s="15" t="s">
        <v>126</v>
      </c>
      <c r="C154" s="15" t="s">
        <v>264</v>
      </c>
      <c r="D154" s="15">
        <v>3</v>
      </c>
      <c r="E154" s="22" t="s">
        <v>296</v>
      </c>
      <c r="F154" s="15" t="s">
        <v>314</v>
      </c>
      <c r="G154" s="15" t="s">
        <v>315</v>
      </c>
      <c r="H154" s="17" t="s">
        <v>304</v>
      </c>
      <c r="I154" s="18">
        <v>0</v>
      </c>
      <c r="J154" s="97">
        <v>13539.736148400001</v>
      </c>
      <c r="K154" s="93">
        <v>13272.326359469102</v>
      </c>
      <c r="L154" s="93">
        <v>13004.916570538202</v>
      </c>
      <c r="M154" s="93">
        <v>12737.506781607302</v>
      </c>
      <c r="N154" s="93">
        <v>12470.096992676401</v>
      </c>
      <c r="O154" s="93">
        <v>12066.612855454081</v>
      </c>
      <c r="P154" s="93">
        <v>11663.128718231761</v>
      </c>
      <c r="Q154" s="93">
        <v>11259.644581009441</v>
      </c>
      <c r="R154" s="93">
        <v>10856.160443787121</v>
      </c>
      <c r="S154" s="93">
        <v>10452.676306564801</v>
      </c>
      <c r="T154" s="93">
        <v>10003.157066437921</v>
      </c>
      <c r="U154" s="93">
        <v>9553.6378263110419</v>
      </c>
      <c r="V154" s="93">
        <v>9104.1185861841623</v>
      </c>
      <c r="W154" s="93">
        <v>8654.5993460572827</v>
      </c>
      <c r="X154" s="93">
        <v>8205.0801059304013</v>
      </c>
      <c r="Y154" s="93">
        <v>7747.4370241144816</v>
      </c>
      <c r="Z154" s="93">
        <v>7289.7939422985619</v>
      </c>
      <c r="AA154" s="93">
        <v>6832.1508604826422</v>
      </c>
      <c r="AB154" s="93">
        <v>6374.5077786667225</v>
      </c>
      <c r="AC154" s="93">
        <v>5916.8646968508019</v>
      </c>
      <c r="AD154" s="93">
        <v>5505.2567179394418</v>
      </c>
      <c r="AE154" s="93">
        <v>5093.6487390280818</v>
      </c>
      <c r="AF154" s="93">
        <v>4682.0407601167217</v>
      </c>
      <c r="AG154" s="93">
        <v>4270.4327812053616</v>
      </c>
      <c r="AH154" s="93">
        <v>3858.824802294002</v>
      </c>
      <c r="AI154" s="93">
        <v>3393.0578787890422</v>
      </c>
      <c r="AJ154" s="93">
        <v>2927.2909552840824</v>
      </c>
      <c r="AK154" s="93">
        <v>2461.5240317791227</v>
      </c>
      <c r="AL154" s="93">
        <v>1995.7571082741626</v>
      </c>
      <c r="AM154" s="93">
        <v>1529.9901847692022</v>
      </c>
    </row>
    <row r="155" spans="1:40" hidden="1" x14ac:dyDescent="0.3">
      <c r="A155" s="15">
        <f t="shared" si="28"/>
        <v>29</v>
      </c>
      <c r="B155" s="15" t="s">
        <v>126</v>
      </c>
      <c r="C155" s="15" t="s">
        <v>264</v>
      </c>
      <c r="D155" s="15">
        <v>4</v>
      </c>
      <c r="E155" s="22" t="s">
        <v>297</v>
      </c>
      <c r="F155" s="15"/>
      <c r="G155" s="15"/>
      <c r="H155" s="23" t="s">
        <v>305</v>
      </c>
      <c r="I155" s="24">
        <v>0</v>
      </c>
      <c r="J155" s="16"/>
      <c r="K155" s="68"/>
      <c r="L155" s="68"/>
      <c r="M155" s="68"/>
      <c r="N155" s="68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</row>
    <row r="156" spans="1:40" hidden="1" x14ac:dyDescent="0.3">
      <c r="A156" s="15">
        <f t="shared" si="28"/>
        <v>29</v>
      </c>
      <c r="B156" s="15" t="s">
        <v>126</v>
      </c>
      <c r="C156" s="15" t="s">
        <v>264</v>
      </c>
      <c r="D156" s="15">
        <v>5</v>
      </c>
      <c r="E156" s="22" t="s">
        <v>299</v>
      </c>
      <c r="F156" s="15"/>
      <c r="G156" s="15"/>
      <c r="H156" s="23" t="s">
        <v>305</v>
      </c>
      <c r="I156" s="24">
        <v>0</v>
      </c>
      <c r="J156" s="22"/>
      <c r="K156" s="68"/>
      <c r="L156" s="68"/>
      <c r="M156" s="68"/>
      <c r="N156" s="68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</row>
    <row r="157" spans="1:40" hidden="1" x14ac:dyDescent="0.3">
      <c r="A157" s="25">
        <f t="shared" ref="A157" si="33">A152+1</f>
        <v>30</v>
      </c>
      <c r="B157" s="25" t="s">
        <v>127</v>
      </c>
      <c r="C157" s="25" t="s">
        <v>265</v>
      </c>
      <c r="D157" s="25">
        <v>1</v>
      </c>
      <c r="E157" s="26" t="s">
        <v>293</v>
      </c>
      <c r="F157" s="36" t="s">
        <v>311</v>
      </c>
      <c r="G157" s="13" t="s">
        <v>312</v>
      </c>
      <c r="H157" s="27" t="s">
        <v>304</v>
      </c>
      <c r="I157" s="28">
        <v>0</v>
      </c>
      <c r="J157" s="26">
        <v>3288</v>
      </c>
      <c r="K157" s="68">
        <v>3288</v>
      </c>
      <c r="L157" s="68">
        <v>3288</v>
      </c>
      <c r="M157" s="68">
        <v>3288</v>
      </c>
      <c r="N157" s="68">
        <v>3288</v>
      </c>
      <c r="O157" s="21">
        <v>3288</v>
      </c>
      <c r="P157" s="21">
        <v>3288</v>
      </c>
      <c r="Q157" s="21">
        <v>3288</v>
      </c>
      <c r="R157" s="21">
        <v>3288</v>
      </c>
      <c r="S157" s="21">
        <v>3288</v>
      </c>
      <c r="T157" s="21">
        <v>3288</v>
      </c>
      <c r="U157" s="21">
        <v>3288</v>
      </c>
      <c r="V157" s="21">
        <v>3288</v>
      </c>
      <c r="W157" s="21">
        <v>3288</v>
      </c>
      <c r="X157" s="21">
        <v>3288</v>
      </c>
      <c r="Y157" s="21">
        <v>3288</v>
      </c>
      <c r="Z157" s="21">
        <v>3288</v>
      </c>
      <c r="AA157" s="21">
        <v>3288</v>
      </c>
      <c r="AB157" s="21">
        <v>3288</v>
      </c>
      <c r="AC157" s="21">
        <v>3288</v>
      </c>
      <c r="AD157" s="21">
        <v>3288</v>
      </c>
      <c r="AE157" s="21">
        <v>3288</v>
      </c>
      <c r="AF157" s="21">
        <v>3288</v>
      </c>
      <c r="AG157" s="21">
        <v>3288</v>
      </c>
      <c r="AH157" s="21">
        <v>3288</v>
      </c>
      <c r="AI157" s="21">
        <v>3288</v>
      </c>
      <c r="AJ157" s="21">
        <v>3288</v>
      </c>
      <c r="AK157" s="21">
        <v>3288</v>
      </c>
      <c r="AL157" s="21">
        <v>3288</v>
      </c>
      <c r="AM157" s="21">
        <v>3288</v>
      </c>
    </row>
    <row r="158" spans="1:40" hidden="1" x14ac:dyDescent="0.3">
      <c r="A158" s="25">
        <f t="shared" ref="A158" si="34">A157</f>
        <v>30</v>
      </c>
      <c r="B158" s="25" t="s">
        <v>127</v>
      </c>
      <c r="C158" s="25" t="s">
        <v>265</v>
      </c>
      <c r="D158" s="25">
        <v>2</v>
      </c>
      <c r="E158" s="26" t="s">
        <v>294</v>
      </c>
      <c r="F158" s="36" t="s">
        <v>313</v>
      </c>
      <c r="G158" s="13" t="s">
        <v>312</v>
      </c>
      <c r="H158" s="27" t="s">
        <v>304</v>
      </c>
      <c r="I158" s="28">
        <v>0</v>
      </c>
      <c r="J158" s="26">
        <v>232.39500000000001</v>
      </c>
      <c r="K158" s="68">
        <v>232.39500000000001</v>
      </c>
      <c r="L158" s="68">
        <v>232.39500000000001</v>
      </c>
      <c r="M158" s="68">
        <v>232.39500000000001</v>
      </c>
      <c r="N158" s="68">
        <v>232.39500000000001</v>
      </c>
      <c r="O158" s="21">
        <v>232.39500000000001</v>
      </c>
      <c r="P158" s="21">
        <v>232.39500000000001</v>
      </c>
      <c r="Q158" s="21">
        <v>232.39500000000001</v>
      </c>
      <c r="R158" s="21">
        <v>232.39500000000001</v>
      </c>
      <c r="S158" s="21">
        <v>232.39500000000001</v>
      </c>
      <c r="T158" s="21">
        <v>232.39500000000001</v>
      </c>
      <c r="U158" s="21">
        <v>232.39500000000001</v>
      </c>
      <c r="V158" s="21">
        <v>232.39500000000001</v>
      </c>
      <c r="W158" s="21">
        <v>232.39500000000001</v>
      </c>
      <c r="X158" s="21">
        <v>232.39500000000001</v>
      </c>
      <c r="Y158" s="21">
        <v>232.39500000000001</v>
      </c>
      <c r="Z158" s="21">
        <v>232.39500000000001</v>
      </c>
      <c r="AA158" s="21">
        <v>232.39500000000001</v>
      </c>
      <c r="AB158" s="21">
        <v>232.39500000000001</v>
      </c>
      <c r="AC158" s="21">
        <v>232.39500000000001</v>
      </c>
      <c r="AD158" s="21">
        <v>232.39500000000001</v>
      </c>
      <c r="AE158" s="21">
        <v>232.39500000000001</v>
      </c>
      <c r="AF158" s="21">
        <v>232.39500000000001</v>
      </c>
      <c r="AG158" s="21">
        <v>232.39500000000001</v>
      </c>
      <c r="AH158" s="21">
        <v>232.39500000000001</v>
      </c>
      <c r="AI158" s="21">
        <v>232.39500000000001</v>
      </c>
      <c r="AJ158" s="21">
        <v>232.39500000000001</v>
      </c>
      <c r="AK158" s="21">
        <v>232.39500000000001</v>
      </c>
      <c r="AL158" s="21">
        <v>232.39500000000001</v>
      </c>
      <c r="AM158" s="21">
        <v>232.39500000000001</v>
      </c>
    </row>
    <row r="159" spans="1:40" hidden="1" x14ac:dyDescent="0.3">
      <c r="A159" s="25">
        <f t="shared" si="28"/>
        <v>30</v>
      </c>
      <c r="B159" s="25" t="s">
        <v>127</v>
      </c>
      <c r="C159" s="25" t="s">
        <v>265</v>
      </c>
      <c r="D159" s="25">
        <v>3</v>
      </c>
      <c r="E159" s="26" t="s">
        <v>296</v>
      </c>
      <c r="F159" s="36" t="s">
        <v>314</v>
      </c>
      <c r="G159" s="13" t="s">
        <v>315</v>
      </c>
      <c r="H159" s="27" t="s">
        <v>304</v>
      </c>
      <c r="I159" s="28">
        <v>0</v>
      </c>
      <c r="J159" s="26">
        <v>0</v>
      </c>
      <c r="K159" s="68">
        <v>0</v>
      </c>
      <c r="L159" s="68">
        <v>0</v>
      </c>
      <c r="M159" s="68">
        <v>0</v>
      </c>
      <c r="N159" s="68">
        <v>0</v>
      </c>
      <c r="O159" s="21">
        <v>0</v>
      </c>
      <c r="P159" s="21">
        <v>0</v>
      </c>
      <c r="Q159" s="21">
        <v>0</v>
      </c>
      <c r="R159" s="21">
        <v>0</v>
      </c>
      <c r="S159" s="21">
        <v>0</v>
      </c>
      <c r="T159" s="21">
        <v>0</v>
      </c>
      <c r="U159" s="21">
        <v>0</v>
      </c>
      <c r="V159" s="21">
        <v>0</v>
      </c>
      <c r="W159" s="21">
        <v>0</v>
      </c>
      <c r="X159" s="21">
        <v>0</v>
      </c>
      <c r="Y159" s="21">
        <v>0</v>
      </c>
      <c r="Z159" s="21">
        <v>0</v>
      </c>
      <c r="AA159" s="21">
        <v>0</v>
      </c>
      <c r="AB159" s="21">
        <v>0</v>
      </c>
      <c r="AC159" s="21">
        <v>0</v>
      </c>
      <c r="AD159" s="21">
        <v>0</v>
      </c>
      <c r="AE159" s="21">
        <v>0</v>
      </c>
      <c r="AF159" s="21">
        <v>0</v>
      </c>
      <c r="AG159" s="21">
        <v>0</v>
      </c>
      <c r="AH159" s="21">
        <v>0</v>
      </c>
      <c r="AI159" s="21">
        <v>0</v>
      </c>
      <c r="AJ159" s="21">
        <v>0</v>
      </c>
      <c r="AK159" s="21">
        <v>0</v>
      </c>
      <c r="AL159" s="21">
        <v>0</v>
      </c>
      <c r="AM159" s="21">
        <v>0</v>
      </c>
      <c r="AN159" s="29"/>
    </row>
    <row r="160" spans="1:40" hidden="1" x14ac:dyDescent="0.3">
      <c r="A160" s="25">
        <f t="shared" si="28"/>
        <v>30</v>
      </c>
      <c r="B160" s="25" t="s">
        <v>127</v>
      </c>
      <c r="C160" s="25" t="s">
        <v>265</v>
      </c>
      <c r="D160" s="25">
        <v>4</v>
      </c>
      <c r="E160" s="26" t="s">
        <v>297</v>
      </c>
      <c r="F160" s="36"/>
      <c r="G160" s="13"/>
      <c r="H160" s="27" t="s">
        <v>305</v>
      </c>
      <c r="I160" s="25">
        <v>0</v>
      </c>
      <c r="J160" s="26"/>
      <c r="K160" s="68"/>
      <c r="L160" s="68"/>
      <c r="M160" s="68"/>
      <c r="N160" s="68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</row>
    <row r="161" spans="1:40" hidden="1" x14ac:dyDescent="0.3">
      <c r="A161" s="25">
        <f t="shared" si="28"/>
        <v>30</v>
      </c>
      <c r="B161" s="25" t="s">
        <v>127</v>
      </c>
      <c r="C161" s="25" t="s">
        <v>265</v>
      </c>
      <c r="D161" s="25">
        <v>5</v>
      </c>
      <c r="E161" s="26" t="s">
        <v>299</v>
      </c>
      <c r="F161" s="36"/>
      <c r="G161" s="13"/>
      <c r="H161" s="27" t="s">
        <v>305</v>
      </c>
      <c r="I161" s="25">
        <v>0</v>
      </c>
      <c r="J161" s="26"/>
      <c r="K161" s="68"/>
      <c r="L161" s="68"/>
      <c r="M161" s="68"/>
      <c r="N161" s="68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</row>
    <row r="162" spans="1:40" hidden="1" x14ac:dyDescent="0.3">
      <c r="A162" s="15">
        <f t="shared" ref="A162" si="35">A157+1</f>
        <v>31</v>
      </c>
      <c r="B162" s="15" t="s">
        <v>128</v>
      </c>
      <c r="C162" s="15" t="s">
        <v>266</v>
      </c>
      <c r="D162" s="15">
        <v>1</v>
      </c>
      <c r="E162" s="16" t="s">
        <v>293</v>
      </c>
      <c r="F162" s="15" t="s">
        <v>311</v>
      </c>
      <c r="G162" s="15" t="s">
        <v>312</v>
      </c>
      <c r="H162" s="17" t="s">
        <v>304</v>
      </c>
      <c r="I162" s="18">
        <v>0</v>
      </c>
      <c r="J162" s="19">
        <v>8254</v>
      </c>
      <c r="K162" s="68">
        <v>8202.3255000000008</v>
      </c>
      <c r="L162" s="68">
        <v>8150.6511</v>
      </c>
      <c r="M162" s="68">
        <v>8099.9704000000002</v>
      </c>
      <c r="N162" s="68">
        <v>8048.2959000000001</v>
      </c>
      <c r="O162" s="21">
        <v>7996.6215000000002</v>
      </c>
      <c r="P162" s="21">
        <v>7945.9408000000003</v>
      </c>
      <c r="Q162" s="21">
        <v>7894.2663000000002</v>
      </c>
      <c r="R162" s="21">
        <v>7842.5919000000004</v>
      </c>
      <c r="S162" s="21">
        <v>7791.9111000000003</v>
      </c>
      <c r="T162" s="21">
        <v>7740.2367000000004</v>
      </c>
      <c r="U162" s="21">
        <v>7688.5622000000003</v>
      </c>
      <c r="V162" s="21">
        <v>7636.8878000000004</v>
      </c>
      <c r="W162" s="21">
        <v>7586.2070999999996</v>
      </c>
      <c r="X162" s="21">
        <v>7534.5325999999995</v>
      </c>
      <c r="Y162" s="21">
        <v>7482.8581999999997</v>
      </c>
      <c r="Z162" s="21">
        <v>7432.1774999999998</v>
      </c>
      <c r="AA162" s="21">
        <v>7380.5029999999997</v>
      </c>
      <c r="AB162" s="21">
        <v>7328.8285999999998</v>
      </c>
      <c r="AC162" s="21">
        <v>7277.1540999999997</v>
      </c>
      <c r="AD162" s="21">
        <v>7226.4733999999999</v>
      </c>
      <c r="AE162" s="21">
        <v>7174.7988999999998</v>
      </c>
      <c r="AF162" s="21">
        <v>7123.1244999999999</v>
      </c>
      <c r="AG162" s="21">
        <v>7072.4438</v>
      </c>
      <c r="AH162" s="21">
        <v>7020.7692999999999</v>
      </c>
      <c r="AI162" s="21">
        <v>6969.0949000000001</v>
      </c>
      <c r="AJ162" s="21">
        <v>6918.4142000000002</v>
      </c>
      <c r="AK162" s="21">
        <v>6866.7397000000001</v>
      </c>
      <c r="AL162" s="21">
        <v>6815.0653000000002</v>
      </c>
      <c r="AM162" s="21">
        <v>6763.3908000000001</v>
      </c>
    </row>
    <row r="163" spans="1:40" hidden="1" x14ac:dyDescent="0.3">
      <c r="A163" s="15">
        <f t="shared" ref="A163" si="36">A162</f>
        <v>31</v>
      </c>
      <c r="B163" s="15" t="s">
        <v>128</v>
      </c>
      <c r="C163" s="15" t="s">
        <v>266</v>
      </c>
      <c r="D163" s="15">
        <v>2</v>
      </c>
      <c r="E163" s="16" t="s">
        <v>294</v>
      </c>
      <c r="F163" s="15" t="s">
        <v>313</v>
      </c>
      <c r="G163" s="15" t="s">
        <v>312</v>
      </c>
      <c r="H163" s="17" t="s">
        <v>304</v>
      </c>
      <c r="I163" s="18">
        <v>0</v>
      </c>
      <c r="J163" s="19">
        <v>153.38069999999999</v>
      </c>
      <c r="K163" s="68">
        <v>153.38069999999999</v>
      </c>
      <c r="L163" s="68">
        <v>153.38069999999999</v>
      </c>
      <c r="M163" s="68">
        <v>153.38069999999999</v>
      </c>
      <c r="N163" s="68">
        <v>153.38069999999999</v>
      </c>
      <c r="O163" s="21">
        <v>153.38069999999999</v>
      </c>
      <c r="P163" s="21">
        <v>153.38069999999999</v>
      </c>
      <c r="Q163" s="21">
        <v>153.38069999999999</v>
      </c>
      <c r="R163" s="21">
        <v>153.38069999999999</v>
      </c>
      <c r="S163" s="21">
        <v>153.38069999999999</v>
      </c>
      <c r="T163" s="21">
        <v>153.38069999999999</v>
      </c>
      <c r="U163" s="21">
        <v>153.38069999999999</v>
      </c>
      <c r="V163" s="21">
        <v>153.38069999999999</v>
      </c>
      <c r="W163" s="21">
        <v>153.38069999999999</v>
      </c>
      <c r="X163" s="21">
        <v>153.38069999999999</v>
      </c>
      <c r="Y163" s="21">
        <v>153.38069999999999</v>
      </c>
      <c r="Z163" s="21">
        <v>153.38069999999999</v>
      </c>
      <c r="AA163" s="21">
        <v>153.38069999999999</v>
      </c>
      <c r="AB163" s="21">
        <v>153.38069999999999</v>
      </c>
      <c r="AC163" s="21">
        <v>153.38069999999999</v>
      </c>
      <c r="AD163" s="21">
        <v>153.38069999999999</v>
      </c>
      <c r="AE163" s="21">
        <v>153.38069999999999</v>
      </c>
      <c r="AF163" s="21">
        <v>153.38069999999999</v>
      </c>
      <c r="AG163" s="21">
        <v>153.38069999999999</v>
      </c>
      <c r="AH163" s="21">
        <v>153.38069999999999</v>
      </c>
      <c r="AI163" s="21">
        <v>153.38069999999999</v>
      </c>
      <c r="AJ163" s="21">
        <v>153.38069999999999</v>
      </c>
      <c r="AK163" s="21">
        <v>153.38069999999999</v>
      </c>
      <c r="AL163" s="21">
        <v>153.38069999999999</v>
      </c>
      <c r="AM163" s="21">
        <v>153.38069999999999</v>
      </c>
    </row>
    <row r="164" spans="1:40" hidden="1" x14ac:dyDescent="0.3">
      <c r="A164" s="15">
        <f t="shared" si="28"/>
        <v>31</v>
      </c>
      <c r="B164" s="15" t="s">
        <v>128</v>
      </c>
      <c r="C164" s="15" t="s">
        <v>266</v>
      </c>
      <c r="D164" s="15">
        <v>3</v>
      </c>
      <c r="E164" s="22" t="s">
        <v>296</v>
      </c>
      <c r="F164" s="15" t="s">
        <v>314</v>
      </c>
      <c r="G164" s="15" t="s">
        <v>315</v>
      </c>
      <c r="H164" s="17" t="s">
        <v>304</v>
      </c>
      <c r="I164" s="18">
        <v>0</v>
      </c>
      <c r="J164" s="19">
        <v>0</v>
      </c>
      <c r="K164" s="68">
        <v>0</v>
      </c>
      <c r="L164" s="68">
        <v>0</v>
      </c>
      <c r="M164" s="68">
        <v>0</v>
      </c>
      <c r="N164" s="68">
        <v>0</v>
      </c>
      <c r="O164" s="21">
        <v>0</v>
      </c>
      <c r="P164" s="21">
        <v>0</v>
      </c>
      <c r="Q164" s="21">
        <v>0</v>
      </c>
      <c r="R164" s="21">
        <v>0</v>
      </c>
      <c r="S164" s="21">
        <v>0</v>
      </c>
      <c r="T164" s="21">
        <v>0</v>
      </c>
      <c r="U164" s="21">
        <v>0</v>
      </c>
      <c r="V164" s="21">
        <v>0</v>
      </c>
      <c r="W164" s="21">
        <v>0</v>
      </c>
      <c r="X164" s="21">
        <v>0</v>
      </c>
      <c r="Y164" s="21">
        <v>0</v>
      </c>
      <c r="Z164" s="21">
        <v>0</v>
      </c>
      <c r="AA164" s="21">
        <v>0</v>
      </c>
      <c r="AB164" s="21">
        <v>0</v>
      </c>
      <c r="AC164" s="21">
        <v>0</v>
      </c>
      <c r="AD164" s="21">
        <v>0</v>
      </c>
      <c r="AE164" s="21">
        <v>0</v>
      </c>
      <c r="AF164" s="21">
        <v>0</v>
      </c>
      <c r="AG164" s="21">
        <v>0</v>
      </c>
      <c r="AH164" s="21">
        <v>0</v>
      </c>
      <c r="AI164" s="21">
        <v>0</v>
      </c>
      <c r="AJ164" s="21">
        <v>0</v>
      </c>
      <c r="AK164" s="21">
        <v>0</v>
      </c>
      <c r="AL164" s="21">
        <v>0</v>
      </c>
      <c r="AM164" s="21">
        <v>0</v>
      </c>
    </row>
    <row r="165" spans="1:40" hidden="1" x14ac:dyDescent="0.3">
      <c r="A165" s="15">
        <f t="shared" si="28"/>
        <v>31</v>
      </c>
      <c r="B165" s="15" t="s">
        <v>128</v>
      </c>
      <c r="C165" s="15" t="s">
        <v>266</v>
      </c>
      <c r="D165" s="15">
        <v>4</v>
      </c>
      <c r="E165" s="22" t="s">
        <v>297</v>
      </c>
      <c r="F165" s="15"/>
      <c r="G165" s="15"/>
      <c r="H165" s="23" t="s">
        <v>305</v>
      </c>
      <c r="I165" s="24">
        <v>0</v>
      </c>
      <c r="J165" s="16"/>
      <c r="K165" s="68"/>
      <c r="L165" s="68"/>
      <c r="M165" s="68"/>
      <c r="N165" s="68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</row>
    <row r="166" spans="1:40" hidden="1" x14ac:dyDescent="0.3">
      <c r="A166" s="15">
        <f t="shared" si="28"/>
        <v>31</v>
      </c>
      <c r="B166" s="15" t="s">
        <v>128</v>
      </c>
      <c r="C166" s="15" t="s">
        <v>266</v>
      </c>
      <c r="D166" s="15">
        <v>5</v>
      </c>
      <c r="E166" s="22" t="s">
        <v>299</v>
      </c>
      <c r="F166" s="15"/>
      <c r="G166" s="15"/>
      <c r="H166" s="23" t="s">
        <v>305</v>
      </c>
      <c r="I166" s="24">
        <v>0</v>
      </c>
      <c r="J166" s="22"/>
      <c r="K166" s="68"/>
      <c r="L166" s="68"/>
      <c r="M166" s="68"/>
      <c r="N166" s="68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</row>
    <row r="167" spans="1:40" hidden="1" x14ac:dyDescent="0.3">
      <c r="A167" s="25">
        <f t="shared" ref="A167" si="37">A162+1</f>
        <v>32</v>
      </c>
      <c r="B167" s="25" t="s">
        <v>129</v>
      </c>
      <c r="C167" s="25" t="s">
        <v>267</v>
      </c>
      <c r="D167" s="25">
        <v>1</v>
      </c>
      <c r="E167" s="26" t="s">
        <v>293</v>
      </c>
      <c r="F167" s="36" t="s">
        <v>311</v>
      </c>
      <c r="G167" s="13" t="s">
        <v>312</v>
      </c>
      <c r="H167" s="27" t="s">
        <v>304</v>
      </c>
      <c r="I167" s="28">
        <v>0</v>
      </c>
      <c r="J167" s="26">
        <v>4475</v>
      </c>
      <c r="K167" s="68">
        <v>4462</v>
      </c>
      <c r="L167" s="68">
        <v>4450</v>
      </c>
      <c r="M167" s="68">
        <v>4437</v>
      </c>
      <c r="N167" s="68">
        <v>4425</v>
      </c>
      <c r="O167" s="21">
        <v>4412</v>
      </c>
      <c r="P167" s="21">
        <v>4400</v>
      </c>
      <c r="Q167" s="21">
        <v>4387</v>
      </c>
      <c r="R167" s="21">
        <v>4375</v>
      </c>
      <c r="S167" s="21">
        <v>4362</v>
      </c>
      <c r="T167" s="21">
        <v>4350</v>
      </c>
      <c r="U167" s="21">
        <v>4337</v>
      </c>
      <c r="V167" s="21">
        <v>4325</v>
      </c>
      <c r="W167" s="21">
        <v>4312</v>
      </c>
      <c r="X167" s="21">
        <v>4299</v>
      </c>
      <c r="Y167" s="21">
        <v>4287</v>
      </c>
      <c r="Z167" s="21">
        <v>4274</v>
      </c>
      <c r="AA167" s="21">
        <v>4262</v>
      </c>
      <c r="AB167" s="21">
        <v>4249</v>
      </c>
      <c r="AC167" s="21">
        <v>4237</v>
      </c>
      <c r="AD167" s="21">
        <v>4224</v>
      </c>
      <c r="AE167" s="21">
        <v>4212</v>
      </c>
      <c r="AF167" s="21">
        <v>4199</v>
      </c>
      <c r="AG167" s="21">
        <v>4187</v>
      </c>
      <c r="AH167" s="21">
        <v>4174</v>
      </c>
      <c r="AI167" s="21">
        <v>4162</v>
      </c>
      <c r="AJ167" s="21">
        <v>4149</v>
      </c>
      <c r="AK167" s="21">
        <v>4136</v>
      </c>
      <c r="AL167" s="21">
        <v>4124</v>
      </c>
      <c r="AM167" s="21">
        <v>4111</v>
      </c>
    </row>
    <row r="168" spans="1:40" hidden="1" x14ac:dyDescent="0.3">
      <c r="A168" s="25">
        <f t="shared" ref="A168" si="38">A167</f>
        <v>32</v>
      </c>
      <c r="B168" s="25" t="s">
        <v>129</v>
      </c>
      <c r="C168" s="25" t="s">
        <v>267</v>
      </c>
      <c r="D168" s="25">
        <v>2</v>
      </c>
      <c r="E168" s="26" t="s">
        <v>294</v>
      </c>
      <c r="F168" s="36" t="s">
        <v>313</v>
      </c>
      <c r="G168" s="13" t="s">
        <v>312</v>
      </c>
      <c r="H168" s="27" t="s">
        <v>304</v>
      </c>
      <c r="I168" s="28">
        <v>0</v>
      </c>
      <c r="J168" s="26">
        <v>153.38069999999999</v>
      </c>
      <c r="K168" s="68">
        <v>153.38069999999999</v>
      </c>
      <c r="L168" s="68">
        <v>153.38069999999999</v>
      </c>
      <c r="M168" s="68">
        <v>153.38069999999999</v>
      </c>
      <c r="N168" s="68">
        <v>153.38069999999999</v>
      </c>
      <c r="O168" s="21">
        <v>153.38069999999999</v>
      </c>
      <c r="P168" s="21">
        <v>153.38069999999999</v>
      </c>
      <c r="Q168" s="21">
        <v>153.38069999999999</v>
      </c>
      <c r="R168" s="21">
        <v>153.38069999999999</v>
      </c>
      <c r="S168" s="21">
        <v>153.38069999999999</v>
      </c>
      <c r="T168" s="21">
        <v>153.38069999999999</v>
      </c>
      <c r="U168" s="21">
        <v>153.38069999999999</v>
      </c>
      <c r="V168" s="21">
        <v>153.38069999999999</v>
      </c>
      <c r="W168" s="21">
        <v>153.38069999999999</v>
      </c>
      <c r="X168" s="21">
        <v>153.38069999999999</v>
      </c>
      <c r="Y168" s="21">
        <v>153.38069999999999</v>
      </c>
      <c r="Z168" s="21">
        <v>153.38069999999999</v>
      </c>
      <c r="AA168" s="21">
        <v>153.38069999999999</v>
      </c>
      <c r="AB168" s="21">
        <v>153.38069999999999</v>
      </c>
      <c r="AC168" s="21">
        <v>153.38069999999999</v>
      </c>
      <c r="AD168" s="21">
        <v>153.38069999999999</v>
      </c>
      <c r="AE168" s="21">
        <v>153.38069999999999</v>
      </c>
      <c r="AF168" s="21">
        <v>153.38069999999999</v>
      </c>
      <c r="AG168" s="21">
        <v>153.38069999999999</v>
      </c>
      <c r="AH168" s="21">
        <v>153.38069999999999</v>
      </c>
      <c r="AI168" s="21">
        <v>153.38069999999999</v>
      </c>
      <c r="AJ168" s="21">
        <v>153.38069999999999</v>
      </c>
      <c r="AK168" s="21">
        <v>153.38069999999999</v>
      </c>
      <c r="AL168" s="21">
        <v>153.38069999999999</v>
      </c>
      <c r="AM168" s="21">
        <v>153.38069999999999</v>
      </c>
    </row>
    <row r="169" spans="1:40" hidden="1" x14ac:dyDescent="0.3">
      <c r="A169" s="25">
        <f t="shared" si="28"/>
        <v>32</v>
      </c>
      <c r="B169" s="25" t="s">
        <v>129</v>
      </c>
      <c r="C169" s="25" t="s">
        <v>267</v>
      </c>
      <c r="D169" s="25">
        <v>3</v>
      </c>
      <c r="E169" s="26" t="s">
        <v>296</v>
      </c>
      <c r="F169" s="36" t="s">
        <v>314</v>
      </c>
      <c r="G169" s="13" t="s">
        <v>315</v>
      </c>
      <c r="H169" s="27" t="s">
        <v>304</v>
      </c>
      <c r="I169" s="28">
        <v>0</v>
      </c>
      <c r="J169" s="26">
        <v>0</v>
      </c>
      <c r="K169" s="68">
        <v>0</v>
      </c>
      <c r="L169" s="68">
        <v>0</v>
      </c>
      <c r="M169" s="68">
        <v>0</v>
      </c>
      <c r="N169" s="68">
        <v>0</v>
      </c>
      <c r="O169" s="21">
        <v>0</v>
      </c>
      <c r="P169" s="21">
        <v>0</v>
      </c>
      <c r="Q169" s="21">
        <v>0</v>
      </c>
      <c r="R169" s="21">
        <v>0</v>
      </c>
      <c r="S169" s="21">
        <v>0</v>
      </c>
      <c r="T169" s="21">
        <v>0</v>
      </c>
      <c r="U169" s="21">
        <v>0</v>
      </c>
      <c r="V169" s="21">
        <v>0</v>
      </c>
      <c r="W169" s="21">
        <v>0</v>
      </c>
      <c r="X169" s="21">
        <v>0</v>
      </c>
      <c r="Y169" s="21">
        <v>0</v>
      </c>
      <c r="Z169" s="21">
        <v>0</v>
      </c>
      <c r="AA169" s="21">
        <v>0</v>
      </c>
      <c r="AB169" s="21">
        <v>0</v>
      </c>
      <c r="AC169" s="21">
        <v>0</v>
      </c>
      <c r="AD169" s="21">
        <v>0</v>
      </c>
      <c r="AE169" s="21">
        <v>0</v>
      </c>
      <c r="AF169" s="21">
        <v>0</v>
      </c>
      <c r="AG169" s="21">
        <v>0</v>
      </c>
      <c r="AH169" s="21">
        <v>0</v>
      </c>
      <c r="AI169" s="21">
        <v>0</v>
      </c>
      <c r="AJ169" s="21">
        <v>0</v>
      </c>
      <c r="AK169" s="21">
        <v>0</v>
      </c>
      <c r="AL169" s="21">
        <v>0</v>
      </c>
      <c r="AM169" s="21">
        <v>0</v>
      </c>
      <c r="AN169" s="29"/>
    </row>
    <row r="170" spans="1:40" hidden="1" x14ac:dyDescent="0.3">
      <c r="A170" s="25">
        <f t="shared" si="28"/>
        <v>32</v>
      </c>
      <c r="B170" s="25" t="s">
        <v>129</v>
      </c>
      <c r="C170" s="25" t="s">
        <v>267</v>
      </c>
      <c r="D170" s="25">
        <v>4</v>
      </c>
      <c r="E170" s="26" t="s">
        <v>297</v>
      </c>
      <c r="F170" s="36"/>
      <c r="G170" s="13"/>
      <c r="H170" s="27" t="s">
        <v>305</v>
      </c>
      <c r="I170" s="25">
        <v>0</v>
      </c>
      <c r="J170" s="26"/>
      <c r="K170" s="68"/>
      <c r="L170" s="68"/>
      <c r="M170" s="68"/>
      <c r="N170" s="68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</row>
    <row r="171" spans="1:40" hidden="1" x14ac:dyDescent="0.3">
      <c r="A171" s="25">
        <f t="shared" si="28"/>
        <v>32</v>
      </c>
      <c r="B171" s="25" t="s">
        <v>129</v>
      </c>
      <c r="C171" s="25" t="s">
        <v>267</v>
      </c>
      <c r="D171" s="25">
        <v>5</v>
      </c>
      <c r="E171" s="26" t="s">
        <v>299</v>
      </c>
      <c r="F171" s="36"/>
      <c r="G171" s="13"/>
      <c r="H171" s="27" t="s">
        <v>305</v>
      </c>
      <c r="I171" s="25">
        <v>0</v>
      </c>
      <c r="J171" s="26"/>
      <c r="K171" s="68"/>
      <c r="L171" s="68"/>
      <c r="M171" s="68"/>
      <c r="N171" s="68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</row>
    <row r="172" spans="1:40" hidden="1" x14ac:dyDescent="0.3">
      <c r="A172" s="15">
        <f t="shared" ref="A172" si="39">A167+1</f>
        <v>33</v>
      </c>
      <c r="B172" s="15" t="s">
        <v>130</v>
      </c>
      <c r="C172" s="15" t="s">
        <v>268</v>
      </c>
      <c r="D172" s="15">
        <v>1</v>
      </c>
      <c r="E172" s="16" t="s">
        <v>293</v>
      </c>
      <c r="F172" s="15" t="s">
        <v>311</v>
      </c>
      <c r="G172" s="15" t="s">
        <v>312</v>
      </c>
      <c r="H172" s="17" t="s">
        <v>304</v>
      </c>
      <c r="I172" s="18">
        <v>0</v>
      </c>
      <c r="J172" s="19">
        <v>2225.63</v>
      </c>
      <c r="K172" s="68">
        <v>2225.63</v>
      </c>
      <c r="L172" s="68">
        <v>2225.63</v>
      </c>
      <c r="M172" s="68">
        <v>2225.63</v>
      </c>
      <c r="N172" s="68">
        <v>2225.63</v>
      </c>
      <c r="O172" s="21">
        <v>2225.63</v>
      </c>
      <c r="P172" s="21">
        <v>2225.63</v>
      </c>
      <c r="Q172" s="21">
        <v>2225.63</v>
      </c>
      <c r="R172" s="21">
        <v>2225.63</v>
      </c>
      <c r="S172" s="21">
        <v>2225.63</v>
      </c>
      <c r="T172" s="21">
        <v>2225.63</v>
      </c>
      <c r="U172" s="21">
        <v>2225.63</v>
      </c>
      <c r="V172" s="21">
        <v>2225.63</v>
      </c>
      <c r="W172" s="21">
        <v>2225.63</v>
      </c>
      <c r="X172" s="21">
        <v>2225.63</v>
      </c>
      <c r="Y172" s="21">
        <v>2225.63</v>
      </c>
      <c r="Z172" s="21">
        <v>2225.63</v>
      </c>
      <c r="AA172" s="21">
        <v>2225.63</v>
      </c>
      <c r="AB172" s="21">
        <v>2225.63</v>
      </c>
      <c r="AC172" s="21">
        <v>2225.63</v>
      </c>
      <c r="AD172" s="21">
        <v>2225.63</v>
      </c>
      <c r="AE172" s="21">
        <v>2225.63</v>
      </c>
      <c r="AF172" s="21">
        <v>2225.63</v>
      </c>
      <c r="AG172" s="21">
        <v>2225.63</v>
      </c>
      <c r="AH172" s="21">
        <v>2225.63</v>
      </c>
      <c r="AI172" s="21">
        <v>2225.63</v>
      </c>
      <c r="AJ172" s="21">
        <v>2225.63</v>
      </c>
      <c r="AK172" s="21">
        <v>2225.63</v>
      </c>
      <c r="AL172" s="21">
        <v>2225.63</v>
      </c>
      <c r="AM172" s="21">
        <v>2225.63</v>
      </c>
    </row>
    <row r="173" spans="1:40" hidden="1" x14ac:dyDescent="0.3">
      <c r="A173" s="15">
        <f t="shared" ref="A173" si="40">A172</f>
        <v>33</v>
      </c>
      <c r="B173" s="15" t="s">
        <v>130</v>
      </c>
      <c r="C173" s="15" t="s">
        <v>268</v>
      </c>
      <c r="D173" s="15">
        <v>2</v>
      </c>
      <c r="E173" s="16" t="s">
        <v>294</v>
      </c>
      <c r="F173" s="15" t="s">
        <v>313</v>
      </c>
      <c r="G173" s="15" t="s">
        <v>312</v>
      </c>
      <c r="H173" s="17" t="s">
        <v>304</v>
      </c>
      <c r="I173" s="18">
        <v>0</v>
      </c>
      <c r="J173" s="19">
        <v>464.79</v>
      </c>
      <c r="K173" s="68">
        <v>464.79</v>
      </c>
      <c r="L173" s="68">
        <v>464.79</v>
      </c>
      <c r="M173" s="68">
        <v>464.79</v>
      </c>
      <c r="N173" s="68">
        <v>464.79</v>
      </c>
      <c r="O173" s="21">
        <v>464.79</v>
      </c>
      <c r="P173" s="21">
        <v>464.79</v>
      </c>
      <c r="Q173" s="21">
        <v>464.79</v>
      </c>
      <c r="R173" s="21">
        <v>464.79</v>
      </c>
      <c r="S173" s="21">
        <v>464.79</v>
      </c>
      <c r="T173" s="21">
        <v>464.79</v>
      </c>
      <c r="U173" s="21">
        <v>464.79</v>
      </c>
      <c r="V173" s="21">
        <v>464.79</v>
      </c>
      <c r="W173" s="21">
        <v>464.79</v>
      </c>
      <c r="X173" s="21">
        <v>464.79</v>
      </c>
      <c r="Y173" s="21">
        <v>464.79</v>
      </c>
      <c r="Z173" s="21">
        <v>464.79</v>
      </c>
      <c r="AA173" s="21">
        <v>464.79</v>
      </c>
      <c r="AB173" s="21">
        <v>464.79</v>
      </c>
      <c r="AC173" s="21">
        <v>464.79</v>
      </c>
      <c r="AD173" s="21">
        <v>464.79</v>
      </c>
      <c r="AE173" s="21">
        <v>464.79</v>
      </c>
      <c r="AF173" s="21">
        <v>464.79</v>
      </c>
      <c r="AG173" s="21">
        <v>464.79</v>
      </c>
      <c r="AH173" s="21">
        <v>464.79</v>
      </c>
      <c r="AI173" s="21">
        <v>464.79</v>
      </c>
      <c r="AJ173" s="21">
        <v>464.79</v>
      </c>
      <c r="AK173" s="21">
        <v>464.79</v>
      </c>
      <c r="AL173" s="21">
        <v>464.79</v>
      </c>
      <c r="AM173" s="21">
        <v>464.79</v>
      </c>
    </row>
    <row r="174" spans="1:40" hidden="1" x14ac:dyDescent="0.3">
      <c r="A174" s="15">
        <f t="shared" si="28"/>
        <v>33</v>
      </c>
      <c r="B174" s="15" t="s">
        <v>130</v>
      </c>
      <c r="C174" s="15" t="s">
        <v>268</v>
      </c>
      <c r="D174" s="15">
        <v>3</v>
      </c>
      <c r="E174" s="22" t="s">
        <v>296</v>
      </c>
      <c r="F174" s="15" t="s">
        <v>314</v>
      </c>
      <c r="G174" s="15" t="s">
        <v>315</v>
      </c>
      <c r="H174" s="17" t="s">
        <v>304</v>
      </c>
      <c r="I174" s="18">
        <v>0</v>
      </c>
      <c r="J174" s="97">
        <v>48072</v>
      </c>
      <c r="K174" s="93">
        <v>45355.932000000001</v>
      </c>
      <c r="L174" s="93">
        <v>42639.864000000001</v>
      </c>
      <c r="M174" s="93">
        <v>39923.796000000002</v>
      </c>
      <c r="N174" s="93">
        <v>37207.728000000003</v>
      </c>
      <c r="O174" s="93">
        <v>35621.351999999999</v>
      </c>
      <c r="P174" s="93">
        <v>34034.975999999995</v>
      </c>
      <c r="Q174" s="93">
        <v>32448.599999999995</v>
      </c>
      <c r="R174" s="93">
        <v>30862.223999999995</v>
      </c>
      <c r="S174" s="93">
        <v>29275.848000000002</v>
      </c>
      <c r="T174" s="93">
        <v>27420.268800000002</v>
      </c>
      <c r="U174" s="93">
        <v>25564.689600000002</v>
      </c>
      <c r="V174" s="93">
        <v>23709.110400000001</v>
      </c>
      <c r="W174" s="93">
        <v>21853.531200000001</v>
      </c>
      <c r="X174" s="93">
        <v>19997.952000000001</v>
      </c>
      <c r="Y174" s="93">
        <v>18738.4656</v>
      </c>
      <c r="Z174" s="93">
        <v>17478.979199999998</v>
      </c>
      <c r="AA174" s="93">
        <v>16219.492799999998</v>
      </c>
      <c r="AB174" s="93">
        <v>14960.006399999998</v>
      </c>
      <c r="AC174" s="93">
        <v>13700.52</v>
      </c>
      <c r="AD174" s="93">
        <v>12556.4064</v>
      </c>
      <c r="AE174" s="93">
        <v>11412.292799999999</v>
      </c>
      <c r="AF174" s="93">
        <v>10268.179199999999</v>
      </c>
      <c r="AG174" s="93">
        <v>9124.0655999999981</v>
      </c>
      <c r="AH174" s="93">
        <v>7979.9520000000002</v>
      </c>
      <c r="AI174" s="93">
        <v>7056.9696000000004</v>
      </c>
      <c r="AJ174" s="93">
        <v>6133.9872000000005</v>
      </c>
      <c r="AK174" s="93">
        <v>5211.0048000000006</v>
      </c>
      <c r="AL174" s="93">
        <v>4288.0224000000007</v>
      </c>
      <c r="AM174" s="93">
        <v>3365.04</v>
      </c>
    </row>
    <row r="175" spans="1:40" hidden="1" x14ac:dyDescent="0.3">
      <c r="A175" s="15">
        <f t="shared" si="28"/>
        <v>33</v>
      </c>
      <c r="B175" s="15" t="s">
        <v>130</v>
      </c>
      <c r="C175" s="15" t="s">
        <v>268</v>
      </c>
      <c r="D175" s="15">
        <v>4</v>
      </c>
      <c r="E175" s="22" t="s">
        <v>297</v>
      </c>
      <c r="F175" s="15"/>
      <c r="G175" s="15"/>
      <c r="H175" s="23" t="s">
        <v>305</v>
      </c>
      <c r="I175" s="24">
        <v>0</v>
      </c>
      <c r="J175" s="16"/>
      <c r="K175" s="68"/>
      <c r="L175" s="68"/>
      <c r="M175" s="68"/>
      <c r="N175" s="68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</row>
    <row r="176" spans="1:40" hidden="1" x14ac:dyDescent="0.3">
      <c r="A176" s="15">
        <f t="shared" si="28"/>
        <v>33</v>
      </c>
      <c r="B176" s="15" t="s">
        <v>130</v>
      </c>
      <c r="C176" s="15" t="s">
        <v>268</v>
      </c>
      <c r="D176" s="15">
        <v>5</v>
      </c>
      <c r="E176" s="22" t="s">
        <v>299</v>
      </c>
      <c r="F176" s="15"/>
      <c r="G176" s="15"/>
      <c r="H176" s="23" t="s">
        <v>305</v>
      </c>
      <c r="I176" s="24">
        <v>0</v>
      </c>
      <c r="J176" s="22"/>
      <c r="K176" s="68"/>
      <c r="L176" s="68"/>
      <c r="M176" s="68"/>
      <c r="N176" s="68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</row>
    <row r="177" spans="1:40" hidden="1" x14ac:dyDescent="0.3">
      <c r="A177" s="25">
        <f t="shared" ref="A177" si="41">A172+1</f>
        <v>34</v>
      </c>
      <c r="B177" s="25" t="s">
        <v>131</v>
      </c>
      <c r="C177" s="25" t="s">
        <v>269</v>
      </c>
      <c r="D177" s="25">
        <v>1</v>
      </c>
      <c r="E177" s="26" t="s">
        <v>293</v>
      </c>
      <c r="F177" s="36" t="s">
        <v>311</v>
      </c>
      <c r="G177" s="13" t="s">
        <v>312</v>
      </c>
      <c r="H177" s="27" t="s">
        <v>304</v>
      </c>
      <c r="I177" s="28">
        <v>0</v>
      </c>
      <c r="J177" s="26">
        <v>3116</v>
      </c>
      <c r="K177" s="68">
        <v>3116</v>
      </c>
      <c r="L177" s="68">
        <v>3116</v>
      </c>
      <c r="M177" s="68">
        <v>3116</v>
      </c>
      <c r="N177" s="68">
        <v>3116</v>
      </c>
      <c r="O177" s="21">
        <v>3116</v>
      </c>
      <c r="P177" s="21">
        <v>3116</v>
      </c>
      <c r="Q177" s="21">
        <v>3116</v>
      </c>
      <c r="R177" s="21">
        <v>3116</v>
      </c>
      <c r="S177" s="21">
        <v>3116</v>
      </c>
      <c r="T177" s="21">
        <v>3116</v>
      </c>
      <c r="U177" s="21">
        <v>3116</v>
      </c>
      <c r="V177" s="21">
        <v>3116</v>
      </c>
      <c r="W177" s="21">
        <v>3116</v>
      </c>
      <c r="X177" s="21">
        <v>3116</v>
      </c>
      <c r="Y177" s="21">
        <v>3116</v>
      </c>
      <c r="Z177" s="21">
        <v>3116</v>
      </c>
      <c r="AA177" s="21">
        <v>3116</v>
      </c>
      <c r="AB177" s="21">
        <v>3116</v>
      </c>
      <c r="AC177" s="21">
        <v>3116</v>
      </c>
      <c r="AD177" s="21">
        <v>3116</v>
      </c>
      <c r="AE177" s="21">
        <v>3116</v>
      </c>
      <c r="AF177" s="21">
        <v>3116</v>
      </c>
      <c r="AG177" s="21">
        <v>3116</v>
      </c>
      <c r="AH177" s="21">
        <v>3116</v>
      </c>
      <c r="AI177" s="21">
        <v>3116</v>
      </c>
      <c r="AJ177" s="21">
        <v>3116</v>
      </c>
      <c r="AK177" s="21">
        <v>3116</v>
      </c>
      <c r="AL177" s="21">
        <v>3116</v>
      </c>
      <c r="AM177" s="21">
        <v>3116</v>
      </c>
    </row>
    <row r="178" spans="1:40" hidden="1" x14ac:dyDescent="0.3">
      <c r="A178" s="25">
        <f t="shared" ref="A178" si="42">A177</f>
        <v>34</v>
      </c>
      <c r="B178" s="25" t="s">
        <v>131</v>
      </c>
      <c r="C178" s="25" t="s">
        <v>269</v>
      </c>
      <c r="D178" s="25">
        <v>2</v>
      </c>
      <c r="E178" s="26" t="s">
        <v>294</v>
      </c>
      <c r="F178" s="36" t="s">
        <v>313</v>
      </c>
      <c r="G178" s="13" t="s">
        <v>312</v>
      </c>
      <c r="H178" s="27" t="s">
        <v>304</v>
      </c>
      <c r="I178" s="28">
        <v>0</v>
      </c>
      <c r="J178" s="26">
        <v>387.84</v>
      </c>
      <c r="K178" s="68">
        <v>387.84</v>
      </c>
      <c r="L178" s="68">
        <v>387.84</v>
      </c>
      <c r="M178" s="68">
        <v>387.84</v>
      </c>
      <c r="N178" s="68">
        <v>387.84</v>
      </c>
      <c r="O178" s="21">
        <v>387.84</v>
      </c>
      <c r="P178" s="21">
        <v>387.84</v>
      </c>
      <c r="Q178" s="21">
        <v>387.84</v>
      </c>
      <c r="R178" s="21">
        <v>387.84</v>
      </c>
      <c r="S178" s="21">
        <v>387.84</v>
      </c>
      <c r="T178" s="21">
        <v>387.84</v>
      </c>
      <c r="U178" s="21">
        <v>387.84</v>
      </c>
      <c r="V178" s="21">
        <v>387.84</v>
      </c>
      <c r="W178" s="21">
        <v>387.84</v>
      </c>
      <c r="X178" s="21">
        <v>387.84</v>
      </c>
      <c r="Y178" s="21">
        <v>387.84</v>
      </c>
      <c r="Z178" s="21">
        <v>387.84</v>
      </c>
      <c r="AA178" s="21">
        <v>387.84</v>
      </c>
      <c r="AB178" s="21">
        <v>387.84</v>
      </c>
      <c r="AC178" s="21">
        <v>387.84</v>
      </c>
      <c r="AD178" s="21">
        <v>387.84</v>
      </c>
      <c r="AE178" s="21">
        <v>387.84</v>
      </c>
      <c r="AF178" s="21">
        <v>387.84</v>
      </c>
      <c r="AG178" s="21">
        <v>387.84</v>
      </c>
      <c r="AH178" s="21">
        <v>387.84</v>
      </c>
      <c r="AI178" s="21">
        <v>387.84</v>
      </c>
      <c r="AJ178" s="21">
        <v>387.84</v>
      </c>
      <c r="AK178" s="21">
        <v>387.84</v>
      </c>
      <c r="AL178" s="21">
        <v>387.84</v>
      </c>
      <c r="AM178" s="21">
        <v>387.84</v>
      </c>
    </row>
    <row r="179" spans="1:40" hidden="1" x14ac:dyDescent="0.3">
      <c r="A179" s="25">
        <f t="shared" si="28"/>
        <v>34</v>
      </c>
      <c r="B179" s="25" t="s">
        <v>131</v>
      </c>
      <c r="C179" s="25" t="s">
        <v>269</v>
      </c>
      <c r="D179" s="25">
        <v>3</v>
      </c>
      <c r="E179" s="26" t="s">
        <v>296</v>
      </c>
      <c r="F179" s="36" t="s">
        <v>314</v>
      </c>
      <c r="G179" s="13" t="s">
        <v>315</v>
      </c>
      <c r="H179" s="27" t="s">
        <v>304</v>
      </c>
      <c r="I179" s="28">
        <v>0</v>
      </c>
      <c r="J179" s="26">
        <v>0</v>
      </c>
      <c r="K179" s="68">
        <v>0</v>
      </c>
      <c r="L179" s="68">
        <v>0</v>
      </c>
      <c r="M179" s="68">
        <v>0</v>
      </c>
      <c r="N179" s="68">
        <v>0</v>
      </c>
      <c r="O179" s="21">
        <v>0</v>
      </c>
      <c r="P179" s="21">
        <v>0</v>
      </c>
      <c r="Q179" s="21">
        <v>0</v>
      </c>
      <c r="R179" s="21">
        <v>0</v>
      </c>
      <c r="S179" s="21">
        <v>0</v>
      </c>
      <c r="T179" s="21">
        <v>0</v>
      </c>
      <c r="U179" s="21">
        <v>0</v>
      </c>
      <c r="V179" s="21">
        <v>0</v>
      </c>
      <c r="W179" s="21">
        <v>0</v>
      </c>
      <c r="X179" s="21">
        <v>0</v>
      </c>
      <c r="Y179" s="21">
        <v>0</v>
      </c>
      <c r="Z179" s="21">
        <v>0</v>
      </c>
      <c r="AA179" s="21">
        <v>0</v>
      </c>
      <c r="AB179" s="21">
        <v>0</v>
      </c>
      <c r="AC179" s="21">
        <v>0</v>
      </c>
      <c r="AD179" s="21">
        <v>0</v>
      </c>
      <c r="AE179" s="21">
        <v>0</v>
      </c>
      <c r="AF179" s="21">
        <v>0</v>
      </c>
      <c r="AG179" s="21">
        <v>0</v>
      </c>
      <c r="AH179" s="21">
        <v>0</v>
      </c>
      <c r="AI179" s="21">
        <v>0</v>
      </c>
      <c r="AJ179" s="21">
        <v>0</v>
      </c>
      <c r="AK179" s="21">
        <v>0</v>
      </c>
      <c r="AL179" s="21">
        <v>0</v>
      </c>
      <c r="AM179" s="21">
        <v>0</v>
      </c>
      <c r="AN179" s="29"/>
    </row>
    <row r="180" spans="1:40" hidden="1" x14ac:dyDescent="0.3">
      <c r="A180" s="25">
        <f t="shared" si="28"/>
        <v>34</v>
      </c>
      <c r="B180" s="25" t="s">
        <v>131</v>
      </c>
      <c r="C180" s="25" t="s">
        <v>269</v>
      </c>
      <c r="D180" s="25">
        <v>4</v>
      </c>
      <c r="E180" s="26" t="s">
        <v>297</v>
      </c>
      <c r="F180" s="36"/>
      <c r="G180" s="13"/>
      <c r="H180" s="27" t="s">
        <v>305</v>
      </c>
      <c r="I180" s="25">
        <v>0</v>
      </c>
      <c r="J180" s="26"/>
      <c r="K180" s="68"/>
      <c r="L180" s="68"/>
      <c r="M180" s="68"/>
      <c r="N180" s="68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</row>
    <row r="181" spans="1:40" hidden="1" x14ac:dyDescent="0.3">
      <c r="A181" s="25">
        <f t="shared" si="28"/>
        <v>34</v>
      </c>
      <c r="B181" s="25" t="s">
        <v>131</v>
      </c>
      <c r="C181" s="25" t="s">
        <v>269</v>
      </c>
      <c r="D181" s="25">
        <v>5</v>
      </c>
      <c r="E181" s="26" t="s">
        <v>299</v>
      </c>
      <c r="F181" s="36"/>
      <c r="G181" s="13"/>
      <c r="H181" s="27" t="s">
        <v>305</v>
      </c>
      <c r="I181" s="25">
        <v>0</v>
      </c>
      <c r="J181" s="26"/>
      <c r="K181" s="68"/>
      <c r="L181" s="68"/>
      <c r="M181" s="68"/>
      <c r="N181" s="68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</row>
    <row r="182" spans="1:40" s="72" customFormat="1" hidden="1" x14ac:dyDescent="0.3">
      <c r="A182" s="70">
        <f t="shared" ref="A182" si="43">A177+1</f>
        <v>35</v>
      </c>
      <c r="B182" s="70" t="s">
        <v>344</v>
      </c>
      <c r="C182" s="70" t="s">
        <v>345</v>
      </c>
      <c r="D182" s="70">
        <v>1</v>
      </c>
      <c r="E182" s="71" t="s">
        <v>293</v>
      </c>
      <c r="F182" s="77" t="s">
        <v>311</v>
      </c>
      <c r="G182" s="78" t="s">
        <v>312</v>
      </c>
      <c r="H182" s="74" t="s">
        <v>304</v>
      </c>
      <c r="I182" s="88">
        <v>0</v>
      </c>
      <c r="J182" s="71">
        <v>3116</v>
      </c>
      <c r="K182" s="68">
        <v>3116</v>
      </c>
      <c r="L182" s="68">
        <v>3116</v>
      </c>
      <c r="M182" s="68">
        <v>3116</v>
      </c>
      <c r="N182" s="68">
        <v>3116</v>
      </c>
      <c r="O182" s="21">
        <v>3116</v>
      </c>
      <c r="P182" s="21">
        <v>3116</v>
      </c>
      <c r="Q182" s="21">
        <v>3116</v>
      </c>
      <c r="R182" s="21">
        <v>3116</v>
      </c>
      <c r="S182" s="21">
        <v>3116</v>
      </c>
      <c r="T182" s="21">
        <v>3116</v>
      </c>
      <c r="U182" s="21">
        <v>3116</v>
      </c>
      <c r="V182" s="21">
        <v>3116</v>
      </c>
      <c r="W182" s="21">
        <v>3116</v>
      </c>
      <c r="X182" s="21">
        <v>3116</v>
      </c>
      <c r="Y182" s="21">
        <v>3116</v>
      </c>
      <c r="Z182" s="21">
        <v>3116</v>
      </c>
      <c r="AA182" s="21">
        <v>3116</v>
      </c>
      <c r="AB182" s="21">
        <v>3116</v>
      </c>
      <c r="AC182" s="21">
        <v>3116</v>
      </c>
      <c r="AD182" s="21">
        <v>3116</v>
      </c>
      <c r="AE182" s="21">
        <v>3116</v>
      </c>
      <c r="AF182" s="21">
        <v>3116</v>
      </c>
      <c r="AG182" s="21">
        <v>3116</v>
      </c>
      <c r="AH182" s="21">
        <v>3116</v>
      </c>
      <c r="AI182" s="21">
        <v>3116</v>
      </c>
      <c r="AJ182" s="21">
        <v>3116</v>
      </c>
      <c r="AK182" s="21">
        <v>3116</v>
      </c>
      <c r="AL182" s="21">
        <v>3116</v>
      </c>
      <c r="AM182" s="21">
        <v>3116</v>
      </c>
    </row>
    <row r="183" spans="1:40" s="72" customFormat="1" hidden="1" x14ac:dyDescent="0.3">
      <c r="A183" s="70">
        <f t="shared" ref="A183" si="44">A182</f>
        <v>35</v>
      </c>
      <c r="B183" s="70" t="s">
        <v>344</v>
      </c>
      <c r="C183" s="70" t="s">
        <v>345</v>
      </c>
      <c r="D183" s="70">
        <v>2</v>
      </c>
      <c r="E183" s="71" t="s">
        <v>294</v>
      </c>
      <c r="F183" s="77" t="s">
        <v>313</v>
      </c>
      <c r="G183" s="78" t="s">
        <v>312</v>
      </c>
      <c r="H183" s="74" t="s">
        <v>304</v>
      </c>
      <c r="I183" s="88">
        <v>0</v>
      </c>
      <c r="J183" s="71">
        <v>387.84</v>
      </c>
      <c r="K183" s="68">
        <v>387.84</v>
      </c>
      <c r="L183" s="68">
        <v>387.84</v>
      </c>
      <c r="M183" s="68">
        <v>387.84</v>
      </c>
      <c r="N183" s="68">
        <v>387.84</v>
      </c>
      <c r="O183" s="21">
        <v>387.84</v>
      </c>
      <c r="P183" s="21">
        <v>387.84</v>
      </c>
      <c r="Q183" s="21">
        <v>387.84</v>
      </c>
      <c r="R183" s="21">
        <v>387.84</v>
      </c>
      <c r="S183" s="21">
        <v>387.84</v>
      </c>
      <c r="T183" s="21">
        <v>387.84</v>
      </c>
      <c r="U183" s="21">
        <v>387.84</v>
      </c>
      <c r="V183" s="21">
        <v>387.84</v>
      </c>
      <c r="W183" s="21">
        <v>387.84</v>
      </c>
      <c r="X183" s="21">
        <v>387.84</v>
      </c>
      <c r="Y183" s="21">
        <v>387.84</v>
      </c>
      <c r="Z183" s="21">
        <v>387.84</v>
      </c>
      <c r="AA183" s="21">
        <v>387.84</v>
      </c>
      <c r="AB183" s="21">
        <v>387.84</v>
      </c>
      <c r="AC183" s="21">
        <v>387.84</v>
      </c>
      <c r="AD183" s="21">
        <v>387.84</v>
      </c>
      <c r="AE183" s="21">
        <v>387.84</v>
      </c>
      <c r="AF183" s="21">
        <v>387.84</v>
      </c>
      <c r="AG183" s="21">
        <v>387.84</v>
      </c>
      <c r="AH183" s="21">
        <v>387.84</v>
      </c>
      <c r="AI183" s="21">
        <v>387.84</v>
      </c>
      <c r="AJ183" s="21">
        <v>387.84</v>
      </c>
      <c r="AK183" s="21">
        <v>387.84</v>
      </c>
      <c r="AL183" s="21">
        <v>387.84</v>
      </c>
      <c r="AM183" s="21">
        <v>387.84</v>
      </c>
    </row>
    <row r="184" spans="1:40" s="72" customFormat="1" hidden="1" x14ac:dyDescent="0.3">
      <c r="A184" s="70">
        <f t="shared" si="28"/>
        <v>35</v>
      </c>
      <c r="B184" s="70" t="s">
        <v>344</v>
      </c>
      <c r="C184" s="70" t="s">
        <v>345</v>
      </c>
      <c r="D184" s="70">
        <v>3</v>
      </c>
      <c r="E184" s="71" t="s">
        <v>296</v>
      </c>
      <c r="F184" s="77" t="s">
        <v>314</v>
      </c>
      <c r="G184" s="78" t="s">
        <v>315</v>
      </c>
      <c r="H184" s="74" t="s">
        <v>304</v>
      </c>
      <c r="I184" s="88">
        <v>0</v>
      </c>
      <c r="J184" s="71">
        <v>0</v>
      </c>
      <c r="K184" s="68">
        <v>0</v>
      </c>
      <c r="L184" s="68">
        <v>0</v>
      </c>
      <c r="M184" s="68">
        <v>0</v>
      </c>
      <c r="N184" s="68">
        <v>0</v>
      </c>
      <c r="O184" s="21">
        <v>0</v>
      </c>
      <c r="P184" s="21">
        <v>0</v>
      </c>
      <c r="Q184" s="21">
        <v>0</v>
      </c>
      <c r="R184" s="21">
        <v>0</v>
      </c>
      <c r="S184" s="21">
        <v>0</v>
      </c>
      <c r="T184" s="21">
        <v>0</v>
      </c>
      <c r="U184" s="21">
        <v>0</v>
      </c>
      <c r="V184" s="21">
        <v>0</v>
      </c>
      <c r="W184" s="21">
        <v>0</v>
      </c>
      <c r="X184" s="21">
        <v>0</v>
      </c>
      <c r="Y184" s="21">
        <v>0</v>
      </c>
      <c r="Z184" s="21">
        <v>0</v>
      </c>
      <c r="AA184" s="21">
        <v>0</v>
      </c>
      <c r="AB184" s="21">
        <v>0</v>
      </c>
      <c r="AC184" s="21">
        <v>0</v>
      </c>
      <c r="AD184" s="21">
        <v>0</v>
      </c>
      <c r="AE184" s="21">
        <v>0</v>
      </c>
      <c r="AF184" s="21">
        <v>0</v>
      </c>
      <c r="AG184" s="21">
        <v>0</v>
      </c>
      <c r="AH184" s="21">
        <v>0</v>
      </c>
      <c r="AI184" s="21">
        <v>0</v>
      </c>
      <c r="AJ184" s="21">
        <v>0</v>
      </c>
      <c r="AK184" s="21">
        <v>0</v>
      </c>
      <c r="AL184" s="21">
        <v>0</v>
      </c>
      <c r="AM184" s="21">
        <v>0</v>
      </c>
      <c r="AN184" s="73"/>
    </row>
    <row r="185" spans="1:40" s="72" customFormat="1" hidden="1" x14ac:dyDescent="0.3">
      <c r="A185" s="70">
        <f t="shared" si="28"/>
        <v>35</v>
      </c>
      <c r="B185" s="70" t="s">
        <v>344</v>
      </c>
      <c r="C185" s="70" t="s">
        <v>345</v>
      </c>
      <c r="D185" s="70">
        <v>4</v>
      </c>
      <c r="E185" s="71" t="s">
        <v>297</v>
      </c>
      <c r="F185" s="77"/>
      <c r="G185" s="78"/>
      <c r="H185" s="74" t="s">
        <v>305</v>
      </c>
      <c r="I185" s="70">
        <v>0</v>
      </c>
      <c r="J185" s="71"/>
      <c r="K185" s="68"/>
      <c r="L185" s="68"/>
      <c r="M185" s="68"/>
      <c r="N185" s="68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</row>
    <row r="186" spans="1:40" s="72" customFormat="1" hidden="1" x14ac:dyDescent="0.3">
      <c r="A186" s="70">
        <f t="shared" si="28"/>
        <v>35</v>
      </c>
      <c r="B186" s="70" t="s">
        <v>344</v>
      </c>
      <c r="C186" s="70" t="s">
        <v>345</v>
      </c>
      <c r="D186" s="70">
        <v>5</v>
      </c>
      <c r="E186" s="71" t="s">
        <v>299</v>
      </c>
      <c r="F186" s="77"/>
      <c r="G186" s="78"/>
      <c r="H186" s="74" t="s">
        <v>305</v>
      </c>
      <c r="I186" s="70">
        <v>0</v>
      </c>
      <c r="J186" s="71"/>
      <c r="K186" s="68"/>
      <c r="L186" s="68"/>
      <c r="M186" s="68"/>
      <c r="N186" s="68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</row>
    <row r="187" spans="1:40" hidden="1" x14ac:dyDescent="0.3">
      <c r="A187" s="15">
        <f t="shared" ref="A187" si="45">A177+1</f>
        <v>35</v>
      </c>
      <c r="B187" s="15" t="s">
        <v>132</v>
      </c>
      <c r="C187" s="15" t="s">
        <v>270</v>
      </c>
      <c r="D187" s="15">
        <v>1</v>
      </c>
      <c r="E187" s="16" t="s">
        <v>293</v>
      </c>
      <c r="F187" s="15" t="s">
        <v>311</v>
      </c>
      <c r="G187" s="15" t="s">
        <v>312</v>
      </c>
      <c r="H187" s="17" t="s">
        <v>304</v>
      </c>
      <c r="I187" s="18">
        <v>0</v>
      </c>
      <c r="J187" s="19">
        <v>2201.4117000000001</v>
      </c>
      <c r="K187" s="68">
        <v>2201.4117000000001</v>
      </c>
      <c r="L187" s="68">
        <v>2201.4117000000001</v>
      </c>
      <c r="M187" s="68">
        <v>2201.4117000000001</v>
      </c>
      <c r="N187" s="68">
        <v>2201.4117000000001</v>
      </c>
      <c r="O187" s="21">
        <v>2201.4117000000001</v>
      </c>
      <c r="P187" s="21">
        <v>2201.4117000000001</v>
      </c>
      <c r="Q187" s="21">
        <v>2201.4117000000001</v>
      </c>
      <c r="R187" s="21">
        <v>2201.4117000000001</v>
      </c>
      <c r="S187" s="21">
        <v>2201.4117000000001</v>
      </c>
      <c r="T187" s="21">
        <v>2201.4117000000001</v>
      </c>
      <c r="U187" s="21">
        <v>2201.4117000000001</v>
      </c>
      <c r="V187" s="21">
        <v>2201.4117000000001</v>
      </c>
      <c r="W187" s="21">
        <v>2201.4117000000001</v>
      </c>
      <c r="X187" s="21">
        <v>2201.4117000000001</v>
      </c>
      <c r="Y187" s="21">
        <v>2201.4117000000001</v>
      </c>
      <c r="Z187" s="21">
        <v>2201.4117000000001</v>
      </c>
      <c r="AA187" s="21">
        <v>2201.4117000000001</v>
      </c>
      <c r="AB187" s="21">
        <v>2201.4117000000001</v>
      </c>
      <c r="AC187" s="21">
        <v>2201.4117000000001</v>
      </c>
      <c r="AD187" s="21">
        <v>2201.4117000000001</v>
      </c>
      <c r="AE187" s="21">
        <v>2201.4117000000001</v>
      </c>
      <c r="AF187" s="21">
        <v>2201.4117000000001</v>
      </c>
      <c r="AG187" s="21">
        <v>2201.4117000000001</v>
      </c>
      <c r="AH187" s="21">
        <v>2201.4117000000001</v>
      </c>
      <c r="AI187" s="21">
        <v>2201.4117000000001</v>
      </c>
      <c r="AJ187" s="21">
        <v>2201.4117000000001</v>
      </c>
      <c r="AK187" s="21">
        <v>2201.4117000000001</v>
      </c>
      <c r="AL187" s="21">
        <v>2201.4117000000001</v>
      </c>
      <c r="AM187" s="21">
        <v>2201.4117000000001</v>
      </c>
    </row>
    <row r="188" spans="1:40" hidden="1" x14ac:dyDescent="0.3">
      <c r="A188" s="15">
        <f t="shared" ref="A188" si="46">A187</f>
        <v>35</v>
      </c>
      <c r="B188" s="15" t="s">
        <v>132</v>
      </c>
      <c r="C188" s="15" t="s">
        <v>270</v>
      </c>
      <c r="D188" s="15">
        <v>2</v>
      </c>
      <c r="E188" s="16" t="s">
        <v>294</v>
      </c>
      <c r="F188" s="15" t="s">
        <v>313</v>
      </c>
      <c r="G188" s="15" t="s">
        <v>312</v>
      </c>
      <c r="H188" s="17" t="s">
        <v>304</v>
      </c>
      <c r="I188" s="18">
        <v>0</v>
      </c>
      <c r="J188" s="19">
        <v>118.41500000000001</v>
      </c>
      <c r="K188" s="68">
        <v>118.41500000000001</v>
      </c>
      <c r="L188" s="68">
        <v>118.41500000000001</v>
      </c>
      <c r="M188" s="68">
        <v>118.41500000000001</v>
      </c>
      <c r="N188" s="68">
        <v>118.41500000000001</v>
      </c>
      <c r="O188" s="21">
        <v>118.41500000000001</v>
      </c>
      <c r="P188" s="21">
        <v>118.41500000000001</v>
      </c>
      <c r="Q188" s="21">
        <v>118.41500000000001</v>
      </c>
      <c r="R188" s="21">
        <v>118.41500000000001</v>
      </c>
      <c r="S188" s="21">
        <v>118.41500000000001</v>
      </c>
      <c r="T188" s="21">
        <v>118.41500000000001</v>
      </c>
      <c r="U188" s="21">
        <v>118.41500000000001</v>
      </c>
      <c r="V188" s="21">
        <v>118.41500000000001</v>
      </c>
      <c r="W188" s="21">
        <v>118.41500000000001</v>
      </c>
      <c r="X188" s="21">
        <v>118.41500000000001</v>
      </c>
      <c r="Y188" s="21">
        <v>118.41500000000001</v>
      </c>
      <c r="Z188" s="21">
        <v>118.41500000000001</v>
      </c>
      <c r="AA188" s="21">
        <v>118.41500000000001</v>
      </c>
      <c r="AB188" s="21">
        <v>118.41500000000001</v>
      </c>
      <c r="AC188" s="21">
        <v>118.41500000000001</v>
      </c>
      <c r="AD188" s="21">
        <v>118.41500000000001</v>
      </c>
      <c r="AE188" s="21">
        <v>118.41500000000001</v>
      </c>
      <c r="AF188" s="21">
        <v>118.41500000000001</v>
      </c>
      <c r="AG188" s="21">
        <v>118.41500000000001</v>
      </c>
      <c r="AH188" s="21">
        <v>118.41500000000001</v>
      </c>
      <c r="AI188" s="21">
        <v>118.41500000000001</v>
      </c>
      <c r="AJ188" s="21">
        <v>118.41500000000001</v>
      </c>
      <c r="AK188" s="21">
        <v>118.41500000000001</v>
      </c>
      <c r="AL188" s="21">
        <v>118.41500000000001</v>
      </c>
      <c r="AM188" s="21">
        <v>118.41500000000001</v>
      </c>
    </row>
    <row r="189" spans="1:40" hidden="1" x14ac:dyDescent="0.3">
      <c r="A189" s="15">
        <f t="shared" si="28"/>
        <v>35</v>
      </c>
      <c r="B189" s="15" t="s">
        <v>132</v>
      </c>
      <c r="C189" s="15" t="s">
        <v>270</v>
      </c>
      <c r="D189" s="15">
        <v>3</v>
      </c>
      <c r="E189" s="22" t="s">
        <v>296</v>
      </c>
      <c r="F189" s="15" t="s">
        <v>314</v>
      </c>
      <c r="G189" s="15" t="s">
        <v>315</v>
      </c>
      <c r="H189" s="17" t="s">
        <v>304</v>
      </c>
      <c r="I189" s="18">
        <v>0</v>
      </c>
      <c r="J189" s="19">
        <v>0</v>
      </c>
      <c r="K189" s="68">
        <v>0</v>
      </c>
      <c r="L189" s="68">
        <v>0</v>
      </c>
      <c r="M189" s="68">
        <v>0</v>
      </c>
      <c r="N189" s="68">
        <v>0</v>
      </c>
      <c r="O189" s="21">
        <v>0</v>
      </c>
      <c r="P189" s="21">
        <v>0</v>
      </c>
      <c r="Q189" s="21">
        <v>0</v>
      </c>
      <c r="R189" s="21">
        <v>0</v>
      </c>
      <c r="S189" s="21">
        <v>0</v>
      </c>
      <c r="T189" s="21">
        <v>0</v>
      </c>
      <c r="U189" s="21">
        <v>0</v>
      </c>
      <c r="V189" s="21">
        <v>0</v>
      </c>
      <c r="W189" s="21">
        <v>0</v>
      </c>
      <c r="X189" s="21">
        <v>0</v>
      </c>
      <c r="Y189" s="21">
        <v>0</v>
      </c>
      <c r="Z189" s="21">
        <v>0</v>
      </c>
      <c r="AA189" s="21">
        <v>0</v>
      </c>
      <c r="AB189" s="21">
        <v>0</v>
      </c>
      <c r="AC189" s="21">
        <v>0</v>
      </c>
      <c r="AD189" s="21">
        <v>0</v>
      </c>
      <c r="AE189" s="21">
        <v>0</v>
      </c>
      <c r="AF189" s="21">
        <v>0</v>
      </c>
      <c r="AG189" s="21">
        <v>0</v>
      </c>
      <c r="AH189" s="21">
        <v>0</v>
      </c>
      <c r="AI189" s="21">
        <v>0</v>
      </c>
      <c r="AJ189" s="21">
        <v>0</v>
      </c>
      <c r="AK189" s="21">
        <v>0</v>
      </c>
      <c r="AL189" s="21">
        <v>0</v>
      </c>
      <c r="AM189" s="21">
        <v>0</v>
      </c>
    </row>
    <row r="190" spans="1:40" hidden="1" x14ac:dyDescent="0.3">
      <c r="A190" s="15">
        <f t="shared" si="28"/>
        <v>35</v>
      </c>
      <c r="B190" s="15" t="s">
        <v>132</v>
      </c>
      <c r="C190" s="15" t="s">
        <v>270</v>
      </c>
      <c r="D190" s="15">
        <v>4</v>
      </c>
      <c r="E190" s="22" t="s">
        <v>297</v>
      </c>
      <c r="F190" s="15"/>
      <c r="G190" s="15"/>
      <c r="H190" s="23" t="s">
        <v>305</v>
      </c>
      <c r="I190" s="24">
        <v>0</v>
      </c>
      <c r="J190" s="16"/>
      <c r="K190" s="68"/>
      <c r="L190" s="68"/>
      <c r="M190" s="68"/>
      <c r="N190" s="68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</row>
    <row r="191" spans="1:40" hidden="1" x14ac:dyDescent="0.3">
      <c r="A191" s="15">
        <f t="shared" si="28"/>
        <v>35</v>
      </c>
      <c r="B191" s="15" t="s">
        <v>132</v>
      </c>
      <c r="C191" s="15" t="s">
        <v>270</v>
      </c>
      <c r="D191" s="15">
        <v>5</v>
      </c>
      <c r="E191" s="22" t="s">
        <v>299</v>
      </c>
      <c r="F191" s="15"/>
      <c r="G191" s="15"/>
      <c r="H191" s="23" t="s">
        <v>305</v>
      </c>
      <c r="I191" s="24">
        <v>0</v>
      </c>
      <c r="J191" s="22"/>
      <c r="K191" s="68"/>
      <c r="L191" s="68"/>
      <c r="M191" s="68"/>
      <c r="N191" s="68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</row>
    <row r="192" spans="1:40" hidden="1" x14ac:dyDescent="0.3">
      <c r="A192" s="25">
        <f t="shared" ref="A192" si="47">A187+1</f>
        <v>36</v>
      </c>
      <c r="B192" s="25" t="s">
        <v>133</v>
      </c>
      <c r="C192" s="25" t="s">
        <v>271</v>
      </c>
      <c r="D192" s="25">
        <v>1</v>
      </c>
      <c r="E192" s="26" t="s">
        <v>293</v>
      </c>
      <c r="F192" s="36" t="s">
        <v>311</v>
      </c>
      <c r="G192" s="13" t="s">
        <v>312</v>
      </c>
      <c r="H192" s="27" t="s">
        <v>304</v>
      </c>
      <c r="I192" s="28">
        <v>0</v>
      </c>
      <c r="J192" s="26">
        <v>2367.2676999999999</v>
      </c>
      <c r="K192" s="68">
        <v>2261.7948999999999</v>
      </c>
      <c r="L192" s="68">
        <v>2156.3220000000001</v>
      </c>
      <c r="M192" s="68">
        <v>2050.8490999999999</v>
      </c>
      <c r="N192" s="68">
        <v>1945.3761999999999</v>
      </c>
      <c r="O192" s="21">
        <v>1910.2218</v>
      </c>
      <c r="P192" s="21">
        <v>1875.0626</v>
      </c>
      <c r="Q192" s="21">
        <v>1828.1884</v>
      </c>
      <c r="R192" s="21">
        <v>1781.3095000000001</v>
      </c>
      <c r="S192" s="21">
        <v>1734.4304999999999</v>
      </c>
      <c r="T192" s="21">
        <v>1687.5563</v>
      </c>
      <c r="U192" s="21">
        <v>1664.1168</v>
      </c>
      <c r="V192" s="21">
        <v>1640.6774</v>
      </c>
      <c r="W192" s="21">
        <v>1636.7419</v>
      </c>
      <c r="X192" s="21">
        <v>1632.8064999999999</v>
      </c>
      <c r="Y192" s="21">
        <v>1628.8661999999999</v>
      </c>
      <c r="Z192" s="21">
        <v>1624.9308000000001</v>
      </c>
      <c r="AA192" s="21">
        <v>1620.9905000000001</v>
      </c>
      <c r="AB192" s="21">
        <v>1617.0551</v>
      </c>
      <c r="AC192" s="21">
        <v>1613.1148000000001</v>
      </c>
      <c r="AD192" s="21">
        <v>1609.1794</v>
      </c>
      <c r="AE192" s="21">
        <v>1605.2391</v>
      </c>
      <c r="AF192" s="21">
        <v>1601.3036</v>
      </c>
      <c r="AG192" s="21">
        <v>1597.3634</v>
      </c>
      <c r="AH192" s="21">
        <v>1593.4278999999999</v>
      </c>
      <c r="AI192" s="21">
        <v>1589.4925000000001</v>
      </c>
      <c r="AJ192" s="21">
        <v>1585.5522000000001</v>
      </c>
      <c r="AK192" s="21">
        <v>1581.6168</v>
      </c>
      <c r="AL192" s="21">
        <v>1577.6765</v>
      </c>
      <c r="AM192" s="21">
        <v>1573.7411</v>
      </c>
    </row>
    <row r="193" spans="1:40" hidden="1" x14ac:dyDescent="0.3">
      <c r="A193" s="25">
        <f t="shared" ref="A193" si="48">A192</f>
        <v>36</v>
      </c>
      <c r="B193" s="25" t="s">
        <v>133</v>
      </c>
      <c r="C193" s="25" t="s">
        <v>271</v>
      </c>
      <c r="D193" s="25">
        <v>2</v>
      </c>
      <c r="E193" s="26" t="s">
        <v>294</v>
      </c>
      <c r="F193" s="36" t="s">
        <v>313</v>
      </c>
      <c r="G193" s="13" t="s">
        <v>312</v>
      </c>
      <c r="H193" s="27" t="s">
        <v>304</v>
      </c>
      <c r="I193" s="28">
        <v>0</v>
      </c>
      <c r="J193" s="26">
        <v>78.153899999999993</v>
      </c>
      <c r="K193" s="68">
        <v>78.153899999999993</v>
      </c>
      <c r="L193" s="68">
        <v>78.153899999999993</v>
      </c>
      <c r="M193" s="68">
        <v>78.153899999999993</v>
      </c>
      <c r="N193" s="68">
        <v>78.153899999999993</v>
      </c>
      <c r="O193" s="21">
        <v>78.153899999999993</v>
      </c>
      <c r="P193" s="21">
        <v>78.153899999999993</v>
      </c>
      <c r="Q193" s="21">
        <v>78.153899999999993</v>
      </c>
      <c r="R193" s="21">
        <v>78.153899999999993</v>
      </c>
      <c r="S193" s="21">
        <v>78.153899999999993</v>
      </c>
      <c r="T193" s="21">
        <v>78.153899999999993</v>
      </c>
      <c r="U193" s="21">
        <v>78.153899999999993</v>
      </c>
      <c r="V193" s="21">
        <v>78.153899999999993</v>
      </c>
      <c r="W193" s="21">
        <v>78.153899999999993</v>
      </c>
      <c r="X193" s="21">
        <v>78.153899999999993</v>
      </c>
      <c r="Y193" s="21">
        <v>78.153899999999993</v>
      </c>
      <c r="Z193" s="21">
        <v>78.153899999999993</v>
      </c>
      <c r="AA193" s="21">
        <v>78.153899999999993</v>
      </c>
      <c r="AB193" s="21">
        <v>78.153899999999993</v>
      </c>
      <c r="AC193" s="21">
        <v>78.153899999999993</v>
      </c>
      <c r="AD193" s="21">
        <v>78.153899999999993</v>
      </c>
      <c r="AE193" s="21">
        <v>78.153899999999993</v>
      </c>
      <c r="AF193" s="21">
        <v>78.153899999999993</v>
      </c>
      <c r="AG193" s="21">
        <v>78.153899999999993</v>
      </c>
      <c r="AH193" s="21">
        <v>78.153899999999993</v>
      </c>
      <c r="AI193" s="21">
        <v>78.153899999999993</v>
      </c>
      <c r="AJ193" s="21">
        <v>78.153899999999993</v>
      </c>
      <c r="AK193" s="21">
        <v>78.153899999999993</v>
      </c>
      <c r="AL193" s="21">
        <v>78.153899999999993</v>
      </c>
      <c r="AM193" s="21">
        <v>78.153899999999993</v>
      </c>
    </row>
    <row r="194" spans="1:40" hidden="1" x14ac:dyDescent="0.3">
      <c r="A194" s="25">
        <f t="shared" si="28"/>
        <v>36</v>
      </c>
      <c r="B194" s="25" t="s">
        <v>133</v>
      </c>
      <c r="C194" s="25" t="s">
        <v>271</v>
      </c>
      <c r="D194" s="25">
        <v>3</v>
      </c>
      <c r="E194" s="26" t="s">
        <v>296</v>
      </c>
      <c r="F194" s="36" t="s">
        <v>314</v>
      </c>
      <c r="G194" s="13" t="s">
        <v>315</v>
      </c>
      <c r="H194" s="27" t="s">
        <v>304</v>
      </c>
      <c r="I194" s="28">
        <v>0</v>
      </c>
      <c r="J194" s="26">
        <v>0</v>
      </c>
      <c r="K194" s="68">
        <v>0</v>
      </c>
      <c r="L194" s="68">
        <v>0</v>
      </c>
      <c r="M194" s="68">
        <v>0</v>
      </c>
      <c r="N194" s="68">
        <v>0</v>
      </c>
      <c r="O194" s="21">
        <v>0</v>
      </c>
      <c r="P194" s="21">
        <v>0</v>
      </c>
      <c r="Q194" s="21">
        <v>0</v>
      </c>
      <c r="R194" s="21">
        <v>0</v>
      </c>
      <c r="S194" s="21">
        <v>0</v>
      </c>
      <c r="T194" s="21">
        <v>0</v>
      </c>
      <c r="U194" s="21">
        <v>0</v>
      </c>
      <c r="V194" s="21">
        <v>0</v>
      </c>
      <c r="W194" s="21">
        <v>0</v>
      </c>
      <c r="X194" s="21">
        <v>0</v>
      </c>
      <c r="Y194" s="21">
        <v>0</v>
      </c>
      <c r="Z194" s="21">
        <v>0</v>
      </c>
      <c r="AA194" s="21">
        <v>0</v>
      </c>
      <c r="AB194" s="21">
        <v>0</v>
      </c>
      <c r="AC194" s="21">
        <v>0</v>
      </c>
      <c r="AD194" s="21">
        <v>0</v>
      </c>
      <c r="AE194" s="21">
        <v>0</v>
      </c>
      <c r="AF194" s="21">
        <v>0</v>
      </c>
      <c r="AG194" s="21">
        <v>0</v>
      </c>
      <c r="AH194" s="21">
        <v>0</v>
      </c>
      <c r="AI194" s="21">
        <v>0</v>
      </c>
      <c r="AJ194" s="21">
        <v>0</v>
      </c>
      <c r="AK194" s="21">
        <v>0</v>
      </c>
      <c r="AL194" s="21">
        <v>0</v>
      </c>
      <c r="AM194" s="21">
        <v>0</v>
      </c>
      <c r="AN194" s="29"/>
    </row>
    <row r="195" spans="1:40" hidden="1" x14ac:dyDescent="0.3">
      <c r="A195" s="25">
        <f t="shared" si="28"/>
        <v>36</v>
      </c>
      <c r="B195" s="25" t="s">
        <v>133</v>
      </c>
      <c r="C195" s="25" t="s">
        <v>271</v>
      </c>
      <c r="D195" s="25">
        <v>4</v>
      </c>
      <c r="E195" s="26" t="s">
        <v>297</v>
      </c>
      <c r="F195" s="36"/>
      <c r="G195" s="13"/>
      <c r="H195" s="27" t="s">
        <v>305</v>
      </c>
      <c r="I195" s="25">
        <v>0</v>
      </c>
      <c r="J195" s="26"/>
      <c r="K195" s="68"/>
      <c r="L195" s="68"/>
      <c r="M195" s="68"/>
      <c r="N195" s="68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</row>
    <row r="196" spans="1:40" hidden="1" x14ac:dyDescent="0.3">
      <c r="A196" s="25">
        <f t="shared" si="28"/>
        <v>36</v>
      </c>
      <c r="B196" s="25" t="s">
        <v>133</v>
      </c>
      <c r="C196" s="25" t="s">
        <v>271</v>
      </c>
      <c r="D196" s="25">
        <v>5</v>
      </c>
      <c r="E196" s="26" t="s">
        <v>299</v>
      </c>
      <c r="F196" s="36"/>
      <c r="G196" s="13"/>
      <c r="H196" s="27" t="s">
        <v>305</v>
      </c>
      <c r="I196" s="25">
        <v>0</v>
      </c>
      <c r="J196" s="26"/>
      <c r="K196" s="68"/>
      <c r="L196" s="68"/>
      <c r="M196" s="68"/>
      <c r="N196" s="68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</row>
    <row r="197" spans="1:40" hidden="1" x14ac:dyDescent="0.3">
      <c r="A197" s="15">
        <f t="shared" ref="A197" si="49">A192+1</f>
        <v>37</v>
      </c>
      <c r="B197" s="15" t="s">
        <v>134</v>
      </c>
      <c r="C197" s="15" t="s">
        <v>272</v>
      </c>
      <c r="D197" s="15">
        <v>1</v>
      </c>
      <c r="E197" s="16" t="s">
        <v>293</v>
      </c>
      <c r="F197" s="15" t="s">
        <v>311</v>
      </c>
      <c r="G197" s="15" t="s">
        <v>312</v>
      </c>
      <c r="H197" s="17" t="s">
        <v>304</v>
      </c>
      <c r="I197" s="18">
        <v>0</v>
      </c>
      <c r="J197" s="19">
        <v>1003.0795000000001</v>
      </c>
      <c r="K197" s="68">
        <v>1003.0795000000001</v>
      </c>
      <c r="L197" s="68">
        <v>1003.0795000000001</v>
      </c>
      <c r="M197" s="68">
        <v>1003.0795000000001</v>
      </c>
      <c r="N197" s="68">
        <v>1003.0795000000001</v>
      </c>
      <c r="O197" s="21">
        <v>1003.0795000000001</v>
      </c>
      <c r="P197" s="21">
        <v>1003.0795000000001</v>
      </c>
      <c r="Q197" s="21">
        <v>1003.0795000000001</v>
      </c>
      <c r="R197" s="21">
        <v>1003.0795000000001</v>
      </c>
      <c r="S197" s="21">
        <v>1003.0795000000001</v>
      </c>
      <c r="T197" s="21">
        <v>1003.0795000000001</v>
      </c>
      <c r="U197" s="21">
        <v>1003.0795000000001</v>
      </c>
      <c r="V197" s="21">
        <v>1003.0795000000001</v>
      </c>
      <c r="W197" s="21">
        <v>1003.0795000000001</v>
      </c>
      <c r="X197" s="21">
        <v>1003.0795000000001</v>
      </c>
      <c r="Y197" s="21">
        <v>1003.0795000000001</v>
      </c>
      <c r="Z197" s="21">
        <v>1003.0795000000001</v>
      </c>
      <c r="AA197" s="21">
        <v>1003.0795000000001</v>
      </c>
      <c r="AB197" s="21">
        <v>1003.0795000000001</v>
      </c>
      <c r="AC197" s="21">
        <v>1003.0795000000001</v>
      </c>
      <c r="AD197" s="21">
        <v>1003.0795000000001</v>
      </c>
      <c r="AE197" s="21">
        <v>1003.0795000000001</v>
      </c>
      <c r="AF197" s="21">
        <v>1003.0795000000001</v>
      </c>
      <c r="AG197" s="21">
        <v>1003.0795000000001</v>
      </c>
      <c r="AH197" s="21">
        <v>1003.0795000000001</v>
      </c>
      <c r="AI197" s="21">
        <v>1003.0795000000001</v>
      </c>
      <c r="AJ197" s="21">
        <v>1003.0795000000001</v>
      </c>
      <c r="AK197" s="21">
        <v>1003.0795000000001</v>
      </c>
      <c r="AL197" s="21">
        <v>1003.0795000000001</v>
      </c>
      <c r="AM197" s="21">
        <v>1003.0795000000001</v>
      </c>
    </row>
    <row r="198" spans="1:40" hidden="1" x14ac:dyDescent="0.3">
      <c r="A198" s="15">
        <f t="shared" ref="A198" si="50">A197</f>
        <v>37</v>
      </c>
      <c r="B198" s="15" t="s">
        <v>134</v>
      </c>
      <c r="C198" s="15" t="s">
        <v>272</v>
      </c>
      <c r="D198" s="15">
        <v>2</v>
      </c>
      <c r="E198" s="16" t="s">
        <v>294</v>
      </c>
      <c r="F198" s="15" t="s">
        <v>313</v>
      </c>
      <c r="G198" s="15" t="s">
        <v>312</v>
      </c>
      <c r="H198" s="17" t="s">
        <v>304</v>
      </c>
      <c r="I198" s="18">
        <v>0</v>
      </c>
      <c r="J198" s="19">
        <v>236.83</v>
      </c>
      <c r="K198" s="68">
        <v>236.83</v>
      </c>
      <c r="L198" s="68">
        <v>236.83</v>
      </c>
      <c r="M198" s="68">
        <v>236.83</v>
      </c>
      <c r="N198" s="68">
        <v>236.83</v>
      </c>
      <c r="O198" s="21">
        <v>236.83</v>
      </c>
      <c r="P198" s="21">
        <v>236.83</v>
      </c>
      <c r="Q198" s="21">
        <v>236.83</v>
      </c>
      <c r="R198" s="21">
        <v>236.83</v>
      </c>
      <c r="S198" s="21">
        <v>236.83</v>
      </c>
      <c r="T198" s="21">
        <v>236.83</v>
      </c>
      <c r="U198" s="21">
        <v>236.83</v>
      </c>
      <c r="V198" s="21">
        <v>236.83</v>
      </c>
      <c r="W198" s="21">
        <v>236.83</v>
      </c>
      <c r="X198" s="21">
        <v>236.83</v>
      </c>
      <c r="Y198" s="21">
        <v>236.83</v>
      </c>
      <c r="Z198" s="21">
        <v>236.83</v>
      </c>
      <c r="AA198" s="21">
        <v>236.83</v>
      </c>
      <c r="AB198" s="21">
        <v>236.83</v>
      </c>
      <c r="AC198" s="21">
        <v>236.83</v>
      </c>
      <c r="AD198" s="21">
        <v>236.83</v>
      </c>
      <c r="AE198" s="21">
        <v>236.83</v>
      </c>
      <c r="AF198" s="21">
        <v>236.83</v>
      </c>
      <c r="AG198" s="21">
        <v>236.83</v>
      </c>
      <c r="AH198" s="21">
        <v>236.83</v>
      </c>
      <c r="AI198" s="21">
        <v>236.83</v>
      </c>
      <c r="AJ198" s="21">
        <v>236.83</v>
      </c>
      <c r="AK198" s="21">
        <v>236.83</v>
      </c>
      <c r="AL198" s="21">
        <v>236.83</v>
      </c>
      <c r="AM198" s="21">
        <v>236.83</v>
      </c>
    </row>
    <row r="199" spans="1:40" hidden="1" x14ac:dyDescent="0.3">
      <c r="A199" s="15">
        <f t="shared" si="28"/>
        <v>37</v>
      </c>
      <c r="B199" s="15" t="s">
        <v>134</v>
      </c>
      <c r="C199" s="15" t="s">
        <v>272</v>
      </c>
      <c r="D199" s="15">
        <v>3</v>
      </c>
      <c r="E199" s="22" t="s">
        <v>296</v>
      </c>
      <c r="F199" s="15" t="s">
        <v>314</v>
      </c>
      <c r="G199" s="15" t="s">
        <v>315</v>
      </c>
      <c r="H199" s="17" t="s">
        <v>304</v>
      </c>
      <c r="I199" s="18">
        <v>0</v>
      </c>
      <c r="J199" s="97">
        <v>160716.16699999999</v>
      </c>
      <c r="K199" s="93">
        <v>152841.07481699999</v>
      </c>
      <c r="L199" s="93">
        <v>144965.98263399999</v>
      </c>
      <c r="M199" s="93">
        <v>137090.89045099998</v>
      </c>
      <c r="N199" s="93">
        <v>129215.79826799998</v>
      </c>
      <c r="O199" s="93">
        <v>125230.03732639998</v>
      </c>
      <c r="P199" s="93">
        <v>121244.27638479997</v>
      </c>
      <c r="Q199" s="93">
        <v>117258.51544319997</v>
      </c>
      <c r="R199" s="93">
        <v>113272.75450159996</v>
      </c>
      <c r="S199" s="93">
        <v>109286.99355999999</v>
      </c>
      <c r="T199" s="93">
        <v>105461.94878539999</v>
      </c>
      <c r="U199" s="93">
        <v>101636.90401079999</v>
      </c>
      <c r="V199" s="93">
        <v>97811.859236199991</v>
      </c>
      <c r="W199" s="93">
        <v>93986.814461599992</v>
      </c>
      <c r="X199" s="93">
        <v>90161.769686999993</v>
      </c>
      <c r="Y199" s="93">
        <v>86497.4410794</v>
      </c>
      <c r="Z199" s="93">
        <v>82833.112471800006</v>
      </c>
      <c r="AA199" s="93">
        <v>79168.783864200013</v>
      </c>
      <c r="AB199" s="93">
        <v>75504.45525660002</v>
      </c>
      <c r="AC199" s="93">
        <v>71840.126648999998</v>
      </c>
      <c r="AD199" s="93">
        <v>66086.4878704</v>
      </c>
      <c r="AE199" s="93">
        <v>60332.849091800002</v>
      </c>
      <c r="AF199" s="93">
        <v>54579.210313200005</v>
      </c>
      <c r="AG199" s="93">
        <v>48825.571534600007</v>
      </c>
      <c r="AH199" s="93">
        <v>43071.932756000002</v>
      </c>
      <c r="AI199" s="93">
        <v>38154.018045800003</v>
      </c>
      <c r="AJ199" s="93">
        <v>33236.103335600004</v>
      </c>
      <c r="AK199" s="93">
        <v>28318.188625400006</v>
      </c>
      <c r="AL199" s="93">
        <v>23400.273915200007</v>
      </c>
      <c r="AM199" s="93">
        <v>18482.359205000004</v>
      </c>
    </row>
    <row r="200" spans="1:40" hidden="1" x14ac:dyDescent="0.3">
      <c r="A200" s="15">
        <f t="shared" si="28"/>
        <v>37</v>
      </c>
      <c r="B200" s="15" t="s">
        <v>134</v>
      </c>
      <c r="C200" s="15" t="s">
        <v>272</v>
      </c>
      <c r="D200" s="15">
        <v>4</v>
      </c>
      <c r="E200" s="22" t="s">
        <v>297</v>
      </c>
      <c r="F200" s="15"/>
      <c r="G200" s="15"/>
      <c r="H200" s="23" t="s">
        <v>305</v>
      </c>
      <c r="I200" s="24">
        <v>0</v>
      </c>
      <c r="J200" s="16"/>
      <c r="K200" s="68"/>
      <c r="L200" s="68"/>
      <c r="M200" s="68"/>
      <c r="N200" s="68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</row>
    <row r="201" spans="1:40" hidden="1" x14ac:dyDescent="0.3">
      <c r="A201" s="15">
        <f t="shared" si="28"/>
        <v>37</v>
      </c>
      <c r="B201" s="15" t="s">
        <v>134</v>
      </c>
      <c r="C201" s="15" t="s">
        <v>272</v>
      </c>
      <c r="D201" s="15">
        <v>5</v>
      </c>
      <c r="E201" s="22" t="s">
        <v>299</v>
      </c>
      <c r="F201" s="15"/>
      <c r="G201" s="15"/>
      <c r="H201" s="23" t="s">
        <v>305</v>
      </c>
      <c r="I201" s="24">
        <v>0</v>
      </c>
      <c r="J201" s="22"/>
      <c r="K201" s="68"/>
      <c r="L201" s="68"/>
      <c r="M201" s="68"/>
      <c r="N201" s="68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</row>
    <row r="202" spans="1:40" hidden="1" x14ac:dyDescent="0.3">
      <c r="A202" s="25">
        <f t="shared" ref="A202" si="51">A197+1</f>
        <v>38</v>
      </c>
      <c r="B202" s="25" t="s">
        <v>135</v>
      </c>
      <c r="C202" s="25" t="s">
        <v>273</v>
      </c>
      <c r="D202" s="25">
        <v>1</v>
      </c>
      <c r="E202" s="26" t="s">
        <v>293</v>
      </c>
      <c r="F202" s="36" t="s">
        <v>311</v>
      </c>
      <c r="G202" s="13" t="s">
        <v>312</v>
      </c>
      <c r="H202" s="27" t="s">
        <v>304</v>
      </c>
      <c r="I202" s="28">
        <v>0</v>
      </c>
      <c r="J202" s="26">
        <v>2169.5711999999999</v>
      </c>
      <c r="K202" s="68">
        <v>2169.5711999999999</v>
      </c>
      <c r="L202" s="68">
        <v>2169.5711999999999</v>
      </c>
      <c r="M202" s="68">
        <v>2169.5711999999999</v>
      </c>
      <c r="N202" s="68">
        <v>2169.5711999999999</v>
      </c>
      <c r="O202" s="21">
        <v>2169.5711999999999</v>
      </c>
      <c r="P202" s="21">
        <v>2169.5711999999999</v>
      </c>
      <c r="Q202" s="21">
        <v>2169.5711999999999</v>
      </c>
      <c r="R202" s="21">
        <v>2169.5711999999999</v>
      </c>
      <c r="S202" s="21">
        <v>2169.5711999999999</v>
      </c>
      <c r="T202" s="21">
        <v>2169.5711999999999</v>
      </c>
      <c r="U202" s="21">
        <v>2169.5711999999999</v>
      </c>
      <c r="V202" s="21">
        <v>2169.5711999999999</v>
      </c>
      <c r="W202" s="21">
        <v>2169.5711999999999</v>
      </c>
      <c r="X202" s="21">
        <v>2169.5711999999999</v>
      </c>
      <c r="Y202" s="21">
        <v>2169.5711999999999</v>
      </c>
      <c r="Z202" s="21">
        <v>2169.5711999999999</v>
      </c>
      <c r="AA202" s="21">
        <v>2169.5711999999999</v>
      </c>
      <c r="AB202" s="21">
        <v>2169.5711999999999</v>
      </c>
      <c r="AC202" s="21">
        <v>2169.5711999999999</v>
      </c>
      <c r="AD202" s="21">
        <v>2169.5711999999999</v>
      </c>
      <c r="AE202" s="21">
        <v>2169.5711999999999</v>
      </c>
      <c r="AF202" s="21">
        <v>2169.5711999999999</v>
      </c>
      <c r="AG202" s="21">
        <v>2169.5711999999999</v>
      </c>
      <c r="AH202" s="21">
        <v>2169.5711999999999</v>
      </c>
      <c r="AI202" s="21">
        <v>2169.5711999999999</v>
      </c>
      <c r="AJ202" s="21">
        <v>2169.5711999999999</v>
      </c>
      <c r="AK202" s="21">
        <v>2169.5711999999999</v>
      </c>
      <c r="AL202" s="21">
        <v>2169.5711999999999</v>
      </c>
      <c r="AM202" s="21">
        <v>2169.5711999999999</v>
      </c>
    </row>
    <row r="203" spans="1:40" hidden="1" x14ac:dyDescent="0.3">
      <c r="A203" s="25">
        <f t="shared" ref="A203" si="52">A202</f>
        <v>38</v>
      </c>
      <c r="B203" s="25" t="s">
        <v>135</v>
      </c>
      <c r="C203" s="25" t="s">
        <v>273</v>
      </c>
      <c r="D203" s="25">
        <v>2</v>
      </c>
      <c r="E203" s="26" t="s">
        <v>294</v>
      </c>
      <c r="F203" s="36" t="s">
        <v>313</v>
      </c>
      <c r="G203" s="13" t="s">
        <v>312</v>
      </c>
      <c r="H203" s="27" t="s">
        <v>304</v>
      </c>
      <c r="I203" s="28">
        <v>0</v>
      </c>
      <c r="J203" s="26">
        <v>118.41500000000001</v>
      </c>
      <c r="K203" s="68">
        <v>118.41500000000001</v>
      </c>
      <c r="L203" s="68">
        <v>118.41500000000001</v>
      </c>
      <c r="M203" s="68">
        <v>118.41500000000001</v>
      </c>
      <c r="N203" s="68">
        <v>118.41500000000001</v>
      </c>
      <c r="O203" s="21">
        <v>118.41500000000001</v>
      </c>
      <c r="P203" s="21">
        <v>118.41500000000001</v>
      </c>
      <c r="Q203" s="21">
        <v>118.41500000000001</v>
      </c>
      <c r="R203" s="21">
        <v>118.41500000000001</v>
      </c>
      <c r="S203" s="21">
        <v>118.41500000000001</v>
      </c>
      <c r="T203" s="21">
        <v>118.41500000000001</v>
      </c>
      <c r="U203" s="21">
        <v>118.41500000000001</v>
      </c>
      <c r="V203" s="21">
        <v>118.41500000000001</v>
      </c>
      <c r="W203" s="21">
        <v>118.41500000000001</v>
      </c>
      <c r="X203" s="21">
        <v>118.41500000000001</v>
      </c>
      <c r="Y203" s="21">
        <v>118.41500000000001</v>
      </c>
      <c r="Z203" s="21">
        <v>118.41500000000001</v>
      </c>
      <c r="AA203" s="21">
        <v>118.41500000000001</v>
      </c>
      <c r="AB203" s="21">
        <v>118.41500000000001</v>
      </c>
      <c r="AC203" s="21">
        <v>118.41500000000001</v>
      </c>
      <c r="AD203" s="21">
        <v>118.41500000000001</v>
      </c>
      <c r="AE203" s="21">
        <v>118.41500000000001</v>
      </c>
      <c r="AF203" s="21">
        <v>118.41500000000001</v>
      </c>
      <c r="AG203" s="21">
        <v>118.41500000000001</v>
      </c>
      <c r="AH203" s="21">
        <v>118.41500000000001</v>
      </c>
      <c r="AI203" s="21">
        <v>118.41500000000001</v>
      </c>
      <c r="AJ203" s="21">
        <v>118.41500000000001</v>
      </c>
      <c r="AK203" s="21">
        <v>118.41500000000001</v>
      </c>
      <c r="AL203" s="21">
        <v>118.41500000000001</v>
      </c>
      <c r="AM203" s="21">
        <v>118.41500000000001</v>
      </c>
    </row>
    <row r="204" spans="1:40" hidden="1" x14ac:dyDescent="0.3">
      <c r="A204" s="25">
        <f t="shared" si="28"/>
        <v>38</v>
      </c>
      <c r="B204" s="25" t="s">
        <v>135</v>
      </c>
      <c r="C204" s="25" t="s">
        <v>273</v>
      </c>
      <c r="D204" s="25">
        <v>3</v>
      </c>
      <c r="E204" s="26" t="s">
        <v>296</v>
      </c>
      <c r="F204" s="36" t="s">
        <v>314</v>
      </c>
      <c r="G204" s="13" t="s">
        <v>315</v>
      </c>
      <c r="H204" s="27" t="s">
        <v>304</v>
      </c>
      <c r="I204" s="28">
        <v>0</v>
      </c>
      <c r="J204" s="26">
        <v>0</v>
      </c>
      <c r="K204" s="68">
        <v>0</v>
      </c>
      <c r="L204" s="68">
        <v>0</v>
      </c>
      <c r="M204" s="68">
        <v>0</v>
      </c>
      <c r="N204" s="68">
        <v>0</v>
      </c>
      <c r="O204" s="21">
        <v>0</v>
      </c>
      <c r="P204" s="21">
        <v>0</v>
      </c>
      <c r="Q204" s="21">
        <v>0</v>
      </c>
      <c r="R204" s="21">
        <v>0</v>
      </c>
      <c r="S204" s="21">
        <v>0</v>
      </c>
      <c r="T204" s="21">
        <v>0</v>
      </c>
      <c r="U204" s="21">
        <v>0</v>
      </c>
      <c r="V204" s="21">
        <v>0</v>
      </c>
      <c r="W204" s="21">
        <v>0</v>
      </c>
      <c r="X204" s="21">
        <v>0</v>
      </c>
      <c r="Y204" s="21">
        <v>0</v>
      </c>
      <c r="Z204" s="21">
        <v>0</v>
      </c>
      <c r="AA204" s="21">
        <v>0</v>
      </c>
      <c r="AB204" s="21">
        <v>0</v>
      </c>
      <c r="AC204" s="21">
        <v>0</v>
      </c>
      <c r="AD204" s="21">
        <v>0</v>
      </c>
      <c r="AE204" s="21">
        <v>0</v>
      </c>
      <c r="AF204" s="21">
        <v>0</v>
      </c>
      <c r="AG204" s="21">
        <v>0</v>
      </c>
      <c r="AH204" s="21">
        <v>0</v>
      </c>
      <c r="AI204" s="21">
        <v>0</v>
      </c>
      <c r="AJ204" s="21">
        <v>0</v>
      </c>
      <c r="AK204" s="21">
        <v>0</v>
      </c>
      <c r="AL204" s="21">
        <v>0</v>
      </c>
      <c r="AM204" s="21">
        <v>0</v>
      </c>
      <c r="AN204" s="29"/>
    </row>
    <row r="205" spans="1:40" hidden="1" x14ac:dyDescent="0.3">
      <c r="A205" s="25">
        <f t="shared" si="28"/>
        <v>38</v>
      </c>
      <c r="B205" s="25" t="s">
        <v>135</v>
      </c>
      <c r="C205" s="25" t="s">
        <v>273</v>
      </c>
      <c r="D205" s="25">
        <v>4</v>
      </c>
      <c r="E205" s="26" t="s">
        <v>297</v>
      </c>
      <c r="F205" s="36"/>
      <c r="G205" s="13"/>
      <c r="H205" s="27" t="s">
        <v>305</v>
      </c>
      <c r="I205" s="25">
        <v>0</v>
      </c>
      <c r="J205" s="26"/>
      <c r="K205" s="68"/>
      <c r="L205" s="68"/>
      <c r="M205" s="68"/>
      <c r="N205" s="68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</row>
    <row r="206" spans="1:40" hidden="1" x14ac:dyDescent="0.3">
      <c r="A206" s="25">
        <f t="shared" si="28"/>
        <v>38</v>
      </c>
      <c r="B206" s="25" t="s">
        <v>135</v>
      </c>
      <c r="C206" s="25" t="s">
        <v>273</v>
      </c>
      <c r="D206" s="25">
        <v>5</v>
      </c>
      <c r="E206" s="26" t="s">
        <v>299</v>
      </c>
      <c r="F206" s="36"/>
      <c r="G206" s="13"/>
      <c r="H206" s="27" t="s">
        <v>305</v>
      </c>
      <c r="I206" s="25">
        <v>0</v>
      </c>
      <c r="J206" s="26"/>
      <c r="K206" s="68"/>
      <c r="L206" s="68"/>
      <c r="M206" s="68"/>
      <c r="N206" s="68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</row>
    <row r="207" spans="1:40" hidden="1" x14ac:dyDescent="0.3">
      <c r="A207" s="15">
        <f t="shared" ref="A207" si="53">A202+1</f>
        <v>39</v>
      </c>
      <c r="B207" s="15" t="s">
        <v>136</v>
      </c>
      <c r="C207" s="15" t="s">
        <v>274</v>
      </c>
      <c r="D207" s="15">
        <v>1</v>
      </c>
      <c r="E207" s="16" t="s">
        <v>293</v>
      </c>
      <c r="F207" s="15" t="s">
        <v>311</v>
      </c>
      <c r="G207" s="15" t="s">
        <v>312</v>
      </c>
      <c r="H207" s="17" t="s">
        <v>304</v>
      </c>
      <c r="I207" s="18">
        <v>0</v>
      </c>
      <c r="J207" s="19">
        <v>1003.0795000000001</v>
      </c>
      <c r="K207" s="68">
        <v>1003.0795000000001</v>
      </c>
      <c r="L207" s="68">
        <v>1003.0795000000001</v>
      </c>
      <c r="M207" s="68">
        <v>1003.0795000000001</v>
      </c>
      <c r="N207" s="68">
        <v>1003.0795000000001</v>
      </c>
      <c r="O207" s="21">
        <v>1003.0795000000001</v>
      </c>
      <c r="P207" s="21">
        <v>1003.0795000000001</v>
      </c>
      <c r="Q207" s="21">
        <v>1003.0795000000001</v>
      </c>
      <c r="R207" s="21">
        <v>1003.0795000000001</v>
      </c>
      <c r="S207" s="21">
        <v>1003.0795000000001</v>
      </c>
      <c r="T207" s="21">
        <v>1003.0795000000001</v>
      </c>
      <c r="U207" s="21">
        <v>1003.0795000000001</v>
      </c>
      <c r="V207" s="21">
        <v>1003.0795000000001</v>
      </c>
      <c r="W207" s="21">
        <v>1003.0795000000001</v>
      </c>
      <c r="X207" s="21">
        <v>1003.0795000000001</v>
      </c>
      <c r="Y207" s="21">
        <v>1003.0795000000001</v>
      </c>
      <c r="Z207" s="21">
        <v>1003.0795000000001</v>
      </c>
      <c r="AA207" s="21">
        <v>1003.0795000000001</v>
      </c>
      <c r="AB207" s="21">
        <v>1003.0795000000001</v>
      </c>
      <c r="AC207" s="21">
        <v>1003.0795000000001</v>
      </c>
      <c r="AD207" s="21">
        <v>1003.0795000000001</v>
      </c>
      <c r="AE207" s="21">
        <v>1003.0795000000001</v>
      </c>
      <c r="AF207" s="21">
        <v>1003.0795000000001</v>
      </c>
      <c r="AG207" s="21">
        <v>1003.0795000000001</v>
      </c>
      <c r="AH207" s="21">
        <v>1003.0795000000001</v>
      </c>
      <c r="AI207" s="21">
        <v>1003.0795000000001</v>
      </c>
      <c r="AJ207" s="21">
        <v>1003.0795000000001</v>
      </c>
      <c r="AK207" s="21">
        <v>1003.0795000000001</v>
      </c>
      <c r="AL207" s="21">
        <v>1003.0795000000001</v>
      </c>
      <c r="AM207" s="21">
        <v>1003.0795000000001</v>
      </c>
    </row>
    <row r="208" spans="1:40" hidden="1" x14ac:dyDescent="0.3">
      <c r="A208" s="15">
        <f t="shared" ref="A208" si="54">A207</f>
        <v>39</v>
      </c>
      <c r="B208" s="15" t="s">
        <v>136</v>
      </c>
      <c r="C208" s="15" t="s">
        <v>274</v>
      </c>
      <c r="D208" s="15">
        <v>2</v>
      </c>
      <c r="E208" s="16" t="s">
        <v>294</v>
      </c>
      <c r="F208" s="15" t="s">
        <v>313</v>
      </c>
      <c r="G208" s="15" t="s">
        <v>312</v>
      </c>
      <c r="H208" s="17" t="s">
        <v>304</v>
      </c>
      <c r="I208" s="18">
        <v>0</v>
      </c>
      <c r="J208" s="19">
        <v>236.83</v>
      </c>
      <c r="K208" s="68">
        <v>236.83</v>
      </c>
      <c r="L208" s="68">
        <v>236.83</v>
      </c>
      <c r="M208" s="68">
        <v>236.83</v>
      </c>
      <c r="N208" s="68">
        <v>236.83</v>
      </c>
      <c r="O208" s="21">
        <v>236.83</v>
      </c>
      <c r="P208" s="21">
        <v>236.83</v>
      </c>
      <c r="Q208" s="21">
        <v>236.83</v>
      </c>
      <c r="R208" s="21">
        <v>236.83</v>
      </c>
      <c r="S208" s="21">
        <v>236.83</v>
      </c>
      <c r="T208" s="21">
        <v>236.83</v>
      </c>
      <c r="U208" s="21">
        <v>236.83</v>
      </c>
      <c r="V208" s="21">
        <v>236.83</v>
      </c>
      <c r="W208" s="21">
        <v>236.83</v>
      </c>
      <c r="X208" s="21">
        <v>236.83</v>
      </c>
      <c r="Y208" s="21">
        <v>236.83</v>
      </c>
      <c r="Z208" s="21">
        <v>236.83</v>
      </c>
      <c r="AA208" s="21">
        <v>236.83</v>
      </c>
      <c r="AB208" s="21">
        <v>236.83</v>
      </c>
      <c r="AC208" s="21">
        <v>236.83</v>
      </c>
      <c r="AD208" s="21">
        <v>236.83</v>
      </c>
      <c r="AE208" s="21">
        <v>236.83</v>
      </c>
      <c r="AF208" s="21">
        <v>236.83</v>
      </c>
      <c r="AG208" s="21">
        <v>236.83</v>
      </c>
      <c r="AH208" s="21">
        <v>236.83</v>
      </c>
      <c r="AI208" s="21">
        <v>236.83</v>
      </c>
      <c r="AJ208" s="21">
        <v>236.83</v>
      </c>
      <c r="AK208" s="21">
        <v>236.83</v>
      </c>
      <c r="AL208" s="21">
        <v>236.83</v>
      </c>
      <c r="AM208" s="21">
        <v>236.83</v>
      </c>
    </row>
    <row r="209" spans="1:40" hidden="1" x14ac:dyDescent="0.3">
      <c r="A209" s="15">
        <f t="shared" si="28"/>
        <v>39</v>
      </c>
      <c r="B209" s="15" t="s">
        <v>136</v>
      </c>
      <c r="C209" s="15" t="s">
        <v>274</v>
      </c>
      <c r="D209" s="15">
        <v>3</v>
      </c>
      <c r="E209" s="22" t="s">
        <v>296</v>
      </c>
      <c r="F209" s="15" t="s">
        <v>314</v>
      </c>
      <c r="G209" s="15" t="s">
        <v>315</v>
      </c>
      <c r="H209" s="17" t="s">
        <v>304</v>
      </c>
      <c r="I209" s="18">
        <v>0</v>
      </c>
      <c r="J209" s="97">
        <v>66258.163000000015</v>
      </c>
      <c r="K209" s="93">
        <v>63011.513013000018</v>
      </c>
      <c r="L209" s="93">
        <v>59764.863026000021</v>
      </c>
      <c r="M209" s="93">
        <v>56518.213039000024</v>
      </c>
      <c r="N209" s="93">
        <v>53271.563052000012</v>
      </c>
      <c r="O209" s="93">
        <v>51628.360609600015</v>
      </c>
      <c r="P209" s="93">
        <v>49985.158167200017</v>
      </c>
      <c r="Q209" s="93">
        <v>48341.95572480002</v>
      </c>
      <c r="R209" s="93">
        <v>46698.753282400023</v>
      </c>
      <c r="S209" s="93">
        <v>45055.550840000011</v>
      </c>
      <c r="T209" s="93">
        <v>43478.606560600012</v>
      </c>
      <c r="U209" s="93">
        <v>41901.662281200013</v>
      </c>
      <c r="V209" s="93">
        <v>40324.718001800014</v>
      </c>
      <c r="W209" s="93">
        <v>38747.773722400016</v>
      </c>
      <c r="X209" s="93">
        <v>37170.82944300001</v>
      </c>
      <c r="Y209" s="93">
        <v>35660.143326600009</v>
      </c>
      <c r="Z209" s="93">
        <v>34149.457210200009</v>
      </c>
      <c r="AA209" s="93">
        <v>32638.771093800009</v>
      </c>
      <c r="AB209" s="93">
        <v>31128.084977400009</v>
      </c>
      <c r="AC209" s="93">
        <v>29617.398861000009</v>
      </c>
      <c r="AD209" s="93">
        <v>27245.356625600009</v>
      </c>
      <c r="AE209" s="93">
        <v>24873.314390200008</v>
      </c>
      <c r="AF209" s="93">
        <v>22501.272154800008</v>
      </c>
      <c r="AG209" s="93">
        <v>20129.229919400008</v>
      </c>
      <c r="AH209" s="93">
        <v>17757.187684000004</v>
      </c>
      <c r="AI209" s="93">
        <v>15729.687896200003</v>
      </c>
      <c r="AJ209" s="93">
        <v>13702.188108400002</v>
      </c>
      <c r="AK209" s="93">
        <v>11674.6883206</v>
      </c>
      <c r="AL209" s="93">
        <v>9647.1885327999989</v>
      </c>
      <c r="AM209" s="93">
        <v>7619.6887450000013</v>
      </c>
    </row>
    <row r="210" spans="1:40" hidden="1" x14ac:dyDescent="0.3">
      <c r="A210" s="15">
        <f t="shared" si="28"/>
        <v>39</v>
      </c>
      <c r="B210" s="15" t="s">
        <v>136</v>
      </c>
      <c r="C210" s="15" t="s">
        <v>274</v>
      </c>
      <c r="D210" s="15">
        <v>4</v>
      </c>
      <c r="E210" s="22" t="s">
        <v>297</v>
      </c>
      <c r="F210" s="15"/>
      <c r="G210" s="15"/>
      <c r="H210" s="23" t="s">
        <v>305</v>
      </c>
      <c r="I210" s="24">
        <v>0</v>
      </c>
      <c r="J210" s="16"/>
      <c r="K210" s="68"/>
      <c r="L210" s="68"/>
      <c r="M210" s="68"/>
      <c r="N210" s="68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</row>
    <row r="211" spans="1:40" hidden="1" x14ac:dyDescent="0.3">
      <c r="A211" s="15">
        <f t="shared" si="28"/>
        <v>39</v>
      </c>
      <c r="B211" s="15" t="s">
        <v>136</v>
      </c>
      <c r="C211" s="15" t="s">
        <v>274</v>
      </c>
      <c r="D211" s="15">
        <v>5</v>
      </c>
      <c r="E211" s="22" t="s">
        <v>299</v>
      </c>
      <c r="F211" s="15"/>
      <c r="G211" s="15"/>
      <c r="H211" s="23" t="s">
        <v>305</v>
      </c>
      <c r="I211" s="24">
        <v>0</v>
      </c>
      <c r="J211" s="22"/>
      <c r="K211" s="68"/>
      <c r="L211" s="68"/>
      <c r="M211" s="68"/>
      <c r="N211" s="68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</row>
    <row r="212" spans="1:40" hidden="1" x14ac:dyDescent="0.3">
      <c r="A212" s="25">
        <f t="shared" ref="A212" si="55">A207+1</f>
        <v>40</v>
      </c>
      <c r="B212" s="25" t="s">
        <v>137</v>
      </c>
      <c r="C212" s="25" t="s">
        <v>275</v>
      </c>
      <c r="D212" s="25">
        <v>1</v>
      </c>
      <c r="E212" s="26" t="s">
        <v>293</v>
      </c>
      <c r="F212" s="36" t="s">
        <v>311</v>
      </c>
      <c r="G212" s="13" t="s">
        <v>312</v>
      </c>
      <c r="H212" s="27" t="s">
        <v>304</v>
      </c>
      <c r="I212" s="28">
        <v>0</v>
      </c>
      <c r="J212" s="26">
        <v>1404.5165999999999</v>
      </c>
      <c r="K212" s="68">
        <v>1404.5165999999999</v>
      </c>
      <c r="L212" s="68">
        <v>1404.5165999999999</v>
      </c>
      <c r="M212" s="68">
        <v>1404.5165999999999</v>
      </c>
      <c r="N212" s="68">
        <v>1404.5165999999999</v>
      </c>
      <c r="O212" s="21">
        <v>1404.5165999999999</v>
      </c>
      <c r="P212" s="21">
        <v>1404.5165999999999</v>
      </c>
      <c r="Q212" s="21">
        <v>1404.5165999999999</v>
      </c>
      <c r="R212" s="21">
        <v>1404.5165999999999</v>
      </c>
      <c r="S212" s="21">
        <v>1404.5165999999999</v>
      </c>
      <c r="T212" s="21">
        <v>1404.5165999999999</v>
      </c>
      <c r="U212" s="21">
        <v>1404.5165999999999</v>
      </c>
      <c r="V212" s="21">
        <v>1404.5165999999999</v>
      </c>
      <c r="W212" s="21">
        <v>1404.5165999999999</v>
      </c>
      <c r="X212" s="21">
        <v>1404.5165999999999</v>
      </c>
      <c r="Y212" s="21">
        <v>1404.5165999999999</v>
      </c>
      <c r="Z212" s="21">
        <v>1404.5165999999999</v>
      </c>
      <c r="AA212" s="21">
        <v>1404.5165999999999</v>
      </c>
      <c r="AB212" s="21">
        <v>1404.5165999999999</v>
      </c>
      <c r="AC212" s="21">
        <v>1404.5165999999999</v>
      </c>
      <c r="AD212" s="21">
        <v>1404.5165999999999</v>
      </c>
      <c r="AE212" s="21">
        <v>1404.5165999999999</v>
      </c>
      <c r="AF212" s="21">
        <v>1404.5165999999999</v>
      </c>
      <c r="AG212" s="21">
        <v>1404.5165999999999</v>
      </c>
      <c r="AH212" s="21">
        <v>1404.5165999999999</v>
      </c>
      <c r="AI212" s="21">
        <v>1404.5165999999999</v>
      </c>
      <c r="AJ212" s="21">
        <v>1404.5165999999999</v>
      </c>
      <c r="AK212" s="21">
        <v>1404.5165999999999</v>
      </c>
      <c r="AL212" s="21">
        <v>1404.5165999999999</v>
      </c>
      <c r="AM212" s="21">
        <v>1404.5165999999999</v>
      </c>
    </row>
    <row r="213" spans="1:40" hidden="1" x14ac:dyDescent="0.3">
      <c r="A213" s="25">
        <f t="shared" ref="A213:A231" si="56">A212</f>
        <v>40</v>
      </c>
      <c r="B213" s="25" t="s">
        <v>137</v>
      </c>
      <c r="C213" s="25" t="s">
        <v>275</v>
      </c>
      <c r="D213" s="25">
        <v>2</v>
      </c>
      <c r="E213" s="26" t="s">
        <v>294</v>
      </c>
      <c r="F213" s="36" t="s">
        <v>313</v>
      </c>
      <c r="G213" s="13" t="s">
        <v>312</v>
      </c>
      <c r="H213" s="27" t="s">
        <v>304</v>
      </c>
      <c r="I213" s="28">
        <v>0</v>
      </c>
      <c r="J213" s="26">
        <v>236.83</v>
      </c>
      <c r="K213" s="68">
        <v>236.83</v>
      </c>
      <c r="L213" s="68">
        <v>236.83</v>
      </c>
      <c r="M213" s="68">
        <v>236.83</v>
      </c>
      <c r="N213" s="68">
        <v>236.83</v>
      </c>
      <c r="O213" s="21">
        <v>236.83</v>
      </c>
      <c r="P213" s="21">
        <v>236.83</v>
      </c>
      <c r="Q213" s="21">
        <v>236.83</v>
      </c>
      <c r="R213" s="21">
        <v>236.83</v>
      </c>
      <c r="S213" s="21">
        <v>236.83</v>
      </c>
      <c r="T213" s="21">
        <v>236.83</v>
      </c>
      <c r="U213" s="21">
        <v>236.83</v>
      </c>
      <c r="V213" s="21">
        <v>236.83</v>
      </c>
      <c r="W213" s="21">
        <v>236.83</v>
      </c>
      <c r="X213" s="21">
        <v>236.83</v>
      </c>
      <c r="Y213" s="21">
        <v>236.83</v>
      </c>
      <c r="Z213" s="21">
        <v>236.83</v>
      </c>
      <c r="AA213" s="21">
        <v>236.83</v>
      </c>
      <c r="AB213" s="21">
        <v>236.83</v>
      </c>
      <c r="AC213" s="21">
        <v>236.83</v>
      </c>
      <c r="AD213" s="21">
        <v>236.83</v>
      </c>
      <c r="AE213" s="21">
        <v>236.83</v>
      </c>
      <c r="AF213" s="21">
        <v>236.83</v>
      </c>
      <c r="AG213" s="21">
        <v>236.83</v>
      </c>
      <c r="AH213" s="21">
        <v>236.83</v>
      </c>
      <c r="AI213" s="21">
        <v>236.83</v>
      </c>
      <c r="AJ213" s="21">
        <v>236.83</v>
      </c>
      <c r="AK213" s="21">
        <v>236.83</v>
      </c>
      <c r="AL213" s="21">
        <v>236.83</v>
      </c>
      <c r="AM213" s="21">
        <v>236.83</v>
      </c>
    </row>
    <row r="214" spans="1:40" hidden="1" x14ac:dyDescent="0.3">
      <c r="A214" s="25">
        <f t="shared" si="56"/>
        <v>40</v>
      </c>
      <c r="B214" s="25" t="s">
        <v>137</v>
      </c>
      <c r="C214" s="25" t="s">
        <v>275</v>
      </c>
      <c r="D214" s="25">
        <v>3</v>
      </c>
      <c r="E214" s="26" t="s">
        <v>296</v>
      </c>
      <c r="F214" s="36" t="s">
        <v>314</v>
      </c>
      <c r="G214" s="13" t="s">
        <v>315</v>
      </c>
      <c r="H214" s="27" t="s">
        <v>303</v>
      </c>
      <c r="I214" s="28">
        <v>0</v>
      </c>
      <c r="J214" s="98">
        <v>2521.9369999999999</v>
      </c>
      <c r="K214" s="93">
        <v>2398.362087</v>
      </c>
      <c r="L214" s="93">
        <v>2274.7871740000001</v>
      </c>
      <c r="M214" s="93">
        <v>2151.2122610000001</v>
      </c>
      <c r="N214" s="93">
        <v>2027.637348</v>
      </c>
      <c r="O214" s="93">
        <v>1965.0933104000001</v>
      </c>
      <c r="P214" s="93">
        <v>1902.5492728000002</v>
      </c>
      <c r="Q214" s="93">
        <v>1840.0052352000002</v>
      </c>
      <c r="R214" s="93">
        <v>1777.4611976000003</v>
      </c>
      <c r="S214" s="93">
        <v>1714.91716</v>
      </c>
      <c r="T214" s="93">
        <v>1654.8950594</v>
      </c>
      <c r="U214" s="93">
        <v>1594.8729588000001</v>
      </c>
      <c r="V214" s="93">
        <v>1534.8508582000002</v>
      </c>
      <c r="W214" s="93">
        <v>1474.8287576000002</v>
      </c>
      <c r="X214" s="93">
        <v>1414.8066570000001</v>
      </c>
      <c r="Y214" s="93">
        <v>1357.3064934000001</v>
      </c>
      <c r="Z214" s="93">
        <v>1299.8063298000002</v>
      </c>
      <c r="AA214" s="93">
        <v>1242.3061662000002</v>
      </c>
      <c r="AB214" s="93">
        <v>1184.8060026000003</v>
      </c>
      <c r="AC214" s="93">
        <v>1127.3058390000001</v>
      </c>
      <c r="AD214" s="93">
        <v>1037.0204944000002</v>
      </c>
      <c r="AE214" s="93">
        <v>946.73514980000016</v>
      </c>
      <c r="AF214" s="93">
        <v>856.44980520000013</v>
      </c>
      <c r="AG214" s="93">
        <v>766.1644606000001</v>
      </c>
      <c r="AH214" s="93">
        <v>675.87911600000007</v>
      </c>
      <c r="AI214" s="93">
        <v>598.70784380000009</v>
      </c>
      <c r="AJ214" s="93">
        <v>521.53657160000012</v>
      </c>
      <c r="AK214" s="93">
        <v>444.36529940000014</v>
      </c>
      <c r="AL214" s="93">
        <v>367.19402720000016</v>
      </c>
      <c r="AM214" s="93">
        <v>290.02275500000007</v>
      </c>
      <c r="AN214" s="29"/>
    </row>
    <row r="215" spans="1:40" hidden="1" x14ac:dyDescent="0.3">
      <c r="A215" s="25">
        <f t="shared" si="56"/>
        <v>40</v>
      </c>
      <c r="B215" s="25" t="s">
        <v>137</v>
      </c>
      <c r="C215" s="25" t="s">
        <v>275</v>
      </c>
      <c r="D215" s="25">
        <v>4</v>
      </c>
      <c r="E215" s="26" t="s">
        <v>297</v>
      </c>
      <c r="F215" s="36"/>
      <c r="G215" s="13"/>
      <c r="H215" s="27" t="s">
        <v>305</v>
      </c>
      <c r="I215" s="25">
        <v>0</v>
      </c>
      <c r="J215" s="26"/>
      <c r="K215" s="68"/>
      <c r="L215" s="68"/>
      <c r="M215" s="68"/>
      <c r="N215" s="68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</row>
    <row r="216" spans="1:40" hidden="1" x14ac:dyDescent="0.3">
      <c r="A216" s="25">
        <f t="shared" si="56"/>
        <v>40</v>
      </c>
      <c r="B216" s="25" t="s">
        <v>137</v>
      </c>
      <c r="C216" s="25" t="s">
        <v>275</v>
      </c>
      <c r="D216" s="25">
        <v>5</v>
      </c>
      <c r="E216" s="26" t="s">
        <v>299</v>
      </c>
      <c r="F216" s="36"/>
      <c r="G216" s="13"/>
      <c r="H216" s="27" t="s">
        <v>305</v>
      </c>
      <c r="I216" s="25">
        <v>0</v>
      </c>
      <c r="J216" s="26"/>
      <c r="K216" s="68"/>
      <c r="L216" s="68"/>
      <c r="M216" s="68"/>
      <c r="N216" s="68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</row>
    <row r="217" spans="1:40" hidden="1" x14ac:dyDescent="0.3">
      <c r="A217" s="15">
        <f t="shared" ref="A217" si="57">A212+1</f>
        <v>41</v>
      </c>
      <c r="B217" s="15" t="s">
        <v>138</v>
      </c>
      <c r="C217" s="15" t="s">
        <v>276</v>
      </c>
      <c r="D217" s="15">
        <v>1</v>
      </c>
      <c r="E217" s="16" t="s">
        <v>293</v>
      </c>
      <c r="F217" s="15" t="s">
        <v>311</v>
      </c>
      <c r="G217" s="15" t="s">
        <v>312</v>
      </c>
      <c r="H217" s="17" t="s">
        <v>305</v>
      </c>
      <c r="I217" s="18">
        <v>0</v>
      </c>
      <c r="J217" s="19"/>
      <c r="K217" s="68"/>
      <c r="L217" s="68"/>
      <c r="M217" s="68"/>
      <c r="N217" s="68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</row>
    <row r="218" spans="1:40" hidden="1" x14ac:dyDescent="0.3">
      <c r="A218" s="15">
        <f t="shared" ref="A218" si="58">A217</f>
        <v>41</v>
      </c>
      <c r="B218" s="15" t="s">
        <v>138</v>
      </c>
      <c r="C218" s="15" t="s">
        <v>276</v>
      </c>
      <c r="D218" s="15">
        <v>2</v>
      </c>
      <c r="E218" s="16" t="s">
        <v>294</v>
      </c>
      <c r="F218" s="15" t="s">
        <v>313</v>
      </c>
      <c r="G218" s="15" t="s">
        <v>312</v>
      </c>
      <c r="H218" s="17" t="s">
        <v>305</v>
      </c>
      <c r="I218" s="18">
        <v>0</v>
      </c>
      <c r="J218" s="19"/>
      <c r="K218" s="68"/>
      <c r="L218" s="68"/>
      <c r="M218" s="68"/>
      <c r="N218" s="68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</row>
    <row r="219" spans="1:40" hidden="1" x14ac:dyDescent="0.3">
      <c r="A219" s="15">
        <f t="shared" si="56"/>
        <v>41</v>
      </c>
      <c r="B219" s="15" t="s">
        <v>138</v>
      </c>
      <c r="C219" s="15" t="s">
        <v>276</v>
      </c>
      <c r="D219" s="15">
        <v>3</v>
      </c>
      <c r="E219" s="22" t="s">
        <v>296</v>
      </c>
      <c r="F219" s="15" t="s">
        <v>314</v>
      </c>
      <c r="G219" s="15" t="s">
        <v>315</v>
      </c>
      <c r="H219" s="85" t="s">
        <v>304</v>
      </c>
      <c r="I219" s="86">
        <v>0</v>
      </c>
      <c r="J219" s="87">
        <v>0</v>
      </c>
      <c r="K219" s="68">
        <v>0</v>
      </c>
      <c r="L219" s="68">
        <v>0</v>
      </c>
      <c r="M219" s="68">
        <v>0</v>
      </c>
      <c r="N219" s="68">
        <v>0</v>
      </c>
      <c r="O219" s="21">
        <v>0</v>
      </c>
      <c r="P219" s="21">
        <v>0</v>
      </c>
      <c r="Q219" s="21">
        <v>0</v>
      </c>
      <c r="R219" s="21">
        <v>0</v>
      </c>
      <c r="S219" s="21">
        <v>0</v>
      </c>
      <c r="T219" s="21">
        <v>0</v>
      </c>
      <c r="U219" s="21">
        <v>0</v>
      </c>
      <c r="V219" s="21">
        <v>0</v>
      </c>
      <c r="W219" s="21">
        <v>0</v>
      </c>
      <c r="X219" s="21">
        <v>0</v>
      </c>
      <c r="Y219" s="21">
        <v>0</v>
      </c>
      <c r="Z219" s="21">
        <v>0</v>
      </c>
      <c r="AA219" s="21">
        <v>0</v>
      </c>
      <c r="AB219" s="21">
        <v>0</v>
      </c>
      <c r="AC219" s="21">
        <v>0</v>
      </c>
      <c r="AD219" s="21">
        <v>0</v>
      </c>
      <c r="AE219" s="21">
        <v>0</v>
      </c>
      <c r="AF219" s="21">
        <v>0</v>
      </c>
      <c r="AG219" s="21">
        <v>0</v>
      </c>
      <c r="AH219" s="21">
        <v>0</v>
      </c>
      <c r="AI219" s="21">
        <v>0</v>
      </c>
      <c r="AJ219" s="21">
        <v>0</v>
      </c>
      <c r="AK219" s="21">
        <v>0</v>
      </c>
      <c r="AL219" s="21">
        <v>0</v>
      </c>
      <c r="AM219" s="21">
        <v>0</v>
      </c>
    </row>
    <row r="220" spans="1:40" hidden="1" x14ac:dyDescent="0.3">
      <c r="A220" s="15">
        <f t="shared" si="56"/>
        <v>41</v>
      </c>
      <c r="B220" s="15" t="s">
        <v>138</v>
      </c>
      <c r="C220" s="15" t="s">
        <v>276</v>
      </c>
      <c r="D220" s="15">
        <v>4</v>
      </c>
      <c r="E220" s="22" t="s">
        <v>297</v>
      </c>
      <c r="F220" s="15"/>
      <c r="G220" s="15"/>
      <c r="H220" s="23" t="s">
        <v>305</v>
      </c>
      <c r="I220" s="24">
        <v>0</v>
      </c>
      <c r="J220" s="16"/>
      <c r="K220" s="68"/>
      <c r="L220" s="68"/>
      <c r="M220" s="68"/>
      <c r="N220" s="68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</row>
    <row r="221" spans="1:40" hidden="1" x14ac:dyDescent="0.3">
      <c r="A221" s="15">
        <f t="shared" si="56"/>
        <v>41</v>
      </c>
      <c r="B221" s="15" t="s">
        <v>138</v>
      </c>
      <c r="C221" s="15" t="s">
        <v>276</v>
      </c>
      <c r="D221" s="15">
        <v>5</v>
      </c>
      <c r="E221" s="22" t="s">
        <v>299</v>
      </c>
      <c r="F221" s="15"/>
      <c r="G221" s="15"/>
      <c r="H221" s="23" t="s">
        <v>305</v>
      </c>
      <c r="I221" s="24">
        <v>0</v>
      </c>
      <c r="J221" s="22"/>
      <c r="K221" s="68"/>
      <c r="L221" s="68"/>
      <c r="M221" s="68"/>
      <c r="N221" s="68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</row>
    <row r="222" spans="1:40" hidden="1" x14ac:dyDescent="0.3">
      <c r="A222" s="25">
        <f t="shared" ref="A222" si="59">A217+1</f>
        <v>42</v>
      </c>
      <c r="B222" s="25" t="s">
        <v>139</v>
      </c>
      <c r="C222" s="25" t="s">
        <v>277</v>
      </c>
      <c r="D222" s="25">
        <v>1</v>
      </c>
      <c r="E222" s="26" t="s">
        <v>293</v>
      </c>
      <c r="F222" s="36" t="s">
        <v>311</v>
      </c>
      <c r="G222" s="13" t="s">
        <v>312</v>
      </c>
      <c r="H222" s="27" t="s">
        <v>305</v>
      </c>
      <c r="I222" s="28">
        <v>0</v>
      </c>
      <c r="J222" s="26"/>
      <c r="K222" s="68"/>
      <c r="L222" s="68"/>
      <c r="M222" s="68"/>
      <c r="N222" s="68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</row>
    <row r="223" spans="1:40" hidden="1" x14ac:dyDescent="0.3">
      <c r="A223" s="25">
        <f t="shared" ref="A223" si="60">A222</f>
        <v>42</v>
      </c>
      <c r="B223" s="25" t="s">
        <v>139</v>
      </c>
      <c r="C223" s="25" t="s">
        <v>277</v>
      </c>
      <c r="D223" s="25">
        <v>2</v>
      </c>
      <c r="E223" s="26" t="s">
        <v>294</v>
      </c>
      <c r="F223" s="36" t="s">
        <v>313</v>
      </c>
      <c r="G223" s="13" t="s">
        <v>312</v>
      </c>
      <c r="H223" s="27" t="s">
        <v>305</v>
      </c>
      <c r="I223" s="28">
        <v>0</v>
      </c>
      <c r="J223" s="26"/>
      <c r="K223" s="68"/>
      <c r="L223" s="68"/>
      <c r="M223" s="68"/>
      <c r="N223" s="68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</row>
    <row r="224" spans="1:40" hidden="1" x14ac:dyDescent="0.3">
      <c r="A224" s="25">
        <f t="shared" si="56"/>
        <v>42</v>
      </c>
      <c r="B224" s="25" t="s">
        <v>139</v>
      </c>
      <c r="C224" s="25" t="s">
        <v>277</v>
      </c>
      <c r="D224" s="25">
        <v>3</v>
      </c>
      <c r="E224" s="26" t="s">
        <v>296</v>
      </c>
      <c r="F224" s="36" t="s">
        <v>314</v>
      </c>
      <c r="G224" s="13" t="s">
        <v>315</v>
      </c>
      <c r="H224" s="27" t="s">
        <v>304</v>
      </c>
      <c r="I224" s="28">
        <v>0</v>
      </c>
      <c r="J224" s="26">
        <v>0</v>
      </c>
      <c r="K224" s="68">
        <v>0</v>
      </c>
      <c r="L224" s="68">
        <v>0</v>
      </c>
      <c r="M224" s="68">
        <v>0</v>
      </c>
      <c r="N224" s="68">
        <v>0</v>
      </c>
      <c r="O224" s="21">
        <v>0</v>
      </c>
      <c r="P224" s="21">
        <v>0</v>
      </c>
      <c r="Q224" s="21">
        <v>0</v>
      </c>
      <c r="R224" s="21">
        <v>0</v>
      </c>
      <c r="S224" s="21">
        <v>0</v>
      </c>
      <c r="T224" s="21">
        <v>0</v>
      </c>
      <c r="U224" s="21">
        <v>0</v>
      </c>
      <c r="V224" s="21">
        <v>0</v>
      </c>
      <c r="W224" s="21">
        <v>0</v>
      </c>
      <c r="X224" s="21">
        <v>0</v>
      </c>
      <c r="Y224" s="21">
        <v>0</v>
      </c>
      <c r="Z224" s="21">
        <v>0</v>
      </c>
      <c r="AA224" s="21">
        <v>0</v>
      </c>
      <c r="AB224" s="21">
        <v>0</v>
      </c>
      <c r="AC224" s="21">
        <v>0</v>
      </c>
      <c r="AD224" s="21">
        <v>0</v>
      </c>
      <c r="AE224" s="21">
        <v>0</v>
      </c>
      <c r="AF224" s="21">
        <v>0</v>
      </c>
      <c r="AG224" s="21">
        <v>0</v>
      </c>
      <c r="AH224" s="21">
        <v>0</v>
      </c>
      <c r="AI224" s="21">
        <v>0</v>
      </c>
      <c r="AJ224" s="21">
        <v>0</v>
      </c>
      <c r="AK224" s="21">
        <v>0</v>
      </c>
      <c r="AL224" s="21">
        <v>0</v>
      </c>
      <c r="AM224" s="21">
        <v>0</v>
      </c>
      <c r="AN224" s="29"/>
    </row>
    <row r="225" spans="1:39" hidden="1" x14ac:dyDescent="0.3">
      <c r="A225" s="25">
        <f t="shared" si="56"/>
        <v>42</v>
      </c>
      <c r="B225" s="25" t="s">
        <v>139</v>
      </c>
      <c r="C225" s="25" t="s">
        <v>277</v>
      </c>
      <c r="D225" s="25">
        <v>4</v>
      </c>
      <c r="E225" s="26" t="s">
        <v>297</v>
      </c>
      <c r="F225" s="36"/>
      <c r="G225" s="13"/>
      <c r="H225" s="27" t="s">
        <v>305</v>
      </c>
      <c r="I225" s="25">
        <v>0</v>
      </c>
      <c r="J225" s="26"/>
      <c r="K225" s="68"/>
      <c r="L225" s="68"/>
      <c r="M225" s="68"/>
      <c r="N225" s="68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</row>
    <row r="226" spans="1:39" hidden="1" x14ac:dyDescent="0.3">
      <c r="A226" s="25">
        <f t="shared" si="56"/>
        <v>42</v>
      </c>
      <c r="B226" s="25" t="s">
        <v>139</v>
      </c>
      <c r="C226" s="25" t="s">
        <v>277</v>
      </c>
      <c r="D226" s="25">
        <v>5</v>
      </c>
      <c r="E226" s="26" t="s">
        <v>299</v>
      </c>
      <c r="F226" s="36"/>
      <c r="G226" s="13"/>
      <c r="H226" s="27" t="s">
        <v>305</v>
      </c>
      <c r="I226" s="25">
        <v>0</v>
      </c>
      <c r="J226" s="26"/>
      <c r="K226" s="68"/>
      <c r="L226" s="68"/>
      <c r="M226" s="68"/>
      <c r="N226" s="68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</row>
    <row r="227" spans="1:39" hidden="1" x14ac:dyDescent="0.3">
      <c r="A227" s="15">
        <f t="shared" ref="A227" si="61">A222+1</f>
        <v>43</v>
      </c>
      <c r="B227" s="15" t="s">
        <v>140</v>
      </c>
      <c r="C227" s="15" t="s">
        <v>278</v>
      </c>
      <c r="D227" s="15">
        <v>1</v>
      </c>
      <c r="E227" s="16" t="s">
        <v>293</v>
      </c>
      <c r="F227" s="15" t="s">
        <v>311</v>
      </c>
      <c r="G227" s="15" t="s">
        <v>312</v>
      </c>
      <c r="H227" s="17" t="s">
        <v>305</v>
      </c>
      <c r="I227" s="18">
        <v>0</v>
      </c>
      <c r="J227" s="19"/>
      <c r="K227" s="68"/>
      <c r="L227" s="68"/>
      <c r="M227" s="68"/>
      <c r="N227" s="68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</row>
    <row r="228" spans="1:39" hidden="1" x14ac:dyDescent="0.3">
      <c r="A228" s="15">
        <f t="shared" ref="A228" si="62">A227</f>
        <v>43</v>
      </c>
      <c r="B228" s="15" t="s">
        <v>140</v>
      </c>
      <c r="C228" s="15" t="s">
        <v>278</v>
      </c>
      <c r="D228" s="15">
        <v>2</v>
      </c>
      <c r="E228" s="16" t="s">
        <v>294</v>
      </c>
      <c r="F228" s="15" t="s">
        <v>313</v>
      </c>
      <c r="G228" s="15" t="s">
        <v>312</v>
      </c>
      <c r="H228" s="17" t="s">
        <v>305</v>
      </c>
      <c r="I228" s="18">
        <v>0</v>
      </c>
      <c r="J228" s="19"/>
      <c r="K228" s="68"/>
      <c r="L228" s="68"/>
      <c r="M228" s="68"/>
      <c r="N228" s="68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</row>
    <row r="229" spans="1:39" hidden="1" x14ac:dyDescent="0.3">
      <c r="A229" s="15">
        <f t="shared" si="56"/>
        <v>43</v>
      </c>
      <c r="B229" s="15" t="s">
        <v>140</v>
      </c>
      <c r="C229" s="15" t="s">
        <v>278</v>
      </c>
      <c r="D229" s="15">
        <v>3</v>
      </c>
      <c r="E229" s="22" t="s">
        <v>296</v>
      </c>
      <c r="F229" s="15" t="s">
        <v>314</v>
      </c>
      <c r="G229" s="15" t="s">
        <v>315</v>
      </c>
      <c r="H229" s="85" t="s">
        <v>304</v>
      </c>
      <c r="I229" s="86">
        <v>0</v>
      </c>
      <c r="J229" s="90">
        <v>5</v>
      </c>
      <c r="K229" s="93">
        <f>J229</f>
        <v>5</v>
      </c>
      <c r="L229" s="93">
        <f t="shared" ref="L229:AM229" si="63">K229</f>
        <v>5</v>
      </c>
      <c r="M229" s="93">
        <f t="shared" si="63"/>
        <v>5</v>
      </c>
      <c r="N229" s="93">
        <f t="shared" si="63"/>
        <v>5</v>
      </c>
      <c r="O229" s="93">
        <f t="shared" si="63"/>
        <v>5</v>
      </c>
      <c r="P229" s="93">
        <f t="shared" si="63"/>
        <v>5</v>
      </c>
      <c r="Q229" s="93">
        <f t="shared" si="63"/>
        <v>5</v>
      </c>
      <c r="R229" s="93">
        <f t="shared" si="63"/>
        <v>5</v>
      </c>
      <c r="S229" s="93">
        <f t="shared" si="63"/>
        <v>5</v>
      </c>
      <c r="T229" s="93">
        <f t="shared" si="63"/>
        <v>5</v>
      </c>
      <c r="U229" s="93">
        <f t="shared" si="63"/>
        <v>5</v>
      </c>
      <c r="V229" s="93">
        <f t="shared" si="63"/>
        <v>5</v>
      </c>
      <c r="W229" s="93">
        <f t="shared" si="63"/>
        <v>5</v>
      </c>
      <c r="X229" s="93">
        <f t="shared" si="63"/>
        <v>5</v>
      </c>
      <c r="Y229" s="93">
        <f t="shared" si="63"/>
        <v>5</v>
      </c>
      <c r="Z229" s="93">
        <f t="shared" si="63"/>
        <v>5</v>
      </c>
      <c r="AA229" s="93">
        <f t="shared" si="63"/>
        <v>5</v>
      </c>
      <c r="AB229" s="93">
        <f t="shared" si="63"/>
        <v>5</v>
      </c>
      <c r="AC229" s="93">
        <f t="shared" si="63"/>
        <v>5</v>
      </c>
      <c r="AD229" s="93">
        <f t="shared" si="63"/>
        <v>5</v>
      </c>
      <c r="AE229" s="93">
        <f t="shared" si="63"/>
        <v>5</v>
      </c>
      <c r="AF229" s="93">
        <f t="shared" si="63"/>
        <v>5</v>
      </c>
      <c r="AG229" s="93">
        <f t="shared" si="63"/>
        <v>5</v>
      </c>
      <c r="AH229" s="93">
        <f t="shared" si="63"/>
        <v>5</v>
      </c>
      <c r="AI229" s="93">
        <f t="shared" si="63"/>
        <v>5</v>
      </c>
      <c r="AJ229" s="93">
        <f t="shared" si="63"/>
        <v>5</v>
      </c>
      <c r="AK229" s="93">
        <f t="shared" si="63"/>
        <v>5</v>
      </c>
      <c r="AL229" s="93">
        <f t="shared" si="63"/>
        <v>5</v>
      </c>
      <c r="AM229" s="93">
        <f t="shared" si="63"/>
        <v>5</v>
      </c>
    </row>
    <row r="230" spans="1:39" hidden="1" x14ac:dyDescent="0.3">
      <c r="A230" s="15">
        <f t="shared" si="56"/>
        <v>43</v>
      </c>
      <c r="B230" s="15" t="s">
        <v>140</v>
      </c>
      <c r="C230" s="15" t="s">
        <v>278</v>
      </c>
      <c r="D230" s="15">
        <v>4</v>
      </c>
      <c r="E230" s="22" t="s">
        <v>297</v>
      </c>
      <c r="F230" s="15"/>
      <c r="G230" s="15"/>
      <c r="H230" s="23" t="s">
        <v>305</v>
      </c>
      <c r="I230" s="24">
        <v>0</v>
      </c>
      <c r="J230" s="16"/>
      <c r="K230" s="68"/>
      <c r="L230" s="68"/>
      <c r="M230" s="68"/>
      <c r="N230" s="68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</row>
    <row r="231" spans="1:39" hidden="1" x14ac:dyDescent="0.3">
      <c r="A231" s="15">
        <f t="shared" si="56"/>
        <v>43</v>
      </c>
      <c r="B231" s="15" t="s">
        <v>140</v>
      </c>
      <c r="C231" s="15" t="s">
        <v>278</v>
      </c>
      <c r="D231" s="15">
        <v>5</v>
      </c>
      <c r="E231" s="22" t="s">
        <v>299</v>
      </c>
      <c r="F231" s="15"/>
      <c r="G231" s="15"/>
      <c r="H231" s="23" t="s">
        <v>305</v>
      </c>
      <c r="I231" s="24">
        <v>0</v>
      </c>
      <c r="J231" s="22"/>
      <c r="K231" s="68"/>
      <c r="L231" s="68"/>
      <c r="M231" s="68"/>
      <c r="N231" s="68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</row>
    <row r="233" spans="1:39" x14ac:dyDescent="0.3">
      <c r="J233" s="67"/>
      <c r="K233" s="67"/>
      <c r="L233" s="67"/>
      <c r="M233" s="67"/>
      <c r="N233" s="67"/>
    </row>
  </sheetData>
  <autoFilter ref="A1:AN231" xr:uid="{00000000-0001-0000-0500-000000000000}">
    <filterColumn colId="2">
      <filters>
        <filter val="SUVs Diesel_Blend"/>
        <filter val="SUVs Electric"/>
        <filter val="SUVs Gasoline_Blend"/>
        <filter val="SUVs Hybrid Diesel"/>
        <filter val="SUVs Hybrid Gasoline"/>
        <filter val="SUVs LPG"/>
      </filters>
    </filterColumn>
    <filterColumn colId="4">
      <filters>
        <filter val="ResidualCapacity"/>
      </filters>
    </filterColumn>
  </autoFilter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03"/>
  <sheetViews>
    <sheetView workbookViewId="0">
      <selection activeCell="C47" sqref="C47"/>
    </sheetView>
  </sheetViews>
  <sheetFormatPr defaultRowHeight="14.4" x14ac:dyDescent="0.3"/>
  <cols>
    <col min="1" max="1" width="7.44140625" bestFit="1" customWidth="1"/>
    <col min="2" max="2" width="13.88671875" bestFit="1" customWidth="1"/>
    <col min="3" max="3" width="60.109375" bestFit="1" customWidth="1"/>
    <col min="4" max="4" width="12.44140625" bestFit="1" customWidth="1"/>
    <col min="5" max="5" width="15.5546875" bestFit="1" customWidth="1"/>
    <col min="6" max="6" width="4.5546875" bestFit="1" customWidth="1"/>
    <col min="7" max="7" width="15.5546875" bestFit="1" customWidth="1"/>
    <col min="8" max="8" width="19.5546875" bestFit="1" customWidth="1"/>
    <col min="9" max="38" width="5" bestFit="1" customWidth="1"/>
  </cols>
  <sheetData>
    <row r="1" spans="1:38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291</v>
      </c>
      <c r="H1" s="1" t="s">
        <v>292</v>
      </c>
      <c r="I1" s="1">
        <v>2021</v>
      </c>
      <c r="J1" s="1">
        <v>2022</v>
      </c>
      <c r="K1" s="1">
        <v>2023</v>
      </c>
      <c r="L1" s="1">
        <v>2024</v>
      </c>
      <c r="M1" s="1">
        <v>2025</v>
      </c>
      <c r="N1" s="1">
        <v>2026</v>
      </c>
      <c r="O1" s="1">
        <v>2027</v>
      </c>
      <c r="P1" s="1">
        <v>2028</v>
      </c>
      <c r="Q1" s="1">
        <v>2029</v>
      </c>
      <c r="R1" s="1">
        <v>2030</v>
      </c>
      <c r="S1" s="1">
        <v>2031</v>
      </c>
      <c r="T1" s="1">
        <v>2032</v>
      </c>
      <c r="U1" s="1">
        <v>2033</v>
      </c>
      <c r="V1" s="1">
        <v>2034</v>
      </c>
      <c r="W1" s="1">
        <v>2035</v>
      </c>
      <c r="X1" s="1">
        <v>2036</v>
      </c>
      <c r="Y1" s="1">
        <v>2037</v>
      </c>
      <c r="Z1" s="1">
        <v>2038</v>
      </c>
      <c r="AA1" s="1">
        <v>2039</v>
      </c>
      <c r="AB1" s="1">
        <v>2040</v>
      </c>
      <c r="AC1" s="1">
        <v>2041</v>
      </c>
      <c r="AD1" s="1">
        <v>2042</v>
      </c>
      <c r="AE1" s="1">
        <v>2043</v>
      </c>
      <c r="AF1" s="1">
        <v>2044</v>
      </c>
      <c r="AG1" s="1">
        <v>2045</v>
      </c>
      <c r="AH1" s="1">
        <v>2046</v>
      </c>
      <c r="AI1" s="1">
        <v>2047</v>
      </c>
      <c r="AJ1" s="1">
        <v>2048</v>
      </c>
      <c r="AK1" s="1">
        <v>2049</v>
      </c>
      <c r="AL1" s="1">
        <v>2050</v>
      </c>
    </row>
    <row r="2" spans="1:38" x14ac:dyDescent="0.3">
      <c r="A2" s="3">
        <v>1</v>
      </c>
      <c r="B2" s="3" t="s">
        <v>52</v>
      </c>
      <c r="C2" s="3" t="s">
        <v>190</v>
      </c>
      <c r="D2" s="3">
        <v>1</v>
      </c>
      <c r="E2" s="3" t="s">
        <v>293</v>
      </c>
      <c r="F2" s="3"/>
      <c r="G2" s="3" t="s">
        <v>305</v>
      </c>
      <c r="H2" s="3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x14ac:dyDescent="0.3">
      <c r="A3" s="3">
        <v>1</v>
      </c>
      <c r="B3" s="3" t="s">
        <v>52</v>
      </c>
      <c r="C3" s="3" t="s">
        <v>190</v>
      </c>
      <c r="D3" s="3">
        <v>2</v>
      </c>
      <c r="E3" s="3" t="s">
        <v>294</v>
      </c>
      <c r="F3" s="3"/>
      <c r="G3" s="3" t="s">
        <v>305</v>
      </c>
      <c r="H3" s="3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x14ac:dyDescent="0.3">
      <c r="A4" s="3">
        <v>1</v>
      </c>
      <c r="B4" s="3" t="s">
        <v>52</v>
      </c>
      <c r="C4" s="3" t="s">
        <v>190</v>
      </c>
      <c r="D4" s="3">
        <v>3</v>
      </c>
      <c r="E4" s="3" t="s">
        <v>296</v>
      </c>
      <c r="F4" s="3"/>
      <c r="G4" s="3" t="s">
        <v>305</v>
      </c>
      <c r="H4" s="3"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x14ac:dyDescent="0.3">
      <c r="A5" s="4">
        <f>A2+1</f>
        <v>2</v>
      </c>
      <c r="B5" s="4" t="s">
        <v>53</v>
      </c>
      <c r="C5" s="4" t="s">
        <v>191</v>
      </c>
      <c r="D5" s="4">
        <v>1</v>
      </c>
      <c r="E5" s="4" t="s">
        <v>293</v>
      </c>
      <c r="F5" s="4"/>
      <c r="G5" s="4" t="s">
        <v>305</v>
      </c>
      <c r="H5" s="4">
        <v>0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</row>
    <row r="6" spans="1:38" x14ac:dyDescent="0.3">
      <c r="A6" s="4">
        <f>A5</f>
        <v>2</v>
      </c>
      <c r="B6" s="4" t="s">
        <v>53</v>
      </c>
      <c r="C6" s="4" t="s">
        <v>191</v>
      </c>
      <c r="D6" s="4">
        <v>2</v>
      </c>
      <c r="E6" s="4" t="s">
        <v>294</v>
      </c>
      <c r="F6" s="4"/>
      <c r="G6" s="4" t="s">
        <v>305</v>
      </c>
      <c r="H6" s="4">
        <v>0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</row>
    <row r="7" spans="1:38" x14ac:dyDescent="0.3">
      <c r="A7" s="4">
        <f>A6</f>
        <v>2</v>
      </c>
      <c r="B7" s="4" t="s">
        <v>53</v>
      </c>
      <c r="C7" s="4" t="s">
        <v>191</v>
      </c>
      <c r="D7" s="4">
        <v>3</v>
      </c>
      <c r="E7" s="4" t="s">
        <v>296</v>
      </c>
      <c r="F7" s="4"/>
      <c r="G7" s="4" t="s">
        <v>305</v>
      </c>
      <c r="H7" s="4">
        <v>0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</row>
    <row r="8" spans="1:38" x14ac:dyDescent="0.3">
      <c r="A8" s="3">
        <f t="shared" ref="A8" si="0">A5+1</f>
        <v>3</v>
      </c>
      <c r="B8" s="3" t="s">
        <v>54</v>
      </c>
      <c r="C8" s="3" t="s">
        <v>192</v>
      </c>
      <c r="D8" s="3">
        <v>1</v>
      </c>
      <c r="E8" s="3" t="s">
        <v>293</v>
      </c>
      <c r="F8" s="3"/>
      <c r="G8" s="3" t="s">
        <v>305</v>
      </c>
      <c r="H8" s="3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x14ac:dyDescent="0.3">
      <c r="A9" s="3">
        <f t="shared" ref="A9:A10" si="1">A8</f>
        <v>3</v>
      </c>
      <c r="B9" s="3" t="s">
        <v>54</v>
      </c>
      <c r="C9" s="3" t="s">
        <v>192</v>
      </c>
      <c r="D9" s="3">
        <v>2</v>
      </c>
      <c r="E9" s="3" t="s">
        <v>294</v>
      </c>
      <c r="F9" s="3"/>
      <c r="G9" s="3" t="s">
        <v>305</v>
      </c>
      <c r="H9" s="3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x14ac:dyDescent="0.3">
      <c r="A10" s="3">
        <f t="shared" si="1"/>
        <v>3</v>
      </c>
      <c r="B10" s="3" t="s">
        <v>54</v>
      </c>
      <c r="C10" s="3" t="s">
        <v>192</v>
      </c>
      <c r="D10" s="3">
        <v>3</v>
      </c>
      <c r="E10" s="3" t="s">
        <v>296</v>
      </c>
      <c r="F10" s="3"/>
      <c r="G10" s="3" t="s">
        <v>305</v>
      </c>
      <c r="H10" s="3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x14ac:dyDescent="0.3">
      <c r="A11" s="4">
        <f t="shared" ref="A11" si="2">A8+1</f>
        <v>4</v>
      </c>
      <c r="B11" s="4" t="s">
        <v>55</v>
      </c>
      <c r="C11" s="4" t="s">
        <v>193</v>
      </c>
      <c r="D11" s="4">
        <v>1</v>
      </c>
      <c r="E11" s="4" t="s">
        <v>293</v>
      </c>
      <c r="F11" s="4"/>
      <c r="G11" s="4" t="s">
        <v>305</v>
      </c>
      <c r="H11" s="4">
        <v>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</row>
    <row r="12" spans="1:38" x14ac:dyDescent="0.3">
      <c r="A12" s="4">
        <f t="shared" ref="A12:A13" si="3">A11</f>
        <v>4</v>
      </c>
      <c r="B12" s="4" t="s">
        <v>55</v>
      </c>
      <c r="C12" s="4" t="s">
        <v>193</v>
      </c>
      <c r="D12" s="4">
        <v>2</v>
      </c>
      <c r="E12" s="4" t="s">
        <v>294</v>
      </c>
      <c r="F12" s="4"/>
      <c r="G12" s="4" t="s">
        <v>305</v>
      </c>
      <c r="H12" s="4">
        <v>0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</row>
    <row r="13" spans="1:38" x14ac:dyDescent="0.3">
      <c r="A13" s="4">
        <f t="shared" si="3"/>
        <v>4</v>
      </c>
      <c r="B13" s="4" t="s">
        <v>55</v>
      </c>
      <c r="C13" s="4" t="s">
        <v>193</v>
      </c>
      <c r="D13" s="4">
        <v>3</v>
      </c>
      <c r="E13" s="4" t="s">
        <v>296</v>
      </c>
      <c r="F13" s="4"/>
      <c r="G13" s="4" t="s">
        <v>305</v>
      </c>
      <c r="H13" s="4">
        <v>0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x14ac:dyDescent="0.3">
      <c r="A14" s="3">
        <f t="shared" ref="A14" si="4">A11+1</f>
        <v>5</v>
      </c>
      <c r="B14" s="3" t="s">
        <v>56</v>
      </c>
      <c r="C14" s="3" t="s">
        <v>194</v>
      </c>
      <c r="D14" s="3">
        <v>1</v>
      </c>
      <c r="E14" s="3" t="s">
        <v>293</v>
      </c>
      <c r="F14" s="3"/>
      <c r="G14" s="3" t="s">
        <v>305</v>
      </c>
      <c r="H14" s="3">
        <v>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x14ac:dyDescent="0.3">
      <c r="A15" s="3">
        <f t="shared" ref="A15:A16" si="5">A14</f>
        <v>5</v>
      </c>
      <c r="B15" s="3" t="s">
        <v>56</v>
      </c>
      <c r="C15" s="3" t="s">
        <v>194</v>
      </c>
      <c r="D15" s="3">
        <v>2</v>
      </c>
      <c r="E15" s="3" t="s">
        <v>294</v>
      </c>
      <c r="F15" s="3"/>
      <c r="G15" s="3" t="s">
        <v>305</v>
      </c>
      <c r="H15" s="3">
        <v>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x14ac:dyDescent="0.3">
      <c r="A16" s="3">
        <f t="shared" si="5"/>
        <v>5</v>
      </c>
      <c r="B16" s="3" t="s">
        <v>56</v>
      </c>
      <c r="C16" s="3" t="s">
        <v>194</v>
      </c>
      <c r="D16" s="3">
        <v>3</v>
      </c>
      <c r="E16" s="3" t="s">
        <v>296</v>
      </c>
      <c r="F16" s="3"/>
      <c r="G16" s="3" t="s">
        <v>305</v>
      </c>
      <c r="H16" s="3">
        <v>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x14ac:dyDescent="0.3">
      <c r="A17" s="4">
        <f t="shared" ref="A17" si="6">A14+1</f>
        <v>6</v>
      </c>
      <c r="B17" s="4" t="s">
        <v>57</v>
      </c>
      <c r="C17" s="4" t="s">
        <v>195</v>
      </c>
      <c r="D17" s="4">
        <v>1</v>
      </c>
      <c r="E17" s="4" t="s">
        <v>293</v>
      </c>
      <c r="F17" s="4"/>
      <c r="G17" s="4" t="s">
        <v>305</v>
      </c>
      <c r="H17" s="4">
        <v>0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x14ac:dyDescent="0.3">
      <c r="A18" s="4">
        <f t="shared" ref="A18:A19" si="7">A17</f>
        <v>6</v>
      </c>
      <c r="B18" s="4" t="s">
        <v>57</v>
      </c>
      <c r="C18" s="4" t="s">
        <v>195</v>
      </c>
      <c r="D18" s="4">
        <v>2</v>
      </c>
      <c r="E18" s="4" t="s">
        <v>294</v>
      </c>
      <c r="F18" s="4"/>
      <c r="G18" s="4" t="s">
        <v>305</v>
      </c>
      <c r="H18" s="4">
        <v>0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x14ac:dyDescent="0.3">
      <c r="A19" s="4">
        <f t="shared" si="7"/>
        <v>6</v>
      </c>
      <c r="B19" s="4" t="s">
        <v>57</v>
      </c>
      <c r="C19" s="4" t="s">
        <v>195</v>
      </c>
      <c r="D19" s="4">
        <v>3</v>
      </c>
      <c r="E19" s="4" t="s">
        <v>296</v>
      </c>
      <c r="F19" s="4"/>
      <c r="G19" s="4" t="s">
        <v>305</v>
      </c>
      <c r="H19" s="4">
        <v>0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x14ac:dyDescent="0.3">
      <c r="A20" s="3">
        <f t="shared" ref="A20" si="8">A17+1</f>
        <v>7</v>
      </c>
      <c r="B20" s="3" t="s">
        <v>58</v>
      </c>
      <c r="C20" s="3" t="s">
        <v>196</v>
      </c>
      <c r="D20" s="3">
        <v>1</v>
      </c>
      <c r="E20" s="3" t="s">
        <v>293</v>
      </c>
      <c r="F20" s="3"/>
      <c r="G20" s="3" t="s">
        <v>305</v>
      </c>
      <c r="H20" s="3">
        <v>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x14ac:dyDescent="0.3">
      <c r="A21" s="3">
        <f t="shared" ref="A21:A22" si="9">A20</f>
        <v>7</v>
      </c>
      <c r="B21" s="3" t="s">
        <v>58</v>
      </c>
      <c r="C21" s="3" t="s">
        <v>196</v>
      </c>
      <c r="D21" s="3">
        <v>2</v>
      </c>
      <c r="E21" s="3" t="s">
        <v>294</v>
      </c>
      <c r="F21" s="3"/>
      <c r="G21" s="3" t="s">
        <v>305</v>
      </c>
      <c r="H21" s="3">
        <v>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x14ac:dyDescent="0.3">
      <c r="A22" s="3">
        <f t="shared" si="9"/>
        <v>7</v>
      </c>
      <c r="B22" s="3" t="s">
        <v>58</v>
      </c>
      <c r="C22" s="3" t="s">
        <v>196</v>
      </c>
      <c r="D22" s="3">
        <v>3</v>
      </c>
      <c r="E22" s="3" t="s">
        <v>296</v>
      </c>
      <c r="F22" s="3"/>
      <c r="G22" s="3" t="s">
        <v>305</v>
      </c>
      <c r="H22" s="3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x14ac:dyDescent="0.3">
      <c r="A23" s="4">
        <f t="shared" ref="A23" si="10">A20+1</f>
        <v>8</v>
      </c>
      <c r="B23" s="4" t="s">
        <v>59</v>
      </c>
      <c r="C23" s="4" t="s">
        <v>197</v>
      </c>
      <c r="D23" s="4">
        <v>1</v>
      </c>
      <c r="E23" s="4" t="s">
        <v>293</v>
      </c>
      <c r="F23" s="4"/>
      <c r="G23" s="4" t="s">
        <v>305</v>
      </c>
      <c r="H23" s="4">
        <v>0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x14ac:dyDescent="0.3">
      <c r="A24" s="4">
        <f t="shared" ref="A24:A25" si="11">A23</f>
        <v>8</v>
      </c>
      <c r="B24" s="4" t="s">
        <v>59</v>
      </c>
      <c r="C24" s="4" t="s">
        <v>197</v>
      </c>
      <c r="D24" s="4">
        <v>2</v>
      </c>
      <c r="E24" s="4" t="s">
        <v>294</v>
      </c>
      <c r="F24" s="4"/>
      <c r="G24" s="4" t="s">
        <v>305</v>
      </c>
      <c r="H24" s="4">
        <v>0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x14ac:dyDescent="0.3">
      <c r="A25" s="4">
        <f t="shared" si="11"/>
        <v>8</v>
      </c>
      <c r="B25" s="4" t="s">
        <v>59</v>
      </c>
      <c r="C25" s="4" t="s">
        <v>197</v>
      </c>
      <c r="D25" s="4">
        <v>3</v>
      </c>
      <c r="E25" s="4" t="s">
        <v>296</v>
      </c>
      <c r="F25" s="4"/>
      <c r="G25" s="4" t="s">
        <v>305</v>
      </c>
      <c r="H25" s="4">
        <v>0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x14ac:dyDescent="0.3">
      <c r="A26" s="3">
        <f t="shared" ref="A26" si="12">A23+1</f>
        <v>9</v>
      </c>
      <c r="B26" s="3" t="s">
        <v>60</v>
      </c>
      <c r="C26" s="3" t="s">
        <v>198</v>
      </c>
      <c r="D26" s="3">
        <v>1</v>
      </c>
      <c r="E26" s="3" t="s">
        <v>293</v>
      </c>
      <c r="F26" s="3"/>
      <c r="G26" s="3" t="s">
        <v>305</v>
      </c>
      <c r="H26" s="3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x14ac:dyDescent="0.3">
      <c r="A27" s="3">
        <f t="shared" ref="A27:A28" si="13">A26</f>
        <v>9</v>
      </c>
      <c r="B27" s="3" t="s">
        <v>60</v>
      </c>
      <c r="C27" s="3" t="s">
        <v>198</v>
      </c>
      <c r="D27" s="3">
        <v>2</v>
      </c>
      <c r="E27" s="3" t="s">
        <v>294</v>
      </c>
      <c r="F27" s="3"/>
      <c r="G27" s="3" t="s">
        <v>305</v>
      </c>
      <c r="H27" s="3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x14ac:dyDescent="0.3">
      <c r="A28" s="3">
        <f t="shared" si="13"/>
        <v>9</v>
      </c>
      <c r="B28" s="3" t="s">
        <v>60</v>
      </c>
      <c r="C28" s="3" t="s">
        <v>198</v>
      </c>
      <c r="D28" s="3">
        <v>3</v>
      </c>
      <c r="E28" s="3" t="s">
        <v>296</v>
      </c>
      <c r="F28" s="3"/>
      <c r="G28" s="3" t="s">
        <v>305</v>
      </c>
      <c r="H28" s="3"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x14ac:dyDescent="0.3">
      <c r="A29" s="4">
        <f t="shared" ref="A29" si="14">A26+1</f>
        <v>10</v>
      </c>
      <c r="B29" s="4" t="s">
        <v>61</v>
      </c>
      <c r="C29" s="4" t="s">
        <v>199</v>
      </c>
      <c r="D29" s="4">
        <v>1</v>
      </c>
      <c r="E29" s="4" t="s">
        <v>293</v>
      </c>
      <c r="F29" s="4"/>
      <c r="G29" s="4" t="s">
        <v>305</v>
      </c>
      <c r="H29" s="4">
        <v>0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x14ac:dyDescent="0.3">
      <c r="A30" s="4">
        <f t="shared" ref="A30:A31" si="15">A29</f>
        <v>10</v>
      </c>
      <c r="B30" s="4" t="s">
        <v>61</v>
      </c>
      <c r="C30" s="4" t="s">
        <v>199</v>
      </c>
      <c r="D30" s="4">
        <v>2</v>
      </c>
      <c r="E30" s="4" t="s">
        <v>294</v>
      </c>
      <c r="F30" s="4"/>
      <c r="G30" s="4" t="s">
        <v>305</v>
      </c>
      <c r="H30" s="4">
        <v>0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x14ac:dyDescent="0.3">
      <c r="A31" s="4">
        <f t="shared" si="15"/>
        <v>10</v>
      </c>
      <c r="B31" s="4" t="s">
        <v>61</v>
      </c>
      <c r="C31" s="4" t="s">
        <v>199</v>
      </c>
      <c r="D31" s="4">
        <v>3</v>
      </c>
      <c r="E31" s="4" t="s">
        <v>296</v>
      </c>
      <c r="F31" s="4"/>
      <c r="G31" s="4" t="s">
        <v>305</v>
      </c>
      <c r="H31" s="4">
        <v>0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x14ac:dyDescent="0.3">
      <c r="A32" s="3">
        <f t="shared" ref="A32" si="16">A29+1</f>
        <v>11</v>
      </c>
      <c r="B32" s="3" t="s">
        <v>62</v>
      </c>
      <c r="C32" s="3" t="s">
        <v>200</v>
      </c>
      <c r="D32" s="3">
        <v>1</v>
      </c>
      <c r="E32" s="3" t="s">
        <v>293</v>
      </c>
      <c r="F32" s="3"/>
      <c r="G32" s="3" t="s">
        <v>305</v>
      </c>
      <c r="H32" s="3">
        <v>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x14ac:dyDescent="0.3">
      <c r="A33" s="3">
        <f t="shared" ref="A33:A34" si="17">A32</f>
        <v>11</v>
      </c>
      <c r="B33" s="3" t="s">
        <v>62</v>
      </c>
      <c r="C33" s="3" t="s">
        <v>200</v>
      </c>
      <c r="D33" s="3">
        <v>2</v>
      </c>
      <c r="E33" s="3" t="s">
        <v>294</v>
      </c>
      <c r="F33" s="3"/>
      <c r="G33" s="3" t="s">
        <v>305</v>
      </c>
      <c r="H33" s="3">
        <v>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x14ac:dyDescent="0.3">
      <c r="A34" s="3">
        <f t="shared" si="17"/>
        <v>11</v>
      </c>
      <c r="B34" s="3" t="s">
        <v>62</v>
      </c>
      <c r="C34" s="3" t="s">
        <v>200</v>
      </c>
      <c r="D34" s="3">
        <v>3</v>
      </c>
      <c r="E34" s="3" t="s">
        <v>296</v>
      </c>
      <c r="F34" s="3"/>
      <c r="G34" s="3" t="s">
        <v>305</v>
      </c>
      <c r="H34" s="3">
        <v>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x14ac:dyDescent="0.3">
      <c r="A35" s="57">
        <f t="shared" ref="A35" si="18">A32+1</f>
        <v>12</v>
      </c>
      <c r="B35" s="57" t="s">
        <v>325</v>
      </c>
      <c r="C35" s="57" t="s">
        <v>326</v>
      </c>
      <c r="D35" s="57">
        <v>1</v>
      </c>
      <c r="E35" s="57" t="s">
        <v>293</v>
      </c>
      <c r="F35" s="57"/>
      <c r="G35" s="57" t="s">
        <v>305</v>
      </c>
      <c r="H35" s="57">
        <v>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x14ac:dyDescent="0.3">
      <c r="A36" s="57">
        <f t="shared" ref="A36:A37" si="19">A35</f>
        <v>12</v>
      </c>
      <c r="B36" s="57" t="s">
        <v>325</v>
      </c>
      <c r="C36" s="57" t="s">
        <v>326</v>
      </c>
      <c r="D36" s="57">
        <v>2</v>
      </c>
      <c r="E36" s="57" t="s">
        <v>294</v>
      </c>
      <c r="F36" s="57"/>
      <c r="G36" s="57" t="s">
        <v>305</v>
      </c>
      <c r="H36" s="57">
        <v>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x14ac:dyDescent="0.3">
      <c r="A37" s="57">
        <f t="shared" si="19"/>
        <v>12</v>
      </c>
      <c r="B37" s="57" t="s">
        <v>325</v>
      </c>
      <c r="C37" s="57" t="s">
        <v>326</v>
      </c>
      <c r="D37" s="57">
        <v>3</v>
      </c>
      <c r="E37" s="57" t="s">
        <v>296</v>
      </c>
      <c r="F37" s="57"/>
      <c r="G37" s="57" t="s">
        <v>305</v>
      </c>
      <c r="H37" s="57">
        <v>0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x14ac:dyDescent="0.3">
      <c r="A38" s="4">
        <f t="shared" ref="A38" si="20">A35+1</f>
        <v>13</v>
      </c>
      <c r="B38" s="4" t="s">
        <v>63</v>
      </c>
      <c r="C38" s="4" t="s">
        <v>201</v>
      </c>
      <c r="D38" s="4">
        <v>1</v>
      </c>
      <c r="E38" s="4" t="s">
        <v>293</v>
      </c>
      <c r="F38" s="4"/>
      <c r="G38" s="4" t="s">
        <v>305</v>
      </c>
      <c r="H38" s="4">
        <v>0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 x14ac:dyDescent="0.3">
      <c r="A39" s="4">
        <f t="shared" ref="A39:A40" si="21">A38</f>
        <v>13</v>
      </c>
      <c r="B39" s="4" t="s">
        <v>63</v>
      </c>
      <c r="C39" s="4" t="s">
        <v>201</v>
      </c>
      <c r="D39" s="4">
        <v>2</v>
      </c>
      <c r="E39" s="4" t="s">
        <v>294</v>
      </c>
      <c r="F39" s="4"/>
      <c r="G39" s="4" t="s">
        <v>305</v>
      </c>
      <c r="H39" s="4">
        <v>0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 x14ac:dyDescent="0.3">
      <c r="A40" s="4">
        <f t="shared" si="21"/>
        <v>13</v>
      </c>
      <c r="B40" s="4" t="s">
        <v>63</v>
      </c>
      <c r="C40" s="4" t="s">
        <v>201</v>
      </c>
      <c r="D40" s="4">
        <v>3</v>
      </c>
      <c r="E40" s="4" t="s">
        <v>296</v>
      </c>
      <c r="F40" s="4"/>
      <c r="G40" s="4" t="s">
        <v>305</v>
      </c>
      <c r="H40" s="4">
        <v>0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 x14ac:dyDescent="0.3">
      <c r="A41" s="3">
        <f t="shared" ref="A41" si="22">A38+1</f>
        <v>14</v>
      </c>
      <c r="B41" s="3" t="s">
        <v>64</v>
      </c>
      <c r="C41" s="3" t="s">
        <v>202</v>
      </c>
      <c r="D41" s="3">
        <v>1</v>
      </c>
      <c r="E41" s="3" t="s">
        <v>293</v>
      </c>
      <c r="F41" s="3"/>
      <c r="G41" s="3" t="s">
        <v>305</v>
      </c>
      <c r="H41" s="3">
        <v>0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 x14ac:dyDescent="0.3">
      <c r="A42" s="3">
        <f t="shared" ref="A42:A43" si="23">A41</f>
        <v>14</v>
      </c>
      <c r="B42" s="3" t="s">
        <v>64</v>
      </c>
      <c r="C42" s="3" t="s">
        <v>202</v>
      </c>
      <c r="D42" s="3">
        <v>2</v>
      </c>
      <c r="E42" s="3" t="s">
        <v>294</v>
      </c>
      <c r="F42" s="3"/>
      <c r="G42" s="3" t="s">
        <v>305</v>
      </c>
      <c r="H42" s="3">
        <v>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 x14ac:dyDescent="0.3">
      <c r="A43" s="3">
        <f t="shared" si="23"/>
        <v>14</v>
      </c>
      <c r="B43" s="3" t="s">
        <v>64</v>
      </c>
      <c r="C43" s="3" t="s">
        <v>202</v>
      </c>
      <c r="D43" s="3">
        <v>3</v>
      </c>
      <c r="E43" s="3" t="s">
        <v>296</v>
      </c>
      <c r="F43" s="3"/>
      <c r="G43" s="3" t="s">
        <v>305</v>
      </c>
      <c r="H43" s="3">
        <v>0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 x14ac:dyDescent="0.3">
      <c r="A44" s="4">
        <f t="shared" ref="A44" si="24">A41+1</f>
        <v>15</v>
      </c>
      <c r="B44" s="4" t="s">
        <v>65</v>
      </c>
      <c r="C44" s="4" t="s">
        <v>203</v>
      </c>
      <c r="D44" s="4">
        <v>1</v>
      </c>
      <c r="E44" s="4" t="s">
        <v>293</v>
      </c>
      <c r="F44" s="4"/>
      <c r="G44" s="4" t="s">
        <v>305</v>
      </c>
      <c r="H44" s="4">
        <v>0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38" x14ac:dyDescent="0.3">
      <c r="A45" s="4">
        <f t="shared" ref="A45:A46" si="25">A44</f>
        <v>15</v>
      </c>
      <c r="B45" s="4" t="s">
        <v>65</v>
      </c>
      <c r="C45" s="4" t="s">
        <v>203</v>
      </c>
      <c r="D45" s="4">
        <v>2</v>
      </c>
      <c r="E45" s="4" t="s">
        <v>294</v>
      </c>
      <c r="F45" s="4"/>
      <c r="G45" s="4" t="s">
        <v>305</v>
      </c>
      <c r="H45" s="4">
        <v>0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 x14ac:dyDescent="0.3">
      <c r="A46" s="4">
        <f t="shared" si="25"/>
        <v>15</v>
      </c>
      <c r="B46" s="4" t="s">
        <v>65</v>
      </c>
      <c r="C46" s="4" t="s">
        <v>203</v>
      </c>
      <c r="D46" s="4">
        <v>3</v>
      </c>
      <c r="E46" s="4" t="s">
        <v>296</v>
      </c>
      <c r="F46" s="4"/>
      <c r="G46" s="4" t="s">
        <v>305</v>
      </c>
      <c r="H46" s="4">
        <v>0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 x14ac:dyDescent="0.3">
      <c r="A47" s="3">
        <f t="shared" ref="A47" si="26">A44+1</f>
        <v>16</v>
      </c>
      <c r="B47" s="3" t="s">
        <v>66</v>
      </c>
      <c r="C47" s="3" t="s">
        <v>204</v>
      </c>
      <c r="D47" s="3">
        <v>1</v>
      </c>
      <c r="E47" s="3" t="s">
        <v>293</v>
      </c>
      <c r="F47" s="3"/>
      <c r="G47" s="3" t="s">
        <v>305</v>
      </c>
      <c r="H47" s="3">
        <v>0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1:38" x14ac:dyDescent="0.3">
      <c r="A48" s="3">
        <f t="shared" ref="A48:A49" si="27">A47</f>
        <v>16</v>
      </c>
      <c r="B48" s="3" t="s">
        <v>66</v>
      </c>
      <c r="C48" s="3" t="s">
        <v>204</v>
      </c>
      <c r="D48" s="3">
        <v>2</v>
      </c>
      <c r="E48" s="3" t="s">
        <v>294</v>
      </c>
      <c r="F48" s="3"/>
      <c r="G48" s="3" t="s">
        <v>305</v>
      </c>
      <c r="H48" s="3">
        <v>0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1:38" x14ac:dyDescent="0.3">
      <c r="A49" s="3">
        <f t="shared" si="27"/>
        <v>16</v>
      </c>
      <c r="B49" s="3" t="s">
        <v>66</v>
      </c>
      <c r="C49" s="3" t="s">
        <v>204</v>
      </c>
      <c r="D49" s="3">
        <v>3</v>
      </c>
      <c r="E49" s="3" t="s">
        <v>296</v>
      </c>
      <c r="F49" s="3"/>
      <c r="G49" s="3" t="s">
        <v>305</v>
      </c>
      <c r="H49" s="3">
        <v>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1:38" x14ac:dyDescent="0.3">
      <c r="A50" s="4">
        <f t="shared" ref="A50" si="28">A47+1</f>
        <v>17</v>
      </c>
      <c r="B50" s="4" t="s">
        <v>67</v>
      </c>
      <c r="C50" s="4" t="s">
        <v>205</v>
      </c>
      <c r="D50" s="4">
        <v>1</v>
      </c>
      <c r="E50" s="4" t="s">
        <v>293</v>
      </c>
      <c r="F50" s="4"/>
      <c r="G50" s="4" t="s">
        <v>305</v>
      </c>
      <c r="H50" s="4">
        <v>0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1:38" x14ac:dyDescent="0.3">
      <c r="A51" s="4">
        <f t="shared" ref="A51:A52" si="29">A50</f>
        <v>17</v>
      </c>
      <c r="B51" s="4" t="s">
        <v>67</v>
      </c>
      <c r="C51" s="4" t="s">
        <v>205</v>
      </c>
      <c r="D51" s="4">
        <v>2</v>
      </c>
      <c r="E51" s="4" t="s">
        <v>294</v>
      </c>
      <c r="F51" s="4"/>
      <c r="G51" s="4" t="s">
        <v>305</v>
      </c>
      <c r="H51" s="4">
        <v>0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1:38" x14ac:dyDescent="0.3">
      <c r="A52" s="4">
        <f t="shared" si="29"/>
        <v>17</v>
      </c>
      <c r="B52" s="4" t="s">
        <v>67</v>
      </c>
      <c r="C52" s="4" t="s">
        <v>205</v>
      </c>
      <c r="D52" s="4">
        <v>3</v>
      </c>
      <c r="E52" s="4" t="s">
        <v>296</v>
      </c>
      <c r="F52" s="4"/>
      <c r="G52" s="4" t="s">
        <v>305</v>
      </c>
      <c r="H52" s="4">
        <v>0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1:38" x14ac:dyDescent="0.3">
      <c r="A53" s="3">
        <f t="shared" ref="A53" si="30">A50+1</f>
        <v>18</v>
      </c>
      <c r="B53" s="3" t="s">
        <v>68</v>
      </c>
      <c r="C53" s="3" t="s">
        <v>206</v>
      </c>
      <c r="D53" s="3">
        <v>1</v>
      </c>
      <c r="E53" s="3" t="s">
        <v>293</v>
      </c>
      <c r="F53" s="3"/>
      <c r="G53" s="3" t="s">
        <v>305</v>
      </c>
      <c r="H53" s="3">
        <v>0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:38" x14ac:dyDescent="0.3">
      <c r="A54" s="3">
        <f t="shared" ref="A54:A55" si="31">A53</f>
        <v>18</v>
      </c>
      <c r="B54" s="3" t="s">
        <v>68</v>
      </c>
      <c r="C54" s="3" t="s">
        <v>206</v>
      </c>
      <c r="D54" s="3">
        <v>2</v>
      </c>
      <c r="E54" s="3" t="s">
        <v>294</v>
      </c>
      <c r="F54" s="3"/>
      <c r="G54" s="3" t="s">
        <v>305</v>
      </c>
      <c r="H54" s="3">
        <v>0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1:38" x14ac:dyDescent="0.3">
      <c r="A55" s="3">
        <f t="shared" si="31"/>
        <v>18</v>
      </c>
      <c r="B55" s="3" t="s">
        <v>68</v>
      </c>
      <c r="C55" s="3" t="s">
        <v>206</v>
      </c>
      <c r="D55" s="3">
        <v>3</v>
      </c>
      <c r="E55" s="3" t="s">
        <v>296</v>
      </c>
      <c r="F55" s="3"/>
      <c r="G55" s="3" t="s">
        <v>305</v>
      </c>
      <c r="H55" s="3">
        <v>0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1:38" x14ac:dyDescent="0.3">
      <c r="A56" s="4">
        <f t="shared" ref="A56" si="32">A53+1</f>
        <v>19</v>
      </c>
      <c r="B56" s="4" t="s">
        <v>69</v>
      </c>
      <c r="C56" s="4" t="s">
        <v>207</v>
      </c>
      <c r="D56" s="4">
        <v>1</v>
      </c>
      <c r="E56" s="4" t="s">
        <v>293</v>
      </c>
      <c r="F56" s="4"/>
      <c r="G56" s="4" t="s">
        <v>305</v>
      </c>
      <c r="H56" s="4">
        <v>0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 spans="1:38" x14ac:dyDescent="0.3">
      <c r="A57" s="4">
        <f t="shared" ref="A57:A58" si="33">A56</f>
        <v>19</v>
      </c>
      <c r="B57" s="4" t="s">
        <v>69</v>
      </c>
      <c r="C57" s="4" t="s">
        <v>207</v>
      </c>
      <c r="D57" s="4">
        <v>2</v>
      </c>
      <c r="E57" s="4" t="s">
        <v>294</v>
      </c>
      <c r="F57" s="4"/>
      <c r="G57" s="4" t="s">
        <v>305</v>
      </c>
      <c r="H57" s="4">
        <v>0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</row>
    <row r="58" spans="1:38" x14ac:dyDescent="0.3">
      <c r="A58" s="4">
        <f t="shared" si="33"/>
        <v>19</v>
      </c>
      <c r="B58" s="4" t="s">
        <v>69</v>
      </c>
      <c r="C58" s="4" t="s">
        <v>207</v>
      </c>
      <c r="D58" s="4">
        <v>3</v>
      </c>
      <c r="E58" s="4" t="s">
        <v>296</v>
      </c>
      <c r="F58" s="4"/>
      <c r="G58" s="4" t="s">
        <v>305</v>
      </c>
      <c r="H58" s="4">
        <v>0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</row>
    <row r="59" spans="1:38" x14ac:dyDescent="0.3">
      <c r="A59" s="3">
        <f t="shared" ref="A59" si="34">A56+1</f>
        <v>20</v>
      </c>
      <c r="B59" s="3" t="s">
        <v>70</v>
      </c>
      <c r="C59" s="3" t="s">
        <v>208</v>
      </c>
      <c r="D59" s="3">
        <v>1</v>
      </c>
      <c r="E59" s="3" t="s">
        <v>293</v>
      </c>
      <c r="F59" s="3"/>
      <c r="G59" s="3" t="s">
        <v>305</v>
      </c>
      <c r="H59" s="3">
        <v>0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1:38" x14ac:dyDescent="0.3">
      <c r="A60" s="3">
        <f t="shared" ref="A60:A61" si="35">A59</f>
        <v>20</v>
      </c>
      <c r="B60" s="3" t="s">
        <v>70</v>
      </c>
      <c r="C60" s="3" t="s">
        <v>208</v>
      </c>
      <c r="D60" s="3">
        <v>2</v>
      </c>
      <c r="E60" s="3" t="s">
        <v>294</v>
      </c>
      <c r="F60" s="3"/>
      <c r="G60" s="3" t="s">
        <v>305</v>
      </c>
      <c r="H60" s="3">
        <v>0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1:38" x14ac:dyDescent="0.3">
      <c r="A61" s="3">
        <f t="shared" si="35"/>
        <v>20</v>
      </c>
      <c r="B61" s="3" t="s">
        <v>70</v>
      </c>
      <c r="C61" s="3" t="s">
        <v>208</v>
      </c>
      <c r="D61" s="3">
        <v>3</v>
      </c>
      <c r="E61" s="3" t="s">
        <v>296</v>
      </c>
      <c r="F61" s="3"/>
      <c r="G61" s="3" t="s">
        <v>305</v>
      </c>
      <c r="H61" s="3">
        <v>0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1:38" x14ac:dyDescent="0.3">
      <c r="A62" s="4">
        <f t="shared" ref="A62" si="36">A59+1</f>
        <v>21</v>
      </c>
      <c r="B62" s="4" t="s">
        <v>71</v>
      </c>
      <c r="C62" s="4" t="s">
        <v>209</v>
      </c>
      <c r="D62" s="4">
        <v>1</v>
      </c>
      <c r="E62" s="4" t="s">
        <v>293</v>
      </c>
      <c r="F62" s="4"/>
      <c r="G62" s="4" t="s">
        <v>305</v>
      </c>
      <c r="H62" s="4">
        <v>0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</row>
    <row r="63" spans="1:38" x14ac:dyDescent="0.3">
      <c r="A63" s="4">
        <f t="shared" ref="A63:A64" si="37">A62</f>
        <v>21</v>
      </c>
      <c r="B63" s="4" t="s">
        <v>71</v>
      </c>
      <c r="C63" s="4" t="s">
        <v>209</v>
      </c>
      <c r="D63" s="4">
        <v>2</v>
      </c>
      <c r="E63" s="4" t="s">
        <v>294</v>
      </c>
      <c r="F63" s="4"/>
      <c r="G63" s="4" t="s">
        <v>305</v>
      </c>
      <c r="H63" s="4">
        <v>0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</row>
    <row r="64" spans="1:38" x14ac:dyDescent="0.3">
      <c r="A64" s="4">
        <f t="shared" si="37"/>
        <v>21</v>
      </c>
      <c r="B64" s="4" t="s">
        <v>71</v>
      </c>
      <c r="C64" s="4" t="s">
        <v>209</v>
      </c>
      <c r="D64" s="4">
        <v>3</v>
      </c>
      <c r="E64" s="4" t="s">
        <v>296</v>
      </c>
      <c r="F64" s="4"/>
      <c r="G64" s="4" t="s">
        <v>305</v>
      </c>
      <c r="H64" s="4">
        <v>0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</row>
    <row r="65" spans="1:38" x14ac:dyDescent="0.3">
      <c r="A65" s="3">
        <f t="shared" ref="A65" si="38">A62+1</f>
        <v>22</v>
      </c>
      <c r="B65" s="3" t="s">
        <v>72</v>
      </c>
      <c r="C65" s="3" t="s">
        <v>210</v>
      </c>
      <c r="D65" s="3">
        <v>1</v>
      </c>
      <c r="E65" s="3" t="s">
        <v>293</v>
      </c>
      <c r="F65" s="3"/>
      <c r="G65" s="3" t="s">
        <v>305</v>
      </c>
      <c r="H65" s="3">
        <v>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1:38" x14ac:dyDescent="0.3">
      <c r="A66" s="3">
        <f t="shared" ref="A66:A67" si="39">A65</f>
        <v>22</v>
      </c>
      <c r="B66" s="3" t="s">
        <v>72</v>
      </c>
      <c r="C66" s="3" t="s">
        <v>210</v>
      </c>
      <c r="D66" s="3">
        <v>2</v>
      </c>
      <c r="E66" s="3" t="s">
        <v>294</v>
      </c>
      <c r="F66" s="3"/>
      <c r="G66" s="3" t="s">
        <v>305</v>
      </c>
      <c r="H66" s="3">
        <v>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1:38" x14ac:dyDescent="0.3">
      <c r="A67" s="3">
        <f t="shared" si="39"/>
        <v>22</v>
      </c>
      <c r="B67" s="3" t="s">
        <v>72</v>
      </c>
      <c r="C67" s="3" t="s">
        <v>210</v>
      </c>
      <c r="D67" s="3">
        <v>3</v>
      </c>
      <c r="E67" s="3" t="s">
        <v>296</v>
      </c>
      <c r="F67" s="3"/>
      <c r="G67" s="3" t="s">
        <v>305</v>
      </c>
      <c r="H67" s="3">
        <v>0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:38" x14ac:dyDescent="0.3">
      <c r="A68" s="4">
        <f t="shared" ref="A68" si="40">A65+1</f>
        <v>23</v>
      </c>
      <c r="B68" s="4" t="s">
        <v>73</v>
      </c>
      <c r="C68" s="4" t="s">
        <v>211</v>
      </c>
      <c r="D68" s="4">
        <v>1</v>
      </c>
      <c r="E68" s="4" t="s">
        <v>293</v>
      </c>
      <c r="F68" s="4"/>
      <c r="G68" s="4" t="s">
        <v>305</v>
      </c>
      <c r="H68" s="4">
        <v>0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</row>
    <row r="69" spans="1:38" x14ac:dyDescent="0.3">
      <c r="A69" s="4">
        <f t="shared" ref="A69:A70" si="41">A68</f>
        <v>23</v>
      </c>
      <c r="B69" s="4" t="s">
        <v>73</v>
      </c>
      <c r="C69" s="4" t="s">
        <v>211</v>
      </c>
      <c r="D69" s="4">
        <v>2</v>
      </c>
      <c r="E69" s="4" t="s">
        <v>294</v>
      </c>
      <c r="F69" s="4"/>
      <c r="G69" s="4" t="s">
        <v>305</v>
      </c>
      <c r="H69" s="4">
        <v>0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</row>
    <row r="70" spans="1:38" x14ac:dyDescent="0.3">
      <c r="A70" s="4">
        <f t="shared" si="41"/>
        <v>23</v>
      </c>
      <c r="B70" s="4" t="s">
        <v>73</v>
      </c>
      <c r="C70" s="4" t="s">
        <v>211</v>
      </c>
      <c r="D70" s="4">
        <v>3</v>
      </c>
      <c r="E70" s="4" t="s">
        <v>296</v>
      </c>
      <c r="F70" s="4"/>
      <c r="G70" s="4" t="s">
        <v>305</v>
      </c>
      <c r="H70" s="4">
        <v>0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</row>
    <row r="71" spans="1:38" x14ac:dyDescent="0.3">
      <c r="A71" s="3">
        <f t="shared" ref="A71" si="42">A68+1</f>
        <v>24</v>
      </c>
      <c r="B71" s="3" t="s">
        <v>74</v>
      </c>
      <c r="C71" s="3" t="s">
        <v>212</v>
      </c>
      <c r="D71" s="3">
        <v>1</v>
      </c>
      <c r="E71" s="3" t="s">
        <v>293</v>
      </c>
      <c r="F71" s="3"/>
      <c r="G71" s="3" t="s">
        <v>305</v>
      </c>
      <c r="H71" s="3">
        <v>0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1:38" x14ac:dyDescent="0.3">
      <c r="A72" s="3">
        <f t="shared" ref="A72:A73" si="43">A71</f>
        <v>24</v>
      </c>
      <c r="B72" s="3" t="s">
        <v>74</v>
      </c>
      <c r="C72" s="3" t="s">
        <v>212</v>
      </c>
      <c r="D72" s="3">
        <v>2</v>
      </c>
      <c r="E72" s="3" t="s">
        <v>294</v>
      </c>
      <c r="F72" s="3"/>
      <c r="G72" s="3" t="s">
        <v>305</v>
      </c>
      <c r="H72" s="3">
        <v>0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1:38" x14ac:dyDescent="0.3">
      <c r="A73" s="3">
        <f t="shared" si="43"/>
        <v>24</v>
      </c>
      <c r="B73" s="3" t="s">
        <v>74</v>
      </c>
      <c r="C73" s="3" t="s">
        <v>212</v>
      </c>
      <c r="D73" s="3">
        <v>3</v>
      </c>
      <c r="E73" s="3" t="s">
        <v>296</v>
      </c>
      <c r="F73" s="3"/>
      <c r="G73" s="3" t="s">
        <v>305</v>
      </c>
      <c r="H73" s="3">
        <v>0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spans="1:38" x14ac:dyDescent="0.3">
      <c r="A74" s="4">
        <f t="shared" ref="A74" si="44">A71+1</f>
        <v>25</v>
      </c>
      <c r="B74" s="4" t="s">
        <v>75</v>
      </c>
      <c r="C74" s="4" t="s">
        <v>213</v>
      </c>
      <c r="D74" s="4">
        <v>1</v>
      </c>
      <c r="E74" s="4" t="s">
        <v>293</v>
      </c>
      <c r="F74" s="4"/>
      <c r="G74" s="4" t="s">
        <v>305</v>
      </c>
      <c r="H74" s="4">
        <v>0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</row>
    <row r="75" spans="1:38" x14ac:dyDescent="0.3">
      <c r="A75" s="4">
        <f t="shared" ref="A75:A76" si="45">A74</f>
        <v>25</v>
      </c>
      <c r="B75" s="4" t="s">
        <v>75</v>
      </c>
      <c r="C75" s="4" t="s">
        <v>213</v>
      </c>
      <c r="D75" s="4">
        <v>2</v>
      </c>
      <c r="E75" s="4" t="s">
        <v>294</v>
      </c>
      <c r="F75" s="4"/>
      <c r="G75" s="4" t="s">
        <v>305</v>
      </c>
      <c r="H75" s="4">
        <v>0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</row>
    <row r="76" spans="1:38" x14ac:dyDescent="0.3">
      <c r="A76" s="4">
        <f t="shared" si="45"/>
        <v>25</v>
      </c>
      <c r="B76" s="4" t="s">
        <v>75</v>
      </c>
      <c r="C76" s="4" t="s">
        <v>213</v>
      </c>
      <c r="D76" s="4">
        <v>3</v>
      </c>
      <c r="E76" s="4" t="s">
        <v>296</v>
      </c>
      <c r="F76" s="4"/>
      <c r="G76" s="4" t="s">
        <v>305</v>
      </c>
      <c r="H76" s="4">
        <v>0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</row>
    <row r="77" spans="1:38" x14ac:dyDescent="0.3">
      <c r="A77" s="3">
        <f t="shared" ref="A77" si="46">A74+1</f>
        <v>26</v>
      </c>
      <c r="B77" s="3" t="s">
        <v>76</v>
      </c>
      <c r="C77" s="3" t="s">
        <v>214</v>
      </c>
      <c r="D77" s="3">
        <v>1</v>
      </c>
      <c r="E77" s="3" t="s">
        <v>293</v>
      </c>
      <c r="F77" s="3"/>
      <c r="G77" s="3" t="s">
        <v>305</v>
      </c>
      <c r="H77" s="3">
        <v>0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spans="1:38" x14ac:dyDescent="0.3">
      <c r="A78" s="3">
        <f t="shared" ref="A78:A79" si="47">A77</f>
        <v>26</v>
      </c>
      <c r="B78" s="3" t="s">
        <v>76</v>
      </c>
      <c r="C78" s="3" t="s">
        <v>214</v>
      </c>
      <c r="D78" s="3">
        <v>2</v>
      </c>
      <c r="E78" s="3" t="s">
        <v>294</v>
      </c>
      <c r="F78" s="3"/>
      <c r="G78" s="3" t="s">
        <v>305</v>
      </c>
      <c r="H78" s="3">
        <v>0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spans="1:38" x14ac:dyDescent="0.3">
      <c r="A79" s="3">
        <f t="shared" si="47"/>
        <v>26</v>
      </c>
      <c r="B79" s="3" t="s">
        <v>76</v>
      </c>
      <c r="C79" s="3" t="s">
        <v>214</v>
      </c>
      <c r="D79" s="3">
        <v>3</v>
      </c>
      <c r="E79" s="3" t="s">
        <v>296</v>
      </c>
      <c r="F79" s="3"/>
      <c r="G79" s="3" t="s">
        <v>305</v>
      </c>
      <c r="H79" s="3">
        <v>0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1:38" x14ac:dyDescent="0.3">
      <c r="A80" s="4">
        <f t="shared" ref="A80" si="48">A77+1</f>
        <v>27</v>
      </c>
      <c r="B80" s="4" t="s">
        <v>77</v>
      </c>
      <c r="C80" s="4" t="s">
        <v>215</v>
      </c>
      <c r="D80" s="4">
        <v>1</v>
      </c>
      <c r="E80" s="4" t="s">
        <v>293</v>
      </c>
      <c r="F80" s="4"/>
      <c r="G80" s="4" t="s">
        <v>305</v>
      </c>
      <c r="H80" s="4">
        <v>0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</row>
    <row r="81" spans="1:38" x14ac:dyDescent="0.3">
      <c r="A81" s="4">
        <f t="shared" ref="A81:A82" si="49">A80</f>
        <v>27</v>
      </c>
      <c r="B81" s="4" t="s">
        <v>77</v>
      </c>
      <c r="C81" s="4" t="s">
        <v>215</v>
      </c>
      <c r="D81" s="4">
        <v>2</v>
      </c>
      <c r="E81" s="4" t="s">
        <v>294</v>
      </c>
      <c r="F81" s="4"/>
      <c r="G81" s="4" t="s">
        <v>305</v>
      </c>
      <c r="H81" s="4">
        <v>0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</row>
    <row r="82" spans="1:38" x14ac:dyDescent="0.3">
      <c r="A82" s="4">
        <f t="shared" si="49"/>
        <v>27</v>
      </c>
      <c r="B82" s="4" t="s">
        <v>77</v>
      </c>
      <c r="C82" s="4" t="s">
        <v>215</v>
      </c>
      <c r="D82" s="4">
        <v>3</v>
      </c>
      <c r="E82" s="4" t="s">
        <v>296</v>
      </c>
      <c r="F82" s="4"/>
      <c r="G82" s="4" t="s">
        <v>305</v>
      </c>
      <c r="H82" s="4">
        <v>0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</row>
    <row r="83" spans="1:38" x14ac:dyDescent="0.3">
      <c r="A83" s="3">
        <f t="shared" ref="A83" si="50">A80+1</f>
        <v>28</v>
      </c>
      <c r="B83" s="3" t="s">
        <v>78</v>
      </c>
      <c r="C83" s="3" t="s">
        <v>216</v>
      </c>
      <c r="D83" s="3">
        <v>1</v>
      </c>
      <c r="E83" s="3" t="s">
        <v>293</v>
      </c>
      <c r="F83" s="3"/>
      <c r="G83" s="3" t="s">
        <v>305</v>
      </c>
      <c r="H83" s="3">
        <v>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1:38" x14ac:dyDescent="0.3">
      <c r="A84" s="3">
        <f t="shared" ref="A84:A85" si="51">A83</f>
        <v>28</v>
      </c>
      <c r="B84" s="3" t="s">
        <v>78</v>
      </c>
      <c r="C84" s="3" t="s">
        <v>216</v>
      </c>
      <c r="D84" s="3">
        <v>2</v>
      </c>
      <c r="E84" s="3" t="s">
        <v>294</v>
      </c>
      <c r="F84" s="3"/>
      <c r="G84" s="3" t="s">
        <v>305</v>
      </c>
      <c r="H84" s="3">
        <v>0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1:38" x14ac:dyDescent="0.3">
      <c r="A85" s="3">
        <f t="shared" si="51"/>
        <v>28</v>
      </c>
      <c r="B85" s="3" t="s">
        <v>78</v>
      </c>
      <c r="C85" s="3" t="s">
        <v>216</v>
      </c>
      <c r="D85" s="3">
        <v>3</v>
      </c>
      <c r="E85" s="3" t="s">
        <v>296</v>
      </c>
      <c r="F85" s="3"/>
      <c r="G85" s="3" t="s">
        <v>305</v>
      </c>
      <c r="H85" s="3">
        <v>0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1:38" x14ac:dyDescent="0.3">
      <c r="A86" s="4">
        <f t="shared" ref="A86" si="52">A83+1</f>
        <v>29</v>
      </c>
      <c r="B86" s="4" t="s">
        <v>79</v>
      </c>
      <c r="C86" s="4" t="s">
        <v>217</v>
      </c>
      <c r="D86" s="4">
        <v>1</v>
      </c>
      <c r="E86" s="4" t="s">
        <v>293</v>
      </c>
      <c r="F86" s="4"/>
      <c r="G86" s="4" t="s">
        <v>305</v>
      </c>
      <c r="H86" s="4">
        <v>0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</row>
    <row r="87" spans="1:38" x14ac:dyDescent="0.3">
      <c r="A87" s="4">
        <f t="shared" ref="A87:A88" si="53">A86</f>
        <v>29</v>
      </c>
      <c r="B87" s="4" t="s">
        <v>79</v>
      </c>
      <c r="C87" s="4" t="s">
        <v>217</v>
      </c>
      <c r="D87" s="4">
        <v>2</v>
      </c>
      <c r="E87" s="4" t="s">
        <v>294</v>
      </c>
      <c r="F87" s="4"/>
      <c r="G87" s="4" t="s">
        <v>305</v>
      </c>
      <c r="H87" s="4">
        <v>0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</row>
    <row r="88" spans="1:38" x14ac:dyDescent="0.3">
      <c r="A88" s="4">
        <f t="shared" si="53"/>
        <v>29</v>
      </c>
      <c r="B88" s="4" t="s">
        <v>79</v>
      </c>
      <c r="C88" s="4" t="s">
        <v>217</v>
      </c>
      <c r="D88" s="4">
        <v>3</v>
      </c>
      <c r="E88" s="4" t="s">
        <v>296</v>
      </c>
      <c r="F88" s="4"/>
      <c r="G88" s="4" t="s">
        <v>305</v>
      </c>
      <c r="H88" s="4">
        <v>0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</row>
    <row r="89" spans="1:38" x14ac:dyDescent="0.3">
      <c r="A89" s="3">
        <f t="shared" ref="A89" si="54">A86+1</f>
        <v>30</v>
      </c>
      <c r="B89" s="3" t="s">
        <v>80</v>
      </c>
      <c r="C89" s="3" t="s">
        <v>218</v>
      </c>
      <c r="D89" s="3">
        <v>1</v>
      </c>
      <c r="E89" s="3" t="s">
        <v>293</v>
      </c>
      <c r="F89" s="3"/>
      <c r="G89" s="3" t="s">
        <v>305</v>
      </c>
      <c r="H89" s="3">
        <v>0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38" x14ac:dyDescent="0.3">
      <c r="A90" s="3">
        <f t="shared" ref="A90:A91" si="55">A89</f>
        <v>30</v>
      </c>
      <c r="B90" s="3" t="s">
        <v>80</v>
      </c>
      <c r="C90" s="3" t="s">
        <v>218</v>
      </c>
      <c r="D90" s="3">
        <v>2</v>
      </c>
      <c r="E90" s="3" t="s">
        <v>294</v>
      </c>
      <c r="F90" s="3"/>
      <c r="G90" s="3" t="s">
        <v>305</v>
      </c>
      <c r="H90" s="3">
        <v>0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1:38" x14ac:dyDescent="0.3">
      <c r="A91" s="3">
        <f t="shared" si="55"/>
        <v>30</v>
      </c>
      <c r="B91" s="3" t="s">
        <v>80</v>
      </c>
      <c r="C91" s="3" t="s">
        <v>218</v>
      </c>
      <c r="D91" s="3">
        <v>3</v>
      </c>
      <c r="E91" s="3" t="s">
        <v>296</v>
      </c>
      <c r="F91" s="3"/>
      <c r="G91" s="3" t="s">
        <v>305</v>
      </c>
      <c r="H91" s="3">
        <v>0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1:38" x14ac:dyDescent="0.3">
      <c r="A92" s="59">
        <f t="shared" ref="A92" si="56">A89+1</f>
        <v>31</v>
      </c>
      <c r="B92" s="59" t="s">
        <v>328</v>
      </c>
      <c r="C92" s="59" t="s">
        <v>329</v>
      </c>
      <c r="D92" s="59">
        <v>1</v>
      </c>
      <c r="E92" s="59" t="s">
        <v>293</v>
      </c>
      <c r="F92" s="59"/>
      <c r="G92" s="59" t="s">
        <v>305</v>
      </c>
      <c r="H92" s="59">
        <v>0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</row>
    <row r="93" spans="1:38" x14ac:dyDescent="0.3">
      <c r="A93" s="59">
        <f t="shared" ref="A93:A94" si="57">A92</f>
        <v>31</v>
      </c>
      <c r="B93" s="59" t="s">
        <v>328</v>
      </c>
      <c r="C93" s="59" t="s">
        <v>329</v>
      </c>
      <c r="D93" s="59">
        <v>2</v>
      </c>
      <c r="E93" s="59" t="s">
        <v>294</v>
      </c>
      <c r="F93" s="59"/>
      <c r="G93" s="59" t="s">
        <v>305</v>
      </c>
      <c r="H93" s="59">
        <v>0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</row>
    <row r="94" spans="1:38" x14ac:dyDescent="0.3">
      <c r="A94" s="59">
        <f t="shared" si="57"/>
        <v>31</v>
      </c>
      <c r="B94" s="59" t="s">
        <v>328</v>
      </c>
      <c r="C94" s="59" t="s">
        <v>329</v>
      </c>
      <c r="D94" s="59">
        <v>3</v>
      </c>
      <c r="E94" s="59" t="s">
        <v>296</v>
      </c>
      <c r="F94" s="59"/>
      <c r="G94" s="59" t="s">
        <v>305</v>
      </c>
      <c r="H94" s="59">
        <v>0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</row>
    <row r="95" spans="1:38" x14ac:dyDescent="0.3">
      <c r="A95" s="58">
        <f t="shared" ref="A95" si="58">A92+1</f>
        <v>32</v>
      </c>
      <c r="B95" s="58" t="s">
        <v>330</v>
      </c>
      <c r="C95" s="58" t="s">
        <v>331</v>
      </c>
      <c r="D95" s="58">
        <v>1</v>
      </c>
      <c r="E95" s="58" t="s">
        <v>293</v>
      </c>
      <c r="F95" s="58"/>
      <c r="G95" s="58" t="s">
        <v>305</v>
      </c>
      <c r="H95" s="58">
        <v>0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spans="1:38" x14ac:dyDescent="0.3">
      <c r="A96" s="58">
        <f t="shared" ref="A96:A97" si="59">A95</f>
        <v>32</v>
      </c>
      <c r="B96" s="58" t="s">
        <v>330</v>
      </c>
      <c r="C96" s="58" t="s">
        <v>331</v>
      </c>
      <c r="D96" s="58">
        <v>2</v>
      </c>
      <c r="E96" s="58" t="s">
        <v>294</v>
      </c>
      <c r="F96" s="58"/>
      <c r="G96" s="58" t="s">
        <v>305</v>
      </c>
      <c r="H96" s="58">
        <v>0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spans="1:38" x14ac:dyDescent="0.3">
      <c r="A97" s="58">
        <f t="shared" si="59"/>
        <v>32</v>
      </c>
      <c r="B97" s="58" t="s">
        <v>330</v>
      </c>
      <c r="C97" s="58" t="s">
        <v>331</v>
      </c>
      <c r="D97" s="58">
        <v>3</v>
      </c>
      <c r="E97" s="58" t="s">
        <v>296</v>
      </c>
      <c r="F97" s="58"/>
      <c r="G97" s="58" t="s">
        <v>305</v>
      </c>
      <c r="H97" s="58">
        <v>0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spans="1:38" x14ac:dyDescent="0.3">
      <c r="A98" s="59">
        <f t="shared" ref="A98" si="60">A95+1</f>
        <v>33</v>
      </c>
      <c r="B98" s="59" t="s">
        <v>332</v>
      </c>
      <c r="C98" s="59" t="s">
        <v>333</v>
      </c>
      <c r="D98" s="59">
        <v>1</v>
      </c>
      <c r="E98" s="59" t="s">
        <v>293</v>
      </c>
      <c r="F98" s="59"/>
      <c r="G98" s="59" t="s">
        <v>305</v>
      </c>
      <c r="H98" s="59">
        <v>0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</row>
    <row r="99" spans="1:38" x14ac:dyDescent="0.3">
      <c r="A99" s="59">
        <f t="shared" ref="A99:A100" si="61">A98</f>
        <v>33</v>
      </c>
      <c r="B99" s="59" t="s">
        <v>332</v>
      </c>
      <c r="C99" s="59" t="s">
        <v>333</v>
      </c>
      <c r="D99" s="59">
        <v>2</v>
      </c>
      <c r="E99" s="59" t="s">
        <v>294</v>
      </c>
      <c r="F99" s="59"/>
      <c r="G99" s="59" t="s">
        <v>305</v>
      </c>
      <c r="H99" s="59">
        <v>0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</row>
    <row r="100" spans="1:38" x14ac:dyDescent="0.3">
      <c r="A100" s="59">
        <f t="shared" si="61"/>
        <v>33</v>
      </c>
      <c r="B100" s="59" t="s">
        <v>332</v>
      </c>
      <c r="C100" s="59" t="s">
        <v>333</v>
      </c>
      <c r="D100" s="59">
        <v>3</v>
      </c>
      <c r="E100" s="59" t="s">
        <v>296</v>
      </c>
      <c r="F100" s="59"/>
      <c r="G100" s="59" t="s">
        <v>305</v>
      </c>
      <c r="H100" s="59">
        <v>0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</row>
    <row r="101" spans="1:38" x14ac:dyDescent="0.3">
      <c r="A101" s="58">
        <f t="shared" ref="A101" si="62">A98+1</f>
        <v>34</v>
      </c>
      <c r="B101" s="58" t="s">
        <v>334</v>
      </c>
      <c r="C101" s="58" t="s">
        <v>335</v>
      </c>
      <c r="D101" s="58">
        <v>1</v>
      </c>
      <c r="E101" s="58" t="s">
        <v>293</v>
      </c>
      <c r="F101" s="58"/>
      <c r="G101" s="58" t="s">
        <v>305</v>
      </c>
      <c r="H101" s="58">
        <v>0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spans="1:38" x14ac:dyDescent="0.3">
      <c r="A102" s="58">
        <f t="shared" ref="A102:A103" si="63">A101</f>
        <v>34</v>
      </c>
      <c r="B102" s="58" t="s">
        <v>334</v>
      </c>
      <c r="C102" s="58" t="s">
        <v>335</v>
      </c>
      <c r="D102" s="58">
        <v>2</v>
      </c>
      <c r="E102" s="58" t="s">
        <v>294</v>
      </c>
      <c r="F102" s="58"/>
      <c r="G102" s="58" t="s">
        <v>305</v>
      </c>
      <c r="H102" s="58">
        <v>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spans="1:38" x14ac:dyDescent="0.3">
      <c r="A103" s="58">
        <f t="shared" si="63"/>
        <v>34</v>
      </c>
      <c r="B103" s="58" t="s">
        <v>334</v>
      </c>
      <c r="C103" s="58" t="s">
        <v>335</v>
      </c>
      <c r="D103" s="58">
        <v>3</v>
      </c>
      <c r="E103" s="58" t="s">
        <v>296</v>
      </c>
      <c r="F103" s="58"/>
      <c r="G103" s="58" t="s">
        <v>305</v>
      </c>
      <c r="H103" s="58">
        <v>0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21"/>
  <sheetViews>
    <sheetView workbookViewId="0">
      <selection activeCell="J35" sqref="J35"/>
    </sheetView>
  </sheetViews>
  <sheetFormatPr defaultRowHeight="14.4" x14ac:dyDescent="0.3"/>
  <cols>
    <col min="1" max="1" width="7.44140625" bestFit="1" customWidth="1"/>
    <col min="2" max="2" width="11" bestFit="1" customWidth="1"/>
    <col min="3" max="4" width="12.44140625" bestFit="1" customWidth="1"/>
    <col min="5" max="5" width="38.44140625" bestFit="1" customWidth="1"/>
    <col min="6" max="6" width="4.5546875" bestFit="1" customWidth="1"/>
    <col min="7" max="7" width="19.44140625" bestFit="1" customWidth="1"/>
    <col min="8" max="8" width="19.5546875" bestFit="1" customWidth="1"/>
    <col min="9" max="38" width="5" bestFit="1" customWidth="1"/>
  </cols>
  <sheetData>
    <row r="1" spans="1:41" x14ac:dyDescent="0.3">
      <c r="A1" s="8" t="s">
        <v>1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291</v>
      </c>
      <c r="H1" s="9" t="s">
        <v>292</v>
      </c>
      <c r="I1" s="9">
        <v>2021</v>
      </c>
      <c r="J1" s="9">
        <v>2022</v>
      </c>
      <c r="K1" s="9">
        <v>2023</v>
      </c>
      <c r="L1" s="9">
        <v>2024</v>
      </c>
      <c r="M1" s="9">
        <v>2025</v>
      </c>
      <c r="N1" s="9">
        <v>2026</v>
      </c>
      <c r="O1" s="9">
        <v>2027</v>
      </c>
      <c r="P1" s="9">
        <v>2028</v>
      </c>
      <c r="Q1" s="9">
        <v>2029</v>
      </c>
      <c r="R1" s="9">
        <v>2030</v>
      </c>
      <c r="S1" s="9">
        <v>2031</v>
      </c>
      <c r="T1" s="9">
        <v>2032</v>
      </c>
      <c r="U1" s="9">
        <v>2033</v>
      </c>
      <c r="V1" s="9">
        <v>2034</v>
      </c>
      <c r="W1" s="9">
        <v>2035</v>
      </c>
      <c r="X1" s="9">
        <v>2036</v>
      </c>
      <c r="Y1" s="9">
        <v>2037</v>
      </c>
      <c r="Z1" s="9">
        <v>2038</v>
      </c>
      <c r="AA1" s="9">
        <v>2039</v>
      </c>
      <c r="AB1" s="9">
        <v>2040</v>
      </c>
      <c r="AC1" s="9">
        <v>2041</v>
      </c>
      <c r="AD1" s="9">
        <v>2042</v>
      </c>
      <c r="AE1" s="9">
        <v>2043</v>
      </c>
      <c r="AF1" s="9">
        <v>2044</v>
      </c>
      <c r="AG1" s="9">
        <v>2045</v>
      </c>
      <c r="AH1" s="9">
        <v>2046</v>
      </c>
      <c r="AI1" s="9">
        <v>2047</v>
      </c>
      <c r="AJ1" s="9">
        <v>2048</v>
      </c>
      <c r="AK1" s="9">
        <v>2049</v>
      </c>
      <c r="AL1" s="9">
        <v>2050</v>
      </c>
    </row>
    <row r="2" spans="1:41" x14ac:dyDescent="0.3">
      <c r="A2" s="10">
        <v>1</v>
      </c>
      <c r="B2" s="11" t="s">
        <v>141</v>
      </c>
      <c r="C2" s="11" t="s">
        <v>279</v>
      </c>
      <c r="D2" s="11">
        <v>1</v>
      </c>
      <c r="E2" s="11" t="s">
        <v>297</v>
      </c>
      <c r="F2" s="11"/>
      <c r="G2" s="11" t="s">
        <v>324</v>
      </c>
      <c r="H2" s="11">
        <v>0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</row>
    <row r="3" spans="1:41" x14ac:dyDescent="0.3">
      <c r="A3" s="10">
        <v>1</v>
      </c>
      <c r="B3" s="11" t="s">
        <v>141</v>
      </c>
      <c r="C3" s="11" t="s">
        <v>279</v>
      </c>
      <c r="D3" s="11">
        <v>2</v>
      </c>
      <c r="E3" s="11" t="s">
        <v>299</v>
      </c>
      <c r="F3" s="11"/>
      <c r="G3" s="11" t="s">
        <v>324</v>
      </c>
      <c r="H3" s="11">
        <v>0</v>
      </c>
      <c r="AM3" s="12"/>
      <c r="AN3" s="12"/>
      <c r="AO3" s="12"/>
    </row>
    <row r="4" spans="1:41" x14ac:dyDescent="0.3">
      <c r="A4" s="34">
        <v>2</v>
      </c>
      <c r="B4" s="35" t="s">
        <v>142</v>
      </c>
      <c r="C4" s="35" t="s">
        <v>280</v>
      </c>
      <c r="D4" s="35">
        <v>1</v>
      </c>
      <c r="E4" s="35" t="s">
        <v>297</v>
      </c>
      <c r="F4" s="35"/>
      <c r="G4" s="35" t="s">
        <v>324</v>
      </c>
      <c r="H4" s="35">
        <v>0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</row>
    <row r="5" spans="1:41" x14ac:dyDescent="0.3">
      <c r="A5" s="34">
        <v>2</v>
      </c>
      <c r="B5" s="35" t="s">
        <v>142</v>
      </c>
      <c r="C5" s="35" t="s">
        <v>280</v>
      </c>
      <c r="D5" s="35">
        <v>2</v>
      </c>
      <c r="E5" s="35" t="s">
        <v>299</v>
      </c>
      <c r="F5" s="35"/>
      <c r="G5" s="35" t="s">
        <v>324</v>
      </c>
      <c r="H5" s="35">
        <v>0</v>
      </c>
    </row>
    <row r="6" spans="1:41" x14ac:dyDescent="0.3">
      <c r="A6" s="10">
        <v>3</v>
      </c>
      <c r="B6" s="11" t="s">
        <v>143</v>
      </c>
      <c r="C6" s="11" t="s">
        <v>281</v>
      </c>
      <c r="D6" s="11">
        <v>1</v>
      </c>
      <c r="E6" s="11" t="s">
        <v>297</v>
      </c>
      <c r="F6" s="11"/>
      <c r="G6" s="11" t="s">
        <v>324</v>
      </c>
      <c r="H6" s="11">
        <v>0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</row>
    <row r="7" spans="1:41" x14ac:dyDescent="0.3">
      <c r="A7" s="10">
        <v>3</v>
      </c>
      <c r="B7" s="11" t="s">
        <v>143</v>
      </c>
      <c r="C7" s="11" t="s">
        <v>281</v>
      </c>
      <c r="D7" s="11">
        <v>2</v>
      </c>
      <c r="E7" s="11" t="s">
        <v>299</v>
      </c>
      <c r="F7" s="11"/>
      <c r="G7" s="11" t="s">
        <v>324</v>
      </c>
      <c r="H7" s="11">
        <v>0</v>
      </c>
    </row>
    <row r="8" spans="1:41" x14ac:dyDescent="0.3">
      <c r="A8" s="34">
        <v>4</v>
      </c>
      <c r="B8" s="35" t="s">
        <v>144</v>
      </c>
      <c r="C8" s="35" t="s">
        <v>282</v>
      </c>
      <c r="D8" s="35">
        <v>1</v>
      </c>
      <c r="E8" s="35" t="s">
        <v>297</v>
      </c>
      <c r="F8" s="35"/>
      <c r="G8" s="35" t="s">
        <v>324</v>
      </c>
      <c r="H8" s="35">
        <v>0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</row>
    <row r="9" spans="1:41" x14ac:dyDescent="0.3">
      <c r="A9" s="34">
        <v>4</v>
      </c>
      <c r="B9" s="35" t="s">
        <v>144</v>
      </c>
      <c r="C9" s="35" t="s">
        <v>282</v>
      </c>
      <c r="D9" s="35">
        <v>2</v>
      </c>
      <c r="E9" s="35" t="s">
        <v>299</v>
      </c>
      <c r="F9" s="35"/>
      <c r="G9" s="35" t="s">
        <v>324</v>
      </c>
      <c r="H9" s="35">
        <v>0</v>
      </c>
    </row>
    <row r="10" spans="1:41" x14ac:dyDescent="0.3">
      <c r="A10" s="10">
        <v>5</v>
      </c>
      <c r="B10" s="11" t="s">
        <v>145</v>
      </c>
      <c r="C10" s="11" t="s">
        <v>283</v>
      </c>
      <c r="D10" s="11">
        <v>1</v>
      </c>
      <c r="E10" s="11" t="s">
        <v>297</v>
      </c>
      <c r="F10" s="11"/>
      <c r="G10" s="11" t="s">
        <v>324</v>
      </c>
      <c r="H10" s="11">
        <v>0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</row>
    <row r="11" spans="1:41" x14ac:dyDescent="0.3">
      <c r="A11" s="10">
        <v>5</v>
      </c>
      <c r="B11" s="11" t="s">
        <v>145</v>
      </c>
      <c r="C11" s="11" t="s">
        <v>283</v>
      </c>
      <c r="D11" s="11">
        <v>2</v>
      </c>
      <c r="E11" s="11" t="s">
        <v>299</v>
      </c>
      <c r="F11" s="11"/>
      <c r="G11" s="11" t="s">
        <v>324</v>
      </c>
      <c r="H11" s="11">
        <v>0</v>
      </c>
    </row>
    <row r="12" spans="1:41" x14ac:dyDescent="0.3">
      <c r="A12" s="34">
        <v>6</v>
      </c>
      <c r="B12" s="35" t="s">
        <v>146</v>
      </c>
      <c r="C12" s="35" t="s">
        <v>284</v>
      </c>
      <c r="D12" s="35">
        <v>1</v>
      </c>
      <c r="E12" s="35" t="s">
        <v>297</v>
      </c>
      <c r="F12" s="35"/>
      <c r="G12" s="35" t="s">
        <v>324</v>
      </c>
      <c r="H12" s="35">
        <v>0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</row>
    <row r="13" spans="1:41" x14ac:dyDescent="0.3">
      <c r="A13" s="34">
        <v>6</v>
      </c>
      <c r="B13" s="35" t="s">
        <v>146</v>
      </c>
      <c r="C13" s="35" t="s">
        <v>284</v>
      </c>
      <c r="D13" s="35">
        <v>2</v>
      </c>
      <c r="E13" s="35" t="s">
        <v>299</v>
      </c>
      <c r="F13" s="35"/>
      <c r="G13" s="35" t="s">
        <v>324</v>
      </c>
      <c r="H13" s="35">
        <v>0</v>
      </c>
    </row>
    <row r="14" spans="1:41" x14ac:dyDescent="0.3">
      <c r="A14" s="10">
        <v>7</v>
      </c>
      <c r="B14" s="11" t="s">
        <v>147</v>
      </c>
      <c r="C14" s="11" t="s">
        <v>285</v>
      </c>
      <c r="D14" s="11">
        <v>1</v>
      </c>
      <c r="E14" s="11" t="s">
        <v>297</v>
      </c>
      <c r="F14" s="11"/>
      <c r="G14" s="11" t="s">
        <v>324</v>
      </c>
      <c r="H14" s="11">
        <v>0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</row>
    <row r="15" spans="1:41" ht="13.8" customHeight="1" x14ac:dyDescent="0.3">
      <c r="A15" s="10">
        <v>7</v>
      </c>
      <c r="B15" s="11" t="s">
        <v>147</v>
      </c>
      <c r="C15" s="11" t="s">
        <v>285</v>
      </c>
      <c r="D15" s="11">
        <v>2</v>
      </c>
      <c r="E15" s="11" t="s">
        <v>299</v>
      </c>
      <c r="F15" s="11"/>
      <c r="G15" s="11" t="s">
        <v>324</v>
      </c>
      <c r="H15" s="11">
        <v>0</v>
      </c>
    </row>
    <row r="16" spans="1:41" x14ac:dyDescent="0.3">
      <c r="A16" s="34">
        <v>8</v>
      </c>
      <c r="B16" s="35" t="s">
        <v>148</v>
      </c>
      <c r="C16" s="35" t="s">
        <v>286</v>
      </c>
      <c r="D16" s="35">
        <v>1</v>
      </c>
      <c r="E16" s="35" t="s">
        <v>297</v>
      </c>
      <c r="F16" s="35"/>
      <c r="G16" s="35" t="s">
        <v>324</v>
      </c>
      <c r="H16" s="35">
        <v>0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</row>
    <row r="17" spans="1:41" x14ac:dyDescent="0.3">
      <c r="A17" s="34">
        <v>8</v>
      </c>
      <c r="B17" s="35" t="s">
        <v>148</v>
      </c>
      <c r="C17" s="35" t="s">
        <v>286</v>
      </c>
      <c r="D17" s="35">
        <v>2</v>
      </c>
      <c r="E17" s="35" t="s">
        <v>299</v>
      </c>
      <c r="F17" s="35"/>
      <c r="G17" s="35" t="s">
        <v>324</v>
      </c>
      <c r="H17" s="35">
        <v>0</v>
      </c>
    </row>
    <row r="18" spans="1:41" x14ac:dyDescent="0.3">
      <c r="A18" s="10">
        <v>9</v>
      </c>
      <c r="B18" s="11" t="s">
        <v>149</v>
      </c>
      <c r="C18" s="11" t="s">
        <v>287</v>
      </c>
      <c r="D18" s="11">
        <v>1</v>
      </c>
      <c r="E18" s="11" t="s">
        <v>297</v>
      </c>
      <c r="F18" s="11"/>
      <c r="G18" s="11" t="s">
        <v>324</v>
      </c>
      <c r="H18" s="11">
        <v>0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</row>
    <row r="19" spans="1:41" x14ac:dyDescent="0.3">
      <c r="A19" s="10">
        <v>9</v>
      </c>
      <c r="B19" s="11" t="s">
        <v>149</v>
      </c>
      <c r="C19" s="11" t="s">
        <v>287</v>
      </c>
      <c r="D19" s="11">
        <v>2</v>
      </c>
      <c r="E19" s="11" t="s">
        <v>299</v>
      </c>
      <c r="F19" s="11"/>
      <c r="G19" s="11" t="s">
        <v>324</v>
      </c>
      <c r="H19" s="11">
        <v>0</v>
      </c>
    </row>
    <row r="20" spans="1:41" x14ac:dyDescent="0.3">
      <c r="A20" s="34">
        <v>10</v>
      </c>
      <c r="B20" s="35" t="s">
        <v>150</v>
      </c>
      <c r="C20" s="35" t="s">
        <v>288</v>
      </c>
      <c r="D20" s="35">
        <v>1</v>
      </c>
      <c r="E20" s="35" t="s">
        <v>297</v>
      </c>
      <c r="F20" s="35"/>
      <c r="G20" s="35" t="s">
        <v>324</v>
      </c>
      <c r="H20" s="35">
        <v>0</v>
      </c>
      <c r="AM20" s="12"/>
      <c r="AN20" s="12"/>
      <c r="AO20" s="12"/>
    </row>
    <row r="21" spans="1:41" x14ac:dyDescent="0.3">
      <c r="A21" s="34">
        <v>10</v>
      </c>
      <c r="B21" s="35" t="s">
        <v>150</v>
      </c>
      <c r="C21" s="35" t="s">
        <v>288</v>
      </c>
      <c r="D21" s="35">
        <v>2</v>
      </c>
      <c r="E21" s="35" t="s">
        <v>299</v>
      </c>
      <c r="F21" s="35"/>
      <c r="G21" s="35" t="s">
        <v>324</v>
      </c>
      <c r="H21" s="3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55"/>
  <sheetViews>
    <sheetView workbookViewId="0">
      <selection activeCell="A56" sqref="A56"/>
    </sheetView>
  </sheetViews>
  <sheetFormatPr defaultRowHeight="14.4" x14ac:dyDescent="0.3"/>
  <cols>
    <col min="2" max="2" width="10.88671875" bestFit="1" customWidth="1"/>
    <col min="3" max="3" width="39.5546875" bestFit="1" customWidth="1"/>
    <col min="5" max="5" width="15.5546875" bestFit="1" customWidth="1"/>
    <col min="7" max="7" width="19.88671875" bestFit="1" customWidth="1"/>
  </cols>
  <sheetData>
    <row r="1" spans="1:38" x14ac:dyDescent="0.3">
      <c r="A1" s="8" t="s">
        <v>1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291</v>
      </c>
      <c r="H1" s="9" t="s">
        <v>292</v>
      </c>
      <c r="I1" s="9">
        <v>2021</v>
      </c>
      <c r="J1" s="9">
        <v>2022</v>
      </c>
      <c r="K1" s="9">
        <v>2023</v>
      </c>
      <c r="L1" s="9">
        <v>2024</v>
      </c>
      <c r="M1" s="9">
        <v>2025</v>
      </c>
      <c r="N1" s="9">
        <v>2026</v>
      </c>
      <c r="O1" s="9">
        <v>2027</v>
      </c>
      <c r="P1" s="9">
        <v>2028</v>
      </c>
      <c r="Q1" s="9">
        <v>2029</v>
      </c>
      <c r="R1" s="9">
        <v>2030</v>
      </c>
      <c r="S1" s="9">
        <v>2031</v>
      </c>
      <c r="T1" s="9">
        <v>2032</v>
      </c>
      <c r="U1" s="9">
        <v>2033</v>
      </c>
      <c r="V1" s="9">
        <v>2034</v>
      </c>
      <c r="W1" s="9">
        <v>2035</v>
      </c>
      <c r="X1" s="9">
        <v>2036</v>
      </c>
      <c r="Y1" s="9">
        <v>2037</v>
      </c>
      <c r="Z1" s="9">
        <v>2038</v>
      </c>
      <c r="AA1" s="9">
        <v>2039</v>
      </c>
      <c r="AB1" s="9">
        <v>2040</v>
      </c>
      <c r="AC1" s="9">
        <v>2041</v>
      </c>
      <c r="AD1" s="9">
        <v>2042</v>
      </c>
      <c r="AE1" s="9">
        <v>2043</v>
      </c>
      <c r="AF1" s="9">
        <v>2044</v>
      </c>
      <c r="AG1" s="9">
        <v>2045</v>
      </c>
      <c r="AH1" s="9">
        <v>2046</v>
      </c>
      <c r="AI1" s="9">
        <v>2047</v>
      </c>
      <c r="AJ1" s="9">
        <v>2048</v>
      </c>
      <c r="AK1" s="9">
        <v>2049</v>
      </c>
      <c r="AL1" s="9">
        <v>2050</v>
      </c>
    </row>
    <row r="2" spans="1:38" x14ac:dyDescent="0.3">
      <c r="A2" s="10">
        <v>1</v>
      </c>
      <c r="B2" s="11" t="s">
        <v>81</v>
      </c>
      <c r="C2" s="11" t="s">
        <v>219</v>
      </c>
      <c r="D2" s="11">
        <v>1</v>
      </c>
      <c r="E2" s="11" t="s">
        <v>293</v>
      </c>
      <c r="F2" s="11"/>
      <c r="G2" s="11" t="s">
        <v>305</v>
      </c>
      <c r="H2" s="11">
        <v>0</v>
      </c>
      <c r="I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</row>
    <row r="3" spans="1:38" x14ac:dyDescent="0.3">
      <c r="A3" s="10">
        <v>1</v>
      </c>
      <c r="B3" s="11" t="s">
        <v>81</v>
      </c>
      <c r="C3" s="11" t="s">
        <v>219</v>
      </c>
      <c r="D3" s="11">
        <v>2</v>
      </c>
      <c r="E3" s="11" t="s">
        <v>294</v>
      </c>
      <c r="F3" s="11"/>
      <c r="G3" s="11" t="s">
        <v>305</v>
      </c>
      <c r="H3" s="11">
        <v>0</v>
      </c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</row>
    <row r="4" spans="1:38" x14ac:dyDescent="0.3">
      <c r="A4" s="10">
        <v>1</v>
      </c>
      <c r="B4" s="11" t="s">
        <v>81</v>
      </c>
      <c r="C4" s="11" t="s">
        <v>219</v>
      </c>
      <c r="D4" s="11">
        <v>3</v>
      </c>
      <c r="E4" s="11" t="s">
        <v>296</v>
      </c>
      <c r="F4" s="11"/>
      <c r="G4" s="11" t="s">
        <v>305</v>
      </c>
      <c r="H4" s="11">
        <v>0</v>
      </c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</row>
    <row r="5" spans="1:38" x14ac:dyDescent="0.3">
      <c r="A5" s="13">
        <v>2</v>
      </c>
      <c r="B5" s="14" t="s">
        <v>82</v>
      </c>
      <c r="C5" s="14" t="s">
        <v>220</v>
      </c>
      <c r="D5" s="14">
        <v>1</v>
      </c>
      <c r="E5" s="14" t="s">
        <v>293</v>
      </c>
      <c r="F5" s="14"/>
      <c r="G5" s="14" t="s">
        <v>304</v>
      </c>
      <c r="H5" s="14">
        <v>0</v>
      </c>
      <c r="I5" s="14">
        <v>322.11450000000002</v>
      </c>
      <c r="J5" s="12">
        <v>322.11450000000002</v>
      </c>
      <c r="K5" s="12">
        <v>322.11450000000002</v>
      </c>
      <c r="L5" s="12">
        <v>322.11450000000002</v>
      </c>
      <c r="M5" s="12">
        <v>322.11450000000002</v>
      </c>
      <c r="N5" s="12">
        <v>322.11450000000002</v>
      </c>
      <c r="O5" s="12">
        <v>322.11450000000002</v>
      </c>
      <c r="P5" s="12">
        <v>222.1267</v>
      </c>
      <c r="Q5" s="12">
        <v>222.1267</v>
      </c>
      <c r="R5" s="12">
        <v>222.1267</v>
      </c>
      <c r="S5" s="12">
        <v>222.1267</v>
      </c>
      <c r="T5" s="12">
        <v>222.1267</v>
      </c>
      <c r="U5" s="12">
        <v>160.03370000000001</v>
      </c>
      <c r="V5" s="12">
        <v>160.03370000000001</v>
      </c>
      <c r="W5" s="12">
        <v>160.03370000000001</v>
      </c>
      <c r="X5" s="12">
        <v>160.03370000000001</v>
      </c>
      <c r="Y5" s="12">
        <v>160.03370000000001</v>
      </c>
      <c r="Z5" s="12">
        <v>160.03370000000001</v>
      </c>
      <c r="AA5" s="12">
        <v>160.03370000000001</v>
      </c>
      <c r="AB5" s="12">
        <v>160.03370000000001</v>
      </c>
      <c r="AC5" s="12">
        <v>160.03370000000001</v>
      </c>
      <c r="AD5" s="12">
        <v>160.03370000000001</v>
      </c>
      <c r="AE5" s="12">
        <v>160.03370000000001</v>
      </c>
      <c r="AF5" s="12">
        <v>160.03370000000001</v>
      </c>
      <c r="AG5" s="12">
        <v>160.03370000000001</v>
      </c>
      <c r="AH5" s="12">
        <v>160.03370000000001</v>
      </c>
      <c r="AI5" s="12">
        <v>160.03370000000001</v>
      </c>
      <c r="AJ5" s="12">
        <v>160.03370000000001</v>
      </c>
      <c r="AK5" s="12">
        <v>160.03370000000001</v>
      </c>
      <c r="AL5" s="12">
        <v>160.03370000000001</v>
      </c>
    </row>
    <row r="6" spans="1:38" x14ac:dyDescent="0.3">
      <c r="A6" s="13">
        <v>2</v>
      </c>
      <c r="B6" s="14" t="s">
        <v>82</v>
      </c>
      <c r="C6" s="14" t="s">
        <v>220</v>
      </c>
      <c r="D6" s="14">
        <v>2</v>
      </c>
      <c r="E6" s="14" t="s">
        <v>294</v>
      </c>
      <c r="F6" s="14"/>
      <c r="G6" s="14" t="s">
        <v>304</v>
      </c>
      <c r="H6" s="14">
        <v>0</v>
      </c>
      <c r="I6" s="14">
        <v>6.4423000000000004</v>
      </c>
      <c r="J6" s="12">
        <v>6.4423000000000004</v>
      </c>
      <c r="K6" s="12">
        <v>6.4423000000000004</v>
      </c>
      <c r="L6" s="12">
        <v>6.0423</v>
      </c>
      <c r="M6" s="12">
        <v>5.6424000000000003</v>
      </c>
      <c r="N6" s="12">
        <v>5.2423999999999999</v>
      </c>
      <c r="O6" s="12">
        <v>4.8425000000000002</v>
      </c>
      <c r="P6" s="12">
        <v>4.4424999999999999</v>
      </c>
      <c r="Q6" s="12">
        <v>4.1942000000000004</v>
      </c>
      <c r="R6" s="12">
        <v>3.9458000000000002</v>
      </c>
      <c r="S6" s="12">
        <v>3.6974</v>
      </c>
      <c r="T6" s="12">
        <v>3.4489999999999998</v>
      </c>
      <c r="U6" s="12">
        <v>3.2006999999999999</v>
      </c>
      <c r="V6" s="12">
        <v>3.2006999999999999</v>
      </c>
      <c r="W6" s="12">
        <v>3.2006999999999999</v>
      </c>
      <c r="X6" s="12">
        <v>3.2006999999999999</v>
      </c>
      <c r="Y6" s="12">
        <v>3.2006999999999999</v>
      </c>
      <c r="Z6" s="12">
        <v>3.2006999999999999</v>
      </c>
      <c r="AA6" s="12">
        <v>3.2006999999999999</v>
      </c>
      <c r="AB6" s="12">
        <v>3.2006999999999999</v>
      </c>
      <c r="AC6" s="12">
        <v>3.2006999999999999</v>
      </c>
      <c r="AD6" s="12">
        <v>3.2006999999999999</v>
      </c>
      <c r="AE6" s="12">
        <v>3.2006999999999999</v>
      </c>
      <c r="AF6" s="12">
        <v>3.2006999999999999</v>
      </c>
      <c r="AG6" s="12">
        <v>3.2006999999999999</v>
      </c>
      <c r="AH6" s="12">
        <v>3.2006999999999999</v>
      </c>
      <c r="AI6" s="12">
        <v>3.2006999999999999</v>
      </c>
      <c r="AJ6" s="12">
        <v>3.2006999999999999</v>
      </c>
      <c r="AK6" s="12">
        <v>3.2006999999999999</v>
      </c>
      <c r="AL6" s="12">
        <v>3.2006999999999999</v>
      </c>
    </row>
    <row r="7" spans="1:38" x14ac:dyDescent="0.3">
      <c r="A7" s="13">
        <v>2</v>
      </c>
      <c r="B7" s="14" t="s">
        <v>82</v>
      </c>
      <c r="C7" s="14" t="s">
        <v>220</v>
      </c>
      <c r="D7" s="14">
        <v>3</v>
      </c>
      <c r="E7" s="14" t="s">
        <v>296</v>
      </c>
      <c r="F7" s="14"/>
      <c r="G7" s="14" t="s">
        <v>305</v>
      </c>
      <c r="H7" s="14">
        <v>0</v>
      </c>
      <c r="I7" s="14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</row>
    <row r="8" spans="1:38" x14ac:dyDescent="0.3">
      <c r="A8" s="10">
        <v>3</v>
      </c>
      <c r="B8" s="11" t="s">
        <v>83</v>
      </c>
      <c r="C8" s="11" t="s">
        <v>221</v>
      </c>
      <c r="D8" s="11">
        <v>1</v>
      </c>
      <c r="E8" s="11" t="s">
        <v>293</v>
      </c>
      <c r="F8" s="11"/>
      <c r="G8" s="11" t="s">
        <v>305</v>
      </c>
      <c r="H8" s="11">
        <v>0</v>
      </c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</row>
    <row r="9" spans="1:38" x14ac:dyDescent="0.3">
      <c r="A9" s="10">
        <v>3</v>
      </c>
      <c r="B9" s="11" t="s">
        <v>83</v>
      </c>
      <c r="C9" s="11" t="s">
        <v>221</v>
      </c>
      <c r="D9" s="11">
        <v>2</v>
      </c>
      <c r="E9" s="11" t="s">
        <v>294</v>
      </c>
      <c r="F9" s="11"/>
      <c r="G9" s="11" t="s">
        <v>305</v>
      </c>
      <c r="H9" s="11">
        <v>0</v>
      </c>
      <c r="I9" s="11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</row>
    <row r="10" spans="1:38" x14ac:dyDescent="0.3">
      <c r="A10" s="10">
        <v>3</v>
      </c>
      <c r="B10" s="11" t="s">
        <v>83</v>
      </c>
      <c r="C10" s="11" t="s">
        <v>221</v>
      </c>
      <c r="D10" s="11">
        <v>3</v>
      </c>
      <c r="E10" s="11" t="s">
        <v>296</v>
      </c>
      <c r="F10" s="11"/>
      <c r="G10" s="11" t="s">
        <v>305</v>
      </c>
      <c r="H10" s="11">
        <v>0</v>
      </c>
      <c r="I10" s="11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</row>
    <row r="11" spans="1:38" x14ac:dyDescent="0.3">
      <c r="A11" s="13">
        <v>4</v>
      </c>
      <c r="B11" s="14" t="s">
        <v>84</v>
      </c>
      <c r="C11" s="14" t="s">
        <v>222</v>
      </c>
      <c r="D11" s="14">
        <v>1</v>
      </c>
      <c r="E11" s="14" t="s">
        <v>293</v>
      </c>
      <c r="F11" s="14"/>
      <c r="G11" s="14" t="s">
        <v>305</v>
      </c>
      <c r="H11" s="14">
        <v>0</v>
      </c>
      <c r="I11" s="14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</row>
    <row r="12" spans="1:38" x14ac:dyDescent="0.3">
      <c r="A12" s="13">
        <v>4</v>
      </c>
      <c r="B12" s="14" t="s">
        <v>84</v>
      </c>
      <c r="C12" s="14" t="s">
        <v>222</v>
      </c>
      <c r="D12" s="14">
        <v>2</v>
      </c>
      <c r="E12" s="14" t="s">
        <v>294</v>
      </c>
      <c r="F12" s="14"/>
      <c r="G12" s="14" t="s">
        <v>305</v>
      </c>
      <c r="H12" s="14">
        <v>0</v>
      </c>
      <c r="I12" s="14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</row>
    <row r="13" spans="1:38" x14ac:dyDescent="0.3">
      <c r="A13" s="13">
        <v>4</v>
      </c>
      <c r="B13" s="14" t="s">
        <v>84</v>
      </c>
      <c r="C13" s="14" t="s">
        <v>222</v>
      </c>
      <c r="D13" s="14">
        <v>3</v>
      </c>
      <c r="E13" s="14" t="s">
        <v>296</v>
      </c>
      <c r="F13" s="14"/>
      <c r="G13" s="14" t="s">
        <v>305</v>
      </c>
      <c r="H13" s="14">
        <v>0</v>
      </c>
      <c r="I13" s="14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</row>
    <row r="14" spans="1:38" x14ac:dyDescent="0.3">
      <c r="A14" s="10">
        <v>5</v>
      </c>
      <c r="B14" s="11" t="s">
        <v>85</v>
      </c>
      <c r="C14" s="11" t="s">
        <v>223</v>
      </c>
      <c r="D14" s="11">
        <v>1</v>
      </c>
      <c r="E14" s="11" t="s">
        <v>293</v>
      </c>
      <c r="F14" s="11"/>
      <c r="G14" s="11" t="s">
        <v>305</v>
      </c>
      <c r="H14" s="11">
        <v>0</v>
      </c>
      <c r="I14" s="11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</row>
    <row r="15" spans="1:38" x14ac:dyDescent="0.3">
      <c r="A15" s="10">
        <v>5</v>
      </c>
      <c r="B15" s="11" t="s">
        <v>85</v>
      </c>
      <c r="C15" s="11" t="s">
        <v>223</v>
      </c>
      <c r="D15" s="11">
        <v>2</v>
      </c>
      <c r="E15" s="11" t="s">
        <v>294</v>
      </c>
      <c r="F15" s="11"/>
      <c r="G15" s="11" t="s">
        <v>305</v>
      </c>
      <c r="H15" s="11">
        <v>0</v>
      </c>
      <c r="I15" s="11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</row>
    <row r="16" spans="1:38" x14ac:dyDescent="0.3">
      <c r="A16" s="10">
        <v>5</v>
      </c>
      <c r="B16" s="11" t="s">
        <v>85</v>
      </c>
      <c r="C16" s="11" t="s">
        <v>223</v>
      </c>
      <c r="D16" s="11">
        <v>3</v>
      </c>
      <c r="E16" s="11" t="s">
        <v>296</v>
      </c>
      <c r="F16" s="11"/>
      <c r="G16" s="11" t="s">
        <v>305</v>
      </c>
      <c r="H16" s="11">
        <v>0</v>
      </c>
      <c r="I16" s="11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</row>
    <row r="17" spans="1:38" x14ac:dyDescent="0.3">
      <c r="A17" s="13">
        <v>6</v>
      </c>
      <c r="B17" s="14" t="s">
        <v>86</v>
      </c>
      <c r="C17" s="14" t="s">
        <v>224</v>
      </c>
      <c r="D17" s="14">
        <v>1</v>
      </c>
      <c r="E17" s="14" t="s">
        <v>293</v>
      </c>
      <c r="F17" s="14"/>
      <c r="G17" s="14" t="s">
        <v>305</v>
      </c>
      <c r="H17" s="14">
        <v>0</v>
      </c>
      <c r="I17" s="14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</row>
    <row r="18" spans="1:38" x14ac:dyDescent="0.3">
      <c r="A18" s="13">
        <v>6</v>
      </c>
      <c r="B18" s="14" t="s">
        <v>86</v>
      </c>
      <c r="C18" s="14" t="s">
        <v>224</v>
      </c>
      <c r="D18" s="14">
        <v>2</v>
      </c>
      <c r="E18" s="14" t="s">
        <v>294</v>
      </c>
      <c r="F18" s="14"/>
      <c r="G18" s="14" t="s">
        <v>305</v>
      </c>
      <c r="H18" s="14">
        <v>0</v>
      </c>
      <c r="I18" s="14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</row>
    <row r="19" spans="1:38" x14ac:dyDescent="0.3">
      <c r="A19" s="13">
        <v>6</v>
      </c>
      <c r="B19" s="14" t="s">
        <v>86</v>
      </c>
      <c r="C19" s="14" t="s">
        <v>224</v>
      </c>
      <c r="D19" s="14">
        <v>3</v>
      </c>
      <c r="E19" s="14" t="s">
        <v>296</v>
      </c>
      <c r="F19" s="14"/>
      <c r="G19" s="14" t="s">
        <v>305</v>
      </c>
      <c r="H19" s="14">
        <v>0</v>
      </c>
      <c r="I19" s="14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</row>
    <row r="20" spans="1:38" x14ac:dyDescent="0.3">
      <c r="A20" s="10">
        <v>7</v>
      </c>
      <c r="B20" s="11" t="s">
        <v>87</v>
      </c>
      <c r="C20" s="11" t="s">
        <v>225</v>
      </c>
      <c r="D20" s="11">
        <v>1</v>
      </c>
      <c r="E20" s="11" t="s">
        <v>293</v>
      </c>
      <c r="F20" s="11"/>
      <c r="G20" s="11" t="s">
        <v>305</v>
      </c>
      <c r="H20" s="11">
        <v>0</v>
      </c>
      <c r="I20" s="11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</row>
    <row r="21" spans="1:38" x14ac:dyDescent="0.3">
      <c r="A21" s="10">
        <v>7</v>
      </c>
      <c r="B21" s="11" t="s">
        <v>87</v>
      </c>
      <c r="C21" s="11" t="s">
        <v>225</v>
      </c>
      <c r="D21" s="11">
        <v>2</v>
      </c>
      <c r="E21" s="11" t="s">
        <v>294</v>
      </c>
      <c r="F21" s="11"/>
      <c r="G21" s="11" t="s">
        <v>305</v>
      </c>
      <c r="H21" s="11">
        <v>0</v>
      </c>
      <c r="I21" s="11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</row>
    <row r="22" spans="1:38" x14ac:dyDescent="0.3">
      <c r="A22" s="10">
        <v>7</v>
      </c>
      <c r="B22" s="11" t="s">
        <v>87</v>
      </c>
      <c r="C22" s="11" t="s">
        <v>225</v>
      </c>
      <c r="D22" s="11">
        <v>3</v>
      </c>
      <c r="E22" s="11" t="s">
        <v>296</v>
      </c>
      <c r="F22" s="11"/>
      <c r="G22" s="11" t="s">
        <v>305</v>
      </c>
      <c r="H22" s="11">
        <v>0</v>
      </c>
      <c r="I22" s="11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</row>
    <row r="23" spans="1:38" x14ac:dyDescent="0.3">
      <c r="A23" s="13">
        <v>8</v>
      </c>
      <c r="B23" s="14" t="s">
        <v>88</v>
      </c>
      <c r="C23" s="14" t="s">
        <v>226</v>
      </c>
      <c r="D23" s="14">
        <v>1</v>
      </c>
      <c r="E23" s="14" t="s">
        <v>293</v>
      </c>
      <c r="F23" s="14"/>
      <c r="G23" s="14" t="s">
        <v>305</v>
      </c>
      <c r="H23" s="14">
        <v>0</v>
      </c>
      <c r="I23" s="14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</row>
    <row r="24" spans="1:38" x14ac:dyDescent="0.3">
      <c r="A24" s="13">
        <v>8</v>
      </c>
      <c r="B24" s="14" t="s">
        <v>88</v>
      </c>
      <c r="C24" s="14" t="s">
        <v>226</v>
      </c>
      <c r="D24" s="14">
        <v>2</v>
      </c>
      <c r="E24" s="14" t="s">
        <v>294</v>
      </c>
      <c r="F24" s="14"/>
      <c r="G24" s="14" t="s">
        <v>305</v>
      </c>
      <c r="H24" s="14">
        <v>0</v>
      </c>
      <c r="I24" s="14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</row>
    <row r="25" spans="1:38" x14ac:dyDescent="0.3">
      <c r="A25" s="13">
        <v>8</v>
      </c>
      <c r="B25" s="14" t="s">
        <v>88</v>
      </c>
      <c r="C25" s="14" t="s">
        <v>226</v>
      </c>
      <c r="D25" s="14">
        <v>3</v>
      </c>
      <c r="E25" s="14" t="s">
        <v>296</v>
      </c>
      <c r="F25" s="14"/>
      <c r="G25" s="14" t="s">
        <v>305</v>
      </c>
      <c r="H25" s="14">
        <v>0</v>
      </c>
      <c r="I25" s="14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</row>
    <row r="26" spans="1:38" x14ac:dyDescent="0.3">
      <c r="A26" s="10">
        <v>9</v>
      </c>
      <c r="B26" s="11" t="s">
        <v>89</v>
      </c>
      <c r="C26" s="11" t="s">
        <v>227</v>
      </c>
      <c r="D26" s="11">
        <v>1</v>
      </c>
      <c r="E26" s="11" t="s">
        <v>293</v>
      </c>
      <c r="F26" s="11"/>
      <c r="G26" s="11" t="s">
        <v>305</v>
      </c>
      <c r="H26" s="11">
        <v>0</v>
      </c>
      <c r="I26" s="11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</row>
    <row r="27" spans="1:38" x14ac:dyDescent="0.3">
      <c r="A27" s="10">
        <v>9</v>
      </c>
      <c r="B27" s="11" t="s">
        <v>89</v>
      </c>
      <c r="C27" s="11" t="s">
        <v>227</v>
      </c>
      <c r="D27" s="11">
        <v>2</v>
      </c>
      <c r="E27" s="11" t="s">
        <v>294</v>
      </c>
      <c r="F27" s="11"/>
      <c r="G27" s="11" t="s">
        <v>305</v>
      </c>
      <c r="H27" s="11">
        <v>0</v>
      </c>
      <c r="I27" s="11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</row>
    <row r="28" spans="1:38" x14ac:dyDescent="0.3">
      <c r="A28" s="10">
        <v>9</v>
      </c>
      <c r="B28" s="11" t="s">
        <v>89</v>
      </c>
      <c r="C28" s="11" t="s">
        <v>227</v>
      </c>
      <c r="D28" s="11">
        <v>3</v>
      </c>
      <c r="E28" s="11" t="s">
        <v>296</v>
      </c>
      <c r="F28" s="11"/>
      <c r="G28" s="11" t="s">
        <v>305</v>
      </c>
      <c r="H28" s="11">
        <v>0</v>
      </c>
      <c r="I28" s="11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</row>
    <row r="29" spans="1:38" x14ac:dyDescent="0.3">
      <c r="A29" s="13">
        <v>10</v>
      </c>
      <c r="B29" s="14" t="s">
        <v>90</v>
      </c>
      <c r="C29" s="14" t="s">
        <v>228</v>
      </c>
      <c r="D29" s="14">
        <v>1</v>
      </c>
      <c r="E29" s="14" t="s">
        <v>293</v>
      </c>
      <c r="F29" s="14"/>
      <c r="G29" s="14" t="s">
        <v>305</v>
      </c>
      <c r="H29" s="14">
        <v>0</v>
      </c>
      <c r="I29" s="14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</row>
    <row r="30" spans="1:38" x14ac:dyDescent="0.3">
      <c r="A30" s="13">
        <v>10</v>
      </c>
      <c r="B30" s="14" t="s">
        <v>90</v>
      </c>
      <c r="C30" s="14" t="s">
        <v>228</v>
      </c>
      <c r="D30" s="14">
        <v>2</v>
      </c>
      <c r="E30" s="14" t="s">
        <v>294</v>
      </c>
      <c r="F30" s="14"/>
      <c r="G30" s="14" t="s">
        <v>305</v>
      </c>
      <c r="H30" s="14">
        <v>0</v>
      </c>
      <c r="I30" s="14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</row>
    <row r="31" spans="1:38" x14ac:dyDescent="0.3">
      <c r="A31" s="13">
        <v>10</v>
      </c>
      <c r="B31" s="14" t="s">
        <v>90</v>
      </c>
      <c r="C31" s="14" t="s">
        <v>228</v>
      </c>
      <c r="D31" s="14">
        <v>3</v>
      </c>
      <c r="E31" s="14" t="s">
        <v>296</v>
      </c>
      <c r="F31" s="14"/>
      <c r="G31" s="14" t="s">
        <v>305</v>
      </c>
      <c r="H31" s="14">
        <v>0</v>
      </c>
      <c r="I31" s="14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</row>
    <row r="32" spans="1:38" x14ac:dyDescent="0.3">
      <c r="A32" s="10">
        <v>11</v>
      </c>
      <c r="B32" s="11" t="s">
        <v>91</v>
      </c>
      <c r="C32" s="11" t="s">
        <v>229</v>
      </c>
      <c r="D32" s="11">
        <v>1</v>
      </c>
      <c r="E32" s="11" t="s">
        <v>293</v>
      </c>
      <c r="F32" s="11"/>
      <c r="G32" s="11" t="s">
        <v>304</v>
      </c>
      <c r="H32" s="11">
        <v>0</v>
      </c>
      <c r="I32" s="11">
        <v>70.599199999999996</v>
      </c>
      <c r="J32" s="12">
        <v>70.599199999999996</v>
      </c>
      <c r="K32" s="12">
        <v>70.599199999999996</v>
      </c>
      <c r="L32" s="12">
        <v>70.599199999999996</v>
      </c>
      <c r="M32" s="12">
        <v>70.599199999999996</v>
      </c>
      <c r="N32" s="12">
        <v>70.599199999999996</v>
      </c>
      <c r="O32" s="12">
        <v>70.599199999999996</v>
      </c>
      <c r="P32" s="12">
        <v>48.684399999999997</v>
      </c>
      <c r="Q32" s="12">
        <v>48.684399999999997</v>
      </c>
      <c r="R32" s="12">
        <v>48.684399999999997</v>
      </c>
      <c r="S32" s="12">
        <v>48.684399999999997</v>
      </c>
      <c r="T32" s="12">
        <v>48.684399999999997</v>
      </c>
      <c r="U32" s="12">
        <v>35.075299999999999</v>
      </c>
      <c r="V32" s="12">
        <v>35.075299999999999</v>
      </c>
      <c r="W32" s="12">
        <v>35.075299999999999</v>
      </c>
      <c r="X32" s="12">
        <v>35.075299999999999</v>
      </c>
      <c r="Y32" s="12">
        <v>35.075299999999999</v>
      </c>
      <c r="Z32" s="12">
        <v>35.075299999999999</v>
      </c>
      <c r="AA32" s="12">
        <v>35.075299999999999</v>
      </c>
      <c r="AB32" s="12">
        <v>35.075299999999999</v>
      </c>
      <c r="AC32" s="12">
        <v>35.075299999999999</v>
      </c>
      <c r="AD32" s="12">
        <v>35.075299999999999</v>
      </c>
      <c r="AE32" s="12">
        <v>35.075299999999999</v>
      </c>
      <c r="AF32" s="12">
        <v>35.075299999999999</v>
      </c>
      <c r="AG32" s="12">
        <v>35.075299999999999</v>
      </c>
      <c r="AH32" s="12">
        <v>35.075299999999999</v>
      </c>
      <c r="AI32" s="12">
        <v>35.075299999999999</v>
      </c>
      <c r="AJ32" s="12">
        <v>35.075299999999999</v>
      </c>
      <c r="AK32" s="12">
        <v>35.075299999999999</v>
      </c>
      <c r="AL32" s="12">
        <v>35.075299999999999</v>
      </c>
    </row>
    <row r="33" spans="1:38" x14ac:dyDescent="0.3">
      <c r="A33" s="10">
        <v>11</v>
      </c>
      <c r="B33" s="11" t="s">
        <v>91</v>
      </c>
      <c r="C33" s="11" t="s">
        <v>229</v>
      </c>
      <c r="D33" s="11">
        <v>2</v>
      </c>
      <c r="E33" s="11" t="s">
        <v>294</v>
      </c>
      <c r="F33" s="11"/>
      <c r="G33" s="11" t="s">
        <v>304</v>
      </c>
      <c r="H33" s="11">
        <v>0</v>
      </c>
      <c r="I33" s="11">
        <v>1.4119999999999999</v>
      </c>
      <c r="J33" s="12">
        <v>1.4119999999999999</v>
      </c>
      <c r="K33" s="12">
        <v>1.4119999999999999</v>
      </c>
      <c r="L33" s="12">
        <v>1.3243</v>
      </c>
      <c r="M33" s="12">
        <v>1.2366999999999999</v>
      </c>
      <c r="N33" s="12">
        <v>1.149</v>
      </c>
      <c r="O33" s="12">
        <v>1.0612999999999999</v>
      </c>
      <c r="P33" s="12">
        <v>0.97370000000000001</v>
      </c>
      <c r="Q33" s="12">
        <v>0.91930000000000001</v>
      </c>
      <c r="R33" s="12">
        <v>0.86480000000000001</v>
      </c>
      <c r="S33" s="12">
        <v>0.81040000000000001</v>
      </c>
      <c r="T33" s="12">
        <v>0.75590000000000002</v>
      </c>
      <c r="U33" s="12">
        <v>0.70150000000000001</v>
      </c>
      <c r="V33" s="12">
        <v>0.70150000000000001</v>
      </c>
      <c r="W33" s="12">
        <v>0.70150000000000001</v>
      </c>
      <c r="X33" s="12">
        <v>0.70150000000000001</v>
      </c>
      <c r="Y33" s="12">
        <v>0.70150000000000001</v>
      </c>
      <c r="Z33" s="12">
        <v>0.70150000000000001</v>
      </c>
      <c r="AA33" s="12">
        <v>0.70150000000000001</v>
      </c>
      <c r="AB33" s="12">
        <v>0.70150000000000001</v>
      </c>
      <c r="AC33" s="12">
        <v>0.70150000000000001</v>
      </c>
      <c r="AD33" s="12">
        <v>0.70150000000000001</v>
      </c>
      <c r="AE33" s="12">
        <v>0.70150000000000001</v>
      </c>
      <c r="AF33" s="12">
        <v>0.70150000000000001</v>
      </c>
      <c r="AG33" s="12">
        <v>0.70150000000000001</v>
      </c>
      <c r="AH33" s="12">
        <v>0.70150000000000001</v>
      </c>
      <c r="AI33" s="12">
        <v>0.70150000000000001</v>
      </c>
      <c r="AJ33" s="12">
        <v>0.70150000000000001</v>
      </c>
      <c r="AK33" s="12">
        <v>0.70150000000000001</v>
      </c>
      <c r="AL33" s="12">
        <v>0.70150000000000001</v>
      </c>
    </row>
    <row r="34" spans="1:38" x14ac:dyDescent="0.3">
      <c r="A34" s="10">
        <v>11</v>
      </c>
      <c r="B34" s="11" t="s">
        <v>91</v>
      </c>
      <c r="C34" s="11" t="s">
        <v>229</v>
      </c>
      <c r="D34" s="11">
        <v>3</v>
      </c>
      <c r="E34" s="11" t="s">
        <v>296</v>
      </c>
      <c r="F34" s="11"/>
      <c r="G34" s="11" t="s">
        <v>305</v>
      </c>
      <c r="H34" s="11">
        <v>0</v>
      </c>
      <c r="I34" s="11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</row>
    <row r="35" spans="1:38" x14ac:dyDescent="0.3">
      <c r="A35" s="13">
        <v>12</v>
      </c>
      <c r="B35" s="14" t="s">
        <v>92</v>
      </c>
      <c r="C35" s="14" t="s">
        <v>230</v>
      </c>
      <c r="D35" s="14">
        <v>1</v>
      </c>
      <c r="E35" s="14" t="s">
        <v>293</v>
      </c>
      <c r="F35" s="14"/>
      <c r="G35" s="14" t="s">
        <v>305</v>
      </c>
      <c r="H35" s="14">
        <v>0</v>
      </c>
      <c r="I35" s="14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</row>
    <row r="36" spans="1:38" x14ac:dyDescent="0.3">
      <c r="A36" s="13">
        <v>12</v>
      </c>
      <c r="B36" s="14" t="s">
        <v>92</v>
      </c>
      <c r="C36" s="14" t="s">
        <v>230</v>
      </c>
      <c r="D36" s="14">
        <v>2</v>
      </c>
      <c r="E36" s="14" t="s">
        <v>294</v>
      </c>
      <c r="F36" s="14"/>
      <c r="G36" s="14" t="s">
        <v>305</v>
      </c>
      <c r="H36" s="14">
        <v>0</v>
      </c>
      <c r="I36" s="14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</row>
    <row r="37" spans="1:38" x14ac:dyDescent="0.3">
      <c r="A37" s="13">
        <v>12</v>
      </c>
      <c r="B37" s="14" t="s">
        <v>92</v>
      </c>
      <c r="C37" s="14" t="s">
        <v>230</v>
      </c>
      <c r="D37" s="14">
        <v>3</v>
      </c>
      <c r="E37" s="14" t="s">
        <v>296</v>
      </c>
      <c r="F37" s="14"/>
      <c r="G37" s="14" t="s">
        <v>305</v>
      </c>
      <c r="H37" s="14">
        <v>0</v>
      </c>
      <c r="I37" s="14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</row>
    <row r="38" spans="1:38" x14ac:dyDescent="0.3">
      <c r="A38" s="10">
        <v>13</v>
      </c>
      <c r="B38" s="11" t="s">
        <v>93</v>
      </c>
      <c r="C38" s="11" t="s">
        <v>231</v>
      </c>
      <c r="D38" s="11">
        <v>1</v>
      </c>
      <c r="E38" s="11" t="s">
        <v>293</v>
      </c>
      <c r="F38" s="11"/>
      <c r="G38" s="11" t="s">
        <v>305</v>
      </c>
      <c r="H38" s="11">
        <v>0</v>
      </c>
      <c r="I38" s="11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</row>
    <row r="39" spans="1:38" x14ac:dyDescent="0.3">
      <c r="A39" s="10">
        <v>13</v>
      </c>
      <c r="B39" s="11" t="s">
        <v>93</v>
      </c>
      <c r="C39" s="11" t="s">
        <v>231</v>
      </c>
      <c r="D39" s="11">
        <v>2</v>
      </c>
      <c r="E39" s="11" t="s">
        <v>294</v>
      </c>
      <c r="F39" s="11"/>
      <c r="G39" s="11" t="s">
        <v>305</v>
      </c>
      <c r="H39" s="11">
        <v>0</v>
      </c>
      <c r="I39" s="11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</row>
    <row r="40" spans="1:38" x14ac:dyDescent="0.3">
      <c r="A40" s="10">
        <v>13</v>
      </c>
      <c r="B40" s="11" t="s">
        <v>93</v>
      </c>
      <c r="C40" s="11" t="s">
        <v>231</v>
      </c>
      <c r="D40" s="11">
        <v>3</v>
      </c>
      <c r="E40" s="11" t="s">
        <v>296</v>
      </c>
      <c r="F40" s="11"/>
      <c r="G40" s="11" t="s">
        <v>305</v>
      </c>
      <c r="H40" s="11">
        <v>0</v>
      </c>
      <c r="I40" s="11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</row>
    <row r="41" spans="1:38" x14ac:dyDescent="0.3">
      <c r="A41" s="13">
        <v>14</v>
      </c>
      <c r="B41" s="14" t="s">
        <v>94</v>
      </c>
      <c r="C41" s="14" t="s">
        <v>232</v>
      </c>
      <c r="D41" s="14">
        <v>1</v>
      </c>
      <c r="E41" s="14" t="s">
        <v>293</v>
      </c>
      <c r="F41" s="14"/>
      <c r="G41" s="14" t="s">
        <v>305</v>
      </c>
      <c r="H41" s="14">
        <v>0</v>
      </c>
      <c r="I41" s="14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</row>
    <row r="42" spans="1:38" x14ac:dyDescent="0.3">
      <c r="A42" s="13">
        <v>14</v>
      </c>
      <c r="B42" s="14" t="s">
        <v>94</v>
      </c>
      <c r="C42" s="14" t="s">
        <v>232</v>
      </c>
      <c r="D42" s="14">
        <v>2</v>
      </c>
      <c r="E42" s="14" t="s">
        <v>294</v>
      </c>
      <c r="F42" s="14"/>
      <c r="G42" s="14" t="s">
        <v>305</v>
      </c>
      <c r="H42" s="14">
        <v>0</v>
      </c>
      <c r="I42" s="14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</row>
    <row r="43" spans="1:38" x14ac:dyDescent="0.3">
      <c r="A43" s="13">
        <v>14</v>
      </c>
      <c r="B43" s="14" t="s">
        <v>94</v>
      </c>
      <c r="C43" s="14" t="s">
        <v>232</v>
      </c>
      <c r="D43" s="14">
        <v>3</v>
      </c>
      <c r="E43" s="14" t="s">
        <v>296</v>
      </c>
      <c r="F43" s="14"/>
      <c r="G43" s="14" t="s">
        <v>305</v>
      </c>
      <c r="H43" s="14">
        <v>0</v>
      </c>
      <c r="I43" s="14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</row>
    <row r="44" spans="1:38" x14ac:dyDescent="0.3">
      <c r="A44" s="10">
        <v>15</v>
      </c>
      <c r="B44" s="11" t="s">
        <v>95</v>
      </c>
      <c r="C44" s="11" t="s">
        <v>233</v>
      </c>
      <c r="D44" s="11">
        <v>1</v>
      </c>
      <c r="E44" s="11" t="s">
        <v>293</v>
      </c>
      <c r="F44" s="11"/>
      <c r="G44" s="11" t="s">
        <v>304</v>
      </c>
      <c r="H44" s="11">
        <v>0</v>
      </c>
      <c r="I44" s="11">
        <v>70.599199999999996</v>
      </c>
      <c r="J44" s="12">
        <v>70.599199999999996</v>
      </c>
      <c r="K44" s="12">
        <v>70.599199999999996</v>
      </c>
      <c r="L44" s="12">
        <v>70.599199999999996</v>
      </c>
      <c r="M44" s="12">
        <v>70.599199999999996</v>
      </c>
      <c r="N44" s="12">
        <v>70.599199999999996</v>
      </c>
      <c r="O44" s="12">
        <v>70.599199999999996</v>
      </c>
      <c r="P44" s="12">
        <v>48.684399999999997</v>
      </c>
      <c r="Q44" s="12">
        <v>48.684399999999997</v>
      </c>
      <c r="R44" s="12">
        <v>48.684399999999997</v>
      </c>
      <c r="S44" s="12">
        <v>48.684399999999997</v>
      </c>
      <c r="T44" s="12">
        <v>48.684399999999997</v>
      </c>
      <c r="U44" s="12">
        <v>35.075299999999999</v>
      </c>
      <c r="V44" s="12">
        <v>35.075299999999999</v>
      </c>
      <c r="W44" s="12">
        <v>35.075299999999999</v>
      </c>
      <c r="X44" s="12">
        <v>35.075299999999999</v>
      </c>
      <c r="Y44" s="12">
        <v>35.075299999999999</v>
      </c>
      <c r="Z44" s="12">
        <v>35.075299999999999</v>
      </c>
      <c r="AA44" s="12">
        <v>35.075299999999999</v>
      </c>
      <c r="AB44" s="12">
        <v>35.075299999999999</v>
      </c>
      <c r="AC44" s="12">
        <v>35.075299999999999</v>
      </c>
      <c r="AD44" s="12">
        <v>35.075299999999999</v>
      </c>
      <c r="AE44" s="12">
        <v>35.075299999999999</v>
      </c>
      <c r="AF44" s="12">
        <v>35.075299999999999</v>
      </c>
      <c r="AG44" s="12">
        <v>35.075299999999999</v>
      </c>
      <c r="AH44" s="12">
        <v>35.075299999999999</v>
      </c>
      <c r="AI44" s="12">
        <v>35.075299999999999</v>
      </c>
      <c r="AJ44" s="12">
        <v>35.075299999999999</v>
      </c>
      <c r="AK44" s="12">
        <v>35.075299999999999</v>
      </c>
      <c r="AL44" s="12">
        <v>35.075299999999999</v>
      </c>
    </row>
    <row r="45" spans="1:38" x14ac:dyDescent="0.3">
      <c r="A45" s="10">
        <v>15</v>
      </c>
      <c r="B45" s="11" t="s">
        <v>95</v>
      </c>
      <c r="C45" s="11" t="s">
        <v>233</v>
      </c>
      <c r="D45" s="11">
        <v>2</v>
      </c>
      <c r="E45" s="11" t="s">
        <v>294</v>
      </c>
      <c r="F45" s="11"/>
      <c r="G45" s="11" t="s">
        <v>304</v>
      </c>
      <c r="H45" s="11">
        <v>0</v>
      </c>
      <c r="I45" s="11">
        <v>1.4119999999999999</v>
      </c>
      <c r="J45" s="12">
        <v>1.4119999999999999</v>
      </c>
      <c r="K45" s="12">
        <v>1.4119999999999999</v>
      </c>
      <c r="L45" s="12">
        <v>1.3243</v>
      </c>
      <c r="M45" s="12">
        <v>1.2366999999999999</v>
      </c>
      <c r="N45" s="12">
        <v>1.149</v>
      </c>
      <c r="O45" s="12">
        <v>1.0612999999999999</v>
      </c>
      <c r="P45" s="12">
        <v>0.97370000000000001</v>
      </c>
      <c r="Q45" s="12">
        <v>0.91930000000000001</v>
      </c>
      <c r="R45" s="12">
        <v>0.86480000000000001</v>
      </c>
      <c r="S45" s="12">
        <v>0.81040000000000001</v>
      </c>
      <c r="T45" s="12">
        <v>0.75590000000000002</v>
      </c>
      <c r="U45" s="12">
        <v>0.70150000000000001</v>
      </c>
      <c r="V45" s="12">
        <v>0.70150000000000001</v>
      </c>
      <c r="W45" s="12">
        <v>0.70150000000000001</v>
      </c>
      <c r="X45" s="12">
        <v>0.70150000000000001</v>
      </c>
      <c r="Y45" s="12">
        <v>0.70150000000000001</v>
      </c>
      <c r="Z45" s="12">
        <v>0.70150000000000001</v>
      </c>
      <c r="AA45" s="12">
        <v>0.70150000000000001</v>
      </c>
      <c r="AB45" s="12">
        <v>0.70150000000000001</v>
      </c>
      <c r="AC45" s="12">
        <v>0.70150000000000001</v>
      </c>
      <c r="AD45" s="12">
        <v>0.70150000000000001</v>
      </c>
      <c r="AE45" s="12">
        <v>0.70150000000000001</v>
      </c>
      <c r="AF45" s="12">
        <v>0.70150000000000001</v>
      </c>
      <c r="AG45" s="12">
        <v>0.70150000000000001</v>
      </c>
      <c r="AH45" s="12">
        <v>0.70150000000000001</v>
      </c>
      <c r="AI45" s="12">
        <v>0.70150000000000001</v>
      </c>
      <c r="AJ45" s="12">
        <v>0.70150000000000001</v>
      </c>
      <c r="AK45" s="12">
        <v>0.70150000000000001</v>
      </c>
      <c r="AL45" s="12">
        <v>0.70150000000000001</v>
      </c>
    </row>
    <row r="46" spans="1:38" x14ac:dyDescent="0.3">
      <c r="A46" s="10">
        <v>15</v>
      </c>
      <c r="B46" s="11" t="s">
        <v>95</v>
      </c>
      <c r="C46" s="11" t="s">
        <v>233</v>
      </c>
      <c r="D46" s="11">
        <v>3</v>
      </c>
      <c r="E46" s="11" t="s">
        <v>296</v>
      </c>
      <c r="F46" s="11"/>
      <c r="G46" s="11" t="s">
        <v>305</v>
      </c>
      <c r="H46" s="11">
        <v>0</v>
      </c>
      <c r="I46" s="11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</row>
    <row r="47" spans="1:38" x14ac:dyDescent="0.3">
      <c r="A47" s="13">
        <v>16</v>
      </c>
      <c r="B47" s="14" t="s">
        <v>96</v>
      </c>
      <c r="C47" s="14" t="s">
        <v>234</v>
      </c>
      <c r="D47" s="14">
        <v>1</v>
      </c>
      <c r="E47" s="14" t="s">
        <v>293</v>
      </c>
      <c r="F47" s="14"/>
      <c r="G47" s="14" t="s">
        <v>305</v>
      </c>
      <c r="H47" s="14">
        <v>0</v>
      </c>
      <c r="I47" s="14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</row>
    <row r="48" spans="1:38" x14ac:dyDescent="0.3">
      <c r="A48" s="13">
        <v>16</v>
      </c>
      <c r="B48" s="14" t="s">
        <v>96</v>
      </c>
      <c r="C48" s="14" t="s">
        <v>234</v>
      </c>
      <c r="D48" s="14">
        <v>2</v>
      </c>
      <c r="E48" s="14" t="s">
        <v>294</v>
      </c>
      <c r="F48" s="14"/>
      <c r="G48" s="14" t="s">
        <v>305</v>
      </c>
      <c r="H48" s="14">
        <v>0</v>
      </c>
      <c r="I48" s="14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</row>
    <row r="49" spans="1:38" x14ac:dyDescent="0.3">
      <c r="A49" s="13">
        <v>16</v>
      </c>
      <c r="B49" s="14" t="s">
        <v>96</v>
      </c>
      <c r="C49" s="14" t="s">
        <v>234</v>
      </c>
      <c r="D49" s="14">
        <v>3</v>
      </c>
      <c r="E49" s="14" t="s">
        <v>296</v>
      </c>
      <c r="F49" s="14"/>
      <c r="G49" s="14" t="s">
        <v>305</v>
      </c>
      <c r="H49" s="14">
        <v>0</v>
      </c>
      <c r="I49" s="14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</row>
    <row r="50" spans="1:38" x14ac:dyDescent="0.3">
      <c r="A50" s="10">
        <v>17</v>
      </c>
      <c r="B50" s="11" t="s">
        <v>97</v>
      </c>
      <c r="C50" s="11" t="s">
        <v>235</v>
      </c>
      <c r="D50" s="11">
        <v>1</v>
      </c>
      <c r="E50" s="11" t="s">
        <v>293</v>
      </c>
      <c r="F50" s="11"/>
      <c r="G50" s="11" t="s">
        <v>305</v>
      </c>
      <c r="H50" s="11">
        <v>0</v>
      </c>
      <c r="I50" s="11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</row>
    <row r="51" spans="1:38" x14ac:dyDescent="0.3">
      <c r="A51" s="10">
        <v>17</v>
      </c>
      <c r="B51" s="11" t="s">
        <v>97</v>
      </c>
      <c r="C51" s="11" t="s">
        <v>235</v>
      </c>
      <c r="D51" s="11">
        <v>2</v>
      </c>
      <c r="E51" s="11" t="s">
        <v>294</v>
      </c>
      <c r="F51" s="11"/>
      <c r="G51" s="11" t="s">
        <v>305</v>
      </c>
      <c r="H51" s="11">
        <v>0</v>
      </c>
      <c r="I51" s="11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</row>
    <row r="52" spans="1:38" x14ac:dyDescent="0.3">
      <c r="A52" s="10">
        <v>17</v>
      </c>
      <c r="B52" s="11" t="s">
        <v>97</v>
      </c>
      <c r="C52" s="11" t="s">
        <v>235</v>
      </c>
      <c r="D52" s="11">
        <v>3</v>
      </c>
      <c r="E52" s="11" t="s">
        <v>296</v>
      </c>
      <c r="F52" s="11"/>
      <c r="G52" s="11" t="s">
        <v>305</v>
      </c>
      <c r="H52" s="11">
        <v>0</v>
      </c>
      <c r="I52" s="11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</row>
    <row r="53" spans="1:38" x14ac:dyDescent="0.3">
      <c r="A53" s="13">
        <f>A50+1</f>
        <v>18</v>
      </c>
      <c r="B53" s="14" t="s">
        <v>346</v>
      </c>
      <c r="C53" s="14" t="s">
        <v>347</v>
      </c>
      <c r="D53" s="14">
        <v>1</v>
      </c>
      <c r="E53" s="14" t="s">
        <v>293</v>
      </c>
      <c r="F53" s="14"/>
      <c r="G53" s="14" t="s">
        <v>305</v>
      </c>
      <c r="H53" s="14">
        <v>0</v>
      </c>
      <c r="I53" s="14"/>
    </row>
    <row r="54" spans="1:38" x14ac:dyDescent="0.3">
      <c r="A54" s="13">
        <f>A53</f>
        <v>18</v>
      </c>
      <c r="B54" s="14" t="s">
        <v>346</v>
      </c>
      <c r="C54" s="14" t="s">
        <v>347</v>
      </c>
      <c r="D54" s="14">
        <v>2</v>
      </c>
      <c r="E54" s="14" t="s">
        <v>294</v>
      </c>
      <c r="F54" s="14"/>
      <c r="G54" s="14" t="s">
        <v>305</v>
      </c>
      <c r="H54" s="14">
        <v>0</v>
      </c>
      <c r="I54" s="14"/>
    </row>
    <row r="55" spans="1:38" x14ac:dyDescent="0.3">
      <c r="A55" s="13">
        <f>A54</f>
        <v>18</v>
      </c>
      <c r="B55" s="14" t="s">
        <v>346</v>
      </c>
      <c r="C55" s="14" t="s">
        <v>347</v>
      </c>
      <c r="D55" s="14">
        <v>3</v>
      </c>
      <c r="E55" s="14" t="s">
        <v>296</v>
      </c>
      <c r="F55" s="14"/>
      <c r="G55" s="14" t="s">
        <v>305</v>
      </c>
      <c r="H55" s="14">
        <v>0</v>
      </c>
      <c r="I55" s="1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41064803B07E4F8A0204BD36BE6D07" ma:contentTypeVersion="13" ma:contentTypeDescription="Create a new document." ma:contentTypeScope="" ma:versionID="86b4122fad2f48b32cb4ebf81654a4f2">
  <xsd:schema xmlns:xsd="http://www.w3.org/2001/XMLSchema" xmlns:xs="http://www.w3.org/2001/XMLSchema" xmlns:p="http://schemas.microsoft.com/office/2006/metadata/properties" xmlns:ns2="48eed89a-7418-4977-ae3a-838f0fac8ec5" xmlns:ns3="416d42ac-85ec-40c4-8054-6c816fd4b6a7" targetNamespace="http://schemas.microsoft.com/office/2006/metadata/properties" ma:root="true" ma:fieldsID="2f803ee5bd664418a125864a77ac5d49" ns2:_="" ns3:_="">
    <xsd:import namespace="48eed89a-7418-4977-ae3a-838f0fac8ec5"/>
    <xsd:import namespace="416d42ac-85ec-40c4-8054-6c816fd4b6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eed89a-7418-4977-ae3a-838f0fac8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6d42ac-85ec-40c4-8054-6c816fd4b6a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f2f505f1-ba8b-4e5d-ab63-2b0077c99565}" ma:internalName="TaxCatchAll" ma:showField="CatchAllData" ma:web="416d42ac-85ec-40c4-8054-6c816fd4b6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8eed89a-7418-4977-ae3a-838f0fac8ec5">
      <Terms xmlns="http://schemas.microsoft.com/office/infopath/2007/PartnerControls"/>
    </lcf76f155ced4ddcb4097134ff3c332f>
    <TaxCatchAll xmlns="416d42ac-85ec-40c4-8054-6c816fd4b6a7" xsi:nil="true"/>
  </documentManagement>
</p:properties>
</file>

<file path=customXml/itemProps1.xml><?xml version="1.0" encoding="utf-8"?>
<ds:datastoreItem xmlns:ds="http://schemas.openxmlformats.org/officeDocument/2006/customXml" ds:itemID="{30283688-E650-41A1-B570-C5C9EACA28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B1F6C65-9A4B-4663-A284-B6536A38BD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eed89a-7418-4977-ae3a-838f0fac8ec5"/>
    <ds:schemaRef ds:uri="416d42ac-85ec-40c4-8054-6c816fd4b6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032D1F5-36DA-40E1-9274-38A2F86F910C}">
  <ds:schemaRefs>
    <ds:schemaRef ds:uri="http://schemas.microsoft.com/office/2006/metadata/properties"/>
    <ds:schemaRef ds:uri="http://schemas.microsoft.com/office/infopath/2007/PartnerControls"/>
    <ds:schemaRef ds:uri="48eed89a-7418-4977-ae3a-838f0fac8ec5"/>
    <ds:schemaRef ds:uri="416d42ac-85ec-40c4-8054-6c816fd4b6a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Horizon Parameters</vt:lpstr>
      <vt:lpstr>Primary Techs</vt:lpstr>
      <vt:lpstr>Secondary Techs</vt:lpstr>
      <vt:lpstr>Other_Techs</vt:lpstr>
      <vt:lpstr>Vehicle Techs</vt:lpstr>
      <vt:lpstr>Demand Techs</vt:lpstr>
      <vt:lpstr>Vehicle Groups</vt:lpstr>
      <vt:lpstr>Transport Fuel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 Solorzano Jiménez</dc:creator>
  <cp:lastModifiedBy>Susana Solorzano Jiménez</cp:lastModifiedBy>
  <dcterms:created xsi:type="dcterms:W3CDTF">2025-03-24T18:45:28Z</dcterms:created>
  <dcterms:modified xsi:type="dcterms:W3CDTF">2025-07-03T22:50:04Z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0x010100C341064803B07E4F8A0204BD36BE6D07</vt:lpwstr>
  </property>
</Properties>
</file>