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sa\Documents\Master\Mémoire\Epigénétique\"/>
    </mc:Choice>
  </mc:AlternateContent>
  <xr:revisionPtr revIDLastSave="0" documentId="13_ncr:1_{689B4F16-B56B-4402-9F00-208E54787965}" xr6:coauthVersionLast="47" xr6:coauthVersionMax="47" xr10:uidLastSave="{00000000-0000-0000-0000-000000000000}"/>
  <bookViews>
    <workbookView xWindow="-108" yWindow="-108" windowWidth="23256" windowHeight="12576" activeTab="2" xr2:uid="{1E2B3D6B-F0CC-4502-900C-A32AC5741D16}"/>
  </bookViews>
  <sheets>
    <sheet name="read_me" sheetId="1" r:id="rId1"/>
    <sheet name="Nipbl brut" sheetId="2" r:id="rId2"/>
    <sheet name="Nipbl calculs" sheetId="5" r:id="rId3"/>
    <sheet name="Mecp2 brut" sheetId="4" r:id="rId4"/>
    <sheet name="Mecp2 calcul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7" l="1"/>
  <c r="L21" i="7"/>
  <c r="M4" i="5"/>
  <c r="F6" i="7" l="1"/>
  <c r="F4" i="7"/>
  <c r="F16" i="7"/>
  <c r="F14" i="7"/>
  <c r="F12" i="7"/>
  <c r="F10" i="7"/>
  <c r="F8" i="7"/>
  <c r="N9" i="5"/>
  <c r="M18" i="5"/>
  <c r="M16" i="5"/>
  <c r="M14" i="5"/>
  <c r="M12" i="5"/>
  <c r="M10" i="5"/>
  <c r="M8" i="5"/>
  <c r="M6" i="5"/>
  <c r="O8" i="5" l="1"/>
  <c r="Q22" i="5" s="1"/>
  <c r="R22" i="5" s="1"/>
  <c r="S22" i="5" s="1"/>
  <c r="O10" i="5"/>
  <c r="O12" i="5"/>
  <c r="N15" i="5"/>
  <c r="O14" i="5"/>
  <c r="N5" i="5"/>
  <c r="O4" i="5" s="1"/>
  <c r="O18" i="5"/>
  <c r="O16" i="5"/>
  <c r="G5" i="7"/>
  <c r="H6" i="7" s="1"/>
  <c r="G8" i="7"/>
  <c r="H8" i="7" s="1"/>
  <c r="G14" i="7"/>
  <c r="H14" i="7" s="1"/>
  <c r="H16" i="7" l="1"/>
  <c r="H10" i="7"/>
  <c r="J22" i="7" s="1"/>
  <c r="L22" i="7" s="1"/>
  <c r="M22" i="7" s="1"/>
  <c r="H12" i="7"/>
  <c r="J23" i="7" s="1"/>
  <c r="L23" i="7" s="1"/>
  <c r="M23" i="7" s="1"/>
  <c r="Q23" i="5"/>
  <c r="R23" i="5" s="1"/>
  <c r="S23" i="5" s="1"/>
  <c r="O6" i="5"/>
  <c r="Q21" i="5" s="1"/>
  <c r="R21" i="5" s="1"/>
  <c r="S21" i="5" s="1"/>
  <c r="J21" i="7" l="1"/>
  <c r="M21" i="7" s="1"/>
</calcChain>
</file>

<file path=xl/sharedStrings.xml><?xml version="1.0" encoding="utf-8"?>
<sst xmlns="http://schemas.openxmlformats.org/spreadsheetml/2006/main" count="224" uniqueCount="31">
  <si>
    <t>Position</t>
  </si>
  <si>
    <t>Quality</t>
  </si>
  <si>
    <t>Meth (%)</t>
  </si>
  <si>
    <t>Sample 3</t>
  </si>
  <si>
    <t>Sample 5</t>
  </si>
  <si>
    <t>Sample 9</t>
  </si>
  <si>
    <t xml:space="preserve">Sample 12 </t>
  </si>
  <si>
    <t>Sample 13</t>
  </si>
  <si>
    <t>Sample 14</t>
  </si>
  <si>
    <t>Sample 15</t>
  </si>
  <si>
    <t>Passed</t>
  </si>
  <si>
    <t>Check</t>
  </si>
  <si>
    <t>Sample 16</t>
  </si>
  <si>
    <t>Control</t>
  </si>
  <si>
    <t>High</t>
  </si>
  <si>
    <t xml:space="preserve">High </t>
  </si>
  <si>
    <t>Low</t>
  </si>
  <si>
    <t>(x-mean)^2</t>
  </si>
  <si>
    <t>Position of the CpG site.</t>
  </si>
  <si>
    <t>Percentage of methylation observed on the specified CpG site.</t>
  </si>
  <si>
    <t xml:space="preserve">Sequencing quality follows this ascending order: “Fail” (not shown), “Passed” or “Check”. </t>
  </si>
  <si>
    <t>mean per group</t>
  </si>
  <si>
    <t>mean per indiv</t>
  </si>
  <si>
    <t>Mean per group</t>
  </si>
  <si>
    <t>standard deviation per indiv (=H)</t>
  </si>
  <si>
    <t>(addition of H)/(n-1)</t>
  </si>
  <si>
    <t>SD (for the group)</t>
  </si>
  <si>
    <t>SE (Standard Error)</t>
  </si>
  <si>
    <t>treatment</t>
  </si>
  <si>
    <t>SD (Standard Deviation per group)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</si>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</sst>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1" fillId="0" borderId="0" xfId="0" applyFont="1" applyFill="1"/>
    <xf numFmtId="0" fontId="0" fillId="0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D4F5DE-AA95-4C0C-8CB1-74D3F0A2F936}" name="Tableau2" displayName="Tableau2" ref="P20:S23" totalsRowShown="0">
  <autoFilter ref="P20:S23" xr:uid="{30D4F5DE-AA95-4C0C-8CB1-74D3F0A2F936}"/>
  <tableColumns count="4">
    <tableColumn id="1" xr3:uid="{37058B03-4019-4651-A842-554804AD1F96}" name="Treatment"/>
    <tableColumn id="2" xr3:uid="{5F90D655-19BE-4BE2-9758-FC638FB5B8CE}" name="(addition of H)/(n-1)"/>
    <tableColumn id="3" xr3:uid="{D0B7CB19-7672-40A8-8D8B-9C4F48F8752F}" name="SD (Standard Deviation per group)">
      <calculatedColumnFormula>SQRT(Q21)</calculatedColumnFormula>
    </tableColumn>
    <tableColumn id="4" xr3:uid="{37C6B4FF-6C1D-4A6A-9F7D-FD08BB48431D}" name="SE (Standard Error)">
      <calculatedColumnFormula>R21/SQRT(3)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8D3BED-087B-43DD-903D-9633540B9E0B}" name="Tableau1" displayName="Tableau1" ref="I20:M23" totalsRowShown="0">
  <autoFilter ref="I20:M23" xr:uid="{D18D3BED-087B-43DD-903D-9633540B9E0B}"/>
  <tableColumns count="5">
    <tableColumn id="1" xr3:uid="{F843B1CC-72B2-4194-8BF1-ECF30A734251}" name="treatment"/>
    <tableColumn id="2" xr3:uid="{430593FD-E313-4D18-B5E3-37F736272D42}" name="(addition of H)/(n-1)"/>
    <tableColumn id="3" xr3:uid="{DE5C8814-62FD-419D-A64F-DBC31273549D}" name="Mean per group"/>
    <tableColumn id="4" xr3:uid="{7CF43F24-73D8-4FDC-84CC-59DECAD4F26D}" name="SD (for the group)">
      <calculatedColumnFormula>SQRT(J21)</calculatedColumnFormula>
    </tableColumn>
    <tableColumn id="5" xr3:uid="{AC267AF6-1EB8-414D-B6F7-AB34EEE5E491}" name="SE (Standard Error)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0648-4B9B-44BB-9B98-34FE618ADD02}">
  <dimension ref="A1:B3"/>
  <sheetViews>
    <sheetView workbookViewId="0">
      <selection activeCell="B16" sqref="B16"/>
    </sheetView>
  </sheetViews>
  <sheetFormatPr baseColWidth="10" defaultRowHeight="14.4" x14ac:dyDescent="0.3"/>
  <cols>
    <col min="2" max="2" width="72.6640625" customWidth="1"/>
  </cols>
  <sheetData>
    <row r="1" spans="1:2" ht="15.6" x14ac:dyDescent="0.3">
      <c r="A1" s="10" t="s">
        <v>0</v>
      </c>
      <c r="B1" s="10" t="s">
        <v>18</v>
      </c>
    </row>
    <row r="2" spans="1:2" ht="15.6" x14ac:dyDescent="0.3">
      <c r="A2" s="10" t="s">
        <v>1</v>
      </c>
      <c r="B2" s="10" t="s">
        <v>20</v>
      </c>
    </row>
    <row r="3" spans="1:2" ht="15.6" x14ac:dyDescent="0.3">
      <c r="A3" s="10" t="s">
        <v>2</v>
      </c>
      <c r="B3" s="10" t="s">
        <v>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DBE6E-2400-4D41-A4AE-7D2CE4E00181}">
  <dimension ref="A1:L25"/>
  <sheetViews>
    <sheetView zoomScale="90" zoomScaleNormal="90" workbookViewId="0">
      <selection activeCell="R19" sqref="R19"/>
    </sheetView>
  </sheetViews>
  <sheetFormatPr baseColWidth="10" defaultRowHeight="14.4" x14ac:dyDescent="0.3"/>
  <cols>
    <col min="2" max="12" width="7.109375" customWidth="1"/>
  </cols>
  <sheetData>
    <row r="1" spans="1:12" x14ac:dyDescent="0.3">
      <c r="A1" s="3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</row>
    <row r="2" spans="1:12" x14ac:dyDescent="0.3">
      <c r="A2" s="2" t="s">
        <v>3</v>
      </c>
    </row>
    <row r="3" spans="1:12" x14ac:dyDescent="0.3">
      <c r="A3" t="s">
        <v>1</v>
      </c>
      <c r="B3" s="1" t="s">
        <v>10</v>
      </c>
      <c r="C3" s="1" t="s">
        <v>10</v>
      </c>
      <c r="D3" s="1" t="s">
        <v>10</v>
      </c>
      <c r="E3" s="1" t="s">
        <v>10</v>
      </c>
      <c r="F3" s="1" t="s">
        <v>10</v>
      </c>
      <c r="G3" s="1" t="s">
        <v>10</v>
      </c>
      <c r="H3" s="1" t="s">
        <v>10</v>
      </c>
      <c r="I3" s="1" t="s">
        <v>10</v>
      </c>
      <c r="J3" s="1" t="s">
        <v>10</v>
      </c>
      <c r="K3" s="1" t="s">
        <v>10</v>
      </c>
      <c r="L3" s="1" t="s">
        <v>10</v>
      </c>
    </row>
    <row r="4" spans="1:12" x14ac:dyDescent="0.3">
      <c r="A4" t="s">
        <v>2</v>
      </c>
      <c r="B4" s="1">
        <v>40</v>
      </c>
      <c r="C4" s="1">
        <v>38</v>
      </c>
      <c r="D4" s="1">
        <v>34</v>
      </c>
      <c r="E4" s="1">
        <v>45</v>
      </c>
      <c r="F4" s="1">
        <v>33</v>
      </c>
      <c r="G4" s="1">
        <v>27</v>
      </c>
      <c r="H4" s="1">
        <v>30</v>
      </c>
      <c r="I4" s="1">
        <v>18</v>
      </c>
      <c r="J4" s="1">
        <v>15</v>
      </c>
      <c r="K4" s="1">
        <v>16</v>
      </c>
      <c r="L4" s="1">
        <v>35</v>
      </c>
    </row>
    <row r="5" spans="1:12" x14ac:dyDescent="0.3">
      <c r="A5" s="2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3">
      <c r="A6" t="s">
        <v>1</v>
      </c>
      <c r="B6" s="1" t="s">
        <v>10</v>
      </c>
      <c r="C6" s="1" t="s">
        <v>10</v>
      </c>
      <c r="D6" s="1" t="s">
        <v>10</v>
      </c>
      <c r="E6" s="1" t="s">
        <v>10</v>
      </c>
      <c r="F6" s="1" t="s">
        <v>10</v>
      </c>
      <c r="G6" s="1" t="s">
        <v>10</v>
      </c>
      <c r="H6" s="1" t="s">
        <v>10</v>
      </c>
      <c r="I6" s="1" t="s">
        <v>10</v>
      </c>
      <c r="J6" s="1" t="s">
        <v>10</v>
      </c>
      <c r="K6" s="1" t="s">
        <v>10</v>
      </c>
      <c r="L6" s="1" t="s">
        <v>11</v>
      </c>
    </row>
    <row r="7" spans="1:12" x14ac:dyDescent="0.3">
      <c r="A7" t="s">
        <v>2</v>
      </c>
      <c r="B7" s="1">
        <v>36</v>
      </c>
      <c r="C7" s="1">
        <v>44</v>
      </c>
      <c r="D7" s="1">
        <v>39</v>
      </c>
      <c r="E7" s="1">
        <v>51</v>
      </c>
      <c r="F7" s="1">
        <v>45</v>
      </c>
      <c r="G7" s="1">
        <v>34</v>
      </c>
      <c r="H7" s="1">
        <v>37</v>
      </c>
      <c r="I7" s="1">
        <v>27</v>
      </c>
      <c r="J7" s="1">
        <v>22</v>
      </c>
      <c r="K7" s="1">
        <v>22</v>
      </c>
      <c r="L7" s="1">
        <v>33</v>
      </c>
    </row>
    <row r="8" spans="1:12" x14ac:dyDescent="0.3">
      <c r="A8" s="8" t="s">
        <v>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3">
      <c r="A9" s="9" t="s">
        <v>1</v>
      </c>
      <c r="B9" s="1" t="s">
        <v>10</v>
      </c>
      <c r="C9" s="1" t="s">
        <v>10</v>
      </c>
      <c r="D9" s="1" t="s">
        <v>10</v>
      </c>
      <c r="E9" s="1" t="s">
        <v>10</v>
      </c>
      <c r="F9" s="1" t="s">
        <v>10</v>
      </c>
      <c r="G9" s="1" t="s">
        <v>10</v>
      </c>
      <c r="H9" s="1" t="s">
        <v>10</v>
      </c>
      <c r="I9" s="1" t="s">
        <v>10</v>
      </c>
      <c r="J9" s="1" t="s">
        <v>10</v>
      </c>
      <c r="K9" s="1" t="s">
        <v>10</v>
      </c>
      <c r="L9" s="1" t="s">
        <v>10</v>
      </c>
    </row>
    <row r="10" spans="1:12" x14ac:dyDescent="0.3">
      <c r="A10" s="9" t="s">
        <v>2</v>
      </c>
      <c r="B10" s="1">
        <v>33</v>
      </c>
      <c r="C10" s="1">
        <v>41</v>
      </c>
      <c r="D10" s="1">
        <v>36</v>
      </c>
      <c r="E10" s="1">
        <v>46</v>
      </c>
      <c r="F10" s="1">
        <v>34</v>
      </c>
      <c r="G10" s="1">
        <v>25</v>
      </c>
      <c r="H10" s="1">
        <v>29</v>
      </c>
      <c r="I10" s="1">
        <v>15</v>
      </c>
      <c r="J10" s="1">
        <v>12</v>
      </c>
      <c r="K10" s="1">
        <v>16</v>
      </c>
      <c r="L10" s="1">
        <v>33</v>
      </c>
    </row>
    <row r="11" spans="1:12" x14ac:dyDescent="0.3">
      <c r="A11" s="8" t="s">
        <v>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3">
      <c r="A12" s="9" t="s">
        <v>1</v>
      </c>
      <c r="B12" s="1" t="s">
        <v>10</v>
      </c>
      <c r="C12" s="1" t="s">
        <v>10</v>
      </c>
      <c r="D12" s="1" t="s">
        <v>10</v>
      </c>
      <c r="E12" s="1" t="s">
        <v>10</v>
      </c>
      <c r="F12" s="1" t="s">
        <v>10</v>
      </c>
      <c r="G12" s="1" t="s">
        <v>10</v>
      </c>
      <c r="H12" s="1" t="s">
        <v>10</v>
      </c>
      <c r="I12" s="1" t="s">
        <v>10</v>
      </c>
      <c r="J12" s="1" t="s">
        <v>10</v>
      </c>
      <c r="K12" s="1" t="s">
        <v>10</v>
      </c>
      <c r="L12" s="1" t="s">
        <v>10</v>
      </c>
    </row>
    <row r="13" spans="1:12" x14ac:dyDescent="0.3">
      <c r="A13" s="9" t="s">
        <v>2</v>
      </c>
      <c r="B13" s="1">
        <v>26</v>
      </c>
      <c r="C13" s="1">
        <v>26</v>
      </c>
      <c r="D13" s="1">
        <v>27</v>
      </c>
      <c r="E13" s="1">
        <v>32</v>
      </c>
      <c r="F13" s="1">
        <v>30</v>
      </c>
      <c r="G13" s="1">
        <v>18</v>
      </c>
      <c r="H13" s="1">
        <v>23</v>
      </c>
      <c r="I13" s="1">
        <v>19</v>
      </c>
      <c r="J13" s="1">
        <v>13</v>
      </c>
      <c r="K13" s="1">
        <v>13</v>
      </c>
      <c r="L13" s="1">
        <v>25</v>
      </c>
    </row>
    <row r="14" spans="1:12" x14ac:dyDescent="0.3">
      <c r="A14" s="8" t="s">
        <v>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3">
      <c r="A15" s="9" t="s">
        <v>1</v>
      </c>
      <c r="B15" s="1" t="s">
        <v>10</v>
      </c>
      <c r="C15" s="1" t="s">
        <v>10</v>
      </c>
      <c r="D15" s="1" t="s">
        <v>10</v>
      </c>
      <c r="E15" s="1" t="s">
        <v>10</v>
      </c>
      <c r="F15" s="1" t="s">
        <v>10</v>
      </c>
      <c r="G15" s="1" t="s">
        <v>10</v>
      </c>
      <c r="H15" s="1" t="s">
        <v>10</v>
      </c>
      <c r="I15" s="1" t="s">
        <v>10</v>
      </c>
      <c r="J15" s="1" t="s">
        <v>10</v>
      </c>
      <c r="K15" s="1" t="s">
        <v>10</v>
      </c>
      <c r="L15" s="1" t="s">
        <v>10</v>
      </c>
    </row>
    <row r="16" spans="1:12" x14ac:dyDescent="0.3">
      <c r="A16" s="9" t="s">
        <v>2</v>
      </c>
      <c r="B16" s="1">
        <v>35</v>
      </c>
      <c r="C16" s="1">
        <v>38</v>
      </c>
      <c r="D16" s="1">
        <v>34</v>
      </c>
      <c r="E16" s="1">
        <v>46</v>
      </c>
      <c r="F16" s="1">
        <v>35</v>
      </c>
      <c r="G16" s="1">
        <v>25</v>
      </c>
      <c r="H16" s="1">
        <v>27</v>
      </c>
      <c r="I16" s="1">
        <v>15</v>
      </c>
      <c r="J16" s="1">
        <v>14</v>
      </c>
      <c r="K16" s="1">
        <v>17</v>
      </c>
      <c r="L16" s="1">
        <v>35</v>
      </c>
    </row>
    <row r="17" spans="1:12" x14ac:dyDescent="0.3">
      <c r="A17" s="8" t="s">
        <v>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3">
      <c r="A18" s="9" t="s">
        <v>1</v>
      </c>
      <c r="B18" s="1" t="s">
        <v>10</v>
      </c>
      <c r="C18" s="1" t="s">
        <v>10</v>
      </c>
      <c r="D18" s="1" t="s">
        <v>10</v>
      </c>
      <c r="E18" s="1" t="s">
        <v>10</v>
      </c>
      <c r="F18" s="1" t="s">
        <v>10</v>
      </c>
      <c r="G18" s="1" t="s">
        <v>10</v>
      </c>
      <c r="H18" s="1" t="s">
        <v>10</v>
      </c>
      <c r="I18" s="1" t="s">
        <v>10</v>
      </c>
      <c r="J18" s="1" t="s">
        <v>10</v>
      </c>
      <c r="K18" s="1" t="s">
        <v>10</v>
      </c>
      <c r="L18" s="1" t="s">
        <v>11</v>
      </c>
    </row>
    <row r="19" spans="1:12" x14ac:dyDescent="0.3">
      <c r="A19" s="9" t="s">
        <v>2</v>
      </c>
      <c r="B19" s="1">
        <v>27</v>
      </c>
      <c r="C19" s="1">
        <v>33</v>
      </c>
      <c r="D19" s="1">
        <v>29</v>
      </c>
      <c r="E19" s="1">
        <v>42</v>
      </c>
      <c r="F19" s="1">
        <v>28</v>
      </c>
      <c r="G19" s="1">
        <v>22</v>
      </c>
      <c r="H19" s="1">
        <v>27</v>
      </c>
      <c r="I19" s="1">
        <v>20</v>
      </c>
      <c r="J19" s="1">
        <v>14</v>
      </c>
      <c r="K19" s="1">
        <v>16</v>
      </c>
      <c r="L19" s="1">
        <v>35</v>
      </c>
    </row>
    <row r="20" spans="1:12" x14ac:dyDescent="0.3">
      <c r="A20" s="8" t="s">
        <v>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3">
      <c r="A21" s="9" t="s">
        <v>1</v>
      </c>
      <c r="B21" s="1" t="s">
        <v>10</v>
      </c>
      <c r="C21" s="1" t="s">
        <v>10</v>
      </c>
      <c r="D21" s="1" t="s">
        <v>10</v>
      </c>
      <c r="E21" s="1" t="s">
        <v>10</v>
      </c>
      <c r="F21" s="1" t="s">
        <v>10</v>
      </c>
      <c r="G21" s="1" t="s">
        <v>10</v>
      </c>
      <c r="H21" s="1" t="s">
        <v>10</v>
      </c>
      <c r="I21" s="1" t="s">
        <v>10</v>
      </c>
      <c r="J21" s="1" t="s">
        <v>10</v>
      </c>
      <c r="K21" s="1" t="s">
        <v>10</v>
      </c>
      <c r="L21" s="1" t="s">
        <v>10</v>
      </c>
    </row>
    <row r="22" spans="1:12" x14ac:dyDescent="0.3">
      <c r="A22" s="9" t="s">
        <v>2</v>
      </c>
      <c r="B22" s="1">
        <v>29</v>
      </c>
      <c r="C22" s="1">
        <v>35</v>
      </c>
      <c r="D22" s="1">
        <v>22</v>
      </c>
      <c r="E22" s="1">
        <v>40</v>
      </c>
      <c r="F22" s="1">
        <v>28</v>
      </c>
      <c r="G22" s="1">
        <v>19</v>
      </c>
      <c r="H22" s="1">
        <v>28</v>
      </c>
      <c r="I22" s="1">
        <v>20</v>
      </c>
      <c r="J22" s="1">
        <v>10</v>
      </c>
      <c r="K22" s="1">
        <v>13</v>
      </c>
      <c r="L22" s="1">
        <v>35</v>
      </c>
    </row>
    <row r="23" spans="1:12" x14ac:dyDescent="0.3">
      <c r="A23" s="8" t="s">
        <v>12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3">
      <c r="A24" t="s">
        <v>1</v>
      </c>
      <c r="B24" s="1" t="s">
        <v>10</v>
      </c>
      <c r="C24" s="1" t="s">
        <v>10</v>
      </c>
      <c r="D24" s="1" t="s">
        <v>10</v>
      </c>
      <c r="E24" s="1" t="s">
        <v>10</v>
      </c>
      <c r="F24" s="1" t="s">
        <v>10</v>
      </c>
      <c r="G24" s="1" t="s">
        <v>10</v>
      </c>
      <c r="H24" s="1" t="s">
        <v>11</v>
      </c>
      <c r="I24" s="1" t="s">
        <v>11</v>
      </c>
      <c r="J24" s="1" t="s">
        <v>11</v>
      </c>
      <c r="K24" s="1" t="s">
        <v>11</v>
      </c>
      <c r="L24" s="1" t="s">
        <v>11</v>
      </c>
    </row>
    <row r="25" spans="1:12" x14ac:dyDescent="0.3">
      <c r="A25" t="s">
        <v>2</v>
      </c>
      <c r="B25" s="1">
        <v>29</v>
      </c>
      <c r="C25" s="1">
        <v>32</v>
      </c>
      <c r="D25" s="1">
        <v>27</v>
      </c>
      <c r="E25" s="1">
        <v>39</v>
      </c>
      <c r="F25" s="1">
        <v>35</v>
      </c>
      <c r="G25" s="1">
        <v>24</v>
      </c>
      <c r="H25" s="1">
        <v>29</v>
      </c>
      <c r="I25" s="1">
        <v>16</v>
      </c>
      <c r="J25" s="1">
        <v>14</v>
      </c>
      <c r="K25" s="1">
        <v>17</v>
      </c>
      <c r="L25" s="1">
        <v>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D1D78-0DF4-48A2-AE36-73E5168E3EFB}">
  <dimension ref="A1:S23"/>
  <sheetViews>
    <sheetView tabSelected="1" workbookViewId="0">
      <selection activeCell="K19" sqref="K19"/>
    </sheetView>
  </sheetViews>
  <sheetFormatPr baseColWidth="10" defaultRowHeight="14.4" x14ac:dyDescent="0.3"/>
  <cols>
    <col min="1" max="1" width="9.33203125" customWidth="1"/>
    <col min="2" max="12" width="7.109375" customWidth="1"/>
    <col min="13" max="13" width="15.109375" customWidth="1"/>
    <col min="14" max="14" width="15" customWidth="1"/>
    <col min="15" max="15" width="28.5546875" customWidth="1"/>
    <col min="17" max="17" width="21.44140625" customWidth="1"/>
    <col min="18" max="18" width="31.21875" customWidth="1"/>
    <col min="19" max="19" width="20.44140625" customWidth="1"/>
  </cols>
  <sheetData>
    <row r="1" spans="1:15" x14ac:dyDescent="0.3">
      <c r="M1" t="s">
        <v>22</v>
      </c>
      <c r="N1" t="s">
        <v>21</v>
      </c>
      <c r="O1" t="s">
        <v>24</v>
      </c>
    </row>
    <row r="2" spans="1:15" x14ac:dyDescent="0.3">
      <c r="A2" s="3" t="s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O2" t="s">
        <v>17</v>
      </c>
    </row>
    <row r="3" spans="1:15" x14ac:dyDescent="0.3">
      <c r="A3" s="2" t="s">
        <v>13</v>
      </c>
    </row>
    <row r="4" spans="1:15" x14ac:dyDescent="0.3">
      <c r="A4" t="s">
        <v>2</v>
      </c>
      <c r="B4" s="1">
        <v>40</v>
      </c>
      <c r="C4" s="1">
        <v>38</v>
      </c>
      <c r="D4" s="1">
        <v>34</v>
      </c>
      <c r="E4" s="1">
        <v>45</v>
      </c>
      <c r="F4" s="1">
        <v>33</v>
      </c>
      <c r="G4" s="1">
        <v>27</v>
      </c>
      <c r="H4" s="1">
        <v>30</v>
      </c>
      <c r="I4" s="1">
        <v>18</v>
      </c>
      <c r="J4" s="1">
        <v>15</v>
      </c>
      <c r="K4" s="1">
        <v>16</v>
      </c>
      <c r="L4" s="1">
        <v>35</v>
      </c>
      <c r="M4">
        <f>(B4+C4+D4+E4+F4+G4+H4+I4+J4+K4+L4)/11</f>
        <v>30.09090909090909</v>
      </c>
      <c r="O4">
        <f>(M4-N5)^2</f>
        <v>7.1921487603305874</v>
      </c>
    </row>
    <row r="5" spans="1:15" x14ac:dyDescent="0.3">
      <c r="A5" s="2" t="s">
        <v>13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N5">
        <f>(M4+M6)/2</f>
        <v>32.772727272727273</v>
      </c>
    </row>
    <row r="6" spans="1:15" x14ac:dyDescent="0.3">
      <c r="A6" t="s">
        <v>2</v>
      </c>
      <c r="B6" s="1">
        <v>36</v>
      </c>
      <c r="C6" s="1">
        <v>44</v>
      </c>
      <c r="D6" s="1">
        <v>39</v>
      </c>
      <c r="E6" s="1">
        <v>51</v>
      </c>
      <c r="F6" s="1">
        <v>45</v>
      </c>
      <c r="G6" s="1">
        <v>34</v>
      </c>
      <c r="H6" s="1">
        <v>37</v>
      </c>
      <c r="I6" s="1">
        <v>27</v>
      </c>
      <c r="J6" s="1">
        <v>22</v>
      </c>
      <c r="K6" s="1">
        <v>22</v>
      </c>
      <c r="L6" s="1">
        <v>33</v>
      </c>
      <c r="M6">
        <f>(B6+C6+D6+E6+F6+G6+H6+I6+J6+K6+L6)/11</f>
        <v>35.454545454545453</v>
      </c>
      <c r="O6">
        <f>(M6-N5)^2</f>
        <v>7.1921487603305678</v>
      </c>
    </row>
    <row r="7" spans="1:15" x14ac:dyDescent="0.3">
      <c r="A7" s="2" t="s">
        <v>14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5" s="4" customFormat="1" x14ac:dyDescent="0.3">
      <c r="A8" s="4" t="s">
        <v>2</v>
      </c>
      <c r="B8" s="5">
        <v>33</v>
      </c>
      <c r="C8" s="5">
        <v>41</v>
      </c>
      <c r="D8" s="5">
        <v>36</v>
      </c>
      <c r="E8" s="5">
        <v>46</v>
      </c>
      <c r="F8" s="5">
        <v>34</v>
      </c>
      <c r="G8" s="5">
        <v>25</v>
      </c>
      <c r="H8" s="5">
        <v>29</v>
      </c>
      <c r="I8" s="5">
        <v>15</v>
      </c>
      <c r="J8" s="5">
        <v>12</v>
      </c>
      <c r="K8" s="5">
        <v>16</v>
      </c>
      <c r="L8" s="5">
        <v>33</v>
      </c>
      <c r="M8" s="4">
        <f>(B8+C8+D8+E8+F8+G8+H8+I8+J8+K8+L8)/11</f>
        <v>29.09090909090909</v>
      </c>
      <c r="O8" s="4">
        <f>(M8-N9)^2</f>
        <v>4.1221303948576571</v>
      </c>
    </row>
    <row r="9" spans="1:15" x14ac:dyDescent="0.3">
      <c r="A9" s="2" t="s">
        <v>15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N9">
        <f>(M8+M10+M12)/3</f>
        <v>27.060606060606062</v>
      </c>
    </row>
    <row r="10" spans="1:15" s="4" customFormat="1" x14ac:dyDescent="0.3">
      <c r="A10" s="4" t="s">
        <v>2</v>
      </c>
      <c r="B10" s="5">
        <v>26</v>
      </c>
      <c r="C10" s="5">
        <v>26</v>
      </c>
      <c r="D10" s="5">
        <v>27</v>
      </c>
      <c r="E10" s="5">
        <v>32</v>
      </c>
      <c r="F10" s="5">
        <v>30</v>
      </c>
      <c r="G10" s="5">
        <v>18</v>
      </c>
      <c r="H10" s="5">
        <v>23</v>
      </c>
      <c r="I10" s="5">
        <v>19</v>
      </c>
      <c r="J10" s="5">
        <v>13</v>
      </c>
      <c r="K10" s="5">
        <v>13</v>
      </c>
      <c r="L10" s="5">
        <v>25</v>
      </c>
      <c r="M10" s="4">
        <f>(B10+C10+D10+E10+F10+G10+H10+I10+J10+K10+L10)/11</f>
        <v>22.90909090909091</v>
      </c>
      <c r="O10" s="4">
        <f>(M10-N9)^2</f>
        <v>17.235078053259876</v>
      </c>
    </row>
    <row r="11" spans="1:15" x14ac:dyDescent="0.3">
      <c r="A11" s="2" t="s">
        <v>14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5" s="4" customFormat="1" x14ac:dyDescent="0.3">
      <c r="A12" s="4" t="s">
        <v>2</v>
      </c>
      <c r="B12" s="5">
        <v>35</v>
      </c>
      <c r="C12" s="5">
        <v>38</v>
      </c>
      <c r="D12" s="5">
        <v>34</v>
      </c>
      <c r="E12" s="5">
        <v>46</v>
      </c>
      <c r="F12" s="5">
        <v>35</v>
      </c>
      <c r="G12" s="5">
        <v>25</v>
      </c>
      <c r="H12" s="5">
        <v>27</v>
      </c>
      <c r="I12" s="5">
        <v>15</v>
      </c>
      <c r="J12" s="5">
        <v>14</v>
      </c>
      <c r="K12" s="5">
        <v>17</v>
      </c>
      <c r="L12" s="5">
        <v>35</v>
      </c>
      <c r="M12" s="4">
        <f>(B12+C12+D12+E12+F12+G12+H12+I12+J12+K12+L12)/11</f>
        <v>29.181818181818183</v>
      </c>
      <c r="O12" s="4">
        <f>(M12-N9)^2</f>
        <v>4.4995408631772262</v>
      </c>
    </row>
    <row r="13" spans="1:15" x14ac:dyDescent="0.3">
      <c r="A13" s="2" t="s">
        <v>16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5" s="7" customFormat="1" x14ac:dyDescent="0.3">
      <c r="A14" s="7" t="s">
        <v>2</v>
      </c>
      <c r="B14" s="6">
        <v>27</v>
      </c>
      <c r="C14" s="6">
        <v>33</v>
      </c>
      <c r="D14" s="6">
        <v>29</v>
      </c>
      <c r="E14" s="6">
        <v>42</v>
      </c>
      <c r="F14" s="6">
        <v>28</v>
      </c>
      <c r="G14" s="6">
        <v>22</v>
      </c>
      <c r="H14" s="6">
        <v>27</v>
      </c>
      <c r="I14" s="6">
        <v>20</v>
      </c>
      <c r="J14" s="6">
        <v>14</v>
      </c>
      <c r="K14" s="6">
        <v>16</v>
      </c>
      <c r="L14" s="6">
        <v>35</v>
      </c>
      <c r="M14" s="7">
        <f>(B14+C14+D14+E14+F14+G14+H14+I14+J14+K14+L14)/11</f>
        <v>26.636363636363637</v>
      </c>
      <c r="O14" s="7">
        <f>(M14-N15)^2</f>
        <v>0.13223140495868002</v>
      </c>
    </row>
    <row r="15" spans="1:15" x14ac:dyDescent="0.3">
      <c r="A15" s="2" t="s">
        <v>16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N15">
        <f>(M14+M16+M18)/3</f>
        <v>26.27272727272727</v>
      </c>
    </row>
    <row r="16" spans="1:15" s="7" customFormat="1" x14ac:dyDescent="0.3">
      <c r="A16" s="7" t="s">
        <v>2</v>
      </c>
      <c r="B16" s="6">
        <v>29</v>
      </c>
      <c r="C16" s="6">
        <v>35</v>
      </c>
      <c r="D16" s="6">
        <v>22</v>
      </c>
      <c r="E16" s="6">
        <v>40</v>
      </c>
      <c r="F16" s="6">
        <v>28</v>
      </c>
      <c r="G16" s="6">
        <v>19</v>
      </c>
      <c r="H16" s="6">
        <v>28</v>
      </c>
      <c r="I16" s="6">
        <v>20</v>
      </c>
      <c r="J16" s="6">
        <v>10</v>
      </c>
      <c r="K16" s="6">
        <v>13</v>
      </c>
      <c r="L16" s="6">
        <v>35</v>
      </c>
      <c r="M16" s="7">
        <f>(B16+C16+D16+E16+F16+G16+H16+I16+J16+K16+L16)/11</f>
        <v>25.363636363636363</v>
      </c>
      <c r="O16" s="7">
        <f>(M16-N15)^2</f>
        <v>0.82644628099173079</v>
      </c>
    </row>
    <row r="17" spans="1:19" x14ac:dyDescent="0.3">
      <c r="A17" s="2" t="s">
        <v>16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9" s="7" customFormat="1" x14ac:dyDescent="0.3">
      <c r="A18" s="7" t="s">
        <v>2</v>
      </c>
      <c r="B18" s="6">
        <v>29</v>
      </c>
      <c r="C18" s="6">
        <v>32</v>
      </c>
      <c r="D18" s="6">
        <v>27</v>
      </c>
      <c r="E18" s="6">
        <v>39</v>
      </c>
      <c r="F18" s="6">
        <v>35</v>
      </c>
      <c r="G18" s="6">
        <v>24</v>
      </c>
      <c r="H18" s="6">
        <v>29</v>
      </c>
      <c r="I18" s="6">
        <v>16</v>
      </c>
      <c r="J18" s="6">
        <v>14</v>
      </c>
      <c r="K18" s="6">
        <v>17</v>
      </c>
      <c r="L18" s="6">
        <v>33</v>
      </c>
      <c r="M18" s="7">
        <f>(B18+C18+D18+E18+F18+G18+H18+I18+J18+K18+L18)/11</f>
        <v>26.818181818181817</v>
      </c>
      <c r="O18" s="7">
        <f>(M18-N15)^2</f>
        <v>0.29752066115702619</v>
      </c>
    </row>
    <row r="20" spans="1:19" x14ac:dyDescent="0.3">
      <c r="P20" t="s">
        <v>30</v>
      </c>
      <c r="Q20" t="s">
        <v>25</v>
      </c>
      <c r="R20" t="s">
        <v>29</v>
      </c>
      <c r="S20" t="s">
        <v>27</v>
      </c>
    </row>
    <row r="21" spans="1:19" x14ac:dyDescent="0.3">
      <c r="P21" t="s">
        <v>13</v>
      </c>
      <c r="Q21">
        <f>(O4+O6)/1</f>
        <v>14.384297520661155</v>
      </c>
      <c r="R21">
        <f>SQRT(Q21)</f>
        <v>3.7926636445460273</v>
      </c>
      <c r="S21">
        <f>R21/SQRT(2)</f>
        <v>2.6818181818181812</v>
      </c>
    </row>
    <row r="22" spans="1:19" x14ac:dyDescent="0.3">
      <c r="P22" t="s">
        <v>14</v>
      </c>
      <c r="Q22">
        <f>(O8+O10+O12)/2</f>
        <v>12.92837465564738</v>
      </c>
      <c r="R22">
        <f>SQRT(Q22)</f>
        <v>3.5956049081687742</v>
      </c>
      <c r="S22">
        <f>R22/SQRT(3)</f>
        <v>2.0759234616307816</v>
      </c>
    </row>
    <row r="23" spans="1:19" x14ac:dyDescent="0.3">
      <c r="P23" t="s">
        <v>16</v>
      </c>
      <c r="Q23">
        <f>(O14+O16+O18)/2</f>
        <v>0.62809917355371847</v>
      </c>
      <c r="R23">
        <f>SQRT(Q23)</f>
        <v>0.79252708064375854</v>
      </c>
      <c r="S23">
        <f>R23/SQRT(3)</f>
        <v>0.45756572334974227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FFBB3-06A6-464E-BA8E-20589F461FD3}">
  <dimension ref="A1:E22"/>
  <sheetViews>
    <sheetView workbookViewId="0">
      <selection activeCell="I11" sqref="I11"/>
    </sheetView>
  </sheetViews>
  <sheetFormatPr baseColWidth="10" defaultRowHeight="14.4" x14ac:dyDescent="0.3"/>
  <cols>
    <col min="1" max="1" width="8.5546875" customWidth="1"/>
    <col min="2" max="5" width="7.109375" customWidth="1"/>
  </cols>
  <sheetData>
    <row r="1" spans="1:5" x14ac:dyDescent="0.3">
      <c r="A1" s="3" t="s">
        <v>0</v>
      </c>
      <c r="B1" s="3">
        <v>1</v>
      </c>
      <c r="C1" s="3">
        <v>2</v>
      </c>
      <c r="D1" s="3">
        <v>3</v>
      </c>
      <c r="E1" s="3">
        <v>4</v>
      </c>
    </row>
    <row r="2" spans="1:5" x14ac:dyDescent="0.3">
      <c r="A2" s="2" t="s">
        <v>3</v>
      </c>
    </row>
    <row r="3" spans="1:5" x14ac:dyDescent="0.3">
      <c r="A3" t="s">
        <v>1</v>
      </c>
      <c r="B3" s="1" t="s">
        <v>11</v>
      </c>
      <c r="C3" s="1" t="s">
        <v>11</v>
      </c>
      <c r="D3" s="1" t="s">
        <v>11</v>
      </c>
      <c r="E3" s="1" t="s">
        <v>11</v>
      </c>
    </row>
    <row r="4" spans="1:5" x14ac:dyDescent="0.3">
      <c r="A4" t="s">
        <v>2</v>
      </c>
      <c r="B4" s="1">
        <v>7</v>
      </c>
      <c r="C4" s="1">
        <v>7</v>
      </c>
      <c r="D4" s="1">
        <v>8</v>
      </c>
      <c r="E4" s="1">
        <v>7</v>
      </c>
    </row>
    <row r="5" spans="1:5" x14ac:dyDescent="0.3">
      <c r="A5" s="2" t="s">
        <v>4</v>
      </c>
      <c r="B5" s="1"/>
      <c r="C5" s="1"/>
      <c r="D5" s="1"/>
      <c r="E5" s="1"/>
    </row>
    <row r="6" spans="1:5" x14ac:dyDescent="0.3">
      <c r="A6" t="s">
        <v>1</v>
      </c>
      <c r="B6" s="1" t="s">
        <v>11</v>
      </c>
      <c r="C6" s="1" t="s">
        <v>11</v>
      </c>
      <c r="D6" s="1" t="s">
        <v>11</v>
      </c>
      <c r="E6" s="1" t="s">
        <v>11</v>
      </c>
    </row>
    <row r="7" spans="1:5" x14ac:dyDescent="0.3">
      <c r="A7" t="s">
        <v>2</v>
      </c>
      <c r="B7" s="1">
        <v>6</v>
      </c>
      <c r="C7" s="1">
        <v>5</v>
      </c>
      <c r="D7" s="1">
        <v>6</v>
      </c>
      <c r="E7" s="1">
        <v>6</v>
      </c>
    </row>
    <row r="8" spans="1:5" x14ac:dyDescent="0.3">
      <c r="A8" s="2" t="s">
        <v>5</v>
      </c>
      <c r="B8" s="1"/>
      <c r="C8" s="1"/>
      <c r="D8" s="1"/>
      <c r="E8" s="1"/>
    </row>
    <row r="9" spans="1:5" x14ac:dyDescent="0.3">
      <c r="A9" t="s">
        <v>1</v>
      </c>
      <c r="B9" s="1" t="s">
        <v>10</v>
      </c>
      <c r="C9" s="1" t="s">
        <v>10</v>
      </c>
      <c r="D9" s="1" t="s">
        <v>10</v>
      </c>
      <c r="E9" s="1" t="s">
        <v>10</v>
      </c>
    </row>
    <row r="10" spans="1:5" x14ac:dyDescent="0.3">
      <c r="A10" t="s">
        <v>2</v>
      </c>
      <c r="B10" s="1">
        <v>7</v>
      </c>
      <c r="C10" s="1">
        <v>5</v>
      </c>
      <c r="D10" s="1">
        <v>7</v>
      </c>
      <c r="E10" s="1">
        <v>6</v>
      </c>
    </row>
    <row r="11" spans="1:5" x14ac:dyDescent="0.3">
      <c r="A11" s="2" t="s">
        <v>7</v>
      </c>
      <c r="B11" s="1"/>
      <c r="C11" s="1"/>
      <c r="D11" s="1"/>
      <c r="E11" s="1"/>
    </row>
    <row r="12" spans="1:5" x14ac:dyDescent="0.3">
      <c r="A12" t="s">
        <v>1</v>
      </c>
      <c r="B12" s="1" t="s">
        <v>11</v>
      </c>
      <c r="C12" s="1" t="s">
        <v>11</v>
      </c>
      <c r="D12" s="1" t="s">
        <v>11</v>
      </c>
      <c r="E12" s="1" t="s">
        <v>11</v>
      </c>
    </row>
    <row r="13" spans="1:5" x14ac:dyDescent="0.3">
      <c r="A13" t="s">
        <v>2</v>
      </c>
      <c r="B13" s="1">
        <v>8</v>
      </c>
      <c r="C13" s="1">
        <v>7</v>
      </c>
      <c r="D13" s="1">
        <v>9</v>
      </c>
      <c r="E13" s="1">
        <v>6</v>
      </c>
    </row>
    <row r="14" spans="1:5" x14ac:dyDescent="0.3">
      <c r="A14" s="2" t="s">
        <v>8</v>
      </c>
      <c r="B14" s="1"/>
      <c r="C14" s="1"/>
      <c r="D14" s="1"/>
      <c r="E14" s="1"/>
    </row>
    <row r="15" spans="1:5" x14ac:dyDescent="0.3">
      <c r="A15" t="s">
        <v>1</v>
      </c>
      <c r="B15" s="1" t="s">
        <v>11</v>
      </c>
      <c r="C15" s="1" t="s">
        <v>11</v>
      </c>
      <c r="D15" s="1" t="s">
        <v>11</v>
      </c>
      <c r="E15" s="1" t="s">
        <v>11</v>
      </c>
    </row>
    <row r="16" spans="1:5" x14ac:dyDescent="0.3">
      <c r="A16" t="s">
        <v>2</v>
      </c>
      <c r="B16" s="1">
        <v>6</v>
      </c>
      <c r="C16" s="1">
        <v>5</v>
      </c>
      <c r="D16" s="1">
        <v>6</v>
      </c>
      <c r="E16" s="1">
        <v>5</v>
      </c>
    </row>
    <row r="17" spans="1:5" x14ac:dyDescent="0.3">
      <c r="A17" s="2" t="s">
        <v>9</v>
      </c>
      <c r="B17" s="1"/>
      <c r="C17" s="1"/>
      <c r="D17" s="1"/>
      <c r="E17" s="1"/>
    </row>
    <row r="18" spans="1:5" x14ac:dyDescent="0.3">
      <c r="A18" t="s">
        <v>1</v>
      </c>
      <c r="B18" s="1" t="s">
        <v>11</v>
      </c>
      <c r="C18" s="1" t="s">
        <v>11</v>
      </c>
      <c r="D18" s="1" t="s">
        <v>11</v>
      </c>
      <c r="E18" s="1" t="s">
        <v>11</v>
      </c>
    </row>
    <row r="19" spans="1:5" x14ac:dyDescent="0.3">
      <c r="A19" t="s">
        <v>2</v>
      </c>
      <c r="B19" s="1">
        <v>8</v>
      </c>
      <c r="C19" s="1">
        <v>8</v>
      </c>
      <c r="D19" s="1">
        <v>8</v>
      </c>
      <c r="E19" s="1">
        <v>6</v>
      </c>
    </row>
    <row r="20" spans="1:5" x14ac:dyDescent="0.3">
      <c r="A20" s="2" t="s">
        <v>12</v>
      </c>
      <c r="B20" s="1"/>
      <c r="C20" s="1"/>
      <c r="D20" s="1"/>
      <c r="E20" s="1"/>
    </row>
    <row r="21" spans="1:5" x14ac:dyDescent="0.3">
      <c r="A21" t="s">
        <v>1</v>
      </c>
      <c r="B21" s="1" t="s">
        <v>11</v>
      </c>
      <c r="C21" s="1" t="s">
        <v>11</v>
      </c>
      <c r="D21" s="1" t="s">
        <v>11</v>
      </c>
      <c r="E21" s="1" t="s">
        <v>11</v>
      </c>
    </row>
    <row r="22" spans="1:5" x14ac:dyDescent="0.3">
      <c r="A22" t="s">
        <v>2</v>
      </c>
      <c r="B22" s="1">
        <v>8</v>
      </c>
      <c r="C22" s="1">
        <v>7</v>
      </c>
      <c r="D22" s="1">
        <v>8</v>
      </c>
      <c r="E22" s="1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289A2-AA56-4C40-B1B4-6EABCB581BEE}">
  <dimension ref="A1:M23"/>
  <sheetViews>
    <sheetView workbookViewId="0">
      <selection activeCell="J20" sqref="J20"/>
    </sheetView>
  </sheetViews>
  <sheetFormatPr baseColWidth="10" defaultRowHeight="14.4" x14ac:dyDescent="0.3"/>
  <cols>
    <col min="1" max="1" width="11.88671875" customWidth="1"/>
    <col min="2" max="5" width="7.109375" customWidth="1"/>
    <col min="6" max="6" width="14" customWidth="1"/>
    <col min="7" max="7" width="14.5546875" customWidth="1"/>
    <col min="8" max="8" width="28.5546875" customWidth="1"/>
    <col min="9" max="9" width="14.33203125" customWidth="1"/>
    <col min="10" max="10" width="23.109375" customWidth="1"/>
    <col min="11" max="11" width="20.44140625" customWidth="1"/>
    <col min="12" max="12" width="18.5546875" customWidth="1"/>
    <col min="13" max="13" width="23.109375" customWidth="1"/>
  </cols>
  <sheetData>
    <row r="1" spans="1:8" x14ac:dyDescent="0.3">
      <c r="F1" t="s">
        <v>22</v>
      </c>
      <c r="G1" t="s">
        <v>21</v>
      </c>
      <c r="H1" t="s">
        <v>24</v>
      </c>
    </row>
    <row r="2" spans="1:8" x14ac:dyDescent="0.3">
      <c r="A2" s="3" t="s">
        <v>0</v>
      </c>
      <c r="B2" s="3">
        <v>1</v>
      </c>
      <c r="C2" s="3">
        <v>2</v>
      </c>
      <c r="D2" s="3">
        <v>3</v>
      </c>
      <c r="E2" s="3">
        <v>4</v>
      </c>
      <c r="H2" t="s">
        <v>17</v>
      </c>
    </row>
    <row r="3" spans="1:8" x14ac:dyDescent="0.3">
      <c r="A3" s="2" t="s">
        <v>13</v>
      </c>
    </row>
    <row r="4" spans="1:8" x14ac:dyDescent="0.3">
      <c r="A4" t="s">
        <v>2</v>
      </c>
      <c r="B4" s="1">
        <v>7</v>
      </c>
      <c r="C4" s="1">
        <v>7</v>
      </c>
      <c r="D4" s="1">
        <v>8</v>
      </c>
      <c r="E4" s="1">
        <v>7</v>
      </c>
      <c r="F4">
        <f>(B4+C4+D4+E4)/4</f>
        <v>7.25</v>
      </c>
      <c r="H4">
        <f>(F4-G5)^2</f>
        <v>0.5625</v>
      </c>
    </row>
    <row r="5" spans="1:8" x14ac:dyDescent="0.3">
      <c r="A5" s="2" t="s">
        <v>13</v>
      </c>
      <c r="B5" s="1"/>
      <c r="C5" s="1"/>
      <c r="D5" s="1"/>
      <c r="E5" s="1"/>
      <c r="G5">
        <f>(F4+F6)/2</f>
        <v>6.5</v>
      </c>
    </row>
    <row r="6" spans="1:8" x14ac:dyDescent="0.3">
      <c r="A6" t="s">
        <v>2</v>
      </c>
      <c r="B6" s="1">
        <v>6</v>
      </c>
      <c r="C6" s="1">
        <v>5</v>
      </c>
      <c r="D6" s="1">
        <v>6</v>
      </c>
      <c r="E6" s="1">
        <v>6</v>
      </c>
      <c r="F6">
        <f>(B6+C6+D6+E6)/4</f>
        <v>5.75</v>
      </c>
      <c r="H6">
        <f>(F6-G5)^2</f>
        <v>0.5625</v>
      </c>
    </row>
    <row r="7" spans="1:8" x14ac:dyDescent="0.3">
      <c r="A7" s="2" t="s">
        <v>14</v>
      </c>
      <c r="B7" s="1"/>
      <c r="C7" s="1"/>
      <c r="D7" s="1"/>
      <c r="E7" s="1"/>
    </row>
    <row r="8" spans="1:8" s="4" customFormat="1" x14ac:dyDescent="0.3">
      <c r="A8" s="4" t="s">
        <v>2</v>
      </c>
      <c r="B8" s="5">
        <v>7</v>
      </c>
      <c r="C8" s="5">
        <v>5</v>
      </c>
      <c r="D8" s="5">
        <v>7</v>
      </c>
      <c r="E8" s="5">
        <v>6</v>
      </c>
      <c r="F8" s="4">
        <f>(B8+C8+D8+E8)/4</f>
        <v>6.25</v>
      </c>
      <c r="G8" s="4">
        <f>(F8+F10)/2</f>
        <v>6.875</v>
      </c>
      <c r="H8" s="4">
        <f>(F8-G8)^2</f>
        <v>0.390625</v>
      </c>
    </row>
    <row r="9" spans="1:8" x14ac:dyDescent="0.3">
      <c r="A9" s="2" t="s">
        <v>14</v>
      </c>
      <c r="B9" s="1"/>
      <c r="C9" s="1"/>
      <c r="D9" s="1"/>
      <c r="E9" s="1"/>
    </row>
    <row r="10" spans="1:8" s="4" customFormat="1" x14ac:dyDescent="0.3">
      <c r="A10" s="4" t="s">
        <v>2</v>
      </c>
      <c r="B10" s="5">
        <v>8</v>
      </c>
      <c r="C10" s="5">
        <v>7</v>
      </c>
      <c r="D10" s="5">
        <v>9</v>
      </c>
      <c r="E10" s="5">
        <v>6</v>
      </c>
      <c r="F10" s="4">
        <f>(B10+C10+D10+E10)/4</f>
        <v>7.5</v>
      </c>
      <c r="H10" s="4">
        <f>(F10-G8)^2</f>
        <v>0.390625</v>
      </c>
    </row>
    <row r="11" spans="1:8" x14ac:dyDescent="0.3">
      <c r="A11" s="2" t="s">
        <v>16</v>
      </c>
      <c r="B11" s="1"/>
      <c r="C11" s="1"/>
      <c r="D11" s="1"/>
      <c r="E11" s="1"/>
    </row>
    <row r="12" spans="1:8" s="7" customFormat="1" x14ac:dyDescent="0.3">
      <c r="A12" s="7" t="s">
        <v>2</v>
      </c>
      <c r="B12" s="6">
        <v>6</v>
      </c>
      <c r="C12" s="6">
        <v>5</v>
      </c>
      <c r="D12" s="6">
        <v>6</v>
      </c>
      <c r="E12" s="6">
        <v>5</v>
      </c>
      <c r="F12" s="7">
        <f>(B12+C12+D12+E12)/4</f>
        <v>5.5</v>
      </c>
      <c r="H12" s="7">
        <f>(F12-G14)^2</f>
        <v>1.777777777777777</v>
      </c>
    </row>
    <row r="13" spans="1:8" x14ac:dyDescent="0.3">
      <c r="A13" s="2" t="s">
        <v>16</v>
      </c>
      <c r="B13" s="1"/>
      <c r="C13" s="1"/>
      <c r="D13" s="1"/>
      <c r="E13" s="1"/>
    </row>
    <row r="14" spans="1:8" s="7" customFormat="1" x14ac:dyDescent="0.3">
      <c r="A14" s="7" t="s">
        <v>2</v>
      </c>
      <c r="B14" s="6">
        <v>8</v>
      </c>
      <c r="C14" s="6">
        <v>8</v>
      </c>
      <c r="D14" s="6">
        <v>8</v>
      </c>
      <c r="E14" s="6">
        <v>6</v>
      </c>
      <c r="F14" s="7">
        <f>(B14+C14+D14+E14)/4</f>
        <v>7.5</v>
      </c>
      <c r="G14" s="7">
        <f>(F12+F14+F16)/3</f>
        <v>6.833333333333333</v>
      </c>
      <c r="H14" s="7">
        <f>(F14-G14)^2</f>
        <v>0.44444444444444486</v>
      </c>
    </row>
    <row r="15" spans="1:8" x14ac:dyDescent="0.3">
      <c r="A15" s="2" t="s">
        <v>16</v>
      </c>
      <c r="B15" s="1"/>
      <c r="C15" s="1"/>
      <c r="D15" s="1"/>
      <c r="E15" s="1"/>
    </row>
    <row r="16" spans="1:8" s="7" customFormat="1" x14ac:dyDescent="0.3">
      <c r="A16" s="7" t="s">
        <v>2</v>
      </c>
      <c r="B16" s="6">
        <v>8</v>
      </c>
      <c r="C16" s="6">
        <v>7</v>
      </c>
      <c r="D16" s="6">
        <v>8</v>
      </c>
      <c r="E16" s="6">
        <v>7</v>
      </c>
      <c r="F16" s="7">
        <f>(B16+C16+D16+E16)/4</f>
        <v>7.5</v>
      </c>
      <c r="H16" s="7">
        <f>(F16-G14)^2</f>
        <v>0.44444444444444486</v>
      </c>
    </row>
    <row r="20" spans="9:13" x14ac:dyDescent="0.3">
      <c r="I20" t="s">
        <v>28</v>
      </c>
      <c r="J20" t="s">
        <v>25</v>
      </c>
      <c r="K20" t="s">
        <v>23</v>
      </c>
      <c r="L20" t="s">
        <v>26</v>
      </c>
      <c r="M20" t="s">
        <v>27</v>
      </c>
    </row>
    <row r="21" spans="9:13" x14ac:dyDescent="0.3">
      <c r="I21" t="s">
        <v>13</v>
      </c>
      <c r="J21">
        <f>(H4+H6)/1</f>
        <v>1.125</v>
      </c>
      <c r="K21">
        <v>6.5</v>
      </c>
      <c r="L21">
        <f>SQRT(J21)</f>
        <v>1.0606601717798212</v>
      </c>
      <c r="M21">
        <f>L21/SQRT(2)</f>
        <v>0.74999999999999989</v>
      </c>
    </row>
    <row r="22" spans="9:13" x14ac:dyDescent="0.3">
      <c r="I22" t="s">
        <v>14</v>
      </c>
      <c r="J22">
        <f>(H8+H10)/1</f>
        <v>0.78125</v>
      </c>
      <c r="K22">
        <v>6.875</v>
      </c>
      <c r="L22">
        <f>SQRT(J22)</f>
        <v>0.88388347648318444</v>
      </c>
      <c r="M22">
        <f>L22/SQRT(2)</f>
        <v>0.625</v>
      </c>
    </row>
    <row r="23" spans="9:13" x14ac:dyDescent="0.3">
      <c r="I23" t="s">
        <v>16</v>
      </c>
      <c r="J23">
        <f>(H12+H14+H16)/2</f>
        <v>1.3333333333333335</v>
      </c>
      <c r="K23">
        <v>6.8333333300000003</v>
      </c>
      <c r="L23">
        <f>SQRT(J23)</f>
        <v>1.1547005383792517</v>
      </c>
      <c r="M23">
        <f>L23/SQRT(3)</f>
        <v>0.66666666666666674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read_me</vt:lpstr>
      <vt:lpstr>Nipbl brut</vt:lpstr>
      <vt:lpstr>Nipbl calculs</vt:lpstr>
      <vt:lpstr>Mecp2 brut</vt:lpstr>
      <vt:lpstr>Mecp2 calculs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Cassandra Liévin</dc:creator>
  <cp:lastModifiedBy>Cassandra Liévin</cp:lastModifiedBy>
  <dcterms:created xsi:type="dcterms:W3CDTF">2023-07-20T14:46:55Z</dcterms:created>
  <dcterms:modified xsi:type="dcterms:W3CDTF">2023-08-09T22:31:28Z</dcterms:modified>
</cp:coreProperties>
</file>