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oups\bloodfilter\CliftonAnderson\Hematocrit\"/>
    </mc:Choice>
  </mc:AlternateContent>
  <xr:revisionPtr revIDLastSave="0" documentId="13_ncr:1_{3B7E1C19-2760-4ABC-8441-0ACC5C842081}" xr6:coauthVersionLast="34" xr6:coauthVersionMax="34" xr10:uidLastSave="{00000000-0000-0000-0000-000000000000}"/>
  <bookViews>
    <workbookView xWindow="0" yWindow="0" windowWidth="16452" windowHeight="7452" xr2:uid="{02147613-315B-4C13-AF3C-8346047B8E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2" i="1"/>
  <c r="D2" i="1" s="1"/>
  <c r="F5" i="1" s="1"/>
  <c r="G5" i="1" s="1"/>
  <c r="F16" i="1" l="1"/>
  <c r="G16" i="1" s="1"/>
  <c r="F12" i="1"/>
  <c r="G12" i="1" s="1"/>
  <c r="F8" i="1"/>
  <c r="G8" i="1" s="1"/>
  <c r="F4" i="1"/>
  <c r="G4" i="1" s="1"/>
  <c r="F15" i="1"/>
  <c r="G15" i="1" s="1"/>
  <c r="F11" i="1"/>
  <c r="G11" i="1" s="1"/>
  <c r="F7" i="1"/>
  <c r="G7" i="1" s="1"/>
  <c r="F3" i="1"/>
  <c r="G3" i="1" s="1"/>
  <c r="F14" i="1"/>
  <c r="G14" i="1" s="1"/>
  <c r="F10" i="1"/>
  <c r="G10" i="1" s="1"/>
  <c r="F6" i="1"/>
  <c r="G6" i="1" s="1"/>
  <c r="F2" i="1"/>
  <c r="G2" i="1" s="1"/>
  <c r="F13" i="1"/>
  <c r="G13" i="1" s="1"/>
  <c r="F9" i="1"/>
  <c r="G9" i="1" s="1"/>
</calcChain>
</file>

<file path=xl/sharedStrings.xml><?xml version="1.0" encoding="utf-8"?>
<sst xmlns="http://schemas.openxmlformats.org/spreadsheetml/2006/main" count="12" uniqueCount="11">
  <si>
    <t>Voltage</t>
  </si>
  <si>
    <t>RPM</t>
  </si>
  <si>
    <t>resids</t>
  </si>
  <si>
    <t>a3</t>
  </si>
  <si>
    <t>a2</t>
  </si>
  <si>
    <t>a1</t>
  </si>
  <si>
    <t>a0</t>
  </si>
  <si>
    <t>RPM pred</t>
  </si>
  <si>
    <t>rank</t>
  </si>
  <si>
    <t>percentile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</si>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</sst>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2956627296587928"/>
                  <c:y val="0.42654271219925516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62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1900</c:v>
                </c:pt>
                <c:pt idx="1">
                  <c:v>2060</c:v>
                </c:pt>
                <c:pt idx="2">
                  <c:v>2343</c:v>
                </c:pt>
                <c:pt idx="3">
                  <c:v>2560</c:v>
                </c:pt>
                <c:pt idx="4">
                  <c:v>2782</c:v>
                </c:pt>
                <c:pt idx="5">
                  <c:v>2927</c:v>
                </c:pt>
                <c:pt idx="6">
                  <c:v>3033</c:v>
                </c:pt>
                <c:pt idx="7">
                  <c:v>3127</c:v>
                </c:pt>
                <c:pt idx="8">
                  <c:v>3186</c:v>
                </c:pt>
                <c:pt idx="9">
                  <c:v>3230</c:v>
                </c:pt>
                <c:pt idx="10">
                  <c:v>3269</c:v>
                </c:pt>
                <c:pt idx="11">
                  <c:v>3303</c:v>
                </c:pt>
                <c:pt idx="12">
                  <c:v>3328</c:v>
                </c:pt>
                <c:pt idx="13">
                  <c:v>3373</c:v>
                </c:pt>
                <c:pt idx="14">
                  <c:v>3405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E-4298-BCA1-AFA950C5A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534336"/>
        <c:axId val="416534992"/>
      </c:scatterChart>
      <c:valAx>
        <c:axId val="4165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34992"/>
        <c:crosses val="autoZero"/>
        <c:crossBetween val="midCat"/>
      </c:valAx>
      <c:valAx>
        <c:axId val="4165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3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quantile comparison plot of residuals</a:t>
            </a:r>
          </a:p>
        </c:rich>
      </c:tx>
      <c:layout>
        <c:manualLayout>
          <c:xMode val="edge"/>
          <c:yMode val="edge"/>
          <c:x val="0.1239234470691163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resids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Sheet1!$G$2:$G$16</c:f>
              <c:numCache>
                <c:formatCode>General</c:formatCode>
                <c:ptCount val="15"/>
                <c:pt idx="0">
                  <c:v>-0.72791329088164469</c:v>
                </c:pt>
                <c:pt idx="1">
                  <c:v>1.8339146358159142</c:v>
                </c:pt>
                <c:pt idx="2">
                  <c:v>0.16789400478810546</c:v>
                </c:pt>
                <c:pt idx="3">
                  <c:v>1.2815515655446006</c:v>
                </c:pt>
                <c:pt idx="4">
                  <c:v>-1.8339146358159142</c:v>
                </c:pt>
                <c:pt idx="5">
                  <c:v>-0.96742156610170071</c:v>
                </c:pt>
                <c:pt idx="6">
                  <c:v>-0.16789400478810546</c:v>
                </c:pt>
                <c:pt idx="7">
                  <c:v>-0.34069482708779553</c:v>
                </c:pt>
                <c:pt idx="8">
                  <c:v>0.34069482708779542</c:v>
                </c:pt>
                <c:pt idx="9">
                  <c:v>0.96742156610170071</c:v>
                </c:pt>
                <c:pt idx="10">
                  <c:v>0.72791329088164458</c:v>
                </c:pt>
                <c:pt idx="11">
                  <c:v>0</c:v>
                </c:pt>
                <c:pt idx="12">
                  <c:v>-0.52440051270804089</c:v>
                </c:pt>
                <c:pt idx="13">
                  <c:v>-1.2815515655446006</c:v>
                </c:pt>
                <c:pt idx="14">
                  <c:v>0.52440051270804078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-1.544820000000982</c:v>
                </c:pt>
                <c:pt idx="1">
                  <c:v>24.640999999999622</c:v>
                </c:pt>
                <c:pt idx="2">
                  <c:v>13.521500000000742</c:v>
                </c:pt>
                <c:pt idx="3">
                  <c:v>24.025000000001455</c:v>
                </c:pt>
                <c:pt idx="4">
                  <c:v>-10.626000000002023</c:v>
                </c:pt>
                <c:pt idx="5">
                  <c:v>-4.2090000000007421</c:v>
                </c:pt>
                <c:pt idx="6">
                  <c:v>9.4984999999996944</c:v>
                </c:pt>
                <c:pt idx="7">
                  <c:v>7.7190000000009604</c:v>
                </c:pt>
                <c:pt idx="8">
                  <c:v>17.675000000001091</c:v>
                </c:pt>
                <c:pt idx="9">
                  <c:v>23.588999999998123</c:v>
                </c:pt>
                <c:pt idx="10">
                  <c:v>19.683499999997366</c:v>
                </c:pt>
                <c:pt idx="11">
                  <c:v>10.180999999998676</c:v>
                </c:pt>
                <c:pt idx="12">
                  <c:v>3.3039999999982683</c:v>
                </c:pt>
                <c:pt idx="13">
                  <c:v>-7.6835000000010041</c:v>
                </c:pt>
                <c:pt idx="14">
                  <c:v>19.501000000002023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6-4812-92D0-1B647A0B1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86688"/>
        <c:axId val="592282752"/>
      </c:scatterChart>
      <c:valAx>
        <c:axId val="59228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2752"/>
        <c:crosses val="autoZero"/>
        <c:crossBetween val="midCat"/>
      </c:valAx>
      <c:valAx>
        <c:axId val="5922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228417</xdr:colOff>
      <xdr:row>5</xdr:row>
      <xdr:rowOff>183243</xdr:rowOff>
    </xdr:from>
    <xdr:to>
      <xdr:col>14</xdr:col>
      <xdr:colOff>533217</xdr:colOff>
      <xdr:row>20</xdr:row>
      <xdr:rowOff>183244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AA61E-7020-41C1-AA2C-6A558BEDF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232834</xdr:colOff>
      <xdr:row>21</xdr:row>
      <xdr:rowOff>0</xdr:rowOff>
    </xdr:from>
    <xdr:to>
      <xdr:col>14</xdr:col>
      <xdr:colOff>537634</xdr:colOff>
      <xdr:row>35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09850C-FDF3-4CCC-8DA6-FDD92771C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CB5A-24A3-49F2-A5FF-3603A4C0BE96}">
  <dimension ref="A1:K16"/>
  <sheetViews>
    <sheetView tabSelected="1" topLeftCell="E1" zoomScale="90" zoomScaleNormal="90" workbookViewId="0">
      <selection activeCell="E19" sqref="E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10</v>
      </c>
      <c r="H1" t="s">
        <v>2</v>
      </c>
      <c r="J1" t="s">
        <v>3</v>
      </c>
      <c r="K1">
        <v>5.6299999999999996E-3</v>
      </c>
    </row>
    <row r="2" spans="1:11" x14ac:dyDescent="0.3">
      <c r="A2">
        <v>62</v>
      </c>
      <c r="B2">
        <v>1900</v>
      </c>
      <c r="C2">
        <f>$K$1*A2^3+$K$2*A2^2+$K$3*A2+$K$4</f>
        <v>1898.455179999999</v>
      </c>
      <c r="D2">
        <f>C2-B2</f>
        <v>-1.544820000000982</v>
      </c>
      <c r="E2">
        <v>4</v>
      </c>
      <c r="F2">
        <f>(E2-0.5)/COUNT($D$2:$D$16)</f>
        <v>0.23333333333333334</v>
      </c>
      <c r="G2">
        <f>_xlfn.NORM.S.INV(F2)</f>
        <v>-0.72791329088164469</v>
      </c>
      <c r="H2">
        <v>-1.544820000000982</v>
      </c>
      <c r="J2" t="s">
        <v>4</v>
      </c>
      <c r="K2">
        <v>-2.0698400000000001</v>
      </c>
    </row>
    <row r="3" spans="1:11" x14ac:dyDescent="0.3">
      <c r="A3">
        <v>65</v>
      </c>
      <c r="B3">
        <v>2060</v>
      </c>
      <c r="C3">
        <f>$K$1*A3^3+$K$2*A3^2+$K$3*A3+$K$4</f>
        <v>2084.6409999999996</v>
      </c>
      <c r="D3">
        <f t="shared" ref="D3:D16" si="0">C3-B3</f>
        <v>24.640999999999622</v>
      </c>
      <c r="E3">
        <v>15</v>
      </c>
      <c r="F3">
        <f t="shared" ref="F3:F16" si="1">(E3-0.5)/COUNT($D$2:$D$16)</f>
        <v>0.96666666666666667</v>
      </c>
      <c r="G3">
        <f t="shared" ref="G3:G16" si="2">_xlfn.NORM.S.INV(F3)</f>
        <v>1.8339146358159142</v>
      </c>
      <c r="H3">
        <v>24.640999999999622</v>
      </c>
      <c r="J3" t="s">
        <v>5</v>
      </c>
      <c r="K3">
        <v>256.81425000000002</v>
      </c>
    </row>
    <row r="4" spans="1:11" x14ac:dyDescent="0.3">
      <c r="A4">
        <v>70</v>
      </c>
      <c r="B4">
        <v>2343</v>
      </c>
      <c r="C4">
        <f>$K$1*A4^3+$K$2*A4^2+$K$3*A4+$K$4</f>
        <v>2356.5215000000007</v>
      </c>
      <c r="D4">
        <f t="shared" si="0"/>
        <v>13.521500000000742</v>
      </c>
      <c r="E4">
        <v>9</v>
      </c>
      <c r="F4">
        <f t="shared" si="1"/>
        <v>0.56666666666666665</v>
      </c>
      <c r="G4">
        <f t="shared" si="2"/>
        <v>0.16789400478810546</v>
      </c>
      <c r="H4">
        <v>13.521500000000742</v>
      </c>
      <c r="J4" t="s">
        <v>6</v>
      </c>
      <c r="K4">
        <v>-7409.35</v>
      </c>
    </row>
    <row r="5" spans="1:11" x14ac:dyDescent="0.3">
      <c r="A5">
        <v>75</v>
      </c>
      <c r="B5">
        <v>2560</v>
      </c>
      <c r="C5">
        <f>$K$1*A5^3+$K$2*A5^2+$K$3*A5+$K$4</f>
        <v>2584.0250000000015</v>
      </c>
      <c r="D5">
        <f t="shared" si="0"/>
        <v>24.025000000001455</v>
      </c>
      <c r="E5">
        <v>14</v>
      </c>
      <c r="F5">
        <f t="shared" si="1"/>
        <v>0.9</v>
      </c>
      <c r="G5">
        <f t="shared" si="2"/>
        <v>1.2815515655446006</v>
      </c>
      <c r="H5">
        <v>24.025000000001455</v>
      </c>
    </row>
    <row r="6" spans="1:11" x14ac:dyDescent="0.3">
      <c r="A6">
        <v>80</v>
      </c>
      <c r="B6">
        <v>2782</v>
      </c>
      <c r="C6">
        <f>$K$1*A6^3+$K$2*A6^2+$K$3*A6+$K$4</f>
        <v>2771.373999999998</v>
      </c>
      <c r="D6">
        <f t="shared" si="0"/>
        <v>-10.626000000002023</v>
      </c>
      <c r="E6">
        <v>1</v>
      </c>
      <c r="F6">
        <f t="shared" si="1"/>
        <v>3.3333333333333333E-2</v>
      </c>
      <c r="G6">
        <f t="shared" si="2"/>
        <v>-1.8339146358159142</v>
      </c>
      <c r="H6">
        <v>-10.626000000002023</v>
      </c>
    </row>
    <row r="7" spans="1:11" x14ac:dyDescent="0.3">
      <c r="A7">
        <v>85</v>
      </c>
      <c r="B7">
        <v>2927</v>
      </c>
      <c r="C7">
        <f>$K$1*A7^3+$K$2*A7^2+$K$3*A7+$K$4</f>
        <v>2922.7909999999993</v>
      </c>
      <c r="D7">
        <f t="shared" si="0"/>
        <v>-4.2090000000007421</v>
      </c>
      <c r="E7">
        <v>3</v>
      </c>
      <c r="F7">
        <f t="shared" si="1"/>
        <v>0.16666666666666666</v>
      </c>
      <c r="G7">
        <f t="shared" si="2"/>
        <v>-0.96742156610170071</v>
      </c>
      <c r="H7">
        <v>-4.2090000000007421</v>
      </c>
    </row>
    <row r="8" spans="1:11" x14ac:dyDescent="0.3">
      <c r="A8">
        <v>90</v>
      </c>
      <c r="B8">
        <v>3033</v>
      </c>
      <c r="C8">
        <f>$K$1*A8^3+$K$2*A8^2+$K$3*A8+$K$4</f>
        <v>3042.4984999999997</v>
      </c>
      <c r="D8">
        <f t="shared" si="0"/>
        <v>9.4984999999996944</v>
      </c>
      <c r="E8">
        <v>7</v>
      </c>
      <c r="F8">
        <f t="shared" si="1"/>
        <v>0.43333333333333335</v>
      </c>
      <c r="G8">
        <f t="shared" si="2"/>
        <v>-0.16789400478810546</v>
      </c>
      <c r="H8">
        <v>9.4984999999996944</v>
      </c>
    </row>
    <row r="9" spans="1:11" x14ac:dyDescent="0.3">
      <c r="A9">
        <v>95</v>
      </c>
      <c r="B9">
        <v>3127</v>
      </c>
      <c r="C9">
        <f>$K$1*A9^3+$K$2*A9^2+$K$3*A9+$K$4</f>
        <v>3134.719000000001</v>
      </c>
      <c r="D9">
        <f t="shared" si="0"/>
        <v>7.7190000000009604</v>
      </c>
      <c r="E9">
        <v>6</v>
      </c>
      <c r="F9">
        <f t="shared" si="1"/>
        <v>0.36666666666666664</v>
      </c>
      <c r="G9">
        <f t="shared" si="2"/>
        <v>-0.34069482708779553</v>
      </c>
      <c r="H9">
        <v>7.7190000000009604</v>
      </c>
    </row>
    <row r="10" spans="1:11" x14ac:dyDescent="0.3">
      <c r="A10">
        <v>100</v>
      </c>
      <c r="B10">
        <v>3186</v>
      </c>
      <c r="C10">
        <f>$K$1*A10^3+$K$2*A10^2+$K$3*A10+$K$4</f>
        <v>3203.6750000000011</v>
      </c>
      <c r="D10">
        <f t="shared" si="0"/>
        <v>17.675000000001091</v>
      </c>
      <c r="E10">
        <v>10</v>
      </c>
      <c r="F10">
        <f t="shared" si="1"/>
        <v>0.6333333333333333</v>
      </c>
      <c r="G10">
        <f t="shared" si="2"/>
        <v>0.34069482708779542</v>
      </c>
      <c r="H10">
        <v>17.675000000001091</v>
      </c>
    </row>
    <row r="11" spans="1:11" x14ac:dyDescent="0.3">
      <c r="A11">
        <v>105</v>
      </c>
      <c r="B11">
        <v>3230</v>
      </c>
      <c r="C11">
        <f>$K$1*A11^3+$K$2*A11^2+$K$3*A11+$K$4</f>
        <v>3253.5889999999981</v>
      </c>
      <c r="D11">
        <f t="shared" si="0"/>
        <v>23.588999999998123</v>
      </c>
      <c r="E11">
        <v>13</v>
      </c>
      <c r="F11">
        <f t="shared" si="1"/>
        <v>0.83333333333333337</v>
      </c>
      <c r="G11">
        <f t="shared" si="2"/>
        <v>0.96742156610170071</v>
      </c>
      <c r="H11">
        <v>23.588999999998123</v>
      </c>
    </row>
    <row r="12" spans="1:11" x14ac:dyDescent="0.3">
      <c r="A12">
        <v>110</v>
      </c>
      <c r="B12">
        <v>3269</v>
      </c>
      <c r="C12">
        <f>$K$1*A12^3+$K$2*A12^2+$K$3*A12+$K$4</f>
        <v>3288.6834999999974</v>
      </c>
      <c r="D12">
        <f t="shared" si="0"/>
        <v>19.683499999997366</v>
      </c>
      <c r="E12">
        <v>12</v>
      </c>
      <c r="F12">
        <f t="shared" si="1"/>
        <v>0.76666666666666672</v>
      </c>
      <c r="G12">
        <f t="shared" si="2"/>
        <v>0.72791329088164458</v>
      </c>
      <c r="H12">
        <v>19.683499999997366</v>
      </c>
    </row>
    <row r="13" spans="1:11" x14ac:dyDescent="0.3">
      <c r="A13">
        <v>115</v>
      </c>
      <c r="B13">
        <v>3303</v>
      </c>
      <c r="C13">
        <f>$K$1*A13^3+$K$2*A13^2+$K$3*A13+$K$4</f>
        <v>3313.1809999999987</v>
      </c>
      <c r="D13">
        <f t="shared" si="0"/>
        <v>10.180999999998676</v>
      </c>
      <c r="E13">
        <v>8</v>
      </c>
      <c r="F13">
        <f t="shared" si="1"/>
        <v>0.5</v>
      </c>
      <c r="G13">
        <f t="shared" si="2"/>
        <v>0</v>
      </c>
      <c r="H13">
        <v>10.180999999998676</v>
      </c>
    </row>
    <row r="14" spans="1:11" x14ac:dyDescent="0.3">
      <c r="A14">
        <v>120</v>
      </c>
      <c r="B14">
        <v>3328</v>
      </c>
      <c r="C14">
        <f>$K$1*A14^3+$K$2*A14^2+$K$3*A14+$K$4</f>
        <v>3331.3039999999983</v>
      </c>
      <c r="D14">
        <f t="shared" si="0"/>
        <v>3.3039999999982683</v>
      </c>
      <c r="E14">
        <v>5</v>
      </c>
      <c r="F14">
        <f t="shared" si="1"/>
        <v>0.3</v>
      </c>
      <c r="G14">
        <f t="shared" si="2"/>
        <v>-0.52440051270804089</v>
      </c>
      <c r="H14">
        <v>3.3039999999982683</v>
      </c>
    </row>
    <row r="15" spans="1:11" x14ac:dyDescent="0.3">
      <c r="A15">
        <v>130</v>
      </c>
      <c r="B15">
        <v>3373</v>
      </c>
      <c r="C15">
        <f>$K$1*A15^3+$K$2*A15^2+$K$3*A15+$K$4</f>
        <v>3365.316499999999</v>
      </c>
      <c r="D15">
        <f t="shared" si="0"/>
        <v>-7.6835000000010041</v>
      </c>
      <c r="E15">
        <v>2</v>
      </c>
      <c r="F15">
        <f t="shared" si="1"/>
        <v>0.1</v>
      </c>
      <c r="G15">
        <f t="shared" si="2"/>
        <v>-1.2815515655446006</v>
      </c>
      <c r="H15">
        <v>-7.6835000000010041</v>
      </c>
    </row>
    <row r="16" spans="1:11" x14ac:dyDescent="0.3">
      <c r="A16">
        <v>140</v>
      </c>
      <c r="B16">
        <v>3405</v>
      </c>
      <c r="C16">
        <f>$K$1*A16^3+$K$2*A16^2+$K$3*A16+$K$4</f>
        <v>3424.501000000002</v>
      </c>
      <c r="D16">
        <f t="shared" si="0"/>
        <v>19.501000000002023</v>
      </c>
      <c r="E16">
        <v>11</v>
      </c>
      <c r="F16">
        <f t="shared" si="1"/>
        <v>0.7</v>
      </c>
      <c r="G16">
        <f t="shared" si="2"/>
        <v>0.52440051270804078</v>
      </c>
      <c r="H16">
        <v>19.501000000002023</v>
      </c>
    </row>
  </sheetData>
  <sortState ref="B19:D33">
    <sortCondition ref="C19:C3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Anderson</dc:creator>
  <cp:lastModifiedBy>Clifton Anderson</cp:lastModifiedBy>
  <dcterms:created xsi:type="dcterms:W3CDTF">2018-08-06T16:18:43Z</dcterms:created>
  <dcterms:modified xsi:type="dcterms:W3CDTF">2018-08-06T20:37:44Z</dcterms:modified>
</cp:coreProperties>
</file>