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bloodfilter\CliftonAnderson\Hematocrit\"/>
    </mc:Choice>
  </mc:AlternateContent>
  <bookViews>
    <workbookView xWindow="0" yWindow="0" windowWidth="20490" windowHeight="7650" activeTab="1"/>
  </bookViews>
  <sheets>
    <sheet name="Sheet1" sheetId="1" r:id="rId1"/>
    <sheet name="Sheet1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D2" i="3"/>
  <c r="D5" i="3"/>
  <c r="C5" i="3" s="1"/>
  <c r="E5" i="3" s="1"/>
  <c r="B6" i="3"/>
  <c r="C6" i="3"/>
  <c r="E6" i="3"/>
  <c r="B7" i="3"/>
  <c r="C7" i="3"/>
  <c r="E7" i="3"/>
  <c r="B8" i="3"/>
  <c r="B9" i="3"/>
  <c r="B12" i="3" s="1" a="1"/>
  <c r="C13" i="3" l="1"/>
  <c r="C15" i="3"/>
  <c r="B12" i="3"/>
  <c r="B14" i="3"/>
  <c r="B16" i="3"/>
  <c r="C12" i="3"/>
  <c r="C14" i="3"/>
  <c r="C16" i="3"/>
  <c r="B13" i="3"/>
  <c r="B15" i="3"/>
  <c r="C9" i="1"/>
  <c r="C8" i="1"/>
  <c r="C7" i="1"/>
  <c r="C6" i="1"/>
  <c r="C3" i="1"/>
  <c r="C4" i="1"/>
  <c r="C5" i="1"/>
  <c r="C2" i="1"/>
  <c r="F8" i="3" l="1"/>
  <c r="F3" i="3"/>
  <c r="F4" i="3"/>
  <c r="F5" i="3"/>
  <c r="F6" i="3"/>
  <c r="F7" i="3"/>
  <c r="F9" i="3"/>
</calcChain>
</file>

<file path=xl/sharedStrings.xml><?xml version="1.0" encoding="utf-8"?>
<sst xmlns="http://schemas.openxmlformats.org/spreadsheetml/2006/main" count="21" uniqueCount="20">
  <si>
    <t>CAD</t>
  </si>
  <si>
    <t>Real</t>
  </si>
  <si>
    <t>Ratio</t>
  </si>
  <si>
    <t>washed</t>
  </si>
  <si>
    <t>pred</t>
  </si>
  <si>
    <t>balance</t>
  </si>
  <si>
    <t>trough</t>
  </si>
  <si>
    <t>output</t>
  </si>
  <si>
    <t>Input</t>
  </si>
  <si>
    <t>SE</t>
  </si>
  <si>
    <t>estimate</t>
  </si>
  <si>
    <t>r</t>
  </si>
  <si>
    <t>F</t>
  </si>
  <si>
    <t>SE(y)</t>
  </si>
  <si>
    <t>dof</t>
  </si>
  <si>
    <t>resid SS</t>
  </si>
  <si>
    <t>RegSS</t>
  </si>
  <si>
    <t>slope</t>
  </si>
  <si>
    <t>intercept</t>
  </si>
  <si>
    <t>SE is greater than 3-intercept. Analysis not sensitive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</si>
</sst>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Ratio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0.79999999999999993</c:v>
                </c:pt>
                <c:pt idx="1">
                  <c:v>0.9</c:v>
                </c:pt>
                <c:pt idx="2">
                  <c:v>0.8</c:v>
                </c:pt>
                <c:pt idx="3">
                  <c:v>0.83333333333333337</c:v>
                </c:pt>
                <c:pt idx="4">
                  <c:v>0.8</c:v>
                </c:pt>
                <c:pt idx="5">
                  <c:v>0.875</c:v>
                </c:pt>
                <c:pt idx="6">
                  <c:v>0.9</c:v>
                </c:pt>
                <c:pt idx="7">
                  <c:v>0.88000000000000012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9-4FFD-BFAE-AD5DFDBD2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818240"/>
        <c:axId val="870146848"/>
      </c:scatterChart>
      <c:valAx>
        <c:axId val="140081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146848"/>
        <c:crosses val="autoZero"/>
        <c:crossBetween val="midCat"/>
      </c:valAx>
      <c:valAx>
        <c:axId val="87014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81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102868898144489E-2"/>
                  <c:y val="8.95495495495495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(2)'!$A$3:$A$9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'Sheet1 (2)'!$B$3:$B$9</c:f>
              <c:numCache>
                <c:formatCode>General</c:formatCode>
                <c:ptCount val="7"/>
                <c:pt idx="0">
                  <c:v>0.71419999999999995</c:v>
                </c:pt>
                <c:pt idx="1">
                  <c:v>0.82359999999999989</c:v>
                </c:pt>
                <c:pt idx="2">
                  <c:v>2.7242999999999999</c:v>
                </c:pt>
                <c:pt idx="3">
                  <c:v>1.7393999999999998</c:v>
                </c:pt>
                <c:pt idx="4">
                  <c:v>1.8148999999999997</c:v>
                </c:pt>
                <c:pt idx="5">
                  <c:v>2.6517999999999997</c:v>
                </c:pt>
                <c:pt idx="6">
                  <c:v>3.6144999999999996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FE-4DC2-A38E-09CE0CBE4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740256"/>
        <c:axId val="382740584"/>
      </c:scatterChart>
      <c:valAx>
        <c:axId val="38274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740584"/>
        <c:crosses val="autoZero"/>
        <c:crossBetween val="midCat"/>
      </c:valAx>
      <c:valAx>
        <c:axId val="38274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74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12</xdr:row>
      <xdr:rowOff>14287</xdr:rowOff>
    </xdr:from>
    <xdr:to>
      <xdr:col>16</xdr:col>
      <xdr:colOff>428625</xdr:colOff>
      <xdr:row>26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9525</xdr:rowOff>
    </xdr:from>
    <xdr:to>
      <xdr:col>8</xdr:col>
      <xdr:colOff>28575</xdr:colOff>
      <xdr:row>24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2.4</v>
      </c>
      <c r="C2">
        <f>B2/A2</f>
        <v>0.79999999999999993</v>
      </c>
      <c r="D2">
        <v>1</v>
      </c>
    </row>
    <row r="3" spans="1:4" x14ac:dyDescent="0.25">
      <c r="A3">
        <v>4</v>
      </c>
      <c r="B3">
        <v>3.6</v>
      </c>
      <c r="C3">
        <f t="shared" ref="C3:C9" si="0">B3/A3</f>
        <v>0.9</v>
      </c>
      <c r="D3">
        <v>0</v>
      </c>
    </row>
    <row r="4" spans="1:4" x14ac:dyDescent="0.25">
      <c r="A4">
        <v>5</v>
      </c>
      <c r="B4">
        <v>4</v>
      </c>
      <c r="C4">
        <f t="shared" si="0"/>
        <v>0.8</v>
      </c>
      <c r="D4">
        <v>1</v>
      </c>
    </row>
    <row r="5" spans="1:4" x14ac:dyDescent="0.25">
      <c r="A5">
        <v>3</v>
      </c>
      <c r="B5">
        <v>2.5</v>
      </c>
      <c r="C5">
        <f t="shared" si="0"/>
        <v>0.83333333333333337</v>
      </c>
      <c r="D5">
        <v>1</v>
      </c>
    </row>
    <row r="6" spans="1:4" x14ac:dyDescent="0.25">
      <c r="A6">
        <v>5</v>
      </c>
      <c r="B6">
        <v>4</v>
      </c>
      <c r="C6">
        <f t="shared" si="0"/>
        <v>0.8</v>
      </c>
      <c r="D6">
        <v>1</v>
      </c>
    </row>
    <row r="7" spans="1:4" x14ac:dyDescent="0.25">
      <c r="A7">
        <v>4</v>
      </c>
      <c r="B7">
        <v>3.5</v>
      </c>
      <c r="C7">
        <f t="shared" si="0"/>
        <v>0.875</v>
      </c>
      <c r="D7">
        <v>0</v>
      </c>
    </row>
    <row r="8" spans="1:4" x14ac:dyDescent="0.25">
      <c r="A8">
        <v>3</v>
      </c>
      <c r="B8">
        <v>2.7</v>
      </c>
      <c r="C8">
        <f t="shared" si="0"/>
        <v>0.9</v>
      </c>
      <c r="D8">
        <v>2</v>
      </c>
    </row>
    <row r="9" spans="1:4" x14ac:dyDescent="0.25">
      <c r="A9">
        <v>5</v>
      </c>
      <c r="B9">
        <v>4.4000000000000004</v>
      </c>
      <c r="C9">
        <f t="shared" si="0"/>
        <v>0.88000000000000012</v>
      </c>
      <c r="D9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9" sqref="G9"/>
    </sheetView>
  </sheetViews>
  <sheetFormatPr defaultRowHeight="15" x14ac:dyDescent="0.25"/>
  <sheetData>
    <row r="1" spans="1:9" x14ac:dyDescent="0.25">
      <c r="A1" t="s">
        <v>8</v>
      </c>
      <c r="B1" t="s">
        <v>7</v>
      </c>
      <c r="C1" t="s">
        <v>6</v>
      </c>
      <c r="D1" t="s">
        <v>6</v>
      </c>
      <c r="E1" t="s">
        <v>5</v>
      </c>
      <c r="F1" t="s">
        <v>4</v>
      </c>
    </row>
    <row r="2" spans="1:9" x14ac:dyDescent="0.25">
      <c r="A2">
        <f>3</f>
        <v>3</v>
      </c>
      <c r="B2">
        <v>0</v>
      </c>
      <c r="D2">
        <f>64.0607</f>
        <v>64.060699999999997</v>
      </c>
    </row>
    <row r="3" spans="1:9" x14ac:dyDescent="0.25">
      <c r="A3">
        <v>4</v>
      </c>
      <c r="B3">
        <v>0.71419999999999995</v>
      </c>
      <c r="F3">
        <f>$B$12*A3+$C$12</f>
        <v>0.79271730769230864</v>
      </c>
    </row>
    <row r="4" spans="1:9" x14ac:dyDescent="0.25">
      <c r="A4">
        <v>4</v>
      </c>
      <c r="B4">
        <v>0.82359999999999989</v>
      </c>
      <c r="F4">
        <f>$B$12*A4+$C$12</f>
        <v>0.79271730769230864</v>
      </c>
    </row>
    <row r="5" spans="1:9" x14ac:dyDescent="0.25">
      <c r="A5">
        <v>6</v>
      </c>
      <c r="B5">
        <v>2.7242999999999999</v>
      </c>
      <c r="C5">
        <f>D5-$D$2</f>
        <v>3.0253000000000014</v>
      </c>
      <c r="D5">
        <f>67.086</f>
        <v>67.085999999999999</v>
      </c>
      <c r="E5">
        <f>C5+B5</f>
        <v>5.7496000000000009</v>
      </c>
      <c r="F5">
        <f>$B$12*A5+$C$12</f>
        <v>2.6890903846153846</v>
      </c>
    </row>
    <row r="6" spans="1:9" x14ac:dyDescent="0.25">
      <c r="A6">
        <v>5</v>
      </c>
      <c r="B6">
        <f>6.5344-4.795</f>
        <v>1.7393999999999998</v>
      </c>
      <c r="C6">
        <f>D6-$D$2</f>
        <v>3.1094000000000079</v>
      </c>
      <c r="D6">
        <v>67.170100000000005</v>
      </c>
      <c r="E6">
        <f>C6+B6</f>
        <v>4.8488000000000078</v>
      </c>
      <c r="F6">
        <f>$B$12*A6+$C$12</f>
        <v>1.7409038461538464</v>
      </c>
    </row>
    <row r="7" spans="1:9" x14ac:dyDescent="0.25">
      <c r="A7">
        <v>5</v>
      </c>
      <c r="B7">
        <f>10.7066-8.8917</f>
        <v>1.8148999999999997</v>
      </c>
      <c r="C7">
        <f>D7-$D$2</f>
        <v>2.969300000000004</v>
      </c>
      <c r="D7">
        <v>67.03</v>
      </c>
      <c r="E7">
        <f>C7+B7</f>
        <v>4.7842000000000038</v>
      </c>
      <c r="F7">
        <f>$B$12*A7+$C$12</f>
        <v>1.7409038461538464</v>
      </c>
    </row>
    <row r="8" spans="1:9" x14ac:dyDescent="0.25">
      <c r="A8">
        <v>6</v>
      </c>
      <c r="B8">
        <f>13.3584-10.7066</f>
        <v>2.6517999999999997</v>
      </c>
      <c r="F8">
        <f>$B$12*A8+$C$12</f>
        <v>2.6890903846153846</v>
      </c>
    </row>
    <row r="9" spans="1:9" x14ac:dyDescent="0.25">
      <c r="A9">
        <v>7</v>
      </c>
      <c r="B9">
        <f>12.6281-9.0136</f>
        <v>3.6144999999999996</v>
      </c>
      <c r="F9">
        <f>$B$12*A9+$C$12</f>
        <v>3.6372769230769229</v>
      </c>
    </row>
    <row r="11" spans="1:9" x14ac:dyDescent="0.25">
      <c r="B11" t="s">
        <v>17</v>
      </c>
      <c r="C11" t="s">
        <v>18</v>
      </c>
    </row>
    <row r="12" spans="1:9" x14ac:dyDescent="0.25">
      <c r="A12" t="s">
        <v>10</v>
      </c>
      <c r="B12">
        <f t="array" ref="B12:C16">LINEST(B3:B9,A3:A9,TRUE,TRUE)</f>
        <v>0.94818653846153811</v>
      </c>
      <c r="C12">
        <v>-3.0000288461538438</v>
      </c>
    </row>
    <row r="13" spans="1:9" x14ac:dyDescent="0.25">
      <c r="A13" t="s">
        <v>9</v>
      </c>
      <c r="B13">
        <v>2.0589238280911887E-2</v>
      </c>
      <c r="C13">
        <v>0.11087644139607319</v>
      </c>
      <c r="D13" s="1" t="s">
        <v>19</v>
      </c>
      <c r="E13" s="1"/>
      <c r="F13" s="1"/>
      <c r="G13" s="1"/>
      <c r="H13" s="1"/>
      <c r="I13" s="1"/>
    </row>
    <row r="14" spans="1:9" x14ac:dyDescent="0.25">
      <c r="A14" t="s">
        <v>11</v>
      </c>
      <c r="B14">
        <v>0.99764798372551522</v>
      </c>
      <c r="C14">
        <v>5.6116804352789401E-2</v>
      </c>
      <c r="D14" t="s">
        <v>13</v>
      </c>
    </row>
    <row r="15" spans="1:9" x14ac:dyDescent="0.25">
      <c r="A15" t="s">
        <v>12</v>
      </c>
      <c r="B15">
        <v>2120.8356305783509</v>
      </c>
      <c r="C15">
        <v>5</v>
      </c>
      <c r="D15" t="s">
        <v>14</v>
      </c>
    </row>
    <row r="16" spans="1:9" x14ac:dyDescent="0.25">
      <c r="A16" t="s">
        <v>16</v>
      </c>
      <c r="B16">
        <v>6.6787144299175818</v>
      </c>
      <c r="C16">
        <v>1.5745478653846217E-2</v>
      </c>
      <c r="D16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Anderson</dc:creator>
  <cp:lastModifiedBy>Pitt Research Group</cp:lastModifiedBy>
  <dcterms:created xsi:type="dcterms:W3CDTF">2018-08-15T16:09:59Z</dcterms:created>
  <dcterms:modified xsi:type="dcterms:W3CDTF">2018-08-20T23:35:30Z</dcterms:modified>
</cp:coreProperties>
</file>