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d0e7a053322a97/Documents/GenAtomic/Optimize/Calc/"/>
    </mc:Choice>
  </mc:AlternateContent>
  <xr:revisionPtr revIDLastSave="0" documentId="13_ncr:1_{56B6C068-AFE1-49D7-8B88-0B5A05F438BC}" xr6:coauthVersionLast="47" xr6:coauthVersionMax="47" xr10:uidLastSave="{00000000-0000-0000-0000-000000000000}"/>
  <bookViews>
    <workbookView xWindow="-90" yWindow="-90" windowWidth="16637" windowHeight="9437" xr2:uid="{738DFCFF-3A0D-4B61-9084-C2C50E31EE06}"/>
  </bookViews>
  <sheets>
    <sheet name="CSV" sheetId="3" r:id="rId1"/>
    <sheet name="Cap cost 2020" sheetId="6" r:id="rId2"/>
  </sheets>
  <definedNames>
    <definedName name="Lifetime_Battery">CSV!$G$5</definedName>
    <definedName name="Lifetime_Coal">CSV!$F$5</definedName>
    <definedName name="Lifetime_Gas">CSV!$E$5</definedName>
    <definedName name="Lifetime_Nuclear">CSV!$D$5</definedName>
    <definedName name="Lifetime_Solar">CSV!$B$5</definedName>
    <definedName name="Lifetime_Wind">CSV!$C$5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/>
  <c r="E4" i="3"/>
  <c r="F4" i="3"/>
  <c r="G4" i="3"/>
  <c r="B4" i="3"/>
  <c r="C5" i="3" l="1"/>
  <c r="D5" i="3"/>
  <c r="E5" i="3"/>
  <c r="F5" i="3"/>
  <c r="G5" i="3"/>
  <c r="B5" i="3"/>
  <c r="C2" i="3" l="1"/>
  <c r="D2" i="3"/>
  <c r="E2" i="3"/>
  <c r="F2" i="3"/>
  <c r="G2" i="3"/>
  <c r="B2" i="3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</calcChain>
</file>

<file path=xl/sharedStrings.xml><?xml version="1.0" encoding="utf-8"?>
<sst xmlns="http://schemas.openxmlformats.org/spreadsheetml/2006/main" count="87" uniqueCount="76">
  <si>
    <t>Geothermal</t>
  </si>
  <si>
    <t>Coal</t>
  </si>
  <si>
    <t>Nuclear</t>
  </si>
  <si>
    <t>Gas</t>
  </si>
  <si>
    <t>Solar</t>
  </si>
  <si>
    <t>Wind</t>
  </si>
  <si>
    <t>Technology</t>
  </si>
  <si>
    <t>Capital Costs and Performance Characteristics for Utility Scale Power Generating Technologies (eia.gov)</t>
  </si>
  <si>
    <t>Table 2 — Cost &amp; Performance Summary Table</t>
  </si>
  <si>
    <t>Case No.</t>
  </si>
  <si>
    <t>Description</t>
  </si>
  <si>
    <t>Net Nominal Capacity (kW)</t>
  </si>
  <si>
    <t>Net Nominal Heat Rate (Btu/Kwh)</t>
  </si>
  <si>
    <t>Capital Cost ($/kW)</t>
  </si>
  <si>
    <t>Fixed O&amp;M Cost ($/kW-year)</t>
  </si>
  <si>
    <t>Variable O&amp;M Cost ($/MWh)</t>
  </si>
  <si>
    <t>NOx (lb/MMBtu)</t>
  </si>
  <si>
    <t>SO2 (lb/MMBtu)</t>
  </si>
  <si>
    <t>CO2 (lb/MMBtu)</t>
  </si>
  <si>
    <t>(Lifetime)</t>
  </si>
  <si>
    <t>650 MW Net, Ultra-Supercritical Coal w/o Carbon Capture – Greenfield</t>
  </si>
  <si>
    <t>1 x 735 MW Gross</t>
  </si>
  <si>
    <t>650 MW Net, Ultra-Supercritical Coal 30% Carbon Capture</t>
  </si>
  <si>
    <t>1 x 769 MW Gross</t>
  </si>
  <si>
    <t>650 MW Net, Ultra-Supercritical Coal 90% Carbon Capture</t>
  </si>
  <si>
    <t>1 x 831 MW Gross</t>
  </si>
  <si>
    <t>Internal Combustion Engines</t>
  </si>
  <si>
    <t>4 x 5.6 MW</t>
  </si>
  <si>
    <t>Combustion Turbines – Simple Cycle</t>
  </si>
  <si>
    <t>2 x LM6000</t>
  </si>
  <si>
    <t>1 x GE 7FA</t>
  </si>
  <si>
    <t>Combined-Cycle 2x2x1</t>
  </si>
  <si>
    <t>GE 7HA.02</t>
  </si>
  <si>
    <t>Combined-Cycle 1x1x1, Single Shaft</t>
  </si>
  <si>
    <t>H Class</t>
  </si>
  <si>
    <t>Combined-Cycle 1x1x1, Single Shaft, w/ 90% Carbon Capture</t>
  </si>
  <si>
    <t>H-Class</t>
  </si>
  <si>
    <t>Fuel Cell</t>
  </si>
  <si>
    <t>34 x 300 kW Gross</t>
  </si>
  <si>
    <t>Advanced Nuclear (Brownfield)</t>
  </si>
  <si>
    <t>2 x AP1000</t>
  </si>
  <si>
    <t>Small Modular Reactor Nuclear Power Plant</t>
  </si>
  <si>
    <t>12 x 50-MW Small Modular Reactor</t>
  </si>
  <si>
    <t>50-MW Biomass Plant</t>
  </si>
  <si>
    <t>Bubbling Fluidized Bed</t>
  </si>
  <si>
    <t>&lt;0.03</t>
  </si>
  <si>
    <t>10% Biomass Co-Fire Retrofit</t>
  </si>
  <si>
    <t>300-MW PC Boiler</t>
  </si>
  <si>
    <t>0%–20%</t>
  </si>
  <si>
    <t>Binary Cycle</t>
  </si>
  <si>
    <t>N/A</t>
  </si>
  <si>
    <t>Internal Combustion Engines – Landfill Gas</t>
  </si>
  <si>
    <t>4 x 9.1 MW</t>
  </si>
  <si>
    <t>Hydroelectric Power Plant</t>
  </si>
  <si>
    <t>New Stream Reach Development</t>
  </si>
  <si>
    <t>Battery Energy Storage System</t>
  </si>
  <si>
    <t>50 MW | 200 MWh</t>
  </si>
  <si>
    <t>1389 (347 $/kWh)</t>
  </si>
  <si>
    <t>50 MW | 100 MWh</t>
  </si>
  <si>
    <t>845 (423 $/kWh)</t>
  </si>
  <si>
    <t>Onshore Wind – Large Plant Footprint: Great Plains Region</t>
  </si>
  <si>
    <t>200 MW | 2.82 MW WTG</t>
  </si>
  <si>
    <t>Onshore Wind – Small Plant Footprint: Coastal Region</t>
  </si>
  <si>
    <t>50 MW | 2.78 MW WTG</t>
  </si>
  <si>
    <t>Fixed-bottom Offshore Wind: Monopile Foundations</t>
  </si>
  <si>
    <t>400 MW | 10 MW WTG</t>
  </si>
  <si>
    <t>Concentrating Solar Power Tower</t>
  </si>
  <si>
    <t>with Molten Salt Thermal Storage</t>
  </si>
  <si>
    <t>Solar PV w/ Single Axis Tracking</t>
  </si>
  <si>
    <t>150 MWAC</t>
  </si>
  <si>
    <t>Solar PV w/ Single Axis Tracking + Battery Storage</t>
  </si>
  <si>
    <t>150 MWAC Solar 50 MW | 200 MWh Storage</t>
  </si>
  <si>
    <t>Cap Cost 2020</t>
  </si>
  <si>
    <t>Line (Cap Cost 2020)</t>
  </si>
  <si>
    <t>Lifetime</t>
  </si>
  <si>
    <t>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</si>
</sst>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8" formatCode="&quot;$&quot;#,##0.00_);[Red]\(&quot;$&quot;#,##0.0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</borders>
  <cellStyleXfs count="1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5" fillId="0" borderId="2" applyNumberFormat="0" applyFill="0" applyProtection="0">
      <alignment wrapText="1"/>
    </xf>
    <xf numFmtId="0" fontId="3" fillId="0" borderId="3" applyNumberFormat="0" applyFont="0" applyProtection="0">
      <alignment wrapText="1"/>
    </xf>
    <xf numFmtId="9" fontId="1" fillId="0" borderId="0" applyFont="0" applyFill="0" applyBorder="0" applyAlignment="0" applyProtection="0"/>
    <xf numFmtId="0" fontId="3" fillId="0" borderId="4" applyNumberFormat="0" applyProtection="0">
      <alignment vertical="top"/>
    </xf>
    <xf numFmtId="0" fontId="5" fillId="0" borderId="7" applyNumberFormat="0" applyProtection="0">
      <alignment horizontal="left" wrapText="1"/>
    </xf>
    <xf numFmtId="0" fontId="5" fillId="0" borderId="5" applyNumberFormat="0" applyProtection="0">
      <alignment wrapText="1"/>
    </xf>
    <xf numFmtId="0" fontId="3" fillId="0" borderId="4" applyNumberFormat="0" applyProtection="0">
      <alignment vertical="top" wrapText="1"/>
    </xf>
    <xf numFmtId="0" fontId="3" fillId="0" borderId="6" applyNumberFormat="0" applyFont="0" applyFill="0" applyProtection="0">
      <alignment wrapText="1"/>
    </xf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3" fillId="0" borderId="0" applyNumberFormat="0" applyProtection="0">
      <alignment vertical="top" wrapText="1"/>
    </xf>
  </cellStyleXfs>
  <cellXfs count="8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3" fontId="0" fillId="0" borderId="0" xfId="0" applyNumberFormat="1"/>
    <xf numFmtId="8" fontId="0" fillId="0" borderId="0" xfId="0" applyNumberFormat="1"/>
    <xf numFmtId="0" fontId="8" fillId="0" borderId="0" xfId="0" applyFont="1"/>
    <xf numFmtId="3" fontId="8" fillId="0" borderId="0" xfId="0" applyNumberFormat="1" applyFont="1"/>
    <xf numFmtId="3" fontId="0" fillId="2" borderId="0" xfId="0" applyNumberFormat="1" applyFill="1"/>
  </cellXfs>
  <cellStyles count="16">
    <cellStyle name="Body: normal cell" xfId="6" xr:uid="{24F16D14-8275-47C5-94FA-1B906F99885A}"/>
    <cellStyle name="Followed Hyperlink 2" xfId="14" xr:uid="{5A1B404F-9342-4C2C-B1AA-53800D22C3A2}"/>
    <cellStyle name="Font: Calibri, 9pt regular" xfId="2" xr:uid="{44B57EED-B24F-4663-849E-C35DE4EFB123}"/>
    <cellStyle name="Footnotes: all except top row" xfId="15" xr:uid="{7DA694EF-F19C-4BBF-8F18-185C7EC6DC1F}"/>
    <cellStyle name="Footnotes: top row" xfId="11" xr:uid="{8AEAC21B-E38A-4C0C-BB24-5C2DD1FF2CFD}"/>
    <cellStyle name="Footnotes: top row 2" xfId="8" xr:uid="{F0FCCBA2-20F6-451C-9840-2C006691BE8D}"/>
    <cellStyle name="Header: bottom row" xfId="4" xr:uid="{BCDB0237-0FDA-437C-89A8-8F947DC50D23}"/>
    <cellStyle name="Header: top rows" xfId="9" xr:uid="{9AD507B5-442E-47DE-A4D7-7A6053D9952F}"/>
    <cellStyle name="Hyperlink" xfId="1" builtinId="8"/>
    <cellStyle name="Hyperlink 2" xfId="13" xr:uid="{6FC08A30-B774-41A1-AFC9-7279D9E72F8C}"/>
    <cellStyle name="Normal" xfId="0" builtinId="0"/>
    <cellStyle name="Parent row" xfId="10" xr:uid="{62523836-41B9-4598-A0BA-7649B01B8F24}"/>
    <cellStyle name="Percent 2" xfId="7" xr:uid="{3E2B8C1B-2BB1-4D38-BF60-454BB1052243}"/>
    <cellStyle name="Section Break" xfId="12" xr:uid="{B86DAD78-1CBA-4885-88D7-98916F7B81A8}"/>
    <cellStyle name="Section Break: parent row" xfId="5" xr:uid="{BB6459BC-64ED-4281-B125-72C0400B483F}"/>
    <cellStyle name="Table title" xfId="3" xr:uid="{9E7DA887-A9C4-4F9B-98D2-335628DC650C}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81857E3F-E685-40DE-8334-D3EB61890AAE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analysis/studies/powerplants/capitalcost/pdf/capital_cost_AEO202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16525-0E36-45B1-8E5D-2F3695B34D2E}">
  <sheetPr codeName="Sheet1"/>
  <dimension ref="A1:N13"/>
  <sheetViews>
    <sheetView tabSelected="1" workbookViewId="0">
      <selection activeCell="B5" sqref="B5"/>
    </sheetView>
  </sheetViews>
  <sheetFormatPr defaultRowHeight="14.6" x14ac:dyDescent="0.85"/>
  <cols>
    <col min="1" max="1" width="29.61328125" customWidth="1"/>
    <col min="2" max="2" width="15.8046875" style="3" customWidth="1"/>
    <col min="3" max="3" width="9.53515625" bestFit="1" customWidth="1"/>
    <col min="4" max="5" width="14.53515625" customWidth="1"/>
    <col min="6" max="6" width="16.8828125" customWidth="1"/>
    <col min="7" max="10" width="14.53515625" customWidth="1"/>
    <col min="13" max="13" width="15.61328125" customWidth="1"/>
    <col min="14" max="14" width="12.765625" bestFit="1" customWidth="1"/>
  </cols>
  <sheetData>
    <row r="1" spans="1:14" x14ac:dyDescent="0.85">
      <c r="B1" s="3" t="s">
        <v>4</v>
      </c>
      <c r="C1" t="s">
        <v>5</v>
      </c>
      <c r="D1" t="s">
        <v>2</v>
      </c>
      <c r="E1" t="s">
        <v>3</v>
      </c>
      <c r="F1" t="s">
        <v>1</v>
      </c>
      <c r="G1" t="s">
        <v>75</v>
      </c>
    </row>
    <row r="2" spans="1:14" s="5" customFormat="1" x14ac:dyDescent="0.85">
      <c r="A2" s="5" t="s">
        <v>72</v>
      </c>
      <c r="B2" s="6" t="str">
        <f ca="1">OFFSET('Cap cost 2020'!$B$3,B$3,0)</f>
        <v>Solar PV w/ Single Axis Tracking</v>
      </c>
      <c r="C2" s="6" t="str">
        <f ca="1">OFFSET('Cap cost 2020'!$B$3,C$3,0)</f>
        <v>Onshore Wind – Large Plant Footprint: Great Plains Region</v>
      </c>
      <c r="D2" s="6" t="str">
        <f ca="1">OFFSET('Cap cost 2020'!$B$3,D$3,0)</f>
        <v>Advanced Nuclear (Brownfield)</v>
      </c>
      <c r="E2" s="6" t="str">
        <f ca="1">OFFSET('Cap cost 2020'!$B$3,E$3,0)</f>
        <v>Combined-Cycle 1x1x1, Single Shaft</v>
      </c>
      <c r="F2" s="6" t="str">
        <f ca="1">OFFSET('Cap cost 2020'!$B$3,F$3,0)</f>
        <v>650 MW Net, Ultra-Supercritical Coal w/o Carbon Capture – Greenfield</v>
      </c>
      <c r="G2" s="6" t="str">
        <f ca="1">OFFSET('Cap cost 2020'!$B$3,G$3,0)</f>
        <v>Battery Energy Storage System</v>
      </c>
      <c r="H2" s="6"/>
      <c r="I2" s="6"/>
      <c r="J2" s="6"/>
    </row>
    <row r="3" spans="1:14" x14ac:dyDescent="0.85">
      <c r="A3" t="s">
        <v>73</v>
      </c>
      <c r="B3" s="3">
        <v>24</v>
      </c>
      <c r="C3" s="3">
        <v>20</v>
      </c>
      <c r="D3" s="3">
        <v>11</v>
      </c>
      <c r="E3" s="3">
        <v>8</v>
      </c>
      <c r="F3" s="3">
        <v>1</v>
      </c>
      <c r="G3" s="3">
        <v>18</v>
      </c>
      <c r="H3" s="3"/>
      <c r="I3" s="3"/>
      <c r="J3" s="3"/>
    </row>
    <row r="4" spans="1:14" x14ac:dyDescent="0.85">
      <c r="B4" s="3" t="str">
        <f>$A5 &amp; "_" &amp; B$1</f>
        <v>Lifetime_Solar</v>
      </c>
      <c r="C4" s="3" t="str">
        <f t="shared" ref="C4:G4" si="0">$A5 &amp; "_" &amp; C$1</f>
        <v>Lifetime_Wind</v>
      </c>
      <c r="D4" s="3" t="str">
        <f t="shared" si="0"/>
        <v>Lifetime_Nuclear</v>
      </c>
      <c r="E4" s="3" t="str">
        <f t="shared" si="0"/>
        <v>Lifetime_Gas</v>
      </c>
      <c r="F4" s="3" t="str">
        <f t="shared" si="0"/>
        <v>Lifetime_Coal</v>
      </c>
      <c r="G4" s="3" t="str">
        <f t="shared" si="0"/>
        <v>Lifetime_Battery</v>
      </c>
      <c r="H4" s="3"/>
      <c r="I4" s="3"/>
      <c r="J4" s="3"/>
    </row>
    <row r="5" spans="1:14" x14ac:dyDescent="0.85">
      <c r="A5" t="s">
        <v>74</v>
      </c>
      <c r="B5" s="7">
        <f ca="1">OFFSET('Cap cost 2020'!$L$3,B$3,0)</f>
        <v>30</v>
      </c>
      <c r="C5" s="7">
        <f ca="1">OFFSET('Cap cost 2020'!$L$3,C$3,0)</f>
        <v>25</v>
      </c>
      <c r="D5" s="7">
        <f ca="1">OFFSET('Cap cost 2020'!$L$3,D$3,0)</f>
        <v>40</v>
      </c>
      <c r="E5" s="7">
        <f ca="1">OFFSET('Cap cost 2020'!$L$3,E$3,0)</f>
        <v>25</v>
      </c>
      <c r="F5" s="7">
        <f ca="1">OFFSET('Cap cost 2020'!$L$3,F$3,0)</f>
        <v>40</v>
      </c>
      <c r="G5" s="7">
        <f ca="1">OFFSET('Cap cost 2020'!$L$3,G$3,0)</f>
        <v>10</v>
      </c>
      <c r="H5" s="3"/>
      <c r="I5" s="3"/>
      <c r="J5" s="3"/>
    </row>
    <row r="6" spans="1:14" x14ac:dyDescent="0.85">
      <c r="N6" s="4"/>
    </row>
    <row r="7" spans="1:14" x14ac:dyDescent="0.85">
      <c r="N7" s="4"/>
    </row>
    <row r="8" spans="1:14" x14ac:dyDescent="0.85">
      <c r="N8" s="4"/>
    </row>
    <row r="9" spans="1:14" x14ac:dyDescent="0.85">
      <c r="N9" s="4"/>
    </row>
    <row r="10" spans="1:14" x14ac:dyDescent="0.85">
      <c r="N10" s="4"/>
    </row>
    <row r="11" spans="1:14" x14ac:dyDescent="0.85">
      <c r="N11" s="4"/>
    </row>
    <row r="12" spans="1:14" x14ac:dyDescent="0.85">
      <c r="N12" s="4"/>
    </row>
    <row r="13" spans="1:14" x14ac:dyDescent="0.85">
      <c r="N1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F8395-7122-4B07-BFCE-A03D6746582F}">
  <sheetPr codeName="Sheet2"/>
  <dimension ref="A1:M28"/>
  <sheetViews>
    <sheetView workbookViewId="0">
      <selection activeCell="C21" sqref="C21"/>
    </sheetView>
  </sheetViews>
  <sheetFormatPr defaultRowHeight="14.6" x14ac:dyDescent="0.85"/>
  <cols>
    <col min="2" max="2" width="36.4609375" customWidth="1"/>
    <col min="3" max="3" width="20.84375" customWidth="1"/>
  </cols>
  <sheetData>
    <row r="1" spans="1:13" ht="14.65" x14ac:dyDescent="0.85">
      <c r="A1" s="1" t="s">
        <v>7</v>
      </c>
    </row>
    <row r="2" spans="1:13" x14ac:dyDescent="0.85">
      <c r="A2" t="s">
        <v>8</v>
      </c>
    </row>
    <row r="3" spans="1:13" ht="73.099999999999994" x14ac:dyDescent="0.85">
      <c r="A3" s="2" t="s">
        <v>9</v>
      </c>
      <c r="B3" s="2" t="s">
        <v>6</v>
      </c>
      <c r="C3" s="2" t="s">
        <v>10</v>
      </c>
      <c r="D3" s="2" t="s">
        <v>11</v>
      </c>
      <c r="E3" s="2" t="s">
        <v>12</v>
      </c>
      <c r="F3" s="2" t="s">
        <v>13</v>
      </c>
      <c r="G3" s="2" t="s">
        <v>14</v>
      </c>
      <c r="H3" s="2" t="s">
        <v>15</v>
      </c>
      <c r="I3" s="2" t="s">
        <v>16</v>
      </c>
      <c r="J3" s="2" t="s">
        <v>17</v>
      </c>
      <c r="K3" s="2" t="s">
        <v>18</v>
      </c>
      <c r="L3" s="2" t="s">
        <v>19</v>
      </c>
      <c r="M3" s="2"/>
    </row>
    <row r="4" spans="1:13" x14ac:dyDescent="0.85">
      <c r="A4">
        <v>1</v>
      </c>
      <c r="B4" t="s">
        <v>20</v>
      </c>
      <c r="C4" t="s">
        <v>21</v>
      </c>
      <c r="D4">
        <v>650</v>
      </c>
      <c r="E4">
        <v>8638</v>
      </c>
      <c r="F4">
        <v>3676</v>
      </c>
      <c r="G4">
        <v>40.58</v>
      </c>
      <c r="H4">
        <v>4.5</v>
      </c>
      <c r="I4">
        <v>0.06</v>
      </c>
      <c r="J4">
        <v>0.09</v>
      </c>
      <c r="K4">
        <v>206</v>
      </c>
      <c r="L4">
        <v>40</v>
      </c>
      <c r="M4">
        <f>A4</f>
        <v>1</v>
      </c>
    </row>
    <row r="5" spans="1:13" ht="14.65" x14ac:dyDescent="0.85">
      <c r="A5">
        <v>2</v>
      </c>
      <c r="B5" t="s">
        <v>22</v>
      </c>
      <c r="C5" t="s">
        <v>23</v>
      </c>
      <c r="D5">
        <v>650</v>
      </c>
      <c r="E5">
        <v>9751</v>
      </c>
      <c r="F5">
        <v>4558</v>
      </c>
      <c r="G5">
        <v>54.3</v>
      </c>
      <c r="H5">
        <v>7.08</v>
      </c>
      <c r="I5">
        <v>0.06</v>
      </c>
      <c r="J5">
        <v>0.09</v>
      </c>
      <c r="K5">
        <v>144</v>
      </c>
      <c r="L5">
        <v>40</v>
      </c>
      <c r="M5">
        <f t="shared" ref="M5:M28" si="0">A5</f>
        <v>2</v>
      </c>
    </row>
    <row r="6" spans="1:13" ht="14.65" x14ac:dyDescent="0.85">
      <c r="A6">
        <v>3</v>
      </c>
      <c r="B6" t="s">
        <v>24</v>
      </c>
      <c r="C6" t="s">
        <v>25</v>
      </c>
      <c r="D6">
        <v>650</v>
      </c>
      <c r="E6">
        <v>12507</v>
      </c>
      <c r="F6">
        <v>5876</v>
      </c>
      <c r="G6">
        <v>59.54</v>
      </c>
      <c r="H6">
        <v>10.98</v>
      </c>
      <c r="I6">
        <v>0.06</v>
      </c>
      <c r="J6">
        <v>0.09</v>
      </c>
      <c r="K6">
        <v>20.6</v>
      </c>
      <c r="L6">
        <v>40</v>
      </c>
      <c r="M6">
        <f t="shared" si="0"/>
        <v>3</v>
      </c>
    </row>
    <row r="7" spans="1:13" ht="14.65" x14ac:dyDescent="0.85">
      <c r="A7">
        <v>4</v>
      </c>
      <c r="B7" t="s">
        <v>26</v>
      </c>
      <c r="C7" t="s">
        <v>27</v>
      </c>
      <c r="D7">
        <v>21</v>
      </c>
      <c r="E7">
        <v>8295</v>
      </c>
      <c r="F7">
        <v>1810</v>
      </c>
      <c r="G7">
        <v>35.159999999999997</v>
      </c>
      <c r="H7">
        <v>5.69</v>
      </c>
      <c r="I7">
        <v>0.02</v>
      </c>
      <c r="J7">
        <v>0</v>
      </c>
      <c r="K7">
        <v>117</v>
      </c>
      <c r="L7">
        <v>30</v>
      </c>
      <c r="M7">
        <f t="shared" si="0"/>
        <v>4</v>
      </c>
    </row>
    <row r="8" spans="1:13" x14ac:dyDescent="0.85">
      <c r="A8">
        <v>5</v>
      </c>
      <c r="B8" t="s">
        <v>28</v>
      </c>
      <c r="C8" t="s">
        <v>29</v>
      </c>
      <c r="D8">
        <v>105</v>
      </c>
      <c r="E8">
        <v>9124</v>
      </c>
      <c r="F8">
        <v>1175</v>
      </c>
      <c r="G8">
        <v>16.3</v>
      </c>
      <c r="H8">
        <v>4.7</v>
      </c>
      <c r="I8">
        <v>0.09</v>
      </c>
      <c r="J8">
        <v>0</v>
      </c>
      <c r="K8">
        <v>117</v>
      </c>
      <c r="L8">
        <v>40</v>
      </c>
      <c r="M8">
        <f t="shared" si="0"/>
        <v>5</v>
      </c>
    </row>
    <row r="9" spans="1:13" x14ac:dyDescent="0.85">
      <c r="A9">
        <v>6</v>
      </c>
      <c r="B9" t="s">
        <v>28</v>
      </c>
      <c r="C9" t="s">
        <v>30</v>
      </c>
      <c r="D9">
        <v>237</v>
      </c>
      <c r="E9">
        <v>9905</v>
      </c>
      <c r="F9">
        <v>713</v>
      </c>
      <c r="G9">
        <v>7</v>
      </c>
      <c r="H9">
        <v>4.5</v>
      </c>
      <c r="I9">
        <v>0.03</v>
      </c>
      <c r="J9">
        <v>0</v>
      </c>
      <c r="K9">
        <v>117</v>
      </c>
      <c r="L9">
        <v>40</v>
      </c>
      <c r="M9">
        <f t="shared" si="0"/>
        <v>6</v>
      </c>
    </row>
    <row r="10" spans="1:13" ht="14.65" x14ac:dyDescent="0.85">
      <c r="A10">
        <v>7</v>
      </c>
      <c r="B10" t="s">
        <v>31</v>
      </c>
      <c r="C10" t="s">
        <v>32</v>
      </c>
      <c r="D10">
        <v>1083</v>
      </c>
      <c r="E10">
        <v>6370</v>
      </c>
      <c r="F10">
        <v>958</v>
      </c>
      <c r="G10">
        <v>12.2</v>
      </c>
      <c r="H10">
        <v>1.87</v>
      </c>
      <c r="I10">
        <v>7.4999999999999997E-3</v>
      </c>
      <c r="J10">
        <v>0</v>
      </c>
      <c r="K10">
        <v>117</v>
      </c>
      <c r="L10">
        <v>40</v>
      </c>
      <c r="M10">
        <f t="shared" si="0"/>
        <v>7</v>
      </c>
    </row>
    <row r="11" spans="1:13" ht="14.65" x14ac:dyDescent="0.85">
      <c r="A11">
        <v>8</v>
      </c>
      <c r="B11" t="s">
        <v>33</v>
      </c>
      <c r="C11" t="s">
        <v>34</v>
      </c>
      <c r="D11">
        <v>418</v>
      </c>
      <c r="E11">
        <v>6431</v>
      </c>
      <c r="F11">
        <v>1084</v>
      </c>
      <c r="G11">
        <v>14.1</v>
      </c>
      <c r="H11">
        <v>2.5499999999999998</v>
      </c>
      <c r="I11">
        <v>7.4999999999999997E-3</v>
      </c>
      <c r="J11">
        <v>0</v>
      </c>
      <c r="K11">
        <v>117</v>
      </c>
      <c r="L11">
        <v>25</v>
      </c>
      <c r="M11">
        <f t="shared" si="0"/>
        <v>8</v>
      </c>
    </row>
    <row r="12" spans="1:13" ht="14.65" x14ac:dyDescent="0.85">
      <c r="A12">
        <v>9</v>
      </c>
      <c r="B12" t="s">
        <v>35</v>
      </c>
      <c r="C12" t="s">
        <v>36</v>
      </c>
      <c r="D12">
        <v>377</v>
      </c>
      <c r="E12">
        <v>7124</v>
      </c>
      <c r="F12">
        <v>2481</v>
      </c>
      <c r="G12">
        <v>27.6</v>
      </c>
      <c r="H12">
        <v>5.84</v>
      </c>
      <c r="I12">
        <v>7.4999999999999997E-3</v>
      </c>
      <c r="J12">
        <v>0</v>
      </c>
      <c r="K12">
        <v>11.7</v>
      </c>
      <c r="L12">
        <v>40</v>
      </c>
      <c r="M12">
        <f t="shared" si="0"/>
        <v>9</v>
      </c>
    </row>
    <row r="13" spans="1:13" ht="14.65" x14ac:dyDescent="0.85">
      <c r="A13">
        <v>10</v>
      </c>
      <c r="B13" t="s">
        <v>37</v>
      </c>
      <c r="C13" t="s">
        <v>38</v>
      </c>
      <c r="D13">
        <v>10</v>
      </c>
      <c r="E13">
        <v>6469</v>
      </c>
      <c r="F13">
        <v>6700</v>
      </c>
      <c r="G13">
        <v>30.78</v>
      </c>
      <c r="H13">
        <v>0.59</v>
      </c>
      <c r="I13">
        <v>2.0000000000000001E-4</v>
      </c>
      <c r="J13">
        <v>0</v>
      </c>
      <c r="K13">
        <v>117</v>
      </c>
      <c r="L13">
        <v>20</v>
      </c>
      <c r="M13">
        <f t="shared" si="0"/>
        <v>10</v>
      </c>
    </row>
    <row r="14" spans="1:13" ht="14.65" x14ac:dyDescent="0.85">
      <c r="A14">
        <v>11</v>
      </c>
      <c r="B14" t="s">
        <v>39</v>
      </c>
      <c r="C14" t="s">
        <v>40</v>
      </c>
      <c r="D14">
        <v>2156</v>
      </c>
      <c r="E14">
        <v>10608</v>
      </c>
      <c r="F14">
        <v>6041</v>
      </c>
      <c r="G14">
        <v>121.64</v>
      </c>
      <c r="H14">
        <v>2.37</v>
      </c>
      <c r="I14">
        <v>0</v>
      </c>
      <c r="J14">
        <v>0</v>
      </c>
      <c r="K14">
        <v>0</v>
      </c>
      <c r="L14">
        <v>40</v>
      </c>
      <c r="M14">
        <f t="shared" si="0"/>
        <v>11</v>
      </c>
    </row>
    <row r="15" spans="1:13" ht="14.65" x14ac:dyDescent="0.85">
      <c r="A15">
        <v>12</v>
      </c>
      <c r="B15" t="s">
        <v>41</v>
      </c>
      <c r="C15" t="s">
        <v>42</v>
      </c>
      <c r="D15">
        <v>600</v>
      </c>
      <c r="E15">
        <v>10046</v>
      </c>
      <c r="F15">
        <v>6191</v>
      </c>
      <c r="G15">
        <v>95</v>
      </c>
      <c r="H15">
        <v>3</v>
      </c>
      <c r="I15">
        <v>0</v>
      </c>
      <c r="J15">
        <v>0</v>
      </c>
      <c r="K15">
        <v>0</v>
      </c>
      <c r="L15">
        <v>40</v>
      </c>
      <c r="M15">
        <f t="shared" si="0"/>
        <v>12</v>
      </c>
    </row>
    <row r="16" spans="1:13" ht="14.65" x14ac:dyDescent="0.85">
      <c r="A16">
        <v>13</v>
      </c>
      <c r="B16" t="s">
        <v>43</v>
      </c>
      <c r="C16" t="s">
        <v>44</v>
      </c>
      <c r="D16">
        <v>50</v>
      </c>
      <c r="E16">
        <v>13300</v>
      </c>
      <c r="F16">
        <v>4097</v>
      </c>
      <c r="G16">
        <v>125.72</v>
      </c>
      <c r="H16">
        <v>4.83</v>
      </c>
      <c r="I16">
        <v>0.08</v>
      </c>
      <c r="J16" t="s">
        <v>45</v>
      </c>
      <c r="K16">
        <v>206</v>
      </c>
      <c r="L16">
        <v>40</v>
      </c>
      <c r="M16">
        <f t="shared" si="0"/>
        <v>13</v>
      </c>
    </row>
    <row r="17" spans="1:13" x14ac:dyDescent="0.85">
      <c r="A17">
        <v>14</v>
      </c>
      <c r="B17" t="s">
        <v>46</v>
      </c>
      <c r="C17" t="s">
        <v>47</v>
      </c>
      <c r="D17">
        <v>30</v>
      </c>
      <c r="E17">
        <v>1.4999999999999999E-2</v>
      </c>
      <c r="F17">
        <v>705</v>
      </c>
      <c r="G17">
        <v>25.57</v>
      </c>
      <c r="H17">
        <v>1.9</v>
      </c>
      <c r="I17" t="s">
        <v>48</v>
      </c>
      <c r="J17">
        <v>-0.08</v>
      </c>
      <c r="K17">
        <v>-0.08</v>
      </c>
      <c r="L17">
        <v>20</v>
      </c>
      <c r="M17">
        <f t="shared" si="0"/>
        <v>14</v>
      </c>
    </row>
    <row r="18" spans="1:13" ht="14.65" x14ac:dyDescent="0.85">
      <c r="A18">
        <v>15</v>
      </c>
      <c r="B18" t="s">
        <v>0</v>
      </c>
      <c r="C18" t="s">
        <v>49</v>
      </c>
      <c r="D18">
        <v>50</v>
      </c>
      <c r="E18" t="s">
        <v>50</v>
      </c>
      <c r="F18">
        <v>2521</v>
      </c>
      <c r="G18">
        <v>128.54400000000001</v>
      </c>
      <c r="H18">
        <v>1.1599999999999999</v>
      </c>
      <c r="I18">
        <v>0</v>
      </c>
      <c r="J18">
        <v>0</v>
      </c>
      <c r="K18">
        <v>0</v>
      </c>
      <c r="L18">
        <v>40</v>
      </c>
      <c r="M18">
        <f t="shared" si="0"/>
        <v>15</v>
      </c>
    </row>
    <row r="19" spans="1:13" x14ac:dyDescent="0.85">
      <c r="A19">
        <v>16</v>
      </c>
      <c r="B19" t="s">
        <v>51</v>
      </c>
      <c r="C19" t="s">
        <v>52</v>
      </c>
      <c r="D19">
        <v>35.6</v>
      </c>
      <c r="E19">
        <v>8513</v>
      </c>
      <c r="F19">
        <v>1563</v>
      </c>
      <c r="G19">
        <v>20.100000000000001</v>
      </c>
      <c r="H19">
        <v>6.2</v>
      </c>
      <c r="I19">
        <v>0.02</v>
      </c>
      <c r="J19">
        <v>0</v>
      </c>
      <c r="K19">
        <v>117</v>
      </c>
      <c r="L19">
        <v>30</v>
      </c>
      <c r="M19">
        <f t="shared" si="0"/>
        <v>16</v>
      </c>
    </row>
    <row r="20" spans="1:13" ht="14.65" x14ac:dyDescent="0.85">
      <c r="A20">
        <v>17</v>
      </c>
      <c r="B20" t="s">
        <v>53</v>
      </c>
      <c r="C20" t="s">
        <v>54</v>
      </c>
      <c r="D20">
        <v>100</v>
      </c>
      <c r="E20" t="s">
        <v>50</v>
      </c>
      <c r="F20">
        <v>5316</v>
      </c>
      <c r="G20">
        <v>29.86</v>
      </c>
      <c r="H20">
        <v>0</v>
      </c>
      <c r="I20">
        <v>0</v>
      </c>
      <c r="J20">
        <v>0</v>
      </c>
      <c r="K20">
        <v>0</v>
      </c>
      <c r="L20">
        <v>50</v>
      </c>
      <c r="M20">
        <f t="shared" si="0"/>
        <v>17</v>
      </c>
    </row>
    <row r="21" spans="1:13" ht="14.65" x14ac:dyDescent="0.85">
      <c r="A21">
        <v>18</v>
      </c>
      <c r="B21" t="s">
        <v>55</v>
      </c>
      <c r="C21" t="s">
        <v>56</v>
      </c>
      <c r="D21">
        <v>50</v>
      </c>
      <c r="E21" t="s">
        <v>50</v>
      </c>
      <c r="F21" t="s">
        <v>57</v>
      </c>
      <c r="G21">
        <v>24.8</v>
      </c>
      <c r="H21">
        <v>0</v>
      </c>
      <c r="I21">
        <v>0</v>
      </c>
      <c r="J21">
        <v>0</v>
      </c>
      <c r="K21">
        <v>0</v>
      </c>
      <c r="L21">
        <v>10</v>
      </c>
      <c r="M21">
        <f t="shared" si="0"/>
        <v>18</v>
      </c>
    </row>
    <row r="22" spans="1:13" ht="14.65" x14ac:dyDescent="0.85">
      <c r="A22">
        <v>19</v>
      </c>
      <c r="B22" t="s">
        <v>55</v>
      </c>
      <c r="C22" t="s">
        <v>58</v>
      </c>
      <c r="D22">
        <v>50</v>
      </c>
      <c r="E22" t="s">
        <v>50</v>
      </c>
      <c r="F22" t="s">
        <v>59</v>
      </c>
      <c r="G22">
        <v>12.9</v>
      </c>
      <c r="H22">
        <v>0</v>
      </c>
      <c r="I22">
        <v>0</v>
      </c>
      <c r="J22">
        <v>0</v>
      </c>
      <c r="K22">
        <v>0</v>
      </c>
      <c r="L22">
        <v>10</v>
      </c>
      <c r="M22">
        <f t="shared" si="0"/>
        <v>19</v>
      </c>
    </row>
    <row r="23" spans="1:13" x14ac:dyDescent="0.85">
      <c r="A23">
        <v>20</v>
      </c>
      <c r="B23" t="s">
        <v>60</v>
      </c>
      <c r="C23" t="s">
        <v>61</v>
      </c>
      <c r="D23">
        <v>200</v>
      </c>
      <c r="E23" t="s">
        <v>50</v>
      </c>
      <c r="F23">
        <v>1265</v>
      </c>
      <c r="G23">
        <v>26.34</v>
      </c>
      <c r="H23">
        <v>0</v>
      </c>
      <c r="I23">
        <v>0</v>
      </c>
      <c r="J23">
        <v>0</v>
      </c>
      <c r="K23">
        <v>0</v>
      </c>
      <c r="L23">
        <v>25</v>
      </c>
      <c r="M23">
        <f t="shared" si="0"/>
        <v>20</v>
      </c>
    </row>
    <row r="24" spans="1:13" x14ac:dyDescent="0.85">
      <c r="A24">
        <v>21</v>
      </c>
      <c r="B24" t="s">
        <v>62</v>
      </c>
      <c r="C24" t="s">
        <v>63</v>
      </c>
      <c r="D24">
        <v>50</v>
      </c>
      <c r="E24" t="s">
        <v>50</v>
      </c>
      <c r="F24">
        <v>1677</v>
      </c>
      <c r="G24">
        <v>35.14</v>
      </c>
      <c r="H24">
        <v>0</v>
      </c>
      <c r="I24">
        <v>0</v>
      </c>
      <c r="J24">
        <v>0</v>
      </c>
      <c r="K24">
        <v>0</v>
      </c>
      <c r="L24">
        <v>25</v>
      </c>
      <c r="M24">
        <f t="shared" si="0"/>
        <v>21</v>
      </c>
    </row>
    <row r="25" spans="1:13" ht="14.65" x14ac:dyDescent="0.85">
      <c r="A25">
        <v>22</v>
      </c>
      <c r="B25" t="s">
        <v>64</v>
      </c>
      <c r="C25" t="s">
        <v>65</v>
      </c>
      <c r="D25">
        <v>400</v>
      </c>
      <c r="E25" t="s">
        <v>50</v>
      </c>
      <c r="F25">
        <v>4375</v>
      </c>
      <c r="G25">
        <v>110</v>
      </c>
      <c r="H25">
        <v>0</v>
      </c>
      <c r="I25">
        <v>0</v>
      </c>
      <c r="J25">
        <v>0</v>
      </c>
      <c r="K25">
        <v>0</v>
      </c>
      <c r="L25">
        <v>25</v>
      </c>
      <c r="M25">
        <f t="shared" si="0"/>
        <v>22</v>
      </c>
    </row>
    <row r="26" spans="1:13" ht="14.65" x14ac:dyDescent="0.85">
      <c r="A26">
        <v>23</v>
      </c>
      <c r="B26" t="s">
        <v>66</v>
      </c>
      <c r="C26" t="s">
        <v>67</v>
      </c>
      <c r="D26">
        <v>115</v>
      </c>
      <c r="E26" t="s">
        <v>50</v>
      </c>
      <c r="F26">
        <v>7221</v>
      </c>
      <c r="G26">
        <v>85.4</v>
      </c>
      <c r="H26">
        <v>0</v>
      </c>
      <c r="I26">
        <v>0</v>
      </c>
      <c r="J26">
        <v>0</v>
      </c>
      <c r="K26">
        <v>0</v>
      </c>
      <c r="L26">
        <v>30</v>
      </c>
      <c r="M26">
        <f t="shared" si="0"/>
        <v>23</v>
      </c>
    </row>
    <row r="27" spans="1:13" ht="14.65" x14ac:dyDescent="0.85">
      <c r="A27">
        <v>24</v>
      </c>
      <c r="B27" t="s">
        <v>68</v>
      </c>
      <c r="C27" t="s">
        <v>69</v>
      </c>
      <c r="D27">
        <v>150</v>
      </c>
      <c r="E27" t="s">
        <v>50</v>
      </c>
      <c r="F27">
        <v>1313</v>
      </c>
      <c r="G27">
        <v>15.25</v>
      </c>
      <c r="H27">
        <v>0</v>
      </c>
      <c r="I27">
        <v>0</v>
      </c>
      <c r="J27">
        <v>0</v>
      </c>
      <c r="K27">
        <v>0</v>
      </c>
      <c r="L27">
        <v>30</v>
      </c>
      <c r="M27">
        <f t="shared" si="0"/>
        <v>24</v>
      </c>
    </row>
    <row r="28" spans="1:13" ht="14.65" x14ac:dyDescent="0.85">
      <c r="A28">
        <v>25</v>
      </c>
      <c r="B28" t="s">
        <v>70</v>
      </c>
      <c r="C28" t="s">
        <v>71</v>
      </c>
      <c r="D28">
        <v>150</v>
      </c>
      <c r="E28" t="s">
        <v>50</v>
      </c>
      <c r="F28">
        <v>1755</v>
      </c>
      <c r="G28">
        <v>31.27</v>
      </c>
      <c r="H28">
        <v>0</v>
      </c>
      <c r="I28">
        <v>0</v>
      </c>
      <c r="J28">
        <v>0</v>
      </c>
      <c r="K28">
        <v>0</v>
      </c>
      <c r="L28">
        <v>30</v>
      </c>
      <c r="M28">
        <f t="shared" si="0"/>
        <v>25</v>
      </c>
    </row>
  </sheetData>
  <hyperlinks>
    <hyperlink ref="A1" r:id="rId1" display="https://www.eia.gov/analysis/studies/powerplants/capitalcost/pdf/capital_cost_AEO2020.pdf" xr:uid="{003AE2CB-A9D9-4A24-B5C8-3D50893D3CD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CSV</vt:lpstr>
      <vt:lpstr>Cap cost 2020</vt:lpstr>
      <vt:lpstr>Lifetime_Battery</vt:lpstr>
      <vt:lpstr>Lifetime_Coal</vt:lpstr>
      <vt:lpstr>Lifetime_Gas</vt:lpstr>
      <vt:lpstr>Lifetime_Nuclear</vt:lpstr>
      <vt:lpstr>Lifetime_Solar</vt:lpstr>
      <vt:lpstr>Lifetime_Wind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 Gold</dc:creator>
  <cp:lastModifiedBy>Cliff Gold</cp:lastModifiedBy>
  <dcterms:created xsi:type="dcterms:W3CDTF">2023-10-11T22:15:57Z</dcterms:created>
  <dcterms:modified xsi:type="dcterms:W3CDTF">2024-04-05T21:21:31Z</dcterms:modified>
</cp:coreProperties>
</file>