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codeName="ThisWorkbook"/>
  <mc:AlternateContent xmlns:mc="http://schemas.openxmlformats.org/markup-compatibility/2006">
    <mc:Choice Requires="x15">
      <x15ac:absPath xmlns:x15ac="http://schemas.microsoft.com/office/spreadsheetml/2010/11/ac" url="C:\Users\cliff\Dropbox\Dropbox\02_UChicago\Dark Side of Morality MS\Data\"/>
    </mc:Choice>
  </mc:AlternateContent>
  <xr:revisionPtr revIDLastSave="0" documentId="13_ncr:1_{E0440115-3A7B-4398-9043-8B0866A46501}" xr6:coauthVersionLast="45" xr6:coauthVersionMax="45" xr10:uidLastSave="{00000000-0000-0000-0000-000000000000}"/>
  <bookViews>
    <workbookView xWindow="-109" yWindow="-109" windowWidth="26301" windowHeight="14427" activeTab="2" xr2:uid="{00000000-000D-0000-FFFF-FFFF00000000}"/>
  </bookViews>
  <sheets>
    <sheet name="TDSoM_Analysis" sheetId="3" r:id="rId1"/>
    <sheet name="TDSoM_Dataset" sheetId="1" r:id="rId2"/>
    <sheet name="TDSoM_MCS" sheetId="4" r:id="rId3"/>
    <sheet name="Dictionary"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1" l="1"/>
  <c r="BZ2" i="1" l="1"/>
  <c r="CJ33" i="1" l="1"/>
  <c r="CJ32" i="1"/>
  <c r="CJ31" i="1"/>
  <c r="CJ30" i="1"/>
  <c r="CJ29" i="1"/>
  <c r="CJ28" i="1"/>
  <c r="CJ27" i="1"/>
  <c r="CJ26" i="1"/>
  <c r="CJ25" i="1"/>
  <c r="CJ24" i="1"/>
  <c r="CJ23" i="1"/>
  <c r="CJ22" i="1"/>
  <c r="CJ21" i="1"/>
  <c r="CJ20" i="1"/>
  <c r="CJ19" i="1"/>
  <c r="CJ18" i="1"/>
  <c r="CJ17" i="1"/>
  <c r="CJ16" i="1"/>
  <c r="CJ15" i="1"/>
  <c r="CJ14" i="1"/>
  <c r="CJ13" i="1"/>
  <c r="CJ12" i="1"/>
  <c r="CJ11" i="1"/>
  <c r="CJ10" i="1"/>
  <c r="CJ9" i="1"/>
  <c r="CJ8" i="1"/>
  <c r="CJ7" i="1"/>
  <c r="CJ6" i="1"/>
  <c r="CJ5" i="1"/>
  <c r="CJ4" i="1"/>
  <c r="CJ3" i="1"/>
  <c r="CJ2" i="1"/>
  <c r="CG33" i="1"/>
  <c r="CG32" i="1"/>
  <c r="CG31" i="1"/>
  <c r="CG30" i="1"/>
  <c r="CG29" i="1"/>
  <c r="CG28" i="1"/>
  <c r="CG27" i="1"/>
  <c r="CG26" i="1"/>
  <c r="CG25" i="1"/>
  <c r="CG24" i="1"/>
  <c r="CG23" i="1"/>
  <c r="CG22" i="1"/>
  <c r="CG21" i="1"/>
  <c r="CG20" i="1"/>
  <c r="CG19" i="1"/>
  <c r="CG18" i="1"/>
  <c r="CG17" i="1"/>
  <c r="CG16" i="1"/>
  <c r="CG15" i="1"/>
  <c r="CG14" i="1"/>
  <c r="CG13" i="1"/>
  <c r="CG12" i="1"/>
  <c r="CG11" i="1"/>
  <c r="CG10" i="1"/>
  <c r="CG9" i="1"/>
  <c r="CG8" i="1"/>
  <c r="CG7" i="1"/>
  <c r="CG6" i="1"/>
  <c r="CG5" i="1"/>
  <c r="CG4" i="1"/>
  <c r="CG3" i="1"/>
  <c r="CG2" i="1"/>
  <c r="CC33" i="1"/>
  <c r="CC32" i="1"/>
  <c r="CC31" i="1"/>
  <c r="CC30" i="1"/>
  <c r="CC29" i="1"/>
  <c r="CC28" i="1"/>
  <c r="CC27" i="1"/>
  <c r="CC26" i="1"/>
  <c r="CC25" i="1"/>
  <c r="CC24" i="1"/>
  <c r="CC23" i="1"/>
  <c r="CC22" i="1"/>
  <c r="CC21" i="1"/>
  <c r="CC20" i="1"/>
  <c r="CC19" i="1"/>
  <c r="CC18" i="1"/>
  <c r="CC17" i="1"/>
  <c r="CC16" i="1"/>
  <c r="CC15" i="1"/>
  <c r="CC14" i="1"/>
  <c r="CC13" i="1"/>
  <c r="CC12" i="1"/>
  <c r="CC11" i="1"/>
  <c r="CC10" i="1"/>
  <c r="CC9" i="1"/>
  <c r="CC8" i="1"/>
  <c r="CC7" i="1"/>
  <c r="CC6" i="1"/>
  <c r="CC5" i="1"/>
  <c r="CC4" i="1"/>
  <c r="CC3" i="1"/>
  <c r="CC2" i="1"/>
  <c r="BZ33" i="1"/>
  <c r="BZ32" i="1"/>
  <c r="BZ31" i="1"/>
  <c r="BZ30" i="1"/>
  <c r="BZ29" i="1"/>
  <c r="BZ28" i="1"/>
  <c r="BZ27" i="1"/>
  <c r="BZ26" i="1"/>
  <c r="BZ25" i="1"/>
  <c r="BZ24" i="1"/>
  <c r="BZ23" i="1"/>
  <c r="BZ22" i="1"/>
  <c r="BZ21" i="1"/>
  <c r="BZ20" i="1"/>
  <c r="BZ19" i="1"/>
  <c r="BZ18" i="1"/>
  <c r="BZ17" i="1"/>
  <c r="BZ16" i="1"/>
  <c r="BZ15" i="1"/>
  <c r="BZ14" i="1"/>
  <c r="BZ13" i="1"/>
  <c r="BZ12" i="1"/>
  <c r="BZ11" i="1"/>
  <c r="BZ10" i="1"/>
  <c r="BZ9" i="1"/>
  <c r="BZ8" i="1"/>
  <c r="BZ7" i="1"/>
  <c r="BZ6" i="1"/>
  <c r="BZ5" i="1"/>
  <c r="BZ4" i="1"/>
  <c r="BZ3" i="1"/>
  <c r="BV33" i="1"/>
  <c r="BV32" i="1"/>
  <c r="BV31" i="1"/>
  <c r="BV30" i="1"/>
  <c r="BV29" i="1"/>
  <c r="BV28" i="1"/>
  <c r="BV27" i="1"/>
  <c r="BV26" i="1"/>
  <c r="BV25" i="1"/>
  <c r="BV24" i="1"/>
  <c r="BV23" i="1"/>
  <c r="BV22" i="1"/>
  <c r="BV21" i="1"/>
  <c r="BV20" i="1"/>
  <c r="BV19" i="1"/>
  <c r="BV18" i="1"/>
  <c r="BV17" i="1"/>
  <c r="BV16" i="1"/>
  <c r="BV15" i="1"/>
  <c r="BV14" i="1"/>
  <c r="BV13" i="1"/>
  <c r="BV12" i="1"/>
  <c r="BV11" i="1"/>
  <c r="BV10" i="1"/>
  <c r="BV9" i="1"/>
  <c r="BV8" i="1"/>
  <c r="BV7" i="1"/>
  <c r="BV6" i="1"/>
  <c r="BV5" i="1"/>
  <c r="BV4" i="1"/>
  <c r="BV3" i="1"/>
  <c r="BV2" i="1"/>
  <c r="BS33" i="1"/>
  <c r="BS32" i="1"/>
  <c r="BS31" i="1"/>
  <c r="BS30" i="1"/>
  <c r="BS29" i="1"/>
  <c r="BS28" i="1"/>
  <c r="BS27" i="1"/>
  <c r="BS26" i="1"/>
  <c r="BS25" i="1"/>
  <c r="BS24" i="1"/>
  <c r="BS23" i="1"/>
  <c r="BS22" i="1"/>
  <c r="BS21" i="1"/>
  <c r="BS20" i="1"/>
  <c r="BS19" i="1"/>
  <c r="BS18" i="1"/>
  <c r="BS17" i="1"/>
  <c r="BS16" i="1"/>
  <c r="BS15" i="1"/>
  <c r="BS14" i="1"/>
  <c r="BS13" i="1"/>
  <c r="BS12" i="1"/>
  <c r="BS11" i="1"/>
  <c r="BS10" i="1"/>
  <c r="BS9" i="1"/>
  <c r="BS8" i="1"/>
  <c r="BS7" i="1"/>
  <c r="BS6" i="1"/>
  <c r="BS5" i="1"/>
  <c r="BS4" i="1"/>
  <c r="BS3" i="1"/>
  <c r="BS2" i="1"/>
  <c r="BO33" i="1"/>
  <c r="BO32" i="1"/>
  <c r="BO31" i="1"/>
  <c r="BO30" i="1"/>
  <c r="BO29" i="1"/>
  <c r="BO28" i="1"/>
  <c r="BO27" i="1"/>
  <c r="BO26" i="1"/>
  <c r="BO25" i="1"/>
  <c r="BO24" i="1"/>
  <c r="BO23" i="1"/>
  <c r="BO22" i="1"/>
  <c r="BO21" i="1"/>
  <c r="BO20" i="1"/>
  <c r="BO19" i="1"/>
  <c r="BO18" i="1"/>
  <c r="BO17" i="1"/>
  <c r="BO16" i="1"/>
  <c r="BO15" i="1"/>
  <c r="BO14" i="1"/>
  <c r="BO13" i="1"/>
  <c r="BO12" i="1"/>
  <c r="BO11" i="1"/>
  <c r="BO10" i="1"/>
  <c r="BO9" i="1"/>
  <c r="BO8" i="1"/>
  <c r="BO7" i="1"/>
  <c r="BO6" i="1"/>
  <c r="BO5" i="1"/>
  <c r="BO4" i="1"/>
  <c r="BO3" i="1"/>
  <c r="BO2"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L3" i="1"/>
  <c r="BL2" i="1"/>
  <c r="BP2" i="1" s="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H3" i="1"/>
  <c r="BH2" i="1"/>
  <c r="BE33" i="1"/>
  <c r="BE32" i="1"/>
  <c r="BE31" i="1"/>
  <c r="BE30" i="1"/>
  <c r="BE29" i="1"/>
  <c r="BE28" i="1"/>
  <c r="BE27" i="1"/>
  <c r="BE26" i="1"/>
  <c r="BE25" i="1"/>
  <c r="BE24" i="1"/>
  <c r="BE23" i="1"/>
  <c r="BE22" i="1"/>
  <c r="BE21" i="1"/>
  <c r="BE20" i="1"/>
  <c r="BE19" i="1"/>
  <c r="BE18" i="1"/>
  <c r="BE17" i="1"/>
  <c r="BE16" i="1"/>
  <c r="BE15" i="1"/>
  <c r="BE14" i="1"/>
  <c r="BE13" i="1"/>
  <c r="BE12" i="1"/>
  <c r="BE11" i="1"/>
  <c r="BE10" i="1"/>
  <c r="BE9" i="1"/>
  <c r="BE8" i="1"/>
  <c r="BE7" i="1"/>
  <c r="BE6" i="1"/>
  <c r="BE5" i="1"/>
  <c r="BE4" i="1"/>
  <c r="BE3" i="1"/>
  <c r="BE2" i="1"/>
  <c r="BA33" i="1"/>
  <c r="BA32" i="1"/>
  <c r="BA31" i="1"/>
  <c r="BA30" i="1"/>
  <c r="BA29" i="1"/>
  <c r="BA28" i="1"/>
  <c r="BA27" i="1"/>
  <c r="BA26" i="1"/>
  <c r="BA25" i="1"/>
  <c r="BA24" i="1"/>
  <c r="BA23" i="1"/>
  <c r="BA22" i="1"/>
  <c r="BA21" i="1"/>
  <c r="BA20" i="1"/>
  <c r="BA19" i="1"/>
  <c r="BA18" i="1"/>
  <c r="BA17" i="1"/>
  <c r="BA16" i="1"/>
  <c r="BA15" i="1"/>
  <c r="BA14" i="1"/>
  <c r="BA13" i="1"/>
  <c r="BA12" i="1"/>
  <c r="BA11" i="1"/>
  <c r="BA10" i="1"/>
  <c r="BA9" i="1"/>
  <c r="BA8" i="1"/>
  <c r="BA7" i="1"/>
  <c r="BA6" i="1"/>
  <c r="BA5" i="1"/>
  <c r="BA4" i="1"/>
  <c r="BA3" i="1"/>
  <c r="BA2" i="1"/>
  <c r="AX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BI2" i="1" l="1"/>
  <c r="BB2" i="1"/>
  <c r="CD2" i="1"/>
  <c r="AB2" i="1" l="1"/>
  <c r="Y3" i="1"/>
  <c r="Y2"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CK22" i="1" l="1"/>
  <c r="CK18" i="1"/>
  <c r="CD22" i="1"/>
  <c r="CK33" i="1"/>
  <c r="CK17" i="1"/>
  <c r="BW28" i="1"/>
  <c r="BW24" i="1"/>
  <c r="BW17" i="1"/>
  <c r="BW12" i="1"/>
  <c r="BW8" i="1"/>
  <c r="BP28" i="1"/>
  <c r="BP20" i="1"/>
  <c r="BP12" i="1"/>
  <c r="BP8" i="1"/>
  <c r="BI28" i="1"/>
  <c r="BI24" i="1"/>
  <c r="BI20" i="1"/>
  <c r="BI8" i="1"/>
  <c r="BI4" i="1"/>
  <c r="BB28" i="1"/>
  <c r="BB24" i="1"/>
  <c r="BB20" i="1"/>
  <c r="BB8" i="1"/>
  <c r="BB4" i="1"/>
  <c r="BB12" i="1" l="1"/>
  <c r="BI12" i="1"/>
  <c r="BP4" i="1"/>
  <c r="BP24" i="1"/>
  <c r="BW4" i="1"/>
  <c r="BW20" i="1"/>
  <c r="BB6" i="1"/>
  <c r="CD10" i="1"/>
  <c r="CD26" i="1"/>
  <c r="CD6" i="1"/>
  <c r="CD14" i="1"/>
  <c r="CD18" i="1"/>
  <c r="CD30" i="1"/>
  <c r="CD7" i="1"/>
  <c r="CD15" i="1"/>
  <c r="CD23" i="1"/>
  <c r="CD27" i="1"/>
  <c r="CD31" i="1"/>
  <c r="CD4" i="1"/>
  <c r="CD8" i="1"/>
  <c r="CD12" i="1"/>
  <c r="CD16" i="1"/>
  <c r="CD20" i="1"/>
  <c r="CD24" i="1"/>
  <c r="CD28" i="1"/>
  <c r="CD32" i="1"/>
  <c r="CD3" i="1"/>
  <c r="CD11" i="1"/>
  <c r="CD19" i="1"/>
  <c r="BB5" i="1"/>
  <c r="BB21" i="1"/>
  <c r="BB29" i="1"/>
  <c r="BI17" i="1"/>
  <c r="BI25" i="1"/>
  <c r="BW25" i="1"/>
  <c r="CK5" i="1"/>
  <c r="CK9" i="1"/>
  <c r="CK13" i="1"/>
  <c r="CK21" i="1"/>
  <c r="CK25" i="1"/>
  <c r="CK29" i="1"/>
  <c r="CD5" i="1"/>
  <c r="CD9" i="1"/>
  <c r="CD13" i="1"/>
  <c r="CD17" i="1"/>
  <c r="CD21" i="1"/>
  <c r="CD25" i="1"/>
  <c r="CD29" i="1"/>
  <c r="CD33" i="1"/>
  <c r="BB13" i="1"/>
  <c r="BB33" i="1"/>
  <c r="BI13" i="1"/>
  <c r="BI29" i="1"/>
  <c r="BP9" i="1"/>
  <c r="BP17" i="1"/>
  <c r="BP29" i="1"/>
  <c r="BW5" i="1"/>
  <c r="BW33" i="1"/>
  <c r="BI6" i="1"/>
  <c r="BP18" i="1"/>
  <c r="BW6" i="1"/>
  <c r="CK26" i="1"/>
  <c r="CK30" i="1"/>
  <c r="BB9" i="1"/>
  <c r="BB25" i="1"/>
  <c r="BI9" i="1"/>
  <c r="BI33" i="1"/>
  <c r="BP13" i="1"/>
  <c r="BP25" i="1"/>
  <c r="BW13" i="1"/>
  <c r="BW29" i="1"/>
  <c r="CK23" i="1"/>
  <c r="CK27" i="1"/>
  <c r="CK31" i="1"/>
  <c r="BB17" i="1"/>
  <c r="BI5" i="1"/>
  <c r="BI21" i="1"/>
  <c r="BP5" i="1"/>
  <c r="BP21" i="1"/>
  <c r="BP33" i="1"/>
  <c r="BW9" i="1"/>
  <c r="BW21" i="1"/>
  <c r="CK24" i="1"/>
  <c r="CK28" i="1"/>
  <c r="CK32" i="1"/>
  <c r="CK10" i="1"/>
  <c r="BB18" i="1"/>
  <c r="BI18" i="1"/>
  <c r="BP22" i="1"/>
  <c r="BW22" i="1"/>
  <c r="CK2" i="1"/>
  <c r="BB22" i="1"/>
  <c r="BI22" i="1"/>
  <c r="BP6" i="1"/>
  <c r="BW2" i="1"/>
  <c r="BW18" i="1"/>
  <c r="BB16" i="1"/>
  <c r="BB32" i="1"/>
  <c r="BI16" i="1"/>
  <c r="BI32" i="1"/>
  <c r="BP16" i="1"/>
  <c r="BP32" i="1"/>
  <c r="BW16" i="1"/>
  <c r="BW32" i="1"/>
  <c r="BB10" i="1"/>
  <c r="BB14" i="1"/>
  <c r="BB26" i="1"/>
  <c r="BB30" i="1"/>
  <c r="BI10" i="1"/>
  <c r="BI14" i="1"/>
  <c r="BI26" i="1"/>
  <c r="BI30" i="1"/>
  <c r="BP10" i="1"/>
  <c r="BP14" i="1"/>
  <c r="BP26" i="1"/>
  <c r="BP30" i="1"/>
  <c r="BW10" i="1"/>
  <c r="BW14" i="1"/>
  <c r="BW26" i="1"/>
  <c r="BW30" i="1"/>
  <c r="CK6" i="1"/>
  <c r="CK14" i="1"/>
  <c r="BB3" i="1"/>
  <c r="BB7" i="1"/>
  <c r="BB11" i="1"/>
  <c r="BB15" i="1"/>
  <c r="BB19" i="1"/>
  <c r="BB23" i="1"/>
  <c r="BB27" i="1"/>
  <c r="BB31" i="1"/>
  <c r="BI3" i="1"/>
  <c r="BI7" i="1"/>
  <c r="BI11" i="1"/>
  <c r="BI15" i="1"/>
  <c r="BI19" i="1"/>
  <c r="BI23" i="1"/>
  <c r="BI27" i="1"/>
  <c r="BI31" i="1"/>
  <c r="BP3" i="1"/>
  <c r="BP7" i="1"/>
  <c r="BP11" i="1"/>
  <c r="BP15" i="1"/>
  <c r="BP19" i="1"/>
  <c r="BP23" i="1"/>
  <c r="BP27" i="1"/>
  <c r="BP31" i="1"/>
  <c r="CK4" i="1"/>
  <c r="CK8" i="1"/>
  <c r="CK12" i="1"/>
  <c r="CK16" i="1"/>
  <c r="CK20" i="1"/>
  <c r="BW3" i="1"/>
  <c r="BW7" i="1"/>
  <c r="BW11" i="1"/>
  <c r="BW15" i="1"/>
  <c r="BW19" i="1"/>
  <c r="BW23" i="1"/>
  <c r="BW27" i="1"/>
  <c r="BW31" i="1"/>
  <c r="CK3" i="1"/>
  <c r="CK7" i="1"/>
  <c r="CK11" i="1"/>
  <c r="CK15" i="1"/>
  <c r="CK19"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P33" i="1" l="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R3" i="1"/>
  <c r="AR2"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O5" i="1"/>
  <c r="AO4" i="1"/>
  <c r="AO3" i="1"/>
  <c r="AO2"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G2" i="1"/>
  <c r="AL31" i="1" l="1"/>
  <c r="AL27" i="1"/>
  <c r="AL23" i="1"/>
  <c r="AL19" i="1"/>
  <c r="AL15" i="1"/>
  <c r="AL11" i="1"/>
  <c r="AL7" i="1"/>
  <c r="AL3" i="1"/>
  <c r="AL33" i="1"/>
  <c r="AL29" i="1"/>
  <c r="AL25" i="1"/>
  <c r="AL21" i="1"/>
  <c r="AL17" i="1"/>
  <c r="AL13" i="1"/>
  <c r="AL9" i="1"/>
  <c r="AL5" i="1"/>
  <c r="AL32" i="1"/>
  <c r="AL28" i="1"/>
  <c r="AL24" i="1"/>
  <c r="AL20" i="1"/>
  <c r="AL16" i="1"/>
  <c r="AL12" i="1"/>
  <c r="AL8" i="1"/>
  <c r="AL4" i="1"/>
  <c r="AL30" i="1"/>
  <c r="AL26" i="1"/>
  <c r="AL22" i="1"/>
  <c r="AL18" i="1"/>
  <c r="AL14" i="1"/>
  <c r="AL10" i="1"/>
  <c r="AL6" i="1"/>
  <c r="AL2"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H2" i="1" l="1"/>
  <c r="H3" i="1"/>
  <c r="H7" i="1"/>
  <c r="H15" i="1"/>
  <c r="H19" i="1"/>
  <c r="H27" i="1"/>
  <c r="H4" i="1"/>
  <c r="H12" i="1"/>
  <c r="H20" i="1"/>
  <c r="H24" i="1"/>
  <c r="H32" i="1"/>
  <c r="H11" i="1"/>
  <c r="H23" i="1"/>
  <c r="H31" i="1"/>
  <c r="H8" i="1"/>
  <c r="H16" i="1"/>
  <c r="H28" i="1"/>
  <c r="H5" i="1"/>
  <c r="H9" i="1"/>
  <c r="H13" i="1"/>
  <c r="H17" i="1"/>
  <c r="H21" i="1"/>
  <c r="H25" i="1"/>
  <c r="H29" i="1"/>
  <c r="H33" i="1"/>
  <c r="H6" i="1"/>
  <c r="H10" i="1"/>
  <c r="H14" i="1"/>
  <c r="H18" i="1"/>
  <c r="H22" i="1"/>
  <c r="H26" i="1"/>
  <c r="H30" i="1"/>
</calcChain>
</file>

<file path=xl/sharedStrings.xml><?xml version="1.0" encoding="utf-8"?>
<sst xmlns="http://schemas.openxmlformats.org/spreadsheetml/2006/main" count="545" uniqueCount="363">
  <si>
    <t>Age</t>
  </si>
  <si>
    <t>Sex</t>
  </si>
  <si>
    <t>Race</t>
  </si>
  <si>
    <t>Education</t>
  </si>
  <si>
    <t>Income</t>
  </si>
  <si>
    <t>Calc_SES</t>
  </si>
  <si>
    <t>Party_Reg</t>
  </si>
  <si>
    <t>Party_Dem2Rep</t>
  </si>
  <si>
    <t>Engage_Follow</t>
  </si>
  <si>
    <t>Engage_Talk</t>
  </si>
  <si>
    <t>Engage_News</t>
  </si>
  <si>
    <t>Engage_Avg</t>
  </si>
  <si>
    <t>Viol_Polit</t>
  </si>
  <si>
    <t>Viol_Just</t>
  </si>
  <si>
    <t>Viol_Avg</t>
  </si>
  <si>
    <t>DUREL_ORA</t>
  </si>
  <si>
    <t>DUREL_NORA</t>
  </si>
  <si>
    <t>DUREL_IR</t>
  </si>
  <si>
    <t>JSI_Vic</t>
  </si>
  <si>
    <t>JSI_Obs</t>
  </si>
  <si>
    <t>JSI_Ben</t>
  </si>
  <si>
    <t>JSI_Perp</t>
  </si>
  <si>
    <t>JSI_Other</t>
  </si>
  <si>
    <t>Dem</t>
  </si>
  <si>
    <t>Ind</t>
  </si>
  <si>
    <t>Subject</t>
  </si>
  <si>
    <t>001</t>
  </si>
  <si>
    <t>002</t>
  </si>
  <si>
    <t>004</t>
  </si>
  <si>
    <t>006</t>
  </si>
  <si>
    <t>007</t>
  </si>
  <si>
    <t>011</t>
  </si>
  <si>
    <t>012</t>
  </si>
  <si>
    <t>013</t>
  </si>
  <si>
    <t>015</t>
  </si>
  <si>
    <t>016</t>
  </si>
  <si>
    <t>017</t>
  </si>
  <si>
    <t>018</t>
  </si>
  <si>
    <t>020</t>
  </si>
  <si>
    <t>022</t>
  </si>
  <si>
    <t>023</t>
  </si>
  <si>
    <t>025</t>
  </si>
  <si>
    <t>026</t>
  </si>
  <si>
    <t>027</t>
  </si>
  <si>
    <t>028</t>
  </si>
  <si>
    <t>029</t>
  </si>
  <si>
    <t>030</t>
  </si>
  <si>
    <t>031</t>
  </si>
  <si>
    <t>032</t>
  </si>
  <si>
    <t>033</t>
  </si>
  <si>
    <t>035</t>
  </si>
  <si>
    <t>036</t>
  </si>
  <si>
    <t>037</t>
  </si>
  <si>
    <t>038</t>
  </si>
  <si>
    <t>039</t>
  </si>
  <si>
    <t>040</t>
  </si>
  <si>
    <t>041</t>
  </si>
  <si>
    <t>042</t>
  </si>
  <si>
    <t>zSES</t>
  </si>
  <si>
    <t>WP_PassiveSupp_Lib</t>
  </si>
  <si>
    <t>WP_PassiveSupp_Con</t>
  </si>
  <si>
    <t>WP_ActiveSupp_Con</t>
  </si>
  <si>
    <t>WP_ActiveSupp_Lib</t>
  </si>
  <si>
    <t>WP_Agree_Con</t>
  </si>
  <si>
    <t>WP_Agree_Lib</t>
  </si>
  <si>
    <t>WP_TotalSupport_Lib</t>
  </si>
  <si>
    <t>WP_TotalSupport_Con</t>
  </si>
  <si>
    <t>Variable</t>
  </si>
  <si>
    <t>Justice Sensitivity Inventory - Perpetrator subscale</t>
  </si>
  <si>
    <t>Justice Sensitivity Inventory - Beneficiary subscale</t>
  </si>
  <si>
    <t>Justice Sensitivity Inventory - Observer subscale</t>
  </si>
  <si>
    <t>Duke University Religion Index - Intrinsic Religiosity</t>
  </si>
  <si>
    <t>Duke University Religion Index - Non-Organizational Religious Activity</t>
  </si>
  <si>
    <t>Duke University Religion Index - Organizational Religious Activity</t>
  </si>
  <si>
    <t>Socioeconomic Status (z-transformed)</t>
  </si>
  <si>
    <t>Composite of the Education and Income variables</t>
  </si>
  <si>
    <t>MoralCon_CoreBeliefs_Con</t>
  </si>
  <si>
    <t>MoralCon_CoreBeliefs_Lib</t>
  </si>
  <si>
    <t>MoralCon_CoreBeliefs_Lib-Con</t>
  </si>
  <si>
    <t>MoralCon_RightWrong_Con</t>
  </si>
  <si>
    <t>MoralCon_RightWrong_Lib</t>
  </si>
  <si>
    <t>MoralCon_RightWrong_Lib-Con</t>
  </si>
  <si>
    <t>Justice Sensitivity Inventory - Victimization subscale</t>
  </si>
  <si>
    <t>Female</t>
  </si>
  <si>
    <t>Male</t>
  </si>
  <si>
    <t>Subject number</t>
  </si>
  <si>
    <t>Amount of education</t>
  </si>
  <si>
    <t>Anchors</t>
  </si>
  <si>
    <t>Amount of income</t>
  </si>
  <si>
    <t>Question</t>
  </si>
  <si>
    <t>Caucasian</t>
  </si>
  <si>
    <t>African American</t>
  </si>
  <si>
    <t>Pacific Islander</t>
  </si>
  <si>
    <t>Hispanic / Latin</t>
  </si>
  <si>
    <t>Asian American</t>
  </si>
  <si>
    <t>Native American</t>
  </si>
  <si>
    <t>Other (please specify)</t>
  </si>
  <si>
    <t>Choose your ethnicity:</t>
  </si>
  <si>
    <t>Choose your sex:</t>
  </si>
  <si>
    <t>Enter your date of birth (mm/dd/yyyy)</t>
  </si>
  <si>
    <t>Age at the time of scanning</t>
  </si>
  <si>
    <t>What is your level of education?</t>
  </si>
  <si>
    <t>Graduate or professional degree</t>
  </si>
  <si>
    <t>College</t>
  </si>
  <si>
    <t>Some college</t>
  </si>
  <si>
    <t xml:space="preserve">Middle school </t>
  </si>
  <si>
    <t xml:space="preserve">Some high school </t>
  </si>
  <si>
    <t xml:space="preserve">High school </t>
  </si>
  <si>
    <t>What is your yearly income?</t>
  </si>
  <si>
    <t>What political party are you registered with, if any?</t>
  </si>
  <si>
    <t>Political party affiliation</t>
  </si>
  <si>
    <t>Closeness to being a Democrat or a Republican</t>
  </si>
  <si>
    <t>Do you think of yourself as closer to the Republican or Democratic party?</t>
  </si>
  <si>
    <t xml:space="preserve">Less than $25,000 </t>
  </si>
  <si>
    <t xml:space="preserve">$25,000 - $49,999 </t>
  </si>
  <si>
    <t xml:space="preserve">$50,000 - $74,999 </t>
  </si>
  <si>
    <t xml:space="preserve">$75,000 - $99,999 </t>
  </si>
  <si>
    <t xml:space="preserve">$100,000 - $124,999 </t>
  </si>
  <si>
    <t xml:space="preserve">$125,000 - $149,000 </t>
  </si>
  <si>
    <t xml:space="preserve">$150,000 - $174,999 </t>
  </si>
  <si>
    <t xml:space="preserve">$175,000 - $199,999 </t>
  </si>
  <si>
    <t xml:space="preserve">$200,000 or more </t>
  </si>
  <si>
    <t xml:space="preserve">Democratic party </t>
  </si>
  <si>
    <t xml:space="preserve">Republican party </t>
  </si>
  <si>
    <t xml:space="preserve">None or “independent” </t>
  </si>
  <si>
    <t>Strong Democrat</t>
  </si>
  <si>
    <t>Weak Democrat</t>
  </si>
  <si>
    <t>Independent Democrat</t>
  </si>
  <si>
    <t>Independent Independent</t>
  </si>
  <si>
    <t>Other party (please specify)</t>
  </si>
  <si>
    <t>Independent Republican</t>
  </si>
  <si>
    <t>Weak Republican</t>
  </si>
  <si>
    <t>Strong Republican</t>
  </si>
  <si>
    <t>PolitOrient_Social</t>
  </si>
  <si>
    <t>PolitOrient_Econ</t>
  </si>
  <si>
    <t>Political oritentation regarding social issues</t>
  </si>
  <si>
    <t>Political oritentation regarding ecnomic issues</t>
  </si>
  <si>
    <t>How would you describe your political orientation with regard to social issues?</t>
  </si>
  <si>
    <t>How would you describe your political orientation with regard to economic issues?</t>
  </si>
  <si>
    <t>Very liberal</t>
  </si>
  <si>
    <t>Liberal</t>
  </si>
  <si>
    <t>Slightly liberal</t>
  </si>
  <si>
    <t>Moderate; middle of the road</t>
  </si>
  <si>
    <t>Slightly conservative</t>
  </si>
  <si>
    <t>Conservative</t>
  </si>
  <si>
    <t>Very conservative</t>
  </si>
  <si>
    <t>Some people seem to follow what's going on in government and public affairs most of the time, whether there's an election going on or not. Others aren't that interested. Would you say you follow what's going on in government and public affairs most of the time, some of the time, only now and then, or hardly at all?</t>
  </si>
  <si>
    <t>Frequency of following government affairs</t>
  </si>
  <si>
    <t>How many days in the past week did you talk about politics with your family or friends?</t>
  </si>
  <si>
    <t>Frequencty of talking about politics with family and friends</t>
  </si>
  <si>
    <t>During a typical week, how many days do you watch, read, or listen to news on TV, radio, printed newspapers, or the Internet, not including sports?</t>
  </si>
  <si>
    <t>Frequency of watching, reading, listening to the news</t>
  </si>
  <si>
    <t>Average of the Engage_Follow, Engage_Talk, and Engage_News variables</t>
  </si>
  <si>
    <t>Please indicate how much you agree or disagree with the following statement: "Sometimes violence is appropriate in order to further political causes."</t>
  </si>
  <si>
    <t>Agreement that political violence is appropriate</t>
  </si>
  <si>
    <t>Please indicate how much you agree or disagree with the following statement: "Sometimes violence is the only way to stop injustice."</t>
  </si>
  <si>
    <t>Agreement that violence is sometimes necessary to correct injustices</t>
  </si>
  <si>
    <t>Average of the Viol_Polit and Viol_Just variables</t>
  </si>
  <si>
    <t>Average of the JSI_Obs, JSI_Ben, and JSI_Other variables</t>
  </si>
  <si>
    <t>I strongly disagree with this issue</t>
  </si>
  <si>
    <t>I moderately disagree with this issue</t>
  </si>
  <si>
    <t>I slightly disagree with this issue</t>
  </si>
  <si>
    <t>I feel exactly and precisely neutral about this issue</t>
  </si>
  <si>
    <t>I slightly agree with this issue</t>
  </si>
  <si>
    <t>I strongly agree with this issue</t>
  </si>
  <si>
    <t>I moderately agree with this issue</t>
  </si>
  <si>
    <t>Agreement with conservative issues from the Wilson-Patterson</t>
  </si>
  <si>
    <t>Agreement with liberal issues from the Wilson-Patterson</t>
  </si>
  <si>
    <t>WP_Agree_Lib-Con</t>
  </si>
  <si>
    <t>WP_Support_Lib-Con</t>
  </si>
  <si>
    <t>Difference between WP_Support_Lib and WP_Support_Con</t>
  </si>
  <si>
    <t>Difference between MoralCon_RightWrong_Lib and MoralCon_RightWrong_Con</t>
  </si>
  <si>
    <t>Total number of liberal issues for which passive support was provided</t>
  </si>
  <si>
    <t>Total number of liberal issues for which active support was provided</t>
  </si>
  <si>
    <t>Total number of conservative issues for which passive support was provided</t>
  </si>
  <si>
    <t>Total number of conservative issues for which active support was provided</t>
  </si>
  <si>
    <t>Total active and passive support for conservative issues</t>
  </si>
  <si>
    <t>Total active and passive support for liberal issues</t>
  </si>
  <si>
    <t>Passive Support (example: donations)</t>
  </si>
  <si>
    <t>Yes</t>
  </si>
  <si>
    <t>No</t>
  </si>
  <si>
    <t>Active Support (example: protesting)</t>
  </si>
  <si>
    <t>Political Polarization (WP_Agree_Lib minus WP_Agree_Con)</t>
  </si>
  <si>
    <t>Moral convictions (core beliefs) about conservative Wilson-Patterson issues</t>
  </si>
  <si>
    <t>Moral convictions (core beliefs) about liberal Wilson-Patterson issues</t>
  </si>
  <si>
    <t>Moral convictions (right and wrong) about conservative Wilson-Patterson issues</t>
  </si>
  <si>
    <t>Moral convictions (right and wrong) about liberal Wilson-Patterson issues</t>
  </si>
  <si>
    <t>Please indicate how much you agree or disagree (or are uncertain) with regard to each topic listed below using the following scale:  -3 = I strongly disagree with this issue.-2 = I moderately disagree with this issue.  -1 = I slightly disagree with this issue.0 = I feel exactly and precisely neutral about this issue.  1 = I slightly agree with this issue.2 = I moderately agree with this issue.  3 = I strongly agree with this issue.  Please also indicate whether you have ever provided passive support (such as donations) or active support (such as protesting) for these issues.</t>
  </si>
  <si>
    <t xml:space="preserve">To what extent is your position on [consevative issue] a reflection of your core moral beliefs and convictions? </t>
  </si>
  <si>
    <t xml:space="preserve">To what extent is your position on liberal issue] a reflection of your core moral beliefs and convictions? </t>
  </si>
  <si>
    <t>To what extent is your position on [consevative issue] connected to your beliefs about fundamental right and wrong?</t>
  </si>
  <si>
    <t>Moral Conviction (MoralCon_CoreBeliefs_Lib minus MoralCon_CoreBeliefs_Con)</t>
  </si>
  <si>
    <t>To what extent is your position on [liberal issue] connected to your beliefs about fundamental right and wrong?</t>
  </si>
  <si>
    <t>Not at all</t>
  </si>
  <si>
    <t>Slightly</t>
  </si>
  <si>
    <t>Moderately</t>
  </si>
  <si>
    <t>Much</t>
  </si>
  <si>
    <t>Very much</t>
  </si>
  <si>
    <t>Hardly at all</t>
  </si>
  <si>
    <t>Only now and then</t>
  </si>
  <si>
    <t>Some of the time</t>
  </si>
  <si>
    <t>Most of the time</t>
  </si>
  <si>
    <t>None</t>
  </si>
  <si>
    <t>One day</t>
  </si>
  <si>
    <t>Twdays</t>
  </si>
  <si>
    <t>Three days</t>
  </si>
  <si>
    <t>Four days</t>
  </si>
  <si>
    <t>Five days</t>
  </si>
  <si>
    <t>Six days</t>
  </si>
  <si>
    <t>Seven days</t>
  </si>
  <si>
    <t>Very strongly disagree</t>
  </si>
  <si>
    <t>Strongly disagree</t>
  </si>
  <si>
    <t>Slightly disagree</t>
  </si>
  <si>
    <t>Neither agree nor disagree</t>
  </si>
  <si>
    <t>Slightly agree</t>
  </si>
  <si>
    <t>Strongly agree</t>
  </si>
  <si>
    <t>Very strongly agree</t>
  </si>
  <si>
    <t>PolitOrient_Avg</t>
  </si>
  <si>
    <t>Average of PolitOrient_Social and PolitOrient_Econ</t>
  </si>
  <si>
    <t>Amygdala_L_Con</t>
  </si>
  <si>
    <t>Amygdala_L_Lib</t>
  </si>
  <si>
    <t>Amygdala_L_Lib-grt-Con</t>
  </si>
  <si>
    <t>Amygdala_R_Con</t>
  </si>
  <si>
    <t>Amygdala_R_Lib</t>
  </si>
  <si>
    <t>Amygdala_R_Lib-grt-Con</t>
  </si>
  <si>
    <t>Amygdala_LR_Lib-grt-Con</t>
  </si>
  <si>
    <t>dlPFC_L_Con</t>
  </si>
  <si>
    <t>dlPFC_L_Lib</t>
  </si>
  <si>
    <t>dlPFC_L_Lib-grt-Con</t>
  </si>
  <si>
    <t>dlPFC_R_Con</t>
  </si>
  <si>
    <t>dlPFC_R_Lib</t>
  </si>
  <si>
    <t>dlPFC_R_Lib-grt-Con</t>
  </si>
  <si>
    <t>dlPFC_LR_Lib-grt-Con</t>
  </si>
  <si>
    <t>TPJ_L_Con</t>
  </si>
  <si>
    <t>TPJ_L_Lib</t>
  </si>
  <si>
    <t>TPJ_L_Lib-grt-Con</t>
  </si>
  <si>
    <t>TPJ_R_Con</t>
  </si>
  <si>
    <t>TPJ_R_Lib</t>
  </si>
  <si>
    <t>TPJ_R_Lib-grt-Con</t>
  </si>
  <si>
    <t>TPJ_LR_Lib-grt-Con</t>
  </si>
  <si>
    <t>vmPFC_L_Con</t>
  </si>
  <si>
    <t>vmPFC_L_Lib</t>
  </si>
  <si>
    <t>vmPFC_L_Lib-grt-Con</t>
  </si>
  <si>
    <t>vmPFC_R_Con</t>
  </si>
  <si>
    <t>vmPFC_R_Lib</t>
  </si>
  <si>
    <t>vmPFC_R_Lib-grt-Con</t>
  </si>
  <si>
    <t>vmPFC_LR_Lib-grt-Con</t>
  </si>
  <si>
    <t>VS_L_Con</t>
  </si>
  <si>
    <t>VS_L_Lib</t>
  </si>
  <si>
    <t>VS_L_Lib-grt-Con</t>
  </si>
  <si>
    <t>VS_R_Con</t>
  </si>
  <si>
    <t>VS_R_Lib</t>
  </si>
  <si>
    <t>VS_R_Lib-grt-Con</t>
  </si>
  <si>
    <t>VS_LR_Lib-grt-Con</t>
  </si>
  <si>
    <r>
      <t xml:space="preserve">Description
</t>
    </r>
    <r>
      <rPr>
        <sz val="10"/>
        <color theme="0"/>
        <rFont val="Calibri"/>
        <family val="2"/>
        <scheme val="minor"/>
      </rPr>
      <t>(Variables from the results of the TDSoM paper in green)</t>
    </r>
  </si>
  <si>
    <t>Diff between Amygdala_L_Lib and Amygdala_L_Con</t>
  </si>
  <si>
    <t>Diff between Amygdala_R_Lib and Amygdala_R_Con</t>
  </si>
  <si>
    <t>Left amygdala % signal change for conservative protests</t>
  </si>
  <si>
    <t>Left amygdala % signal change for liberal protests</t>
  </si>
  <si>
    <t>Right amygdala % signal change for conservative protests</t>
  </si>
  <si>
    <t>Right amygdala % signal change for liberal protests</t>
  </si>
  <si>
    <t>Left dACC % signal change for conservative protests</t>
  </si>
  <si>
    <t>Left dACC % signal change for liberal protests</t>
  </si>
  <si>
    <t>Right dACC % signal change for conservative protests</t>
  </si>
  <si>
    <t>Right dACC % signal change for liberal protests</t>
  </si>
  <si>
    <t>Left dlPFC % signal change for conservative protests</t>
  </si>
  <si>
    <t>Left dlPFC % signal change for liberal protests</t>
  </si>
  <si>
    <t>Right dlPFC % signal change for conservative protests</t>
  </si>
  <si>
    <t>Right dlPFC % signal change for liberal protests</t>
  </si>
  <si>
    <t>Left TPJ % signal change for conservative protests</t>
  </si>
  <si>
    <t>Left TPJ % signal change for liberal protests</t>
  </si>
  <si>
    <t>Right TPJ % signal change for conservative protests</t>
  </si>
  <si>
    <t>Right TPJ % signal change for liberal protests</t>
  </si>
  <si>
    <t>Left VS % signal change for conservative protests</t>
  </si>
  <si>
    <t>Left VS % signal change for liberal protests</t>
  </si>
  <si>
    <t>Right VS % signal change for conservative protests</t>
  </si>
  <si>
    <t>Right VS % signal change for liberal protests</t>
  </si>
  <si>
    <t>Left vmPFC % signal change for conservative protests</t>
  </si>
  <si>
    <t>Left vmPFC % signal change for liberal protests</t>
  </si>
  <si>
    <t>Right vmPFC % signal change for conservative protests</t>
  </si>
  <si>
    <t>Right vmPFC % signal change for liberal protests</t>
  </si>
  <si>
    <t>Average of vmPFC_L_Lib-grt-Con and vmPFC_R_Lib-grt-Con</t>
  </si>
  <si>
    <t>Average of Amygdala_L_Lib-grt-Con and Amygdala_R_Lib-grt-Con</t>
  </si>
  <si>
    <t>Average of dACC_L_Lib and dACC_L_Con</t>
  </si>
  <si>
    <t>Average of dACC_R_Lib and dACC_R_Con</t>
  </si>
  <si>
    <t>Average of dACC_L_Lib-grt-Con and dACC_R_Lib-grt-Con</t>
  </si>
  <si>
    <t>Average of dlPFC_L_Lib and dlPFC_L_Con</t>
  </si>
  <si>
    <t>Average of dlPFC_R_Lib and dlPFC_R_Con</t>
  </si>
  <si>
    <t>Average of dlPFC_L_Lib-grt-Con and dlPFC_R_Lib-grt-Con</t>
  </si>
  <si>
    <t>Average of TPJ_L_Lib and TPJ_L_Con</t>
  </si>
  <si>
    <t>Average of TPJ_R_Lib and TPJ_R_Con</t>
  </si>
  <si>
    <t>Average of TPJ_L_Lib-grt-Con and TPJ_R_Lib-grt-Con</t>
  </si>
  <si>
    <t>Average of vmPFC_L_Lib and vmPFC_L_Con</t>
  </si>
  <si>
    <t>Average of vmPFC_R_Lib and vmPFC_R_Con</t>
  </si>
  <si>
    <t>Average of VS_L_Lib and VS_L_Con</t>
  </si>
  <si>
    <t>Average of VS_R_Lib and VS_R_Con</t>
  </si>
  <si>
    <t>Average of VS_L_Lib-grt-Con and VS_R_Lib-grt-Con</t>
  </si>
  <si>
    <t>dmPFC_LR_Lib-grt-Con</t>
  </si>
  <si>
    <t>dmPFC-dACC_L_Con</t>
  </si>
  <si>
    <t>dmPFC-dACC_L_Lib</t>
  </si>
  <si>
    <t>dmPFC-dACC_L_Lib-grt-Con</t>
  </si>
  <si>
    <t>dmPFC-dACC_R_Con</t>
  </si>
  <si>
    <t>dmPFC-dACC_R_Lib</t>
  </si>
  <si>
    <t>dmPFC-dACC_R_Lib-grt-Con</t>
  </si>
  <si>
    <t>dmPFC-dACC_LR_Lib-grt-Con</t>
  </si>
  <si>
    <t>fMRI_SupportViol_Lib</t>
  </si>
  <si>
    <t>fMRI_SupportViol_Con</t>
  </si>
  <si>
    <t>fMRI_SupportViol_Lib-Con</t>
  </si>
  <si>
    <t>Differences between fMRI_SupportViol_Lib and fMRI_SupportViol_Con.</t>
  </si>
  <si>
    <t>Average in-scanner appropriateness ratings for conservative issues.</t>
  </si>
  <si>
    <t>Average in-scanner appropriateness ratings for liberal issues.</t>
  </si>
  <si>
    <t>RP042</t>
  </si>
  <si>
    <t>RP041</t>
  </si>
  <si>
    <t>RP040</t>
  </si>
  <si>
    <t>RP039</t>
  </si>
  <si>
    <t>RP038</t>
  </si>
  <si>
    <t>RP037</t>
  </si>
  <si>
    <t>RP036</t>
  </si>
  <si>
    <t>RP035</t>
  </si>
  <si>
    <t>RP033</t>
  </si>
  <si>
    <t>RP032</t>
  </si>
  <si>
    <t>RP031</t>
  </si>
  <si>
    <t>RP030</t>
  </si>
  <si>
    <t>RP029</t>
  </si>
  <si>
    <t>RP028</t>
  </si>
  <si>
    <t>RP027</t>
  </si>
  <si>
    <t>RP026</t>
  </si>
  <si>
    <t>RP025</t>
  </si>
  <si>
    <t>RP023</t>
  </si>
  <si>
    <t>RP022</t>
  </si>
  <si>
    <t>RP020</t>
  </si>
  <si>
    <t>RP018</t>
  </si>
  <si>
    <t>RP017</t>
  </si>
  <si>
    <t>RP016</t>
  </si>
  <si>
    <t>RP015</t>
  </si>
  <si>
    <t>RP013</t>
  </si>
  <si>
    <t>RP012</t>
  </si>
  <si>
    <t>RP011</t>
  </si>
  <si>
    <t>RP007</t>
  </si>
  <si>
    <t>RP006</t>
  </si>
  <si>
    <t>RP004</t>
  </si>
  <si>
    <t>RP002</t>
  </si>
  <si>
    <t>RP001</t>
  </si>
  <si>
    <t>welfare</t>
  </si>
  <si>
    <t>socialism</t>
  </si>
  <si>
    <t>pornography</t>
  </si>
  <si>
    <t>pollution</t>
  </si>
  <si>
    <t>illegal</t>
  </si>
  <si>
    <t>gun</t>
  </si>
  <si>
    <t>globalization</t>
  </si>
  <si>
    <t>gay</t>
  </si>
  <si>
    <t>foreign</t>
  </si>
  <si>
    <t>abortion</t>
  </si>
  <si>
    <t>waterboarding</t>
  </si>
  <si>
    <t>using</t>
  </si>
  <si>
    <t>tax</t>
  </si>
  <si>
    <t>small</t>
  </si>
  <si>
    <t>school</t>
  </si>
  <si>
    <t>military</t>
  </si>
  <si>
    <t>free</t>
  </si>
  <si>
    <t>drone</t>
  </si>
  <si>
    <t>death</t>
  </si>
  <si>
    <t>bomb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</si>
</sst>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color rgb="FF006100"/>
      <name val="Calibri"/>
      <family val="2"/>
      <scheme val="minor"/>
    </font>
    <font>
      <sz val="10"/>
      <name val="Calibri"/>
      <family val="2"/>
      <scheme val="minor"/>
    </font>
    <font>
      <b/>
      <sz val="10"/>
      <color theme="0"/>
      <name val="Calibri"/>
      <family val="2"/>
      <scheme val="minor"/>
    </font>
    <font>
      <sz val="1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lightUp"/>
    </fill>
    <fill>
      <patternFill patternType="solid">
        <fgColor theme="1"/>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dotted">
        <color auto="1"/>
      </bottom>
      <diagonal/>
    </border>
    <border>
      <left/>
      <right/>
      <top style="medium">
        <color auto="1"/>
      </top>
      <bottom style="dotted">
        <color auto="1"/>
      </bottom>
      <diagonal/>
    </border>
    <border>
      <left/>
      <right style="medium">
        <color auto="1"/>
      </right>
      <top style="medium">
        <color auto="1"/>
      </top>
      <bottom style="dotted">
        <color auto="1"/>
      </bottom>
      <diagonal/>
    </border>
    <border>
      <left style="medium">
        <color auto="1"/>
      </left>
      <right/>
      <top style="dotted">
        <color auto="1"/>
      </top>
      <bottom style="dotted">
        <color auto="1"/>
      </bottom>
      <diagonal/>
    </border>
    <border>
      <left/>
      <right/>
      <top style="dotted">
        <color auto="1"/>
      </top>
      <bottom style="dotted">
        <color auto="1"/>
      </bottom>
      <diagonal/>
    </border>
    <border>
      <left/>
      <right style="medium">
        <color auto="1"/>
      </right>
      <top style="dotted">
        <color auto="1"/>
      </top>
      <bottom style="dotted">
        <color auto="1"/>
      </bottom>
      <diagonal/>
    </border>
    <border>
      <left/>
      <right/>
      <top style="dotted">
        <color auto="1"/>
      </top>
      <bottom style="medium">
        <color auto="1"/>
      </bottom>
      <diagonal/>
    </border>
    <border>
      <left/>
      <right style="medium">
        <color auto="1"/>
      </right>
      <top style="dotted">
        <color auto="1"/>
      </top>
      <bottom style="medium">
        <color auto="1"/>
      </bottom>
      <diagonal/>
    </border>
    <border>
      <left style="medium">
        <color auto="1"/>
      </left>
      <right/>
      <top style="medium">
        <color auto="1"/>
      </top>
      <bottom/>
      <diagonal/>
    </border>
    <border>
      <left style="medium">
        <color auto="1"/>
      </left>
      <right/>
      <top style="dotted">
        <color auto="1"/>
      </top>
      <bottom/>
      <diagonal/>
    </border>
    <border>
      <left style="medium">
        <color auto="1"/>
      </left>
      <right/>
      <top/>
      <bottom style="dotted">
        <color auto="1"/>
      </bottom>
      <diagonal/>
    </border>
    <border>
      <left style="medium">
        <color auto="1"/>
      </left>
      <right/>
      <top/>
      <bottom style="medium">
        <color auto="1"/>
      </bottom>
      <diagonal/>
    </border>
    <border>
      <left/>
      <right style="medium">
        <color auto="1"/>
      </right>
      <top/>
      <bottom/>
      <diagonal/>
    </border>
    <border>
      <left style="medium">
        <color auto="1"/>
      </left>
      <right/>
      <top style="dotted">
        <color auto="1"/>
      </top>
      <bottom style="medium">
        <color auto="1"/>
      </bottom>
      <diagonal/>
    </border>
    <border>
      <left/>
      <right/>
      <top/>
      <bottom style="dotted">
        <color auto="1"/>
      </bottom>
      <diagonal/>
    </border>
    <border>
      <left/>
      <right style="medium">
        <color auto="1"/>
      </right>
      <top/>
      <bottom style="dotted">
        <color auto="1"/>
      </bottom>
      <diagonal/>
    </border>
    <border>
      <left/>
      <right/>
      <top style="dotted">
        <color auto="1"/>
      </top>
      <bottom/>
      <diagonal/>
    </border>
    <border>
      <left/>
      <right style="medium">
        <color auto="1"/>
      </right>
      <top style="dotted">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18"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cellStyleXfs>
  <cellXfs count="85">
    <xf numFmtId="0" fontId="0" fillId="0" borderId="0" xfId="0"/>
    <xf numFmtId="0" fontId="0" fillId="0" borderId="0" xfId="0" applyAlignment="1">
      <alignment vertical="center"/>
    </xf>
    <xf numFmtId="0" fontId="17" fillId="0" borderId="0" xfId="0" applyFont="1" applyAlignment="1">
      <alignment vertical="center"/>
    </xf>
    <xf numFmtId="0" fontId="0" fillId="0" borderId="0" xfId="0" applyAlignment="1">
      <alignment vertical="center" wrapText="1"/>
    </xf>
    <xf numFmtId="0" fontId="17" fillId="0" borderId="0" xfId="0" applyFont="1" applyBorder="1" applyAlignment="1">
      <alignment horizontal="center"/>
    </xf>
    <xf numFmtId="2" fontId="17" fillId="0" borderId="0" xfId="0" applyNumberFormat="1" applyFont="1" applyFill="1" applyBorder="1" applyAlignment="1">
      <alignment horizontal="center"/>
    </xf>
    <xf numFmtId="2" fontId="17" fillId="0" borderId="0" xfId="0" applyNumberFormat="1" applyFont="1" applyBorder="1" applyAlignment="1">
      <alignment horizontal="center"/>
    </xf>
    <xf numFmtId="164" fontId="17" fillId="0" borderId="0" xfId="0" applyNumberFormat="1" applyFont="1" applyBorder="1" applyAlignment="1">
      <alignment horizontal="center"/>
    </xf>
    <xf numFmtId="0" fontId="17" fillId="0" borderId="0" xfId="0" applyFont="1"/>
    <xf numFmtId="0" fontId="17" fillId="0" borderId="0" xfId="0" applyFont="1" applyAlignment="1">
      <alignment horizontal="center"/>
    </xf>
    <xf numFmtId="0" fontId="17" fillId="0" borderId="19" xfId="0" applyFont="1" applyBorder="1" applyAlignment="1">
      <alignment vertical="center" wrapText="1"/>
    </xf>
    <xf numFmtId="0" fontId="17" fillId="33" borderId="19" xfId="0" applyFont="1" applyFill="1" applyBorder="1" applyAlignment="1">
      <alignment vertical="center" wrapText="1"/>
    </xf>
    <xf numFmtId="0" fontId="17" fillId="33" borderId="20" xfId="0" applyFont="1" applyFill="1" applyBorder="1" applyAlignment="1">
      <alignment vertical="center" wrapText="1"/>
    </xf>
    <xf numFmtId="0" fontId="17" fillId="0" borderId="20" xfId="0" applyFont="1" applyBorder="1" applyAlignment="1">
      <alignment vertical="center" wrapText="1"/>
    </xf>
    <xf numFmtId="0" fontId="17" fillId="33" borderId="21" xfId="0" applyFont="1" applyFill="1" applyBorder="1" applyAlignment="1">
      <alignment vertical="center" wrapText="1"/>
    </xf>
    <xf numFmtId="0" fontId="17" fillId="33" borderId="22" xfId="0" applyFont="1" applyFill="1" applyBorder="1" applyAlignment="1">
      <alignment vertical="center" wrapText="1"/>
    </xf>
    <xf numFmtId="165" fontId="17" fillId="0" borderId="0" xfId="0" applyNumberFormat="1" applyFont="1" applyBorder="1" applyAlignment="1">
      <alignment horizontal="center"/>
    </xf>
    <xf numFmtId="0" fontId="17" fillId="0" borderId="29" xfId="0" applyFont="1" applyBorder="1" applyAlignment="1">
      <alignment vertical="center" wrapText="1"/>
    </xf>
    <xf numFmtId="0" fontId="17" fillId="33" borderId="29" xfId="0" applyFont="1" applyFill="1" applyBorder="1" applyAlignment="1">
      <alignment vertical="center" wrapText="1"/>
    </xf>
    <xf numFmtId="0" fontId="17" fillId="33" borderId="30" xfId="0" applyFont="1" applyFill="1" applyBorder="1" applyAlignment="1">
      <alignment vertical="center" wrapText="1"/>
    </xf>
    <xf numFmtId="0" fontId="17" fillId="33" borderId="31" xfId="0" applyFont="1" applyFill="1" applyBorder="1" applyAlignment="1">
      <alignment vertical="center" wrapText="1"/>
    </xf>
    <xf numFmtId="0" fontId="17" fillId="33" borderId="32" xfId="0" applyFont="1" applyFill="1" applyBorder="1" applyAlignment="1">
      <alignment vertical="center" wrapText="1"/>
    </xf>
    <xf numFmtId="0" fontId="17" fillId="0" borderId="16" xfId="0" applyFont="1" applyBorder="1" applyAlignment="1">
      <alignment vertical="center" wrapText="1"/>
    </xf>
    <xf numFmtId="0" fontId="17" fillId="33" borderId="16" xfId="0" applyFont="1" applyFill="1" applyBorder="1" applyAlignment="1">
      <alignment vertical="center" wrapText="1"/>
    </xf>
    <xf numFmtId="0" fontId="17" fillId="33" borderId="17" xfId="0" applyFont="1" applyFill="1" applyBorder="1" applyAlignment="1">
      <alignment vertical="center" wrapText="1"/>
    </xf>
    <xf numFmtId="0" fontId="0" fillId="0" borderId="19" xfId="0" applyBorder="1" applyAlignment="1">
      <alignment vertical="center" wrapText="1"/>
    </xf>
    <xf numFmtId="165" fontId="17" fillId="0" borderId="27" xfId="0" applyNumberFormat="1" applyFont="1" applyBorder="1" applyAlignment="1">
      <alignment horizontal="center"/>
    </xf>
    <xf numFmtId="0" fontId="17" fillId="0" borderId="13" xfId="0" applyFont="1" applyBorder="1" applyAlignment="1">
      <alignment horizontal="center"/>
    </xf>
    <xf numFmtId="2" fontId="17" fillId="0" borderId="13" xfId="0" applyNumberFormat="1" applyFont="1" applyBorder="1" applyAlignment="1">
      <alignment horizontal="center"/>
    </xf>
    <xf numFmtId="164" fontId="17" fillId="0" borderId="13" xfId="0" applyNumberFormat="1" applyFont="1" applyBorder="1" applyAlignment="1">
      <alignment horizontal="center"/>
    </xf>
    <xf numFmtId="165" fontId="17" fillId="0" borderId="13" xfId="0" applyNumberFormat="1" applyFont="1" applyBorder="1" applyAlignment="1">
      <alignment horizontal="center"/>
    </xf>
    <xf numFmtId="165" fontId="17" fillId="0" borderId="14" xfId="0" applyNumberFormat="1" applyFont="1" applyBorder="1" applyAlignment="1">
      <alignment horizontal="center"/>
    </xf>
    <xf numFmtId="0" fontId="17" fillId="0" borderId="27" xfId="0" applyFont="1" applyBorder="1" applyAlignment="1">
      <alignment horizontal="center"/>
    </xf>
    <xf numFmtId="0" fontId="17" fillId="0" borderId="14" xfId="0" applyFont="1" applyBorder="1" applyAlignment="1">
      <alignment horizontal="center"/>
    </xf>
    <xf numFmtId="0" fontId="17" fillId="0" borderId="12" xfId="0" applyFont="1" applyBorder="1" applyAlignment="1">
      <alignment horizontal="center"/>
    </xf>
    <xf numFmtId="164" fontId="17" fillId="0" borderId="27" xfId="0" applyNumberFormat="1" applyFont="1" applyBorder="1" applyAlignment="1">
      <alignment horizontal="center"/>
    </xf>
    <xf numFmtId="0" fontId="17" fillId="0" borderId="26" xfId="0" applyFont="1" applyBorder="1" applyAlignment="1">
      <alignment horizontal="center"/>
    </xf>
    <xf numFmtId="164" fontId="17" fillId="0" borderId="14" xfId="0" applyNumberFormat="1" applyFont="1" applyBorder="1" applyAlignment="1">
      <alignment horizontal="center"/>
    </xf>
    <xf numFmtId="0" fontId="20" fillId="34" borderId="13" xfId="0" applyFont="1" applyFill="1" applyBorder="1" applyAlignment="1">
      <alignment horizontal="center" vertical="center" wrapText="1"/>
    </xf>
    <xf numFmtId="0" fontId="20" fillId="34" borderId="14" xfId="0" applyFont="1" applyFill="1" applyBorder="1" applyAlignment="1">
      <alignment horizontal="center" vertical="center" wrapText="1"/>
    </xf>
    <xf numFmtId="0" fontId="17" fillId="0" borderId="12" xfId="0" quotePrefix="1" applyFont="1" applyBorder="1" applyAlignment="1">
      <alignment horizontal="center"/>
    </xf>
    <xf numFmtId="0" fontId="17" fillId="0" borderId="26" xfId="0" quotePrefix="1" applyFont="1" applyBorder="1" applyAlignment="1">
      <alignment horizontal="center"/>
    </xf>
    <xf numFmtId="0" fontId="21" fillId="34" borderId="23" xfId="0" applyFont="1" applyFill="1" applyBorder="1" applyAlignment="1">
      <alignment horizontal="center"/>
    </xf>
    <xf numFmtId="0" fontId="21" fillId="34" borderId="10" xfId="0" applyFont="1" applyFill="1" applyBorder="1" applyAlignment="1">
      <alignment horizontal="center"/>
    </xf>
    <xf numFmtId="0" fontId="21" fillId="34" borderId="11" xfId="0" applyFont="1" applyFill="1" applyBorder="1" applyAlignment="1">
      <alignment horizontal="center"/>
    </xf>
    <xf numFmtId="0" fontId="19" fillId="0" borderId="18" xfId="0" applyFont="1" applyFill="1" applyBorder="1" applyAlignment="1">
      <alignment vertical="center" wrapText="1"/>
    </xf>
    <xf numFmtId="0" fontId="19" fillId="0" borderId="18" xfId="6" applyFont="1" applyFill="1" applyBorder="1" applyAlignment="1">
      <alignment vertical="center" wrapText="1"/>
    </xf>
    <xf numFmtId="0" fontId="19" fillId="0" borderId="18" xfId="0" applyFont="1" applyFill="1" applyBorder="1"/>
    <xf numFmtId="1" fontId="17" fillId="0" borderId="0" xfId="0" applyNumberFormat="1" applyFont="1" applyBorder="1" applyAlignment="1">
      <alignment horizontal="center"/>
    </xf>
    <xf numFmtId="1" fontId="17" fillId="0" borderId="13" xfId="0" applyNumberFormat="1" applyFont="1" applyBorder="1" applyAlignment="1">
      <alignment horizontal="center"/>
    </xf>
    <xf numFmtId="0" fontId="21" fillId="34" borderId="10" xfId="6" applyFont="1" applyFill="1" applyBorder="1" applyAlignment="1">
      <alignment horizontal="center"/>
    </xf>
    <xf numFmtId="0" fontId="21" fillId="34" borderId="11" xfId="6" applyFont="1" applyFill="1" applyBorder="1" applyAlignment="1">
      <alignment horizontal="center"/>
    </xf>
    <xf numFmtId="165" fontId="17" fillId="0" borderId="12" xfId="0" applyNumberFormat="1" applyFont="1" applyBorder="1" applyAlignment="1">
      <alignment horizontal="center"/>
    </xf>
    <xf numFmtId="165" fontId="17" fillId="0" borderId="26" xfId="0" applyNumberFormat="1" applyFont="1" applyBorder="1" applyAlignment="1">
      <alignment horizontal="center"/>
    </xf>
    <xf numFmtId="0" fontId="21" fillId="34" borderId="23" xfId="6" applyFont="1" applyFill="1" applyBorder="1" applyAlignment="1">
      <alignment horizontal="center"/>
    </xf>
    <xf numFmtId="0" fontId="19" fillId="0" borderId="28" xfId="6" applyFont="1" applyFill="1" applyBorder="1" applyAlignment="1">
      <alignment vertical="center" wrapText="1"/>
    </xf>
    <xf numFmtId="0" fontId="19" fillId="0" borderId="21" xfId="6" applyFont="1" applyFill="1" applyBorder="1" applyAlignment="1">
      <alignment vertical="center" wrapText="1"/>
    </xf>
    <xf numFmtId="0" fontId="19" fillId="0" borderId="15" xfId="0" applyFont="1" applyFill="1" applyBorder="1" applyAlignment="1">
      <alignment vertical="center" wrapText="1"/>
    </xf>
    <xf numFmtId="0" fontId="19" fillId="0" borderId="28" xfId="0" applyFont="1" applyFill="1" applyBorder="1" applyAlignment="1">
      <alignment vertical="center" wrapText="1"/>
    </xf>
    <xf numFmtId="0" fontId="19" fillId="0" borderId="25" xfId="0" applyFont="1" applyFill="1" applyBorder="1" applyAlignment="1">
      <alignment vertical="center" wrapText="1"/>
    </xf>
    <xf numFmtId="0" fontId="19" fillId="0" borderId="24" xfId="0" applyFont="1" applyFill="1" applyBorder="1" applyAlignment="1">
      <alignment vertical="center" wrapText="1"/>
    </xf>
    <xf numFmtId="0" fontId="18" fillId="0" borderId="19" xfId="6" applyFont="1" applyFill="1" applyBorder="1" applyAlignment="1">
      <alignment vertical="center" wrapText="1"/>
    </xf>
    <xf numFmtId="0" fontId="17" fillId="0" borderId="19" xfId="0" applyFont="1" applyFill="1" applyBorder="1" applyAlignment="1">
      <alignment vertical="center" wrapText="1"/>
    </xf>
    <xf numFmtId="0" fontId="17" fillId="0" borderId="21" xfId="0" applyFont="1" applyFill="1" applyBorder="1" applyAlignment="1">
      <alignment vertical="center" wrapText="1"/>
    </xf>
    <xf numFmtId="0" fontId="17" fillId="0" borderId="29" xfId="0" applyFont="1" applyFill="1" applyBorder="1" applyAlignment="1">
      <alignment vertical="center" wrapText="1"/>
    </xf>
    <xf numFmtId="0" fontId="17" fillId="0" borderId="31" xfId="0" applyFont="1" applyFill="1" applyBorder="1" applyAlignment="1">
      <alignment vertical="center" wrapText="1"/>
    </xf>
    <xf numFmtId="0" fontId="0" fillId="0" borderId="16" xfId="0" applyFill="1" applyBorder="1" applyAlignment="1">
      <alignment vertical="center" wrapText="1"/>
    </xf>
    <xf numFmtId="0" fontId="0" fillId="0" borderId="19" xfId="0" applyFill="1" applyBorder="1" applyAlignment="1">
      <alignment vertical="center" wrapText="1"/>
    </xf>
    <xf numFmtId="0" fontId="18" fillId="0" borderId="19" xfId="6" applyFill="1" applyBorder="1" applyAlignment="1">
      <alignment vertical="center" wrapText="1"/>
    </xf>
    <xf numFmtId="0" fontId="17" fillId="0" borderId="19" xfId="0" applyFont="1" applyFill="1" applyBorder="1"/>
    <xf numFmtId="0" fontId="19" fillId="0" borderId="12" xfId="0" applyFont="1" applyFill="1" applyBorder="1" applyAlignment="1">
      <alignment vertical="center" wrapText="1"/>
    </xf>
    <xf numFmtId="0" fontId="17" fillId="0" borderId="0" xfId="0" applyFont="1" applyFill="1" applyBorder="1" applyAlignment="1">
      <alignment vertical="center" wrapText="1"/>
    </xf>
    <xf numFmtId="0" fontId="17" fillId="33" borderId="0" xfId="0" applyFont="1" applyFill="1" applyBorder="1" applyAlignment="1">
      <alignment vertical="center" wrapText="1"/>
    </xf>
    <xf numFmtId="0" fontId="17" fillId="33" borderId="27" xfId="0" applyFont="1" applyFill="1" applyBorder="1" applyAlignment="1">
      <alignment vertical="center" wrapText="1"/>
    </xf>
    <xf numFmtId="0" fontId="19" fillId="0" borderId="23" xfId="0" applyFont="1" applyFill="1" applyBorder="1" applyAlignment="1">
      <alignment vertical="center" wrapText="1"/>
    </xf>
    <xf numFmtId="0" fontId="17" fillId="0" borderId="10" xfId="0" applyFont="1" applyFill="1" applyBorder="1" applyAlignment="1">
      <alignment vertical="center" wrapText="1"/>
    </xf>
    <xf numFmtId="0" fontId="17" fillId="33" borderId="10" xfId="0" applyFont="1" applyFill="1" applyBorder="1" applyAlignment="1">
      <alignment vertical="center" wrapText="1"/>
    </xf>
    <xf numFmtId="0" fontId="17" fillId="33" borderId="11" xfId="0" applyFont="1" applyFill="1" applyBorder="1" applyAlignment="1">
      <alignment vertical="center" wrapText="1"/>
    </xf>
    <xf numFmtId="0" fontId="20" fillId="34" borderId="10" xfId="0" applyFont="1" applyFill="1" applyBorder="1" applyAlignment="1">
      <alignment horizontal="center" vertical="center" wrapText="1"/>
    </xf>
    <xf numFmtId="0" fontId="20" fillId="34" borderId="11" xfId="0" applyFont="1" applyFill="1" applyBorder="1" applyAlignment="1">
      <alignment horizontal="center" vertical="center" wrapText="1"/>
    </xf>
    <xf numFmtId="0" fontId="20" fillId="34" borderId="13" xfId="0" applyFont="1" applyFill="1" applyBorder="1" applyAlignment="1">
      <alignment horizontal="center" vertical="center" wrapText="1"/>
    </xf>
    <xf numFmtId="0" fontId="20" fillId="34" borderId="23" xfId="0" applyFont="1" applyFill="1" applyBorder="1" applyAlignment="1">
      <alignment horizontal="center" vertical="center" wrapText="1"/>
    </xf>
    <xf numFmtId="0" fontId="20" fillId="34" borderId="26" xfId="0" applyFont="1" applyFill="1" applyBorder="1" applyAlignment="1">
      <alignment horizontal="center" vertical="center" wrapText="1"/>
    </xf>
    <xf numFmtId="0" fontId="17" fillId="0" borderId="19" xfId="0" applyFont="1" applyBorder="1" applyAlignment="1">
      <alignment vertical="center" wrapText="1"/>
    </xf>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I33"/>
  <sheetViews>
    <sheetView zoomScaleNormal="100" workbookViewId="0"/>
  </sheetViews>
  <sheetFormatPr defaultColWidth="16.625" defaultRowHeight="13.6" x14ac:dyDescent="0.25"/>
  <cols>
    <col min="1" max="1" width="21.75" style="9" bestFit="1" customWidth="1"/>
    <col min="2" max="2" width="25.5" style="9" bestFit="1" customWidth="1"/>
    <col min="3" max="3" width="6.125" style="9" bestFit="1" customWidth="1"/>
    <col min="4" max="4" width="20.875" style="9" bestFit="1" customWidth="1"/>
    <col min="5" max="5" width="18.625" style="9" bestFit="1" customWidth="1"/>
    <col min="6" max="6" width="17.625" style="9" bestFit="1" customWidth="1"/>
    <col min="7" max="7" width="15.625" style="9" bestFit="1" customWidth="1"/>
    <col min="8" max="8" width="18.5" style="9" bestFit="1" customWidth="1"/>
    <col min="9" max="9" width="15.125" style="8" bestFit="1" customWidth="1"/>
    <col min="10" max="16384" width="16.625" style="8"/>
  </cols>
  <sheetData>
    <row r="1" spans="1:9" x14ac:dyDescent="0.25">
      <c r="A1" s="43" t="s">
        <v>307</v>
      </c>
      <c r="B1" s="54" t="s">
        <v>78</v>
      </c>
      <c r="C1" s="50" t="s">
        <v>18</v>
      </c>
      <c r="D1" s="54" t="s">
        <v>225</v>
      </c>
      <c r="E1" s="50" t="s">
        <v>297</v>
      </c>
      <c r="F1" s="50" t="s">
        <v>232</v>
      </c>
      <c r="G1" s="50" t="s">
        <v>239</v>
      </c>
      <c r="H1" s="50" t="s">
        <v>246</v>
      </c>
      <c r="I1" s="51" t="s">
        <v>253</v>
      </c>
    </row>
    <row r="2" spans="1:9" x14ac:dyDescent="0.25">
      <c r="A2" s="7">
        <v>0</v>
      </c>
      <c r="B2" s="7">
        <v>0</v>
      </c>
      <c r="C2" s="48">
        <v>36</v>
      </c>
      <c r="D2" s="52">
        <v>-2.2900500000000001E-2</v>
      </c>
      <c r="E2" s="16">
        <v>-2.786000000000002E-3</v>
      </c>
      <c r="F2" s="16">
        <v>1.9552499999999997E-2</v>
      </c>
      <c r="G2" s="16">
        <v>5.0959999999999998E-3</v>
      </c>
      <c r="H2" s="16">
        <v>-2.6040000000000001E-2</v>
      </c>
      <c r="I2" s="26">
        <v>5.0054500000000002E-2</v>
      </c>
    </row>
    <row r="3" spans="1:9" x14ac:dyDescent="0.25">
      <c r="A3" s="7">
        <v>2.6141304349999999</v>
      </c>
      <c r="B3" s="7">
        <v>6.6666666666667318E-2</v>
      </c>
      <c r="C3" s="48">
        <v>33</v>
      </c>
      <c r="D3" s="52">
        <v>-6.1373499999999998E-2</v>
      </c>
      <c r="E3" s="16">
        <v>1.0707500000000002E-2</v>
      </c>
      <c r="F3" s="16">
        <v>6.8623500000000004E-2</v>
      </c>
      <c r="G3" s="16">
        <v>4.7870000000000013E-3</v>
      </c>
      <c r="H3" s="16">
        <v>-4.4878000000000001E-2</v>
      </c>
      <c r="I3" s="26">
        <v>-2.4760999999999998E-2</v>
      </c>
    </row>
    <row r="4" spans="1:9" x14ac:dyDescent="0.25">
      <c r="A4" s="7">
        <v>-4.1666666999999998E-2</v>
      </c>
      <c r="B4" s="7">
        <v>0.39999999999999991</v>
      </c>
      <c r="C4" s="48">
        <v>35</v>
      </c>
      <c r="D4" s="52">
        <v>2.4390500000000002E-2</v>
      </c>
      <c r="E4" s="16">
        <v>9.9174999999999992E-3</v>
      </c>
      <c r="F4" s="16">
        <v>2.7738499999999999E-2</v>
      </c>
      <c r="G4" s="16">
        <v>-1.7547500000000001E-2</v>
      </c>
      <c r="H4" s="16">
        <v>3.03935E-2</v>
      </c>
      <c r="I4" s="26">
        <v>9.4649999999999995E-3</v>
      </c>
    </row>
    <row r="5" spans="1:9" x14ac:dyDescent="0.25">
      <c r="A5" s="7">
        <v>1</v>
      </c>
      <c r="B5" s="7">
        <v>0.53333333333333321</v>
      </c>
      <c r="C5" s="48">
        <v>42</v>
      </c>
      <c r="D5" s="52">
        <v>-4.1534000000000001E-2</v>
      </c>
      <c r="E5" s="16">
        <v>1.4603E-2</v>
      </c>
      <c r="F5" s="16">
        <v>1.5459999999999979E-3</v>
      </c>
      <c r="G5" s="16">
        <v>2.3410000000000028E-3</v>
      </c>
      <c r="H5" s="16">
        <v>-4.0542000000000002E-2</v>
      </c>
      <c r="I5" s="26">
        <v>-2.82455E-2</v>
      </c>
    </row>
    <row r="6" spans="1:9" x14ac:dyDescent="0.25">
      <c r="A6" s="7">
        <v>0.6</v>
      </c>
      <c r="B6" s="7">
        <v>-3.5527136788005009E-15</v>
      </c>
      <c r="C6" s="48">
        <v>20</v>
      </c>
      <c r="D6" s="52">
        <v>-7.291999999999999E-3</v>
      </c>
      <c r="E6" s="16">
        <v>3.7955000000000003E-3</v>
      </c>
      <c r="F6" s="16">
        <v>4.1995500000000005E-2</v>
      </c>
      <c r="G6" s="16">
        <v>1.1093500000000003E-2</v>
      </c>
      <c r="H6" s="16">
        <v>-3.9140000000000001E-2</v>
      </c>
      <c r="I6" s="26">
        <v>8.1690000000000009E-3</v>
      </c>
    </row>
    <row r="7" spans="1:9" x14ac:dyDescent="0.25">
      <c r="A7" s="7">
        <v>0.93333333299999999</v>
      </c>
      <c r="B7" s="7">
        <v>0.66666666666666652</v>
      </c>
      <c r="C7" s="48">
        <v>28</v>
      </c>
      <c r="D7" s="52">
        <v>-1.3939000000000003E-2</v>
      </c>
      <c r="E7" s="16">
        <v>-7.9069999999999991E-3</v>
      </c>
      <c r="F7" s="16">
        <v>-3.586049999999999E-2</v>
      </c>
      <c r="G7" s="16">
        <v>2.8028999999999998E-2</v>
      </c>
      <c r="H7" s="16">
        <v>6.9279999999999967E-3</v>
      </c>
      <c r="I7" s="26">
        <v>1.49175E-2</v>
      </c>
    </row>
    <row r="8" spans="1:9" x14ac:dyDescent="0.25">
      <c r="A8" s="7">
        <v>-0.05</v>
      </c>
      <c r="B8" s="7">
        <v>1.6</v>
      </c>
      <c r="C8" s="48">
        <v>10</v>
      </c>
      <c r="D8" s="52">
        <v>-2.91305E-2</v>
      </c>
      <c r="E8" s="16">
        <v>-5.4120000000000001E-3</v>
      </c>
      <c r="F8" s="16">
        <v>6.3819999999999997E-3</v>
      </c>
      <c r="G8" s="16">
        <v>-3.3228499999999994E-2</v>
      </c>
      <c r="H8" s="16">
        <v>-1.8061500000000001E-2</v>
      </c>
      <c r="I8" s="26">
        <v>-2.9145000000000004E-3</v>
      </c>
    </row>
    <row r="9" spans="1:9" x14ac:dyDescent="0.25">
      <c r="A9" s="7">
        <v>-9.2105263000000007E-2</v>
      </c>
      <c r="B9" s="7">
        <v>-0.33333333333333348</v>
      </c>
      <c r="C9" s="48">
        <v>40</v>
      </c>
      <c r="D9" s="52">
        <v>6.1550500000000001E-2</v>
      </c>
      <c r="E9" s="16">
        <v>-3.7999999999999839E-4</v>
      </c>
      <c r="F9" s="16">
        <v>-2.9250000000000153E-4</v>
      </c>
      <c r="G9" s="16">
        <v>-1.585E-2</v>
      </c>
      <c r="H9" s="16">
        <v>4.7022000000000001E-2</v>
      </c>
      <c r="I9" s="26">
        <v>1.418E-3</v>
      </c>
    </row>
    <row r="10" spans="1:9" x14ac:dyDescent="0.25">
      <c r="A10" s="7">
        <v>1.4346405229999999</v>
      </c>
      <c r="B10" s="7">
        <v>-0.59999999999999964</v>
      </c>
      <c r="C10" s="48">
        <v>46</v>
      </c>
      <c r="D10" s="52">
        <v>-1.4477500000000001E-2</v>
      </c>
      <c r="E10" s="16">
        <v>2.8213500000000002E-2</v>
      </c>
      <c r="F10" s="16">
        <v>2.5468500000000005E-2</v>
      </c>
      <c r="G10" s="16">
        <v>1.10315E-2</v>
      </c>
      <c r="H10" s="16">
        <v>3.9720499999999999E-2</v>
      </c>
      <c r="I10" s="26">
        <v>1.7070000000000006E-3</v>
      </c>
    </row>
    <row r="11" spans="1:9" x14ac:dyDescent="0.25">
      <c r="A11" s="7">
        <v>0.35</v>
      </c>
      <c r="B11" s="7">
        <v>0.46666666666666634</v>
      </c>
      <c r="C11" s="48">
        <v>22</v>
      </c>
      <c r="D11" s="52">
        <v>-5.9950000000000107E-4</v>
      </c>
      <c r="E11" s="16">
        <v>1.65615E-2</v>
      </c>
      <c r="F11" s="16">
        <v>2.3231999999999999E-2</v>
      </c>
      <c r="G11" s="16">
        <v>2.7953999999999996E-2</v>
      </c>
      <c r="H11" s="16">
        <v>-3.3549999999999899E-4</v>
      </c>
      <c r="I11" s="26">
        <v>2.0639999999999964E-3</v>
      </c>
    </row>
    <row r="12" spans="1:9" x14ac:dyDescent="0.25">
      <c r="A12" s="7">
        <v>1.55</v>
      </c>
      <c r="B12" s="7">
        <v>0.46666666666666634</v>
      </c>
      <c r="C12" s="48">
        <v>58</v>
      </c>
      <c r="D12" s="52">
        <v>-1.9093000000000002E-2</v>
      </c>
      <c r="E12" s="16">
        <v>1.7255500000000003E-2</v>
      </c>
      <c r="F12" s="16">
        <v>5.6281999999999999E-2</v>
      </c>
      <c r="G12" s="16">
        <v>1.7134000000000003E-2</v>
      </c>
      <c r="H12" s="16">
        <v>-4.3399999999999906E-4</v>
      </c>
      <c r="I12" s="26">
        <v>4.1936000000000001E-2</v>
      </c>
    </row>
    <row r="13" spans="1:9" x14ac:dyDescent="0.25">
      <c r="A13" s="7">
        <v>-0.45906432699999999</v>
      </c>
      <c r="B13" s="7">
        <v>1.2666666666666666</v>
      </c>
      <c r="C13" s="48">
        <v>30</v>
      </c>
      <c r="D13" s="52">
        <v>-5.6314499999999997E-2</v>
      </c>
      <c r="E13" s="16">
        <v>-2.91195E-2</v>
      </c>
      <c r="F13" s="16">
        <v>-3.0206E-2</v>
      </c>
      <c r="G13" s="16">
        <v>9.3230000000000014E-3</v>
      </c>
      <c r="H13" s="16">
        <v>7.5110000000000038E-3</v>
      </c>
      <c r="I13" s="26">
        <v>5.5489999999999984E-3</v>
      </c>
    </row>
    <row r="14" spans="1:9" x14ac:dyDescent="0.25">
      <c r="A14" s="7">
        <v>1.95</v>
      </c>
      <c r="B14" s="7">
        <v>0.59999999999999964</v>
      </c>
      <c r="C14" s="48">
        <v>49</v>
      </c>
      <c r="D14" s="52">
        <v>-2.4516E-2</v>
      </c>
      <c r="E14" s="16">
        <v>-1.5065000000000009E-3</v>
      </c>
      <c r="F14" s="16">
        <v>-4.1473999999999997E-2</v>
      </c>
      <c r="G14" s="16">
        <v>-3.3669999999999999E-2</v>
      </c>
      <c r="H14" s="16">
        <v>6.6594999999999988E-3</v>
      </c>
      <c r="I14" s="26">
        <v>-4.8820000000000009E-3</v>
      </c>
    </row>
    <row r="15" spans="1:9" x14ac:dyDescent="0.25">
      <c r="A15" s="7">
        <v>0.6</v>
      </c>
      <c r="B15" s="7">
        <v>0.66666666666666652</v>
      </c>
      <c r="C15" s="48">
        <v>37</v>
      </c>
      <c r="D15" s="52">
        <v>-2.8080500000000001E-2</v>
      </c>
      <c r="E15" s="16">
        <v>-1.0504999999999999E-2</v>
      </c>
      <c r="F15" s="16">
        <v>7.2635000000000061E-3</v>
      </c>
      <c r="G15" s="16">
        <v>-2.9625000000000016E-3</v>
      </c>
      <c r="H15" s="16">
        <v>-2.1803999999999997E-2</v>
      </c>
      <c r="I15" s="26">
        <v>-2.0397000000000002E-2</v>
      </c>
    </row>
    <row r="16" spans="1:9" x14ac:dyDescent="0.25">
      <c r="A16" s="7">
        <v>1.6</v>
      </c>
      <c r="B16" s="7">
        <v>0.8666666666666667</v>
      </c>
      <c r="C16" s="48">
        <v>49</v>
      </c>
      <c r="D16" s="52">
        <v>-1.0773000000000001E-2</v>
      </c>
      <c r="E16" s="16">
        <v>2.2869E-2</v>
      </c>
      <c r="F16" s="16">
        <v>4.2331500000000001E-2</v>
      </c>
      <c r="G16" s="16">
        <v>-2.7376999999999999E-2</v>
      </c>
      <c r="H16" s="16">
        <v>3.9500000000000021E-3</v>
      </c>
      <c r="I16" s="26">
        <v>1.5366999999999999E-2</v>
      </c>
    </row>
    <row r="17" spans="1:9" x14ac:dyDescent="0.25">
      <c r="A17" s="7">
        <v>0.40526315800000001</v>
      </c>
      <c r="B17" s="7">
        <v>0.53333333333333321</v>
      </c>
      <c r="C17" s="48">
        <v>46</v>
      </c>
      <c r="D17" s="52">
        <v>-2.8047999999999997E-2</v>
      </c>
      <c r="E17" s="16">
        <v>1.26745E-2</v>
      </c>
      <c r="F17" s="16">
        <v>-1.2320999999999999E-2</v>
      </c>
      <c r="G17" s="16">
        <v>-2.6923500000000003E-2</v>
      </c>
      <c r="H17" s="16">
        <v>1.2953499999999998E-2</v>
      </c>
      <c r="I17" s="26">
        <v>1.2521000000000001E-2</v>
      </c>
    </row>
    <row r="18" spans="1:9" x14ac:dyDescent="0.25">
      <c r="A18" s="7">
        <v>1.1000000000000001</v>
      </c>
      <c r="B18" s="7">
        <v>-0.39999999999999991</v>
      </c>
      <c r="C18" s="48">
        <v>38</v>
      </c>
      <c r="D18" s="52">
        <v>-2.1611499999999999E-2</v>
      </c>
      <c r="E18" s="16">
        <v>2.4795000000000008E-3</v>
      </c>
      <c r="F18" s="16">
        <v>-3.0564999999999985E-3</v>
      </c>
      <c r="G18" s="16">
        <v>3.8660000000000031E-3</v>
      </c>
      <c r="H18" s="16">
        <v>2.4254499999999998E-2</v>
      </c>
      <c r="I18" s="26">
        <v>-9.9325000000000004E-3</v>
      </c>
    </row>
    <row r="19" spans="1:9" x14ac:dyDescent="0.25">
      <c r="A19" s="7">
        <v>0.78947368399999995</v>
      </c>
      <c r="B19" s="7">
        <v>0</v>
      </c>
      <c r="C19" s="48">
        <v>27</v>
      </c>
      <c r="D19" s="52">
        <v>5.5088499999999992E-2</v>
      </c>
      <c r="E19" s="16">
        <v>-7.4104999999999987E-3</v>
      </c>
      <c r="F19" s="16">
        <v>-1.7264999999999999E-2</v>
      </c>
      <c r="G19" s="16">
        <v>-2.1823499999999996E-2</v>
      </c>
      <c r="H19" s="16">
        <v>-1.03205E-2</v>
      </c>
      <c r="I19" s="26">
        <v>-4.3476000000000001E-2</v>
      </c>
    </row>
    <row r="20" spans="1:9" x14ac:dyDescent="0.25">
      <c r="A20" s="7">
        <v>0.365789474</v>
      </c>
      <c r="B20" s="7">
        <v>0.19999999999999996</v>
      </c>
      <c r="C20" s="48">
        <v>54</v>
      </c>
      <c r="D20" s="52">
        <v>7.7759999999999991E-3</v>
      </c>
      <c r="E20" s="16">
        <v>3.0130999999999998E-2</v>
      </c>
      <c r="F20" s="16">
        <v>4.1573499999999999E-2</v>
      </c>
      <c r="G20" s="16">
        <v>2.1660500000000003E-2</v>
      </c>
      <c r="H20" s="16">
        <v>3.7134500000000001E-2</v>
      </c>
      <c r="I20" s="26">
        <v>3.6316500000000002E-2</v>
      </c>
    </row>
    <row r="21" spans="1:9" x14ac:dyDescent="0.25">
      <c r="A21" s="7">
        <v>0.7</v>
      </c>
      <c r="B21" s="7">
        <v>0.39999999999999991</v>
      </c>
      <c r="C21" s="48">
        <v>33</v>
      </c>
      <c r="D21" s="52">
        <v>-3.0627500000000002E-2</v>
      </c>
      <c r="E21" s="16">
        <v>-7.2145000000000022E-3</v>
      </c>
      <c r="F21" s="16">
        <v>1.3929999999999984E-3</v>
      </c>
      <c r="G21" s="16">
        <v>-2.9670499999999999E-2</v>
      </c>
      <c r="H21" s="16">
        <v>-2.4117E-2</v>
      </c>
      <c r="I21" s="26">
        <v>-3.8585499999999995E-2</v>
      </c>
    </row>
    <row r="22" spans="1:9" x14ac:dyDescent="0.25">
      <c r="A22" s="7">
        <v>0.2</v>
      </c>
      <c r="B22" s="7">
        <v>-0.26666666666666661</v>
      </c>
      <c r="C22" s="48">
        <v>38</v>
      </c>
      <c r="D22" s="52">
        <v>2.56505E-2</v>
      </c>
      <c r="E22" s="16">
        <v>1.5221499999999999E-2</v>
      </c>
      <c r="F22" s="16">
        <v>3.6887500000000004E-2</v>
      </c>
      <c r="G22" s="16">
        <v>4.6013499999999999E-2</v>
      </c>
      <c r="H22" s="16">
        <v>1.5746999999999983E-2</v>
      </c>
      <c r="I22" s="26">
        <v>2.2014999999999996E-2</v>
      </c>
    </row>
    <row r="23" spans="1:9" x14ac:dyDescent="0.25">
      <c r="A23" s="7">
        <v>0.1</v>
      </c>
      <c r="B23" s="7">
        <v>1.0666666666666664</v>
      </c>
      <c r="C23" s="48">
        <v>37</v>
      </c>
      <c r="D23" s="52">
        <v>-4.8329000000000004E-2</v>
      </c>
      <c r="E23" s="16">
        <v>1.5501500000000001E-2</v>
      </c>
      <c r="F23" s="16">
        <v>9.7590000000000003E-3</v>
      </c>
      <c r="G23" s="16">
        <v>-1.2014500000000003E-2</v>
      </c>
      <c r="H23" s="16">
        <v>3.7521500000000006E-2</v>
      </c>
      <c r="I23" s="26">
        <v>4.3041499999999996E-2</v>
      </c>
    </row>
    <row r="24" spans="1:9" x14ac:dyDescent="0.25">
      <c r="A24" s="7">
        <v>1.1000000000000001</v>
      </c>
      <c r="B24" s="7">
        <v>0.39999999999999991</v>
      </c>
      <c r="C24" s="48">
        <v>39</v>
      </c>
      <c r="D24" s="52">
        <v>3.4017000000000006E-2</v>
      </c>
      <c r="E24" s="16">
        <v>3.9640000000000002E-2</v>
      </c>
      <c r="F24" s="16">
        <v>1.7540500000000001E-2</v>
      </c>
      <c r="G24" s="16">
        <v>5.1619999999999999E-3</v>
      </c>
      <c r="H24" s="16">
        <v>6.6759999999999979E-3</v>
      </c>
      <c r="I24" s="26">
        <v>1.5345000000000001E-2</v>
      </c>
    </row>
    <row r="25" spans="1:9" x14ac:dyDescent="0.25">
      <c r="A25" s="7">
        <v>0.95</v>
      </c>
      <c r="B25" s="7">
        <v>0</v>
      </c>
      <c r="C25" s="48">
        <v>54</v>
      </c>
      <c r="D25" s="52">
        <v>1.5711000000000003E-2</v>
      </c>
      <c r="E25" s="16">
        <v>1.1963999999999999E-2</v>
      </c>
      <c r="F25" s="16">
        <v>2.8421000000000002E-2</v>
      </c>
      <c r="G25" s="16">
        <v>-1.9074000000000004E-2</v>
      </c>
      <c r="H25" s="16">
        <v>3.7671999999999997E-2</v>
      </c>
      <c r="I25" s="26">
        <v>6.5284999999999996E-3</v>
      </c>
    </row>
    <row r="26" spans="1:9" x14ac:dyDescent="0.25">
      <c r="A26" s="7">
        <v>0.5</v>
      </c>
      <c r="B26" s="7">
        <v>0</v>
      </c>
      <c r="C26" s="48">
        <v>33</v>
      </c>
      <c r="D26" s="52">
        <v>3.4113999999999992E-2</v>
      </c>
      <c r="E26" s="16">
        <v>2.9675999999999998E-2</v>
      </c>
      <c r="F26" s="16">
        <v>2.0967E-2</v>
      </c>
      <c r="G26" s="16">
        <v>5.2330500000000002E-2</v>
      </c>
      <c r="H26" s="16">
        <v>4.0310499999999999E-2</v>
      </c>
      <c r="I26" s="26">
        <v>4.8925499999999997E-2</v>
      </c>
    </row>
    <row r="27" spans="1:9" x14ac:dyDescent="0.25">
      <c r="A27" s="7">
        <v>0.63467492299999995</v>
      </c>
      <c r="B27" s="7">
        <v>-0.33333333333333348</v>
      </c>
      <c r="C27" s="48">
        <v>56</v>
      </c>
      <c r="D27" s="52">
        <v>-1.29505E-2</v>
      </c>
      <c r="E27" s="16">
        <v>-4.4475000000000001E-3</v>
      </c>
      <c r="F27" s="16">
        <v>1.2019999999999999E-2</v>
      </c>
      <c r="G27" s="16">
        <v>-0.12557399999999999</v>
      </c>
      <c r="H27" s="16">
        <v>-2.1177500000000002E-2</v>
      </c>
      <c r="I27" s="26">
        <v>-1.6515499999999999E-2</v>
      </c>
    </row>
    <row r="28" spans="1:9" x14ac:dyDescent="0.25">
      <c r="A28" s="7">
        <v>-0.5</v>
      </c>
      <c r="B28" s="7">
        <v>0.93333333333333357</v>
      </c>
      <c r="C28" s="48">
        <v>29</v>
      </c>
      <c r="D28" s="52">
        <v>2.1579000000000001E-2</v>
      </c>
      <c r="E28" s="16">
        <v>1.47685E-2</v>
      </c>
      <c r="F28" s="16">
        <v>-5.2960000000000004E-3</v>
      </c>
      <c r="G28" s="16">
        <v>1.0456500000000001E-2</v>
      </c>
      <c r="H28" s="16">
        <v>1.993E-2</v>
      </c>
      <c r="I28" s="26">
        <v>3.6470500000000003E-2</v>
      </c>
    </row>
    <row r="29" spans="1:9" x14ac:dyDescent="0.25">
      <c r="A29" s="7">
        <v>1.9</v>
      </c>
      <c r="B29" s="7">
        <v>0.93333333333333313</v>
      </c>
      <c r="C29" s="48">
        <v>41</v>
      </c>
      <c r="D29" s="52">
        <v>-3.5832500000000003E-2</v>
      </c>
      <c r="E29" s="16">
        <v>2.5090000000000021E-3</v>
      </c>
      <c r="F29" s="16">
        <v>-2.7243500000000004E-2</v>
      </c>
      <c r="G29" s="16">
        <v>6.0870000000000004E-3</v>
      </c>
      <c r="H29" s="16">
        <v>-3.3934499999999999E-2</v>
      </c>
      <c r="I29" s="26">
        <v>4.0194000000000001E-2</v>
      </c>
    </row>
    <row r="30" spans="1:9" x14ac:dyDescent="0.25">
      <c r="A30" s="7">
        <v>0.88421052600000005</v>
      </c>
      <c r="B30" s="7">
        <v>0.53333333333333321</v>
      </c>
      <c r="C30" s="48">
        <v>40</v>
      </c>
      <c r="D30" s="52">
        <v>-2.5655500000000001E-2</v>
      </c>
      <c r="E30" s="16">
        <v>4.2594499999999993E-2</v>
      </c>
      <c r="F30" s="16">
        <v>2.13425E-2</v>
      </c>
      <c r="G30" s="16">
        <v>-4.3006500000000003E-2</v>
      </c>
      <c r="H30" s="16">
        <v>2.4169499999999997E-2</v>
      </c>
      <c r="I30" s="26">
        <v>7.4085000000000002E-3</v>
      </c>
    </row>
    <row r="31" spans="1:9" x14ac:dyDescent="0.25">
      <c r="A31" s="7">
        <v>1.8421052630000001</v>
      </c>
      <c r="B31" s="7">
        <v>0</v>
      </c>
      <c r="C31" s="48">
        <v>42</v>
      </c>
      <c r="D31" s="52">
        <v>3.1375000000000005E-3</v>
      </c>
      <c r="E31" s="16">
        <v>1.6119999999999997E-3</v>
      </c>
      <c r="F31" s="16">
        <v>8.1804500000000002E-2</v>
      </c>
      <c r="G31" s="16">
        <v>1.0640000000000007E-3</v>
      </c>
      <c r="H31" s="16">
        <v>-2.78675E-2</v>
      </c>
      <c r="I31" s="26">
        <v>1.6826500000000001E-2</v>
      </c>
    </row>
    <row r="32" spans="1:9" x14ac:dyDescent="0.25">
      <c r="A32" s="7">
        <v>1.0947368420000001</v>
      </c>
      <c r="B32" s="7">
        <v>0.39999999999999991</v>
      </c>
      <c r="C32" s="48">
        <v>38</v>
      </c>
      <c r="D32" s="52">
        <v>-4.0969999999999999E-3</v>
      </c>
      <c r="E32" s="16">
        <v>8.6345000000000015E-3</v>
      </c>
      <c r="F32" s="16">
        <v>-1.4163499999999999E-2</v>
      </c>
      <c r="G32" s="16">
        <v>2.4284999999999998E-2</v>
      </c>
      <c r="H32" s="16">
        <v>4.0269999999999993E-3</v>
      </c>
      <c r="I32" s="26">
        <v>8.6394999999999979E-3</v>
      </c>
    </row>
    <row r="33" spans="1:9" ht="14.3" thickBot="1" x14ac:dyDescent="0.3">
      <c r="A33" s="29">
        <v>0.2</v>
      </c>
      <c r="B33" s="29">
        <v>0.33333333333333348</v>
      </c>
      <c r="C33" s="49">
        <v>50</v>
      </c>
      <c r="D33" s="53">
        <v>-3.4162000000000005E-2</v>
      </c>
      <c r="E33" s="30">
        <v>2.0895E-2</v>
      </c>
      <c r="F33" s="30">
        <v>4.2509500000000006E-2</v>
      </c>
      <c r="G33" s="30">
        <v>-4.7812500000000001E-2</v>
      </c>
      <c r="H33" s="30">
        <v>7.419000000000002E-3</v>
      </c>
      <c r="I33" s="31">
        <v>1.9927500000000001E-2</v>
      </c>
    </row>
  </sheetData>
  <conditionalFormatting sqref="B1:I33">
    <cfRule type="containsBlanks" dxfId="5" priority="4">
      <formula>LEN(TRIM(B1))=0</formula>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Blanks" priority="2" id="{4A18327D-B74B-44C0-9DEF-159C979D7A62}">
            <xm:f>LEN(TRIM(TDSoM_Dataset!A1))=0</xm:f>
            <x14:dxf>
              <fill>
                <patternFill patternType="lightUp"/>
              </fill>
            </x14:dxf>
          </x14:cfRule>
          <xm:sqref>A1:A33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K33"/>
  <sheetViews>
    <sheetView zoomScaleNormal="100" workbookViewId="0">
      <pane xSplit="1" ySplit="1" topLeftCell="B2" activePane="bottomRight" state="frozen"/>
      <selection activeCell="U1" activeCellId="20" sqref="A26:XFD26 A1:A1048576 B1:B1048576 C1:C1048576 D1:D1048576 F1:F1048576 E1:E1048576 G1:G1048576 H1:H1048576 I1:I1048576 J1:J1048576 K1:K1048576 L1:L1048576 M1:M1048576 N1:N1048576 O1:O1048576 P1:P1048576 BL1:BL1048576 Q1:T1048576 Q1 U1:U1048576"/>
      <selection pane="topRight" activeCell="U1" activeCellId="20" sqref="A26:XFD26 A1:A1048576 B1:B1048576 C1:C1048576 D1:D1048576 F1:F1048576 E1:E1048576 G1:G1048576 H1:H1048576 I1:I1048576 J1:J1048576 K1:K1048576 L1:L1048576 M1:M1048576 N1:N1048576 O1:O1048576 P1:P1048576 BL1:BL1048576 Q1:T1048576 Q1 U1:U1048576"/>
      <selection pane="bottomLeft" activeCell="U1" activeCellId="20" sqref="A26:XFD26 A1:A1048576 B1:B1048576 C1:C1048576 D1:D1048576 F1:F1048576 E1:E1048576 G1:G1048576 H1:H1048576 I1:I1048576 J1:J1048576 K1:K1048576 L1:L1048576 M1:M1048576 N1:N1048576 O1:O1048576 P1:P1048576 BL1:BL1048576 Q1:T1048576 Q1 U1:U1048576"/>
      <selection pane="bottomRight" activeCell="B2" sqref="B2"/>
    </sheetView>
  </sheetViews>
  <sheetFormatPr defaultColWidth="16.625" defaultRowHeight="13.6" x14ac:dyDescent="0.25"/>
  <cols>
    <col min="1" max="1" width="6.625" style="9" bestFit="1" customWidth="1"/>
    <col min="2" max="2" width="3.875" style="9" bestFit="1" customWidth="1"/>
    <col min="3" max="3" width="3.625" style="9" bestFit="1" customWidth="1"/>
    <col min="4" max="4" width="4.5" style="9" bestFit="1" customWidth="1"/>
    <col min="5" max="5" width="8.5" style="9" bestFit="1" customWidth="1"/>
    <col min="6" max="6" width="6.625" style="9" bestFit="1" customWidth="1"/>
    <col min="7" max="7" width="7.5" style="9" bestFit="1" customWidth="1"/>
    <col min="8" max="8" width="4.625" style="9" bestFit="1" customWidth="1"/>
    <col min="9" max="9" width="10" style="9" bestFit="1" customWidth="1"/>
    <col min="10" max="10" width="11.25" style="9" bestFit="1" customWidth="1"/>
    <col min="11" max="11" width="8.125" style="9" bestFit="1" customWidth="1"/>
    <col min="12" max="12" width="6.125" style="9" bestFit="1" customWidth="1"/>
    <col min="13" max="14" width="6.75" style="9" bestFit="1" customWidth="1"/>
    <col min="15" max="15" width="7.375" style="9" bestFit="1" customWidth="1"/>
    <col min="16" max="16" width="8.25" style="9" bestFit="1" customWidth="1"/>
    <col min="17" max="17" width="8.625" style="9" bestFit="1" customWidth="1"/>
    <col min="18" max="18" width="13.375" style="9" bestFit="1" customWidth="1"/>
    <col min="19" max="19" width="15" style="9" bestFit="1" customWidth="1"/>
    <col min="20" max="20" width="14.125" style="9" bestFit="1" customWidth="1"/>
    <col min="21" max="21" width="13.375" style="9" bestFit="1" customWidth="1"/>
    <col min="22" max="22" width="12.5" style="9" bestFit="1" customWidth="1"/>
    <col min="23" max="23" width="10.375" style="9" bestFit="1" customWidth="1"/>
    <col min="24" max="24" width="11.625" style="9" bestFit="1" customWidth="1"/>
    <col min="25" max="25" width="10.125" style="9" bestFit="1" customWidth="1"/>
    <col min="26" max="26" width="8.5" style="9" bestFit="1" customWidth="1"/>
    <col min="27" max="27" width="7.875" style="9" bestFit="1" customWidth="1"/>
    <col min="28" max="28" width="7.75" style="9" bestFit="1" customWidth="1"/>
    <col min="29" max="29" width="13" style="9" bestFit="1" customWidth="1"/>
    <col min="30" max="30" width="12.125" style="9" bestFit="1" customWidth="1"/>
    <col min="31" max="31" width="15.875" style="9" bestFit="1" customWidth="1"/>
    <col min="32" max="32" width="18.125" style="9" bestFit="1" customWidth="1"/>
    <col min="33" max="33" width="17.25" style="9" bestFit="1" customWidth="1"/>
    <col min="34" max="34" width="18.5" style="9" bestFit="1" customWidth="1"/>
    <col min="35" max="35" width="17.375" style="9" bestFit="1" customWidth="1"/>
    <col min="36" max="36" width="16.375" style="9" bestFit="1" customWidth="1"/>
    <col min="37" max="37" width="17.75" style="9" bestFit="1" customWidth="1"/>
    <col min="38" max="38" width="17.5" style="9" bestFit="1" customWidth="1"/>
    <col min="39" max="39" width="22.5" style="9" bestFit="1" customWidth="1"/>
    <col min="40" max="40" width="21.75" style="9" bestFit="1" customWidth="1"/>
    <col min="41" max="41" width="25.5" style="9" bestFit="1" customWidth="1"/>
    <col min="42" max="42" width="22.625" style="9" bestFit="1" customWidth="1"/>
    <col min="43" max="43" width="21.875" style="9" bestFit="1" customWidth="1"/>
    <col min="44" max="44" width="25.625" style="9" bestFit="1" customWidth="1"/>
    <col min="45" max="45" width="18" style="9" bestFit="1" customWidth="1"/>
    <col min="46" max="46" width="18.75" style="9" bestFit="1" customWidth="1"/>
    <col min="47" max="47" width="21.75" style="9" bestFit="1" customWidth="1"/>
    <col min="48" max="48" width="14.125" style="9" bestFit="1" customWidth="1"/>
    <col min="49" max="49" width="13.375" style="9" bestFit="1" customWidth="1"/>
    <col min="50" max="50" width="19.875" style="9" bestFit="1" customWidth="1"/>
    <col min="51" max="51" width="14.375" style="9" bestFit="1" customWidth="1"/>
    <col min="52" max="52" width="13.625" style="9" bestFit="1" customWidth="1"/>
    <col min="53" max="53" width="20.125" style="9" bestFit="1" customWidth="1"/>
    <col min="54" max="54" width="20.875" style="9" bestFit="1" customWidth="1"/>
    <col min="55" max="55" width="16.625" style="9" bestFit="1" customWidth="1"/>
    <col min="56" max="56" width="15.875" style="9" bestFit="1" customWidth="1"/>
    <col min="57" max="57" width="22.5" style="9" bestFit="1" customWidth="1"/>
    <col min="58" max="58" width="16.875" style="9" bestFit="1" customWidth="1"/>
    <col min="59" max="59" width="16.125" style="9" bestFit="1" customWidth="1"/>
    <col min="60" max="60" width="22.75" style="9" bestFit="1" customWidth="1"/>
    <col min="61" max="61" width="23.5" style="9" bestFit="1" customWidth="1"/>
    <col min="62" max="62" width="10.75" style="9" bestFit="1" customWidth="1"/>
    <col min="63" max="63" width="10" style="9" bestFit="1" customWidth="1"/>
    <col min="64" max="64" width="16.5" style="9" bestFit="1" customWidth="1"/>
    <col min="65" max="65" width="11" style="9" bestFit="1" customWidth="1"/>
    <col min="66" max="66" width="10.25" style="9" bestFit="1" customWidth="1"/>
    <col min="67" max="67" width="16.75" style="9" bestFit="1" customWidth="1"/>
    <col min="68" max="68" width="17.625" style="9" bestFit="1" customWidth="1"/>
    <col min="69" max="69" width="8.875" style="9" bestFit="1" customWidth="1"/>
    <col min="70" max="70" width="8.125" style="9" bestFit="1" customWidth="1"/>
    <col min="71" max="71" width="14.625" style="9" bestFit="1" customWidth="1"/>
    <col min="72" max="72" width="9.125" style="9" bestFit="1" customWidth="1"/>
    <col min="73" max="73" width="8.375" style="9" bestFit="1" customWidth="1"/>
    <col min="74" max="74" width="14.875" style="9" bestFit="1" customWidth="1"/>
    <col min="75" max="75" width="15.625" style="9" bestFit="1" customWidth="1"/>
    <col min="76" max="76" width="11.625" style="9" bestFit="1" customWidth="1"/>
    <col min="77" max="77" width="10.875" style="9" bestFit="1" customWidth="1"/>
    <col min="78" max="78" width="17.5" style="9" bestFit="1" customWidth="1"/>
    <col min="79" max="79" width="11.875" style="9" bestFit="1" customWidth="1"/>
    <col min="80" max="80" width="11.125" style="9" bestFit="1" customWidth="1"/>
    <col min="81" max="81" width="17.75" style="9" bestFit="1" customWidth="1"/>
    <col min="82" max="82" width="18.5" style="9" bestFit="1" customWidth="1"/>
    <col min="83" max="83" width="8.375" style="9" bestFit="1" customWidth="1"/>
    <col min="84" max="84" width="7.625" style="9" bestFit="1" customWidth="1"/>
    <col min="85" max="85" width="14.125" style="9" bestFit="1" customWidth="1"/>
    <col min="86" max="86" width="8.625" style="9" bestFit="1" customWidth="1"/>
    <col min="87" max="87" width="7.875" style="9" bestFit="1" customWidth="1"/>
    <col min="88" max="88" width="14.375" style="9" bestFit="1" customWidth="1"/>
    <col min="89" max="89" width="15.125" style="9" bestFit="1" customWidth="1"/>
    <col min="90" max="16384" width="16.625" style="8"/>
  </cols>
  <sheetData>
    <row r="1" spans="1:89" x14ac:dyDescent="0.25">
      <c r="A1" s="42" t="s">
        <v>25</v>
      </c>
      <c r="B1" s="43" t="s">
        <v>0</v>
      </c>
      <c r="C1" s="43" t="s">
        <v>1</v>
      </c>
      <c r="D1" s="43" t="s">
        <v>2</v>
      </c>
      <c r="E1" s="43" t="s">
        <v>3</v>
      </c>
      <c r="F1" s="43" t="s">
        <v>4</v>
      </c>
      <c r="G1" s="43" t="s">
        <v>5</v>
      </c>
      <c r="H1" s="43" t="s">
        <v>58</v>
      </c>
      <c r="I1" s="43" t="s">
        <v>15</v>
      </c>
      <c r="J1" s="43" t="s">
        <v>16</v>
      </c>
      <c r="K1" s="43" t="s">
        <v>17</v>
      </c>
      <c r="L1" s="50" t="s">
        <v>18</v>
      </c>
      <c r="M1" s="43" t="s">
        <v>19</v>
      </c>
      <c r="N1" s="43" t="s">
        <v>20</v>
      </c>
      <c r="O1" s="43" t="s">
        <v>21</v>
      </c>
      <c r="P1" s="43" t="s">
        <v>22</v>
      </c>
      <c r="Q1" s="43" t="s">
        <v>6</v>
      </c>
      <c r="R1" s="43" t="s">
        <v>7</v>
      </c>
      <c r="S1" s="43" t="s">
        <v>133</v>
      </c>
      <c r="T1" s="43" t="s">
        <v>134</v>
      </c>
      <c r="U1" s="44" t="s">
        <v>217</v>
      </c>
      <c r="V1" s="42" t="s">
        <v>8</v>
      </c>
      <c r="W1" s="43" t="s">
        <v>9</v>
      </c>
      <c r="X1" s="43" t="s">
        <v>10</v>
      </c>
      <c r="Y1" s="50" t="s">
        <v>11</v>
      </c>
      <c r="Z1" s="43" t="s">
        <v>12</v>
      </c>
      <c r="AA1" s="43" t="s">
        <v>13</v>
      </c>
      <c r="AB1" s="43" t="s">
        <v>14</v>
      </c>
      <c r="AC1" s="43" t="s">
        <v>63</v>
      </c>
      <c r="AD1" s="50" t="s">
        <v>64</v>
      </c>
      <c r="AE1" s="50" t="s">
        <v>168</v>
      </c>
      <c r="AF1" s="43" t="s">
        <v>60</v>
      </c>
      <c r="AG1" s="43" t="s">
        <v>61</v>
      </c>
      <c r="AH1" s="43" t="s">
        <v>66</v>
      </c>
      <c r="AI1" s="43" t="s">
        <v>59</v>
      </c>
      <c r="AJ1" s="43" t="s">
        <v>62</v>
      </c>
      <c r="AK1" s="43" t="s">
        <v>65</v>
      </c>
      <c r="AL1" s="50" t="s">
        <v>169</v>
      </c>
      <c r="AM1" s="43" t="s">
        <v>76</v>
      </c>
      <c r="AN1" s="50" t="s">
        <v>77</v>
      </c>
      <c r="AO1" s="50" t="s">
        <v>78</v>
      </c>
      <c r="AP1" s="43" t="s">
        <v>79</v>
      </c>
      <c r="AQ1" s="43" t="s">
        <v>80</v>
      </c>
      <c r="AR1" s="44" t="s">
        <v>81</v>
      </c>
      <c r="AS1" s="43" t="s">
        <v>305</v>
      </c>
      <c r="AT1" s="43" t="s">
        <v>306</v>
      </c>
      <c r="AU1" s="43" t="s">
        <v>307</v>
      </c>
      <c r="AV1" s="42" t="s">
        <v>219</v>
      </c>
      <c r="AW1" s="43" t="s">
        <v>220</v>
      </c>
      <c r="AX1" s="43" t="s">
        <v>221</v>
      </c>
      <c r="AY1" s="43" t="s">
        <v>222</v>
      </c>
      <c r="AZ1" s="43" t="s">
        <v>223</v>
      </c>
      <c r="BA1" s="43" t="s">
        <v>224</v>
      </c>
      <c r="BB1" s="50" t="s">
        <v>225</v>
      </c>
      <c r="BC1" s="43" t="s">
        <v>298</v>
      </c>
      <c r="BD1" s="43" t="s">
        <v>299</v>
      </c>
      <c r="BE1" s="43" t="s">
        <v>300</v>
      </c>
      <c r="BF1" s="43" t="s">
        <v>301</v>
      </c>
      <c r="BG1" s="43" t="s">
        <v>302</v>
      </c>
      <c r="BH1" s="43" t="s">
        <v>303</v>
      </c>
      <c r="BI1" s="50" t="s">
        <v>304</v>
      </c>
      <c r="BJ1" s="43" t="s">
        <v>226</v>
      </c>
      <c r="BK1" s="43" t="s">
        <v>227</v>
      </c>
      <c r="BL1" s="43" t="s">
        <v>228</v>
      </c>
      <c r="BM1" s="43" t="s">
        <v>229</v>
      </c>
      <c r="BN1" s="43" t="s">
        <v>230</v>
      </c>
      <c r="BO1" s="43" t="s">
        <v>231</v>
      </c>
      <c r="BP1" s="50" t="s">
        <v>232</v>
      </c>
      <c r="BQ1" s="43" t="s">
        <v>233</v>
      </c>
      <c r="BR1" s="43" t="s">
        <v>234</v>
      </c>
      <c r="BS1" s="43" t="s">
        <v>235</v>
      </c>
      <c r="BT1" s="43" t="s">
        <v>236</v>
      </c>
      <c r="BU1" s="43" t="s">
        <v>237</v>
      </c>
      <c r="BV1" s="43" t="s">
        <v>238</v>
      </c>
      <c r="BW1" s="50" t="s">
        <v>239</v>
      </c>
      <c r="BX1" s="43" t="s">
        <v>240</v>
      </c>
      <c r="BY1" s="43" t="s">
        <v>241</v>
      </c>
      <c r="BZ1" s="43" t="s">
        <v>242</v>
      </c>
      <c r="CA1" s="43" t="s">
        <v>243</v>
      </c>
      <c r="CB1" s="43" t="s">
        <v>244</v>
      </c>
      <c r="CC1" s="43" t="s">
        <v>245</v>
      </c>
      <c r="CD1" s="50" t="s">
        <v>246</v>
      </c>
      <c r="CE1" s="43" t="s">
        <v>247</v>
      </c>
      <c r="CF1" s="43" t="s">
        <v>248</v>
      </c>
      <c r="CG1" s="43" t="s">
        <v>249</v>
      </c>
      <c r="CH1" s="43" t="s">
        <v>250</v>
      </c>
      <c r="CI1" s="43" t="s">
        <v>251</v>
      </c>
      <c r="CJ1" s="43" t="s">
        <v>252</v>
      </c>
      <c r="CK1" s="51" t="s">
        <v>253</v>
      </c>
    </row>
    <row r="2" spans="1:89" x14ac:dyDescent="0.25">
      <c r="A2" s="40" t="s">
        <v>26</v>
      </c>
      <c r="B2" s="4">
        <v>32</v>
      </c>
      <c r="C2" s="4">
        <v>2</v>
      </c>
      <c r="D2" s="4">
        <v>1</v>
      </c>
      <c r="E2" s="4">
        <v>4</v>
      </c>
      <c r="F2" s="4">
        <v>2</v>
      </c>
      <c r="G2" s="5">
        <f t="shared" ref="G2:G33" si="0">(($E2/6)*5)+(($F2/9)*5)</f>
        <v>4.4444444444444446</v>
      </c>
      <c r="H2" s="6">
        <f t="shared" ref="H2:H33" si="1">($G2-AVERAGE($G$2:$G$33))/STDEV($G$2:$G$33)</f>
        <v>-0.27061547640729466</v>
      </c>
      <c r="I2" s="4">
        <v>3</v>
      </c>
      <c r="J2" s="4">
        <v>2</v>
      </c>
      <c r="K2" s="6">
        <v>3</v>
      </c>
      <c r="L2" s="4">
        <v>36</v>
      </c>
      <c r="M2" s="4">
        <v>47</v>
      </c>
      <c r="N2" s="4">
        <v>52</v>
      </c>
      <c r="O2" s="4">
        <v>55</v>
      </c>
      <c r="P2" s="6">
        <f>AVERAGE(M2:O2)</f>
        <v>51.333333333333336</v>
      </c>
      <c r="Q2" s="4" t="s">
        <v>23</v>
      </c>
      <c r="R2" s="4">
        <v>3</v>
      </c>
      <c r="S2" s="4">
        <v>2</v>
      </c>
      <c r="T2" s="4">
        <v>5</v>
      </c>
      <c r="U2" s="32">
        <f t="shared" ref="U2:U33" si="2">AVERAGE(S2:T2)</f>
        <v>3.5</v>
      </c>
      <c r="V2" s="34">
        <v>3</v>
      </c>
      <c r="W2" s="4">
        <v>4</v>
      </c>
      <c r="X2" s="4">
        <v>5</v>
      </c>
      <c r="Y2" s="7">
        <f>AVERAGE(V2:X2)</f>
        <v>4</v>
      </c>
      <c r="Z2" s="4">
        <v>2</v>
      </c>
      <c r="AA2" s="4">
        <v>5</v>
      </c>
      <c r="AB2" s="4">
        <f>AVERAGE(Z2:AA2)</f>
        <v>3.5</v>
      </c>
      <c r="AC2" s="7">
        <v>2.6</v>
      </c>
      <c r="AD2" s="7">
        <v>5.1333333330000004</v>
      </c>
      <c r="AE2" s="7">
        <f t="shared" ref="AE2:AE33" si="3">AD2-AC2</f>
        <v>2.5333333330000003</v>
      </c>
      <c r="AF2" s="4">
        <v>0</v>
      </c>
      <c r="AG2" s="4">
        <v>0</v>
      </c>
      <c r="AH2" s="4">
        <f t="shared" ref="AH2:AH33" si="4">AF2+AG2</f>
        <v>0</v>
      </c>
      <c r="AI2" s="4">
        <v>0</v>
      </c>
      <c r="AJ2" s="4">
        <v>0</v>
      </c>
      <c r="AK2" s="4">
        <f t="shared" ref="AK2:AK33" si="5">AI2+AJ2</f>
        <v>0</v>
      </c>
      <c r="AL2" s="4">
        <f t="shared" ref="AL2:AL33" si="6">AK2-AH2</f>
        <v>0</v>
      </c>
      <c r="AM2" s="7">
        <v>3.5333333333333332</v>
      </c>
      <c r="AN2" s="7">
        <v>3.5333333333333332</v>
      </c>
      <c r="AO2" s="7">
        <f t="shared" ref="AO2:AO33" si="7">AN2-AM2</f>
        <v>0</v>
      </c>
      <c r="AP2" s="7">
        <v>3.2666666666666666</v>
      </c>
      <c r="AQ2" s="7">
        <v>3.1333333333333333</v>
      </c>
      <c r="AR2" s="35">
        <f t="shared" ref="AR2:AR33" si="8">AQ2-AP2</f>
        <v>-0.1333333333333333</v>
      </c>
      <c r="AS2" s="7">
        <v>1.3333333329999999</v>
      </c>
      <c r="AT2" s="7">
        <v>1.3333333329999999</v>
      </c>
      <c r="AU2" s="7">
        <v>0</v>
      </c>
      <c r="AV2" s="52">
        <v>-1.5009E-2</v>
      </c>
      <c r="AW2" s="16">
        <v>-2.5756000000000001E-2</v>
      </c>
      <c r="AX2" s="16">
        <f>AW2-AV2</f>
        <v>-1.0747000000000001E-2</v>
      </c>
      <c r="AY2" s="16">
        <v>8.7250000000000001E-3</v>
      </c>
      <c r="AZ2" s="16">
        <v>-2.6329000000000002E-2</v>
      </c>
      <c r="BA2" s="16">
        <f>AZ2-AY2</f>
        <v>-3.5054000000000002E-2</v>
      </c>
      <c r="BB2" s="16">
        <f>AVERAGE(BA2,AX2)</f>
        <v>-2.2900500000000001E-2</v>
      </c>
      <c r="BC2" s="16">
        <v>2.3741000000000002E-2</v>
      </c>
      <c r="BD2" s="16">
        <v>3.1975999999999997E-2</v>
      </c>
      <c r="BE2" s="16">
        <f>BD2-BC2</f>
        <v>8.2349999999999958E-3</v>
      </c>
      <c r="BF2" s="16">
        <v>2.4079E-2</v>
      </c>
      <c r="BG2" s="16">
        <v>1.0272E-2</v>
      </c>
      <c r="BH2" s="16">
        <f>BG2-BF2</f>
        <v>-1.3807E-2</v>
      </c>
      <c r="BI2" s="16">
        <f>AVERAGE(BH2,BE2)</f>
        <v>-2.786000000000002E-3</v>
      </c>
      <c r="BJ2" s="16">
        <v>7.1968000000000004E-2</v>
      </c>
      <c r="BK2" s="16">
        <v>8.4061999999999998E-2</v>
      </c>
      <c r="BL2" s="16">
        <f>BK2-BJ2</f>
        <v>1.2093999999999994E-2</v>
      </c>
      <c r="BM2" s="16">
        <v>2.7609000000000002E-2</v>
      </c>
      <c r="BN2" s="16">
        <v>5.4620000000000002E-2</v>
      </c>
      <c r="BO2" s="16">
        <f>BN2-BM2</f>
        <v>2.7011E-2</v>
      </c>
      <c r="BP2" s="16">
        <f>AVERAGE(BO2,BL2)</f>
        <v>1.9552499999999997E-2</v>
      </c>
      <c r="BQ2" s="16">
        <v>-2.6877999999999999E-2</v>
      </c>
      <c r="BR2" s="16">
        <v>-5.2961000000000001E-2</v>
      </c>
      <c r="BS2" s="16">
        <f>BR2-BQ2</f>
        <v>-2.6083000000000002E-2</v>
      </c>
      <c r="BT2" s="16">
        <v>3.7919999999999998E-3</v>
      </c>
      <c r="BU2" s="16">
        <v>4.0066999999999998E-2</v>
      </c>
      <c r="BV2" s="16">
        <f>BU2-BT2</f>
        <v>3.6275000000000002E-2</v>
      </c>
      <c r="BW2" s="16">
        <f>AVERAGE(BV2,BS2)</f>
        <v>5.0959999999999998E-3</v>
      </c>
      <c r="BX2" s="16">
        <v>-2.0792000000000001E-2</v>
      </c>
      <c r="BY2" s="16">
        <v>-5.8694000000000003E-2</v>
      </c>
      <c r="BZ2" s="16">
        <f>BY2-BX2</f>
        <v>-3.7902000000000005E-2</v>
      </c>
      <c r="CA2" s="16">
        <v>-7.4116000000000001E-2</v>
      </c>
      <c r="CB2" s="16">
        <v>-8.8293999999999997E-2</v>
      </c>
      <c r="CC2" s="16">
        <f>CB2-CA2</f>
        <v>-1.4177999999999996E-2</v>
      </c>
      <c r="CD2" s="16">
        <f>AVERAGE(CC2,BZ2)</f>
        <v>-2.6040000000000001E-2</v>
      </c>
      <c r="CE2" s="16">
        <v>-3.7488E-2</v>
      </c>
      <c r="CF2" s="16">
        <v>8.097E-3</v>
      </c>
      <c r="CG2" s="16">
        <f>CF2-CE2</f>
        <v>4.5585000000000001E-2</v>
      </c>
      <c r="CH2" s="16">
        <v>-6.1289000000000003E-2</v>
      </c>
      <c r="CI2" s="16">
        <v>-6.7650000000000002E-3</v>
      </c>
      <c r="CJ2" s="16">
        <f>CI2-CH2</f>
        <v>5.4524000000000003E-2</v>
      </c>
      <c r="CK2" s="26">
        <f>AVERAGE(CJ2,CG2)</f>
        <v>5.0054500000000002E-2</v>
      </c>
    </row>
    <row r="3" spans="1:89" x14ac:dyDescent="0.25">
      <c r="A3" s="40" t="s">
        <v>27</v>
      </c>
      <c r="B3" s="4">
        <v>30</v>
      </c>
      <c r="C3" s="4">
        <v>2</v>
      </c>
      <c r="D3" s="4">
        <v>1</v>
      </c>
      <c r="E3" s="4">
        <v>6</v>
      </c>
      <c r="F3" s="4">
        <v>5</v>
      </c>
      <c r="G3" s="6">
        <f t="shared" si="0"/>
        <v>7.7777777777777777</v>
      </c>
      <c r="H3" s="6">
        <f t="shared" si="1"/>
        <v>2.7857475512515766</v>
      </c>
      <c r="I3" s="4">
        <v>1</v>
      </c>
      <c r="J3" s="4">
        <v>1</v>
      </c>
      <c r="K3" s="6">
        <v>1.3333333333333333</v>
      </c>
      <c r="L3" s="4">
        <v>33</v>
      </c>
      <c r="M3" s="4">
        <v>45</v>
      </c>
      <c r="N3" s="4">
        <v>36</v>
      </c>
      <c r="O3" s="4">
        <v>41</v>
      </c>
      <c r="P3" s="6">
        <f t="shared" ref="P3:P33" si="9">AVERAGE(M3:O3)</f>
        <v>40.666666666666664</v>
      </c>
      <c r="Q3" s="4" t="s">
        <v>23</v>
      </c>
      <c r="R3" s="4">
        <v>1</v>
      </c>
      <c r="S3" s="4">
        <v>1</v>
      </c>
      <c r="T3" s="4">
        <v>1</v>
      </c>
      <c r="U3" s="32">
        <f t="shared" si="2"/>
        <v>1</v>
      </c>
      <c r="V3" s="34">
        <v>4</v>
      </c>
      <c r="W3" s="4">
        <v>6</v>
      </c>
      <c r="X3" s="4">
        <v>7</v>
      </c>
      <c r="Y3" s="7">
        <f>AVERAGE(V3:X3)</f>
        <v>5.666666666666667</v>
      </c>
      <c r="Z3" s="4">
        <v>5</v>
      </c>
      <c r="AA3" s="4">
        <v>6</v>
      </c>
      <c r="AB3" s="4">
        <f t="shared" ref="AB3:AB33" si="10">AVERAGE(Z3:AA3)</f>
        <v>5.5</v>
      </c>
      <c r="AC3" s="7">
        <v>1.933333333</v>
      </c>
      <c r="AD3" s="7">
        <v>6.4666666670000001</v>
      </c>
      <c r="AE3" s="7">
        <f t="shared" si="3"/>
        <v>4.5333333339999999</v>
      </c>
      <c r="AF3" s="4">
        <v>3</v>
      </c>
      <c r="AG3" s="4">
        <v>2</v>
      </c>
      <c r="AH3" s="4">
        <f t="shared" si="4"/>
        <v>5</v>
      </c>
      <c r="AI3" s="4">
        <v>7</v>
      </c>
      <c r="AJ3" s="4">
        <v>5</v>
      </c>
      <c r="AK3" s="4">
        <f t="shared" si="5"/>
        <v>12</v>
      </c>
      <c r="AL3" s="4">
        <f t="shared" si="6"/>
        <v>7</v>
      </c>
      <c r="AM3" s="7">
        <v>4.0666666666666664</v>
      </c>
      <c r="AN3" s="7">
        <v>4.1333333333333337</v>
      </c>
      <c r="AO3" s="7">
        <f t="shared" si="7"/>
        <v>6.6666666666667318E-2</v>
      </c>
      <c r="AP3" s="7">
        <v>4.4666666666666668</v>
      </c>
      <c r="AQ3" s="7">
        <v>4.2666666666666666</v>
      </c>
      <c r="AR3" s="35">
        <f t="shared" si="8"/>
        <v>-0.20000000000000018</v>
      </c>
      <c r="AS3" s="7">
        <v>3.7391304349999999</v>
      </c>
      <c r="AT3" s="7">
        <v>1.125</v>
      </c>
      <c r="AU3" s="7">
        <v>2.6141304349999999</v>
      </c>
      <c r="AV3" s="52">
        <v>-2.2536E-2</v>
      </c>
      <c r="AW3" s="16">
        <v>-8.8442999999999994E-2</v>
      </c>
      <c r="AX3" s="16">
        <f t="shared" ref="AX3:AX33" si="11">AW3-AV3</f>
        <v>-6.5906999999999993E-2</v>
      </c>
      <c r="AY3" s="16">
        <v>-2.2230000000000001E-3</v>
      </c>
      <c r="AZ3" s="16">
        <v>-5.9062999999999997E-2</v>
      </c>
      <c r="BA3" s="16">
        <f t="shared" ref="BA3:BA33" si="12">AZ3-AY3</f>
        <v>-5.6839999999999995E-2</v>
      </c>
      <c r="BB3" s="16">
        <f t="shared" ref="BB3:BB33" si="13">AVERAGE(BA3,AX3)</f>
        <v>-6.1373499999999998E-2</v>
      </c>
      <c r="BC3" s="16">
        <v>2.0409999999999998E-3</v>
      </c>
      <c r="BD3" s="16">
        <v>1.2871E-2</v>
      </c>
      <c r="BE3" s="16">
        <f t="shared" ref="BE3:BE33" si="14">BD3-BC3</f>
        <v>1.0830000000000001E-2</v>
      </c>
      <c r="BF3" s="16">
        <v>5.6730000000000001E-3</v>
      </c>
      <c r="BG3" s="16">
        <v>1.6258000000000002E-2</v>
      </c>
      <c r="BH3" s="16">
        <f t="shared" ref="BH3:BH33" si="15">BG3-BF3</f>
        <v>1.0585000000000001E-2</v>
      </c>
      <c r="BI3" s="16">
        <f t="shared" ref="BI3:BI33" si="16">AVERAGE(BH3,BE3)</f>
        <v>1.0707500000000002E-2</v>
      </c>
      <c r="BJ3" s="16">
        <v>-0.11046599999999999</v>
      </c>
      <c r="BK3" s="16">
        <v>-1.3184E-2</v>
      </c>
      <c r="BL3" s="16">
        <f t="shared" ref="BL3:BL33" si="17">BK3-BJ3</f>
        <v>9.7281999999999993E-2</v>
      </c>
      <c r="BM3" s="16">
        <v>-3.6763999999999998E-2</v>
      </c>
      <c r="BN3" s="16">
        <v>3.2009999999999999E-3</v>
      </c>
      <c r="BO3" s="16">
        <f t="shared" ref="BO3:BO33" si="18">BN3-BM3</f>
        <v>3.9965000000000001E-2</v>
      </c>
      <c r="BP3" s="16">
        <f t="shared" ref="BP3:BP33" si="19">AVERAGE(BO3,BL3)</f>
        <v>6.8623500000000004E-2</v>
      </c>
      <c r="BQ3" s="16">
        <v>7.3109999999999998E-3</v>
      </c>
      <c r="BR3" s="16">
        <v>1.1554E-2</v>
      </c>
      <c r="BS3" s="16">
        <f t="shared" ref="BS3:BS33" si="20">BR3-BQ3</f>
        <v>4.2430000000000002E-3</v>
      </c>
      <c r="BT3" s="16">
        <v>3.5593E-2</v>
      </c>
      <c r="BU3" s="16">
        <v>4.0924000000000002E-2</v>
      </c>
      <c r="BV3" s="16">
        <f t="shared" ref="BV3:BV33" si="21">BU3-BT3</f>
        <v>5.3310000000000024E-3</v>
      </c>
      <c r="BW3" s="16">
        <f t="shared" ref="BW3:BW33" si="22">AVERAGE(BV3,BS3)</f>
        <v>4.7870000000000013E-3</v>
      </c>
      <c r="BX3" s="16">
        <v>1.9394999999999999E-2</v>
      </c>
      <c r="BY3" s="16">
        <v>-3.9059000000000003E-2</v>
      </c>
      <c r="BZ3" s="16">
        <f t="shared" ref="BZ3:BZ33" si="23">BY3-BX3</f>
        <v>-5.8454000000000006E-2</v>
      </c>
      <c r="CA3" s="16">
        <v>1.3698999999999999E-2</v>
      </c>
      <c r="CB3" s="16">
        <v>-1.7603000000000001E-2</v>
      </c>
      <c r="CC3" s="16">
        <f t="shared" ref="CC3:CC33" si="24">CB3-CA3</f>
        <v>-3.1301999999999996E-2</v>
      </c>
      <c r="CD3" s="16">
        <f t="shared" ref="CD3:CD33" si="25">AVERAGE(CC3,BZ3)</f>
        <v>-4.4878000000000001E-2</v>
      </c>
      <c r="CE3" s="16">
        <v>2.7619999999999999E-2</v>
      </c>
      <c r="CF3" s="16">
        <v>1.5925999999999999E-2</v>
      </c>
      <c r="CG3" s="16">
        <f t="shared" ref="CG3:CG33" si="26">CF3-CE3</f>
        <v>-1.1694E-2</v>
      </c>
      <c r="CH3" s="16">
        <v>3.5854999999999998E-2</v>
      </c>
      <c r="CI3" s="16">
        <v>-1.9729999999999999E-3</v>
      </c>
      <c r="CJ3" s="16">
        <f t="shared" ref="CJ3:CJ33" si="27">CI3-CH3</f>
        <v>-3.7828000000000001E-2</v>
      </c>
      <c r="CK3" s="26">
        <f t="shared" ref="CK3:CK33" si="28">AVERAGE(CJ3,CG3)</f>
        <v>-2.4760999999999998E-2</v>
      </c>
    </row>
    <row r="4" spans="1:89" x14ac:dyDescent="0.25">
      <c r="A4" s="40" t="s">
        <v>28</v>
      </c>
      <c r="B4" s="4">
        <v>19</v>
      </c>
      <c r="C4" s="4">
        <v>2</v>
      </c>
      <c r="D4" s="4">
        <v>7</v>
      </c>
      <c r="E4" s="4">
        <v>4</v>
      </c>
      <c r="F4" s="4">
        <v>1</v>
      </c>
      <c r="G4" s="6">
        <f t="shared" si="0"/>
        <v>3.8888888888888884</v>
      </c>
      <c r="H4" s="6">
        <f t="shared" si="1"/>
        <v>-0.78000931435044052</v>
      </c>
      <c r="I4" s="4">
        <v>1</v>
      </c>
      <c r="J4" s="4">
        <v>1</v>
      </c>
      <c r="K4" s="6">
        <v>2.3333333333333335</v>
      </c>
      <c r="L4" s="4">
        <v>35</v>
      </c>
      <c r="M4" s="4">
        <v>48</v>
      </c>
      <c r="N4" s="4">
        <v>58</v>
      </c>
      <c r="O4" s="4">
        <v>60</v>
      </c>
      <c r="P4" s="6">
        <f t="shared" si="9"/>
        <v>55.333333333333336</v>
      </c>
      <c r="Q4" s="4" t="s">
        <v>23</v>
      </c>
      <c r="R4" s="4">
        <v>3</v>
      </c>
      <c r="S4" s="4">
        <v>2</v>
      </c>
      <c r="T4" s="4">
        <v>2</v>
      </c>
      <c r="U4" s="32">
        <f t="shared" si="2"/>
        <v>2</v>
      </c>
      <c r="V4" s="34">
        <v>2</v>
      </c>
      <c r="W4" s="4">
        <v>4</v>
      </c>
      <c r="X4" s="4">
        <v>8</v>
      </c>
      <c r="Y4" s="7">
        <f>AVERAGE(V4:X4)</f>
        <v>4.666666666666667</v>
      </c>
      <c r="Z4" s="4">
        <v>1</v>
      </c>
      <c r="AA4" s="4">
        <v>1</v>
      </c>
      <c r="AB4" s="4">
        <f t="shared" si="10"/>
        <v>1</v>
      </c>
      <c r="AC4" s="7">
        <v>2.8666666670000001</v>
      </c>
      <c r="AD4" s="7">
        <v>5.5333333329999999</v>
      </c>
      <c r="AE4" s="7">
        <f t="shared" si="3"/>
        <v>2.6666666659999998</v>
      </c>
      <c r="AF4" s="4">
        <v>0</v>
      </c>
      <c r="AG4" s="4">
        <v>0</v>
      </c>
      <c r="AH4" s="4">
        <f t="shared" si="4"/>
        <v>0</v>
      </c>
      <c r="AI4" s="4">
        <v>0</v>
      </c>
      <c r="AJ4" s="4">
        <v>0</v>
      </c>
      <c r="AK4" s="4">
        <f t="shared" si="5"/>
        <v>0</v>
      </c>
      <c r="AL4" s="4">
        <f t="shared" si="6"/>
        <v>0</v>
      </c>
      <c r="AM4" s="7">
        <v>3.2</v>
      </c>
      <c r="AN4" s="7">
        <v>3.6</v>
      </c>
      <c r="AO4" s="7">
        <f t="shared" si="7"/>
        <v>0.39999999999999991</v>
      </c>
      <c r="AP4" s="7">
        <v>3.2</v>
      </c>
      <c r="AQ4" s="7">
        <v>3.6</v>
      </c>
      <c r="AR4" s="35">
        <f t="shared" si="8"/>
        <v>0.39999999999999991</v>
      </c>
      <c r="AS4" s="7">
        <v>2.2083333330000001</v>
      </c>
      <c r="AT4" s="7">
        <v>2.25</v>
      </c>
      <c r="AU4" s="7">
        <v>-4.1666666999999998E-2</v>
      </c>
      <c r="AV4" s="52">
        <v>-3.9985E-2</v>
      </c>
      <c r="AW4" s="16">
        <v>-4.7569999999999999E-3</v>
      </c>
      <c r="AX4" s="16">
        <f t="shared" si="11"/>
        <v>3.5228000000000002E-2</v>
      </c>
      <c r="AY4" s="16">
        <v>1.4135E-2</v>
      </c>
      <c r="AZ4" s="16">
        <v>2.7688000000000001E-2</v>
      </c>
      <c r="BA4" s="16">
        <f t="shared" si="12"/>
        <v>1.3553000000000001E-2</v>
      </c>
      <c r="BB4" s="16">
        <f t="shared" si="13"/>
        <v>2.4390500000000002E-2</v>
      </c>
      <c r="BC4" s="16">
        <v>8.489E-3</v>
      </c>
      <c r="BD4" s="16">
        <v>8.7449999999999993E-3</v>
      </c>
      <c r="BE4" s="16">
        <f t="shared" si="14"/>
        <v>2.5599999999999928E-4</v>
      </c>
      <c r="BF4" s="16">
        <v>-6.2459999999999998E-3</v>
      </c>
      <c r="BG4" s="16">
        <v>1.3332999999999999E-2</v>
      </c>
      <c r="BH4" s="16">
        <f t="shared" si="15"/>
        <v>1.9578999999999999E-2</v>
      </c>
      <c r="BI4" s="16">
        <f t="shared" si="16"/>
        <v>9.9174999999999992E-3</v>
      </c>
      <c r="BJ4" s="16">
        <v>-6.1729999999999997E-3</v>
      </c>
      <c r="BK4" s="16">
        <v>1.8557000000000001E-2</v>
      </c>
      <c r="BL4" s="16">
        <f t="shared" si="17"/>
        <v>2.4730000000000002E-2</v>
      </c>
      <c r="BM4" s="16">
        <v>-3.1007E-2</v>
      </c>
      <c r="BN4" s="16">
        <v>-2.5999999999999998E-4</v>
      </c>
      <c r="BO4" s="16">
        <f t="shared" si="18"/>
        <v>3.0747E-2</v>
      </c>
      <c r="BP4" s="16">
        <f t="shared" si="19"/>
        <v>2.7738499999999999E-2</v>
      </c>
      <c r="BQ4" s="16">
        <v>-2.784E-3</v>
      </c>
      <c r="BR4" s="16">
        <v>4.2550000000000001E-3</v>
      </c>
      <c r="BS4" s="16">
        <f t="shared" si="20"/>
        <v>7.0390000000000001E-3</v>
      </c>
      <c r="BT4" s="16">
        <v>-3.0317E-2</v>
      </c>
      <c r="BU4" s="16">
        <v>-7.2451000000000002E-2</v>
      </c>
      <c r="BV4" s="16">
        <f t="shared" si="21"/>
        <v>-4.2134000000000005E-2</v>
      </c>
      <c r="BW4" s="16">
        <f t="shared" si="22"/>
        <v>-1.7547500000000001E-2</v>
      </c>
      <c r="BX4" s="16">
        <v>-3.7985999999999999E-2</v>
      </c>
      <c r="BY4" s="16">
        <v>-9.92E-3</v>
      </c>
      <c r="BZ4" s="16">
        <f t="shared" si="23"/>
        <v>2.8066000000000001E-2</v>
      </c>
      <c r="CA4" s="16">
        <v>-4.7527E-2</v>
      </c>
      <c r="CB4" s="16">
        <v>-1.4806E-2</v>
      </c>
      <c r="CC4" s="16">
        <f t="shared" si="24"/>
        <v>3.2721E-2</v>
      </c>
      <c r="CD4" s="16">
        <f t="shared" si="25"/>
        <v>3.03935E-2</v>
      </c>
      <c r="CE4" s="16">
        <v>-1.3047E-2</v>
      </c>
      <c r="CF4" s="16">
        <v>-8.4840000000000002E-3</v>
      </c>
      <c r="CG4" s="16">
        <f t="shared" si="26"/>
        <v>4.5629999999999993E-3</v>
      </c>
      <c r="CH4" s="16">
        <v>-5.4450000000000002E-3</v>
      </c>
      <c r="CI4" s="16">
        <v>8.9219999999999994E-3</v>
      </c>
      <c r="CJ4" s="16">
        <f t="shared" si="27"/>
        <v>1.4367E-2</v>
      </c>
      <c r="CK4" s="26">
        <f t="shared" si="28"/>
        <v>9.4649999999999995E-3</v>
      </c>
    </row>
    <row r="5" spans="1:89" x14ac:dyDescent="0.25">
      <c r="A5" s="40" t="s">
        <v>29</v>
      </c>
      <c r="B5" s="4">
        <v>25</v>
      </c>
      <c r="C5" s="4">
        <v>2</v>
      </c>
      <c r="D5" s="4">
        <v>1</v>
      </c>
      <c r="E5" s="4">
        <v>4</v>
      </c>
      <c r="F5" s="4">
        <v>2</v>
      </c>
      <c r="G5" s="6">
        <f t="shared" si="0"/>
        <v>4.4444444444444446</v>
      </c>
      <c r="H5" s="6">
        <f t="shared" si="1"/>
        <v>-0.27061547640729466</v>
      </c>
      <c r="I5" s="4">
        <v>1</v>
      </c>
      <c r="J5" s="4">
        <v>1</v>
      </c>
      <c r="K5" s="6">
        <v>1</v>
      </c>
      <c r="L5" s="4">
        <v>42</v>
      </c>
      <c r="M5" s="4">
        <v>42</v>
      </c>
      <c r="N5" s="4">
        <v>53</v>
      </c>
      <c r="O5" s="4">
        <v>54</v>
      </c>
      <c r="P5" s="6">
        <f t="shared" si="9"/>
        <v>49.666666666666664</v>
      </c>
      <c r="Q5" s="4" t="s">
        <v>23</v>
      </c>
      <c r="R5" s="4">
        <v>3</v>
      </c>
      <c r="S5" s="4">
        <v>1</v>
      </c>
      <c r="T5" s="4">
        <v>1</v>
      </c>
      <c r="U5" s="32">
        <f t="shared" si="2"/>
        <v>1</v>
      </c>
      <c r="V5" s="34">
        <v>4</v>
      </c>
      <c r="W5" s="4">
        <v>8</v>
      </c>
      <c r="X5" s="4">
        <v>8</v>
      </c>
      <c r="Y5" s="7">
        <f t="shared" ref="Y5:Y33" si="29">AVERAGE(V5:X5)</f>
        <v>6.666666666666667</v>
      </c>
      <c r="Z5" s="4">
        <v>5</v>
      </c>
      <c r="AA5" s="4">
        <v>5</v>
      </c>
      <c r="AB5" s="4">
        <f t="shared" si="10"/>
        <v>5</v>
      </c>
      <c r="AC5" s="7">
        <v>2.5333333329999999</v>
      </c>
      <c r="AD5" s="7">
        <v>5.8666666669999996</v>
      </c>
      <c r="AE5" s="7">
        <f t="shared" si="3"/>
        <v>3.3333333339999998</v>
      </c>
      <c r="AF5" s="4">
        <v>1</v>
      </c>
      <c r="AG5" s="4">
        <v>0</v>
      </c>
      <c r="AH5" s="4">
        <f t="shared" si="4"/>
        <v>1</v>
      </c>
      <c r="AI5" s="4">
        <v>1</v>
      </c>
      <c r="AJ5" s="4">
        <v>0</v>
      </c>
      <c r="AK5" s="4">
        <f t="shared" si="5"/>
        <v>1</v>
      </c>
      <c r="AL5" s="4">
        <f t="shared" si="6"/>
        <v>0</v>
      </c>
      <c r="AM5" s="7">
        <v>3</v>
      </c>
      <c r="AN5" s="7">
        <v>3.5333333333333332</v>
      </c>
      <c r="AO5" s="7">
        <f t="shared" si="7"/>
        <v>0.53333333333333321</v>
      </c>
      <c r="AP5" s="7">
        <v>1</v>
      </c>
      <c r="AQ5" s="7">
        <v>1</v>
      </c>
      <c r="AR5" s="35">
        <f t="shared" si="8"/>
        <v>0</v>
      </c>
      <c r="AS5" s="7">
        <v>2.4500000000000002</v>
      </c>
      <c r="AT5" s="7">
        <v>1.45</v>
      </c>
      <c r="AU5" s="7">
        <v>1</v>
      </c>
      <c r="AV5" s="52">
        <v>1.7706E-2</v>
      </c>
      <c r="AW5" s="16">
        <v>-2.1808999999999999E-2</v>
      </c>
      <c r="AX5" s="16">
        <f t="shared" si="11"/>
        <v>-3.9514999999999995E-2</v>
      </c>
      <c r="AY5" s="16">
        <v>3.0922999999999999E-2</v>
      </c>
      <c r="AZ5" s="16">
        <v>-1.2630000000000001E-2</v>
      </c>
      <c r="BA5" s="16">
        <f t="shared" si="12"/>
        <v>-4.3553000000000001E-2</v>
      </c>
      <c r="BB5" s="16">
        <f t="shared" si="13"/>
        <v>-4.1534000000000001E-2</v>
      </c>
      <c r="BC5" s="16">
        <v>-3.7589999999999998E-2</v>
      </c>
      <c r="BD5" s="16">
        <v>-9.4970000000000002E-3</v>
      </c>
      <c r="BE5" s="16">
        <f t="shared" si="14"/>
        <v>2.8093E-2</v>
      </c>
      <c r="BF5" s="16">
        <v>-2.4979999999999999E-2</v>
      </c>
      <c r="BG5" s="16">
        <v>-2.3866999999999999E-2</v>
      </c>
      <c r="BH5" s="16">
        <f t="shared" si="15"/>
        <v>1.1129999999999994E-3</v>
      </c>
      <c r="BI5" s="16">
        <f t="shared" si="16"/>
        <v>1.4603E-2</v>
      </c>
      <c r="BJ5" s="16">
        <v>-4.2591999999999998E-2</v>
      </c>
      <c r="BK5" s="16">
        <v>-4.1437000000000002E-2</v>
      </c>
      <c r="BL5" s="16">
        <f t="shared" si="17"/>
        <v>1.1549999999999963E-3</v>
      </c>
      <c r="BM5" s="16">
        <v>-5.2639999999999996E-3</v>
      </c>
      <c r="BN5" s="16">
        <v>-3.3270000000000001E-3</v>
      </c>
      <c r="BO5" s="16">
        <f t="shared" si="18"/>
        <v>1.9369999999999995E-3</v>
      </c>
      <c r="BP5" s="16">
        <f t="shared" si="19"/>
        <v>1.5459999999999979E-3</v>
      </c>
      <c r="BQ5" s="16">
        <v>-1.2970000000000001E-2</v>
      </c>
      <c r="BR5" s="16">
        <v>-3.7176000000000001E-2</v>
      </c>
      <c r="BS5" s="16">
        <f t="shared" si="20"/>
        <v>-2.4205999999999998E-2</v>
      </c>
      <c r="BT5" s="16">
        <v>-5.2907000000000003E-2</v>
      </c>
      <c r="BU5" s="16">
        <v>-2.4018999999999999E-2</v>
      </c>
      <c r="BV5" s="16">
        <f t="shared" si="21"/>
        <v>2.8888000000000004E-2</v>
      </c>
      <c r="BW5" s="16">
        <f t="shared" si="22"/>
        <v>2.3410000000000028E-3</v>
      </c>
      <c r="BX5" s="16">
        <v>-4.0419999999999998E-2</v>
      </c>
      <c r="BY5" s="16">
        <v>-7.7892000000000003E-2</v>
      </c>
      <c r="BZ5" s="16">
        <f t="shared" si="23"/>
        <v>-3.7472000000000005E-2</v>
      </c>
      <c r="CA5" s="16">
        <v>-2.5964999999999998E-2</v>
      </c>
      <c r="CB5" s="16">
        <v>-6.9577E-2</v>
      </c>
      <c r="CC5" s="16">
        <f t="shared" si="24"/>
        <v>-4.3611999999999998E-2</v>
      </c>
      <c r="CD5" s="16">
        <f t="shared" si="25"/>
        <v>-4.0542000000000002E-2</v>
      </c>
      <c r="CE5" s="16">
        <v>1.1696E-2</v>
      </c>
      <c r="CF5" s="16">
        <v>-2.852E-2</v>
      </c>
      <c r="CG5" s="16">
        <f t="shared" si="26"/>
        <v>-4.0216000000000002E-2</v>
      </c>
      <c r="CH5" s="16">
        <v>-1.6025000000000001E-2</v>
      </c>
      <c r="CI5" s="16">
        <v>-3.2300000000000002E-2</v>
      </c>
      <c r="CJ5" s="16">
        <f t="shared" si="27"/>
        <v>-1.6275000000000001E-2</v>
      </c>
      <c r="CK5" s="26">
        <f t="shared" si="28"/>
        <v>-2.82455E-2</v>
      </c>
    </row>
    <row r="6" spans="1:89" x14ac:dyDescent="0.25">
      <c r="A6" s="40" t="s">
        <v>30</v>
      </c>
      <c r="B6" s="4">
        <v>26</v>
      </c>
      <c r="C6" s="4">
        <v>1</v>
      </c>
      <c r="D6" s="4">
        <v>1</v>
      </c>
      <c r="E6" s="4">
        <v>6</v>
      </c>
      <c r="F6" s="4">
        <v>1</v>
      </c>
      <c r="G6" s="6">
        <f t="shared" si="0"/>
        <v>5.5555555555555554</v>
      </c>
      <c r="H6" s="6">
        <f t="shared" si="1"/>
        <v>0.74817219947899549</v>
      </c>
      <c r="I6" s="4">
        <v>4</v>
      </c>
      <c r="J6" s="4">
        <v>5</v>
      </c>
      <c r="K6" s="6">
        <v>3.3333333333333335</v>
      </c>
      <c r="L6" s="4">
        <v>20</v>
      </c>
      <c r="M6" s="4">
        <v>58</v>
      </c>
      <c r="N6" s="4">
        <v>60</v>
      </c>
      <c r="O6" s="4">
        <v>60</v>
      </c>
      <c r="P6" s="6">
        <f t="shared" si="9"/>
        <v>59.333333333333336</v>
      </c>
      <c r="Q6" s="4" t="s">
        <v>24</v>
      </c>
      <c r="R6" s="4">
        <v>3</v>
      </c>
      <c r="S6" s="4">
        <v>1</v>
      </c>
      <c r="T6" s="4">
        <v>6</v>
      </c>
      <c r="U6" s="32">
        <f t="shared" si="2"/>
        <v>3.5</v>
      </c>
      <c r="V6" s="34">
        <v>4</v>
      </c>
      <c r="W6" s="4">
        <v>6</v>
      </c>
      <c r="X6" s="4">
        <v>8</v>
      </c>
      <c r="Y6" s="7">
        <f t="shared" si="29"/>
        <v>6</v>
      </c>
      <c r="Z6" s="4">
        <v>2</v>
      </c>
      <c r="AA6" s="4">
        <v>2</v>
      </c>
      <c r="AB6" s="4">
        <f t="shared" si="10"/>
        <v>2</v>
      </c>
      <c r="AC6" s="7">
        <v>4</v>
      </c>
      <c r="AD6" s="7">
        <v>5.6666666670000003</v>
      </c>
      <c r="AE6" s="7">
        <f t="shared" si="3"/>
        <v>1.6666666670000003</v>
      </c>
      <c r="AF6" s="4">
        <v>0</v>
      </c>
      <c r="AG6" s="4">
        <v>0</v>
      </c>
      <c r="AH6" s="4">
        <f t="shared" si="4"/>
        <v>0</v>
      </c>
      <c r="AI6" s="4">
        <v>0</v>
      </c>
      <c r="AJ6" s="4">
        <v>0</v>
      </c>
      <c r="AK6" s="4">
        <f t="shared" si="5"/>
        <v>0</v>
      </c>
      <c r="AL6" s="4">
        <f t="shared" si="6"/>
        <v>0</v>
      </c>
      <c r="AM6" s="7">
        <v>3.2666666666666702</v>
      </c>
      <c r="AN6" s="7">
        <v>3.2666666666666666</v>
      </c>
      <c r="AO6" s="7">
        <f t="shared" si="7"/>
        <v>-3.5527136788005009E-15</v>
      </c>
      <c r="AP6" s="7">
        <v>3.4</v>
      </c>
      <c r="AQ6" s="7">
        <v>3.6666666666666665</v>
      </c>
      <c r="AR6" s="35">
        <f t="shared" si="8"/>
        <v>0.26666666666666661</v>
      </c>
      <c r="AS6" s="7">
        <v>1.65</v>
      </c>
      <c r="AT6" s="7">
        <v>1.05</v>
      </c>
      <c r="AU6" s="7">
        <v>0.6</v>
      </c>
      <c r="AV6" s="52">
        <v>5.7879E-2</v>
      </c>
      <c r="AW6" s="16">
        <v>5.0104000000000003E-2</v>
      </c>
      <c r="AX6" s="16">
        <f t="shared" si="11"/>
        <v>-7.7749999999999972E-3</v>
      </c>
      <c r="AY6" s="16">
        <v>2.1086000000000001E-2</v>
      </c>
      <c r="AZ6" s="16">
        <v>1.4277E-2</v>
      </c>
      <c r="BA6" s="16">
        <f t="shared" si="12"/>
        <v>-6.8090000000000008E-3</v>
      </c>
      <c r="BB6" s="16">
        <f t="shared" si="13"/>
        <v>-7.291999999999999E-3</v>
      </c>
      <c r="BC6" s="16">
        <v>-4.4380000000000001E-3</v>
      </c>
      <c r="BD6" s="16">
        <v>-1.5844E-2</v>
      </c>
      <c r="BE6" s="16">
        <f t="shared" si="14"/>
        <v>-1.1405999999999999E-2</v>
      </c>
      <c r="BF6" s="16">
        <v>-8.2330000000000007E-3</v>
      </c>
      <c r="BG6" s="16">
        <v>1.0763999999999999E-2</v>
      </c>
      <c r="BH6" s="16">
        <f t="shared" si="15"/>
        <v>1.8997E-2</v>
      </c>
      <c r="BI6" s="16">
        <f t="shared" si="16"/>
        <v>3.7955000000000003E-3</v>
      </c>
      <c r="BJ6" s="16">
        <v>-5.5960000000000003E-3</v>
      </c>
      <c r="BK6" s="16">
        <v>4.1438000000000003E-2</v>
      </c>
      <c r="BL6" s="16">
        <f t="shared" si="17"/>
        <v>4.7034000000000006E-2</v>
      </c>
      <c r="BM6" s="16">
        <v>-1.9976000000000001E-2</v>
      </c>
      <c r="BN6" s="16">
        <v>1.6981E-2</v>
      </c>
      <c r="BO6" s="16">
        <f t="shared" si="18"/>
        <v>3.6957000000000004E-2</v>
      </c>
      <c r="BP6" s="16">
        <f t="shared" si="19"/>
        <v>4.1995500000000005E-2</v>
      </c>
      <c r="BQ6" s="16">
        <v>-2.9024999999999999E-2</v>
      </c>
      <c r="BR6" s="16">
        <v>-2.8642999999999998E-2</v>
      </c>
      <c r="BS6" s="16">
        <f t="shared" si="20"/>
        <v>3.8200000000000039E-4</v>
      </c>
      <c r="BT6" s="16">
        <v>-0.115359</v>
      </c>
      <c r="BU6" s="16">
        <v>-9.3553999999999998E-2</v>
      </c>
      <c r="BV6" s="16">
        <f t="shared" si="21"/>
        <v>2.1805000000000005E-2</v>
      </c>
      <c r="BW6" s="16">
        <f t="shared" si="22"/>
        <v>1.1093500000000003E-2</v>
      </c>
      <c r="BX6" s="16">
        <v>-1.5651999999999999E-2</v>
      </c>
      <c r="BY6" s="16">
        <v>-6.0226000000000002E-2</v>
      </c>
      <c r="BZ6" s="16">
        <f t="shared" si="23"/>
        <v>-4.4574000000000003E-2</v>
      </c>
      <c r="CA6" s="16">
        <v>-1.2825E-2</v>
      </c>
      <c r="CB6" s="16">
        <v>-4.6531000000000003E-2</v>
      </c>
      <c r="CC6" s="16">
        <f t="shared" si="24"/>
        <v>-3.3706E-2</v>
      </c>
      <c r="CD6" s="16">
        <f t="shared" si="25"/>
        <v>-3.9140000000000001E-2</v>
      </c>
      <c r="CE6" s="16">
        <v>-2.9145999999999998E-2</v>
      </c>
      <c r="CF6" s="16">
        <v>-7.8530000000000006E-3</v>
      </c>
      <c r="CG6" s="16">
        <f t="shared" si="26"/>
        <v>2.1292999999999999E-2</v>
      </c>
      <c r="CH6" s="16">
        <v>2.7796999999999999E-2</v>
      </c>
      <c r="CI6" s="16">
        <v>2.2842000000000001E-2</v>
      </c>
      <c r="CJ6" s="16">
        <f t="shared" si="27"/>
        <v>-4.9549999999999976E-3</v>
      </c>
      <c r="CK6" s="26">
        <f t="shared" si="28"/>
        <v>8.1690000000000009E-3</v>
      </c>
    </row>
    <row r="7" spans="1:89" x14ac:dyDescent="0.25">
      <c r="A7" s="40" t="s">
        <v>31</v>
      </c>
      <c r="B7" s="4">
        <v>20</v>
      </c>
      <c r="C7" s="4">
        <v>2</v>
      </c>
      <c r="D7" s="4">
        <v>4</v>
      </c>
      <c r="E7" s="4">
        <v>4</v>
      </c>
      <c r="F7" s="4">
        <v>1</v>
      </c>
      <c r="G7" s="6">
        <f t="shared" si="0"/>
        <v>3.8888888888888884</v>
      </c>
      <c r="H7" s="6">
        <f t="shared" si="1"/>
        <v>-0.78000931435044052</v>
      </c>
      <c r="I7" s="4">
        <v>2</v>
      </c>
      <c r="J7" s="4">
        <v>1</v>
      </c>
      <c r="K7" s="6">
        <v>1</v>
      </c>
      <c r="L7" s="4">
        <v>28</v>
      </c>
      <c r="M7" s="4">
        <v>39</v>
      </c>
      <c r="N7" s="4">
        <v>44</v>
      </c>
      <c r="O7" s="4">
        <v>49</v>
      </c>
      <c r="P7" s="6">
        <f t="shared" si="9"/>
        <v>44</v>
      </c>
      <c r="Q7" s="4" t="s">
        <v>24</v>
      </c>
      <c r="R7" s="4">
        <v>2</v>
      </c>
      <c r="S7" s="4">
        <v>2</v>
      </c>
      <c r="T7" s="4">
        <v>3</v>
      </c>
      <c r="U7" s="32">
        <f t="shared" si="2"/>
        <v>2.5</v>
      </c>
      <c r="V7" s="34">
        <v>4</v>
      </c>
      <c r="W7" s="4">
        <v>5</v>
      </c>
      <c r="X7" s="4">
        <v>7</v>
      </c>
      <c r="Y7" s="7">
        <f t="shared" si="29"/>
        <v>5.333333333333333</v>
      </c>
      <c r="Z7" s="4">
        <v>3</v>
      </c>
      <c r="AA7" s="4">
        <v>5</v>
      </c>
      <c r="AB7" s="4">
        <f t="shared" si="10"/>
        <v>4</v>
      </c>
      <c r="AC7" s="7">
        <v>2</v>
      </c>
      <c r="AD7" s="7">
        <v>5.266666667</v>
      </c>
      <c r="AE7" s="7">
        <f t="shared" si="3"/>
        <v>3.266666667</v>
      </c>
      <c r="AF7" s="4">
        <v>0</v>
      </c>
      <c r="AG7" s="4">
        <v>0</v>
      </c>
      <c r="AH7" s="4">
        <f t="shared" si="4"/>
        <v>0</v>
      </c>
      <c r="AI7" s="4">
        <v>1</v>
      </c>
      <c r="AJ7" s="4">
        <v>0</v>
      </c>
      <c r="AK7" s="4">
        <f t="shared" si="5"/>
        <v>1</v>
      </c>
      <c r="AL7" s="4">
        <f t="shared" si="6"/>
        <v>1</v>
      </c>
      <c r="AM7" s="7">
        <v>2.0666666666666669</v>
      </c>
      <c r="AN7" s="7">
        <v>2.7333333333333334</v>
      </c>
      <c r="AO7" s="7">
        <f t="shared" si="7"/>
        <v>0.66666666666666652</v>
      </c>
      <c r="AP7" s="7">
        <v>2.0666666666666669</v>
      </c>
      <c r="AQ7" s="7">
        <v>2.7333333333333334</v>
      </c>
      <c r="AR7" s="35">
        <f t="shared" si="8"/>
        <v>0.66666666666666652</v>
      </c>
      <c r="AS7" s="7">
        <v>3.1</v>
      </c>
      <c r="AT7" s="7">
        <v>2.1666666669999999</v>
      </c>
      <c r="AU7" s="7">
        <v>0.93333333299999999</v>
      </c>
      <c r="AV7" s="52">
        <v>-8.0850000000000005E-2</v>
      </c>
      <c r="AW7" s="16">
        <v>-0.12856400000000001</v>
      </c>
      <c r="AX7" s="16">
        <f t="shared" si="11"/>
        <v>-4.7714000000000006E-2</v>
      </c>
      <c r="AY7" s="16">
        <v>-5.5027E-2</v>
      </c>
      <c r="AZ7" s="16">
        <v>-3.5191E-2</v>
      </c>
      <c r="BA7" s="16">
        <f t="shared" si="12"/>
        <v>1.9835999999999999E-2</v>
      </c>
      <c r="BB7" s="16">
        <f t="shared" si="13"/>
        <v>-1.3939000000000003E-2</v>
      </c>
      <c r="BC7" s="16">
        <v>1.5994999999999999E-2</v>
      </c>
      <c r="BD7" s="16">
        <v>5.0799999999999999E-4</v>
      </c>
      <c r="BE7" s="16">
        <f t="shared" si="14"/>
        <v>-1.5486999999999999E-2</v>
      </c>
      <c r="BF7" s="16">
        <v>-5.4999999999999997E-3</v>
      </c>
      <c r="BG7" s="16">
        <v>-5.8269999999999997E-3</v>
      </c>
      <c r="BH7" s="16">
        <f t="shared" si="15"/>
        <v>-3.2700000000000003E-4</v>
      </c>
      <c r="BI7" s="16">
        <f t="shared" si="16"/>
        <v>-7.9069999999999991E-3</v>
      </c>
      <c r="BJ7" s="16">
        <v>-4.4262000000000003E-2</v>
      </c>
      <c r="BK7" s="16">
        <v>-9.2566999999999997E-2</v>
      </c>
      <c r="BL7" s="16">
        <f t="shared" si="17"/>
        <v>-4.8304999999999994E-2</v>
      </c>
      <c r="BM7" s="16">
        <v>-6.6998000000000002E-2</v>
      </c>
      <c r="BN7" s="16">
        <v>-9.0413999999999994E-2</v>
      </c>
      <c r="BO7" s="16">
        <f t="shared" si="18"/>
        <v>-2.3415999999999992E-2</v>
      </c>
      <c r="BP7" s="16">
        <f t="shared" si="19"/>
        <v>-3.586049999999999E-2</v>
      </c>
      <c r="BQ7" s="16">
        <v>-9.4702999999999996E-2</v>
      </c>
      <c r="BR7" s="16">
        <v>-7.3093000000000005E-2</v>
      </c>
      <c r="BS7" s="16">
        <f t="shared" si="20"/>
        <v>2.160999999999999E-2</v>
      </c>
      <c r="BT7" s="16">
        <v>-0.19417100000000001</v>
      </c>
      <c r="BU7" s="16">
        <v>-0.159723</v>
      </c>
      <c r="BV7" s="16">
        <f t="shared" si="21"/>
        <v>3.4448000000000006E-2</v>
      </c>
      <c r="BW7" s="16">
        <f t="shared" si="22"/>
        <v>2.8028999999999998E-2</v>
      </c>
      <c r="BX7" s="16">
        <v>-0.113416</v>
      </c>
      <c r="BY7" s="16">
        <v>-0.102323</v>
      </c>
      <c r="BZ7" s="16">
        <f t="shared" si="23"/>
        <v>1.1093000000000006E-2</v>
      </c>
      <c r="CA7" s="16">
        <v>-0.13670099999999999</v>
      </c>
      <c r="CB7" s="16">
        <v>-0.133938</v>
      </c>
      <c r="CC7" s="16">
        <f t="shared" si="24"/>
        <v>2.7629999999999877E-3</v>
      </c>
      <c r="CD7" s="16">
        <f t="shared" si="25"/>
        <v>6.9279999999999967E-3</v>
      </c>
      <c r="CE7" s="16">
        <v>-8.489E-3</v>
      </c>
      <c r="CF7" s="16">
        <v>-4.3889999999999997E-3</v>
      </c>
      <c r="CG7" s="16">
        <f t="shared" si="26"/>
        <v>4.1000000000000003E-3</v>
      </c>
      <c r="CH7" s="16">
        <v>4.457E-3</v>
      </c>
      <c r="CI7" s="16">
        <v>3.0192E-2</v>
      </c>
      <c r="CJ7" s="16">
        <f t="shared" si="27"/>
        <v>2.5735000000000001E-2</v>
      </c>
      <c r="CK7" s="26">
        <f t="shared" si="28"/>
        <v>1.49175E-2</v>
      </c>
    </row>
    <row r="8" spans="1:89" x14ac:dyDescent="0.25">
      <c r="A8" s="40" t="s">
        <v>32</v>
      </c>
      <c r="B8" s="4">
        <v>33</v>
      </c>
      <c r="C8" s="4">
        <v>2</v>
      </c>
      <c r="D8" s="4">
        <v>1</v>
      </c>
      <c r="E8" s="4">
        <v>5</v>
      </c>
      <c r="F8" s="4">
        <v>2</v>
      </c>
      <c r="G8" s="6">
        <f t="shared" si="0"/>
        <v>5.2777777777777786</v>
      </c>
      <c r="H8" s="6">
        <f t="shared" si="1"/>
        <v>0.49347528050742379</v>
      </c>
      <c r="I8" s="4">
        <v>5</v>
      </c>
      <c r="J8" s="4">
        <v>3</v>
      </c>
      <c r="K8" s="6">
        <v>5</v>
      </c>
      <c r="L8" s="4">
        <v>10</v>
      </c>
      <c r="M8" s="4">
        <v>29</v>
      </c>
      <c r="N8" s="4">
        <v>10</v>
      </c>
      <c r="O8" s="4">
        <v>20</v>
      </c>
      <c r="P8" s="6">
        <f t="shared" si="9"/>
        <v>19.666666666666668</v>
      </c>
      <c r="Q8" s="4" t="s">
        <v>23</v>
      </c>
      <c r="R8" s="4">
        <v>1</v>
      </c>
      <c r="S8" s="4">
        <v>1</v>
      </c>
      <c r="T8" s="4">
        <v>1</v>
      </c>
      <c r="U8" s="32">
        <f t="shared" si="2"/>
        <v>1</v>
      </c>
      <c r="V8" s="34">
        <v>4</v>
      </c>
      <c r="W8" s="4">
        <v>8</v>
      </c>
      <c r="X8" s="4">
        <v>8</v>
      </c>
      <c r="Y8" s="7">
        <f t="shared" si="29"/>
        <v>6.666666666666667</v>
      </c>
      <c r="Z8" s="4">
        <v>1</v>
      </c>
      <c r="AA8" s="4">
        <v>1</v>
      </c>
      <c r="AB8" s="4">
        <f t="shared" si="10"/>
        <v>1</v>
      </c>
      <c r="AC8" s="7">
        <v>4.5999999999999996</v>
      </c>
      <c r="AD8" s="7">
        <v>5.8</v>
      </c>
      <c r="AE8" s="7">
        <f t="shared" si="3"/>
        <v>1.2000000000000002</v>
      </c>
      <c r="AF8" s="4">
        <v>5</v>
      </c>
      <c r="AG8" s="4">
        <v>8</v>
      </c>
      <c r="AH8" s="4">
        <f t="shared" si="4"/>
        <v>13</v>
      </c>
      <c r="AI8" s="4">
        <v>5</v>
      </c>
      <c r="AJ8" s="4">
        <v>11</v>
      </c>
      <c r="AK8" s="4">
        <f t="shared" si="5"/>
        <v>16</v>
      </c>
      <c r="AL8" s="4">
        <f t="shared" si="6"/>
        <v>3</v>
      </c>
      <c r="AM8" s="7">
        <v>3.1333333333333333</v>
      </c>
      <c r="AN8" s="7">
        <v>4.7333333333333334</v>
      </c>
      <c r="AO8" s="7">
        <f t="shared" si="7"/>
        <v>1.6</v>
      </c>
      <c r="AP8" s="7">
        <v>3.1333333333333333</v>
      </c>
      <c r="AQ8" s="7">
        <v>4.7333333333333334</v>
      </c>
      <c r="AR8" s="35">
        <f t="shared" si="8"/>
        <v>1.6</v>
      </c>
      <c r="AS8" s="7">
        <v>3.55</v>
      </c>
      <c r="AT8" s="7">
        <v>3.6</v>
      </c>
      <c r="AU8" s="7">
        <v>-0.05</v>
      </c>
      <c r="AV8" s="52">
        <v>-4.0778000000000002E-2</v>
      </c>
      <c r="AW8" s="16">
        <v>-7.9838000000000006E-2</v>
      </c>
      <c r="AX8" s="16">
        <f t="shared" si="11"/>
        <v>-3.9060000000000004E-2</v>
      </c>
      <c r="AY8" s="16">
        <v>-1.3982E-2</v>
      </c>
      <c r="AZ8" s="16">
        <v>-3.3182999999999997E-2</v>
      </c>
      <c r="BA8" s="16">
        <f t="shared" si="12"/>
        <v>-1.9200999999999996E-2</v>
      </c>
      <c r="BB8" s="16">
        <f t="shared" si="13"/>
        <v>-2.91305E-2</v>
      </c>
      <c r="BC8" s="16">
        <v>1.7930000000000001E-3</v>
      </c>
      <c r="BD8" s="16">
        <v>5.3179999999999998E-3</v>
      </c>
      <c r="BE8" s="16">
        <f t="shared" si="14"/>
        <v>3.5249999999999995E-3</v>
      </c>
      <c r="BF8" s="16">
        <v>4.1510000000000002E-3</v>
      </c>
      <c r="BG8" s="16">
        <v>-1.0198E-2</v>
      </c>
      <c r="BH8" s="16">
        <f t="shared" si="15"/>
        <v>-1.4349000000000001E-2</v>
      </c>
      <c r="BI8" s="16">
        <f t="shared" si="16"/>
        <v>-5.4120000000000001E-3</v>
      </c>
      <c r="BJ8" s="16">
        <v>-1.8734000000000001E-2</v>
      </c>
      <c r="BK8" s="16">
        <v>-1.2585000000000001E-2</v>
      </c>
      <c r="BL8" s="16">
        <f t="shared" si="17"/>
        <v>6.149E-3</v>
      </c>
      <c r="BM8" s="16">
        <v>3.3240000000000001E-3</v>
      </c>
      <c r="BN8" s="16">
        <v>9.9389999999999999E-3</v>
      </c>
      <c r="BO8" s="16">
        <f t="shared" si="18"/>
        <v>6.6149999999999994E-3</v>
      </c>
      <c r="BP8" s="16">
        <f t="shared" si="19"/>
        <v>6.3819999999999997E-3</v>
      </c>
      <c r="BQ8" s="16">
        <v>3.4600000000000001E-4</v>
      </c>
      <c r="BR8" s="16">
        <v>-4.4642000000000001E-2</v>
      </c>
      <c r="BS8" s="16">
        <f t="shared" si="20"/>
        <v>-4.4988E-2</v>
      </c>
      <c r="BT8" s="16">
        <v>-4.9003999999999999E-2</v>
      </c>
      <c r="BU8" s="16">
        <v>-7.0472999999999994E-2</v>
      </c>
      <c r="BV8" s="16">
        <f t="shared" si="21"/>
        <v>-2.1468999999999995E-2</v>
      </c>
      <c r="BW8" s="16">
        <f t="shared" si="22"/>
        <v>-3.3228499999999994E-2</v>
      </c>
      <c r="BX8" s="16">
        <v>-8.4840000000000002E-3</v>
      </c>
      <c r="BY8" s="16">
        <v>-2.3973000000000001E-2</v>
      </c>
      <c r="BZ8" s="16">
        <f t="shared" si="23"/>
        <v>-1.5489000000000001E-2</v>
      </c>
      <c r="CA8" s="16">
        <v>-7.162E-3</v>
      </c>
      <c r="CB8" s="16">
        <v>-2.7796000000000001E-2</v>
      </c>
      <c r="CC8" s="16">
        <f t="shared" si="24"/>
        <v>-2.0634E-2</v>
      </c>
      <c r="CD8" s="16">
        <f t="shared" si="25"/>
        <v>-1.8061500000000001E-2</v>
      </c>
      <c r="CE8" s="16">
        <v>-3.7406000000000002E-2</v>
      </c>
      <c r="CF8" s="16">
        <v>-2.0735E-2</v>
      </c>
      <c r="CG8" s="16">
        <f t="shared" si="26"/>
        <v>1.6671000000000002E-2</v>
      </c>
      <c r="CH8" s="16">
        <v>-2.4135E-2</v>
      </c>
      <c r="CI8" s="16">
        <v>-4.6635000000000003E-2</v>
      </c>
      <c r="CJ8" s="16">
        <f t="shared" si="27"/>
        <v>-2.2500000000000003E-2</v>
      </c>
      <c r="CK8" s="26">
        <f t="shared" si="28"/>
        <v>-2.9145000000000004E-3</v>
      </c>
    </row>
    <row r="9" spans="1:89" x14ac:dyDescent="0.25">
      <c r="A9" s="40" t="s">
        <v>33</v>
      </c>
      <c r="B9" s="4">
        <v>21</v>
      </c>
      <c r="C9" s="4">
        <v>1</v>
      </c>
      <c r="D9" s="4">
        <v>5</v>
      </c>
      <c r="E9" s="4">
        <v>5</v>
      </c>
      <c r="F9" s="4">
        <v>4</v>
      </c>
      <c r="G9" s="6">
        <f t="shared" si="0"/>
        <v>6.3888888888888893</v>
      </c>
      <c r="H9" s="6">
        <f t="shared" si="1"/>
        <v>1.5122629563937138</v>
      </c>
      <c r="I9" s="4">
        <v>2</v>
      </c>
      <c r="J9" s="4">
        <v>1</v>
      </c>
      <c r="K9" s="6">
        <v>2.6666666666666665</v>
      </c>
      <c r="L9" s="4">
        <v>40</v>
      </c>
      <c r="M9" s="4">
        <v>40</v>
      </c>
      <c r="N9" s="4">
        <v>40</v>
      </c>
      <c r="O9" s="4">
        <v>40</v>
      </c>
      <c r="P9" s="6">
        <f t="shared" si="9"/>
        <v>40</v>
      </c>
      <c r="Q9" s="4" t="s">
        <v>23</v>
      </c>
      <c r="R9" s="4">
        <v>2</v>
      </c>
      <c r="S9" s="4">
        <v>2</v>
      </c>
      <c r="T9" s="4">
        <v>2</v>
      </c>
      <c r="U9" s="32">
        <f t="shared" si="2"/>
        <v>2</v>
      </c>
      <c r="V9" s="34">
        <v>3</v>
      </c>
      <c r="W9" s="4">
        <v>3</v>
      </c>
      <c r="X9" s="4">
        <v>2</v>
      </c>
      <c r="Y9" s="7">
        <f t="shared" si="29"/>
        <v>2.6666666666666665</v>
      </c>
      <c r="Z9" s="4">
        <v>4</v>
      </c>
      <c r="AA9" s="4">
        <v>4</v>
      </c>
      <c r="AB9" s="4">
        <f t="shared" si="10"/>
        <v>4</v>
      </c>
      <c r="AC9" s="7">
        <v>5</v>
      </c>
      <c r="AD9" s="7">
        <v>4.8666666669999996</v>
      </c>
      <c r="AE9" s="7">
        <f t="shared" si="3"/>
        <v>-0.13333333300000039</v>
      </c>
      <c r="AF9" s="4">
        <v>10</v>
      </c>
      <c r="AG9" s="4">
        <v>0</v>
      </c>
      <c r="AH9" s="4">
        <f t="shared" si="4"/>
        <v>10</v>
      </c>
      <c r="AI9" s="4">
        <v>11</v>
      </c>
      <c r="AJ9" s="4">
        <v>0</v>
      </c>
      <c r="AK9" s="4">
        <f t="shared" si="5"/>
        <v>11</v>
      </c>
      <c r="AL9" s="4">
        <f t="shared" si="6"/>
        <v>1</v>
      </c>
      <c r="AM9" s="7">
        <v>3</v>
      </c>
      <c r="AN9" s="7">
        <v>2.6666666666666665</v>
      </c>
      <c r="AO9" s="7">
        <f t="shared" si="7"/>
        <v>-0.33333333333333348</v>
      </c>
      <c r="AP9" s="7">
        <v>3</v>
      </c>
      <c r="AQ9" s="7">
        <v>2.8</v>
      </c>
      <c r="AR9" s="35">
        <f t="shared" si="8"/>
        <v>-0.20000000000000018</v>
      </c>
      <c r="AS9" s="7">
        <v>2.75</v>
      </c>
      <c r="AT9" s="7">
        <v>2.8421052630000001</v>
      </c>
      <c r="AU9" s="7">
        <v>-9.2105263000000007E-2</v>
      </c>
      <c r="AV9" s="52">
        <v>-7.9885999999999999E-2</v>
      </c>
      <c r="AW9" s="16">
        <v>-1.7385999999999999E-2</v>
      </c>
      <c r="AX9" s="16">
        <f t="shared" si="11"/>
        <v>6.25E-2</v>
      </c>
      <c r="AY9" s="16">
        <v>-8.3396999999999999E-2</v>
      </c>
      <c r="AZ9" s="16">
        <v>-2.2796E-2</v>
      </c>
      <c r="BA9" s="16">
        <f t="shared" si="12"/>
        <v>6.0601000000000002E-2</v>
      </c>
      <c r="BB9" s="16">
        <f t="shared" si="13"/>
        <v>6.1550500000000001E-2</v>
      </c>
      <c r="BC9" s="16">
        <v>-3.5679000000000002E-2</v>
      </c>
      <c r="BD9" s="16">
        <v>-2.1687999999999999E-2</v>
      </c>
      <c r="BE9" s="16">
        <f t="shared" si="14"/>
        <v>1.3991000000000003E-2</v>
      </c>
      <c r="BF9" s="16">
        <v>-2.0466999999999999E-2</v>
      </c>
      <c r="BG9" s="16">
        <v>-3.5217999999999999E-2</v>
      </c>
      <c r="BH9" s="16">
        <f t="shared" si="15"/>
        <v>-1.4751E-2</v>
      </c>
      <c r="BI9" s="16">
        <f t="shared" si="16"/>
        <v>-3.7999999999999839E-4</v>
      </c>
      <c r="BJ9" s="16">
        <v>4.1778000000000003E-2</v>
      </c>
      <c r="BK9" s="16">
        <v>4.8096E-2</v>
      </c>
      <c r="BL9" s="16">
        <f t="shared" si="17"/>
        <v>6.3179999999999972E-3</v>
      </c>
      <c r="BM9" s="16">
        <v>7.2750000000000002E-3</v>
      </c>
      <c r="BN9" s="16">
        <v>3.7199999999999999E-4</v>
      </c>
      <c r="BO9" s="16">
        <f t="shared" si="18"/>
        <v>-6.9030000000000003E-3</v>
      </c>
      <c r="BP9" s="16">
        <f t="shared" si="19"/>
        <v>-2.9250000000000153E-4</v>
      </c>
      <c r="BQ9" s="16">
        <v>-1.6229E-2</v>
      </c>
      <c r="BR9" s="16">
        <v>-1.4853E-2</v>
      </c>
      <c r="BS9" s="16">
        <f t="shared" si="20"/>
        <v>1.3760000000000005E-3</v>
      </c>
      <c r="BT9" s="16">
        <v>-5.7646999999999997E-2</v>
      </c>
      <c r="BU9" s="16">
        <v>-9.0722999999999998E-2</v>
      </c>
      <c r="BV9" s="16">
        <f t="shared" si="21"/>
        <v>-3.3076000000000001E-2</v>
      </c>
      <c r="BW9" s="16">
        <f t="shared" si="22"/>
        <v>-1.585E-2</v>
      </c>
      <c r="BX9" s="16">
        <v>-0.11457000000000001</v>
      </c>
      <c r="BY9" s="16">
        <v>-7.8650999999999999E-2</v>
      </c>
      <c r="BZ9" s="16">
        <f t="shared" si="23"/>
        <v>3.5919000000000006E-2</v>
      </c>
      <c r="CA9" s="16">
        <v>-0.138709</v>
      </c>
      <c r="CB9" s="16">
        <v>-8.0584000000000003E-2</v>
      </c>
      <c r="CC9" s="16">
        <f t="shared" si="24"/>
        <v>5.8124999999999996E-2</v>
      </c>
      <c r="CD9" s="16">
        <f t="shared" si="25"/>
        <v>4.7022000000000001E-2</v>
      </c>
      <c r="CE9" s="16">
        <v>-1.8013999999999999E-2</v>
      </c>
      <c r="CF9" s="16">
        <v>-3.0096999999999999E-2</v>
      </c>
      <c r="CG9" s="16">
        <f t="shared" si="26"/>
        <v>-1.2083E-2</v>
      </c>
      <c r="CH9" s="16">
        <v>-2.7687E-2</v>
      </c>
      <c r="CI9" s="16">
        <v>-1.2768E-2</v>
      </c>
      <c r="CJ9" s="16">
        <f t="shared" si="27"/>
        <v>1.4919E-2</v>
      </c>
      <c r="CK9" s="26">
        <f t="shared" si="28"/>
        <v>1.418E-3</v>
      </c>
    </row>
    <row r="10" spans="1:89" x14ac:dyDescent="0.25">
      <c r="A10" s="40" t="s">
        <v>34</v>
      </c>
      <c r="B10" s="4">
        <v>19</v>
      </c>
      <c r="C10" s="4">
        <v>2</v>
      </c>
      <c r="D10" s="4">
        <v>4</v>
      </c>
      <c r="E10" s="4">
        <v>4</v>
      </c>
      <c r="F10" s="4">
        <v>1</v>
      </c>
      <c r="G10" s="6">
        <f t="shared" si="0"/>
        <v>3.8888888888888884</v>
      </c>
      <c r="H10" s="6">
        <f t="shared" si="1"/>
        <v>-0.78000931435044052</v>
      </c>
      <c r="I10" s="4">
        <v>1</v>
      </c>
      <c r="J10" s="4">
        <v>1</v>
      </c>
      <c r="K10" s="6">
        <v>1.6666666666666667</v>
      </c>
      <c r="L10" s="4">
        <v>46</v>
      </c>
      <c r="M10" s="4">
        <v>56</v>
      </c>
      <c r="N10" s="4">
        <v>49</v>
      </c>
      <c r="O10" s="4">
        <v>60</v>
      </c>
      <c r="P10" s="6">
        <f t="shared" si="9"/>
        <v>55</v>
      </c>
      <c r="Q10" s="4" t="s">
        <v>23</v>
      </c>
      <c r="R10" s="4">
        <v>2</v>
      </c>
      <c r="S10" s="4">
        <v>2</v>
      </c>
      <c r="T10" s="4">
        <v>2</v>
      </c>
      <c r="U10" s="32">
        <f t="shared" si="2"/>
        <v>2</v>
      </c>
      <c r="V10" s="34">
        <v>3</v>
      </c>
      <c r="W10" s="4">
        <v>3</v>
      </c>
      <c r="X10" s="4">
        <v>2</v>
      </c>
      <c r="Y10" s="7">
        <f t="shared" si="29"/>
        <v>2.6666666666666665</v>
      </c>
      <c r="Z10" s="4">
        <v>4</v>
      </c>
      <c r="AA10" s="4">
        <v>4</v>
      </c>
      <c r="AB10" s="4">
        <f t="shared" si="10"/>
        <v>4</v>
      </c>
      <c r="AC10" s="7">
        <v>3.2</v>
      </c>
      <c r="AD10" s="7">
        <v>5.9333333330000002</v>
      </c>
      <c r="AE10" s="7">
        <f t="shared" si="3"/>
        <v>2.733333333</v>
      </c>
      <c r="AF10" s="4">
        <v>0</v>
      </c>
      <c r="AG10" s="4">
        <v>1</v>
      </c>
      <c r="AH10" s="4">
        <f t="shared" si="4"/>
        <v>1</v>
      </c>
      <c r="AI10" s="4">
        <v>6</v>
      </c>
      <c r="AJ10" s="4">
        <v>0</v>
      </c>
      <c r="AK10" s="4">
        <f t="shared" si="5"/>
        <v>6</v>
      </c>
      <c r="AL10" s="4">
        <f t="shared" si="6"/>
        <v>5</v>
      </c>
      <c r="AM10" s="7">
        <v>4.7333333333333334</v>
      </c>
      <c r="AN10" s="7">
        <v>4.1333333333333337</v>
      </c>
      <c r="AO10" s="7">
        <f t="shared" si="7"/>
        <v>-0.59999999999999964</v>
      </c>
      <c r="AP10" s="7">
        <v>4.2</v>
      </c>
      <c r="AQ10" s="7">
        <v>3.8</v>
      </c>
      <c r="AR10" s="35">
        <f t="shared" si="8"/>
        <v>-0.40000000000000036</v>
      </c>
      <c r="AS10" s="7">
        <v>3.8235294120000001</v>
      </c>
      <c r="AT10" s="7">
        <v>2.388888889</v>
      </c>
      <c r="AU10" s="7">
        <v>1.4346405229999999</v>
      </c>
      <c r="AV10" s="52">
        <v>2.0065E-2</v>
      </c>
      <c r="AW10" s="16">
        <v>-4.0250000000000001E-2</v>
      </c>
      <c r="AX10" s="16">
        <f t="shared" si="11"/>
        <v>-6.0315000000000001E-2</v>
      </c>
      <c r="AY10" s="16">
        <v>1.055E-2</v>
      </c>
      <c r="AZ10" s="16">
        <v>4.1910000000000003E-2</v>
      </c>
      <c r="BA10" s="16">
        <f t="shared" si="12"/>
        <v>3.1359999999999999E-2</v>
      </c>
      <c r="BB10" s="16">
        <f t="shared" si="13"/>
        <v>-1.4477500000000001E-2</v>
      </c>
      <c r="BC10" s="16">
        <v>-4.5040000000000002E-3</v>
      </c>
      <c r="BD10" s="16">
        <v>3.2210000000000003E-2</v>
      </c>
      <c r="BE10" s="16">
        <f t="shared" si="14"/>
        <v>3.6714000000000004E-2</v>
      </c>
      <c r="BF10" s="16">
        <v>-1.9354E-2</v>
      </c>
      <c r="BG10" s="16">
        <v>3.59E-4</v>
      </c>
      <c r="BH10" s="16">
        <f t="shared" si="15"/>
        <v>1.9713000000000001E-2</v>
      </c>
      <c r="BI10" s="16">
        <f t="shared" si="16"/>
        <v>2.8213500000000002E-2</v>
      </c>
      <c r="BJ10" s="16">
        <v>2.5975999999999999E-2</v>
      </c>
      <c r="BK10" s="16">
        <v>5.5716000000000002E-2</v>
      </c>
      <c r="BL10" s="16">
        <f t="shared" si="17"/>
        <v>2.9740000000000003E-2</v>
      </c>
      <c r="BM10" s="16">
        <v>2.7727999999999999E-2</v>
      </c>
      <c r="BN10" s="16">
        <v>4.8925000000000003E-2</v>
      </c>
      <c r="BO10" s="16">
        <f t="shared" si="18"/>
        <v>2.1197000000000004E-2</v>
      </c>
      <c r="BP10" s="16">
        <f t="shared" si="19"/>
        <v>2.5468500000000005E-2</v>
      </c>
      <c r="BQ10" s="16">
        <v>2.9474E-2</v>
      </c>
      <c r="BR10" s="16">
        <v>3.61E-2</v>
      </c>
      <c r="BS10" s="16">
        <f t="shared" si="20"/>
        <v>6.6259999999999999E-3</v>
      </c>
      <c r="BT10" s="16">
        <v>-1.7099E-2</v>
      </c>
      <c r="BU10" s="16">
        <v>-1.6620000000000001E-3</v>
      </c>
      <c r="BV10" s="16">
        <f t="shared" si="21"/>
        <v>1.5436999999999999E-2</v>
      </c>
      <c r="BW10" s="16">
        <f t="shared" si="22"/>
        <v>1.10315E-2</v>
      </c>
      <c r="BX10" s="16">
        <v>-6.012E-3</v>
      </c>
      <c r="BY10" s="16">
        <v>1.0054E-2</v>
      </c>
      <c r="BZ10" s="16">
        <f t="shared" si="23"/>
        <v>1.6066E-2</v>
      </c>
      <c r="CA10" s="16">
        <v>-9.7839999999999993E-3</v>
      </c>
      <c r="CB10" s="16">
        <v>5.3591E-2</v>
      </c>
      <c r="CC10" s="16">
        <f t="shared" si="24"/>
        <v>6.3375000000000001E-2</v>
      </c>
      <c r="CD10" s="16">
        <f t="shared" si="25"/>
        <v>3.9720499999999999E-2</v>
      </c>
      <c r="CE10" s="16">
        <v>-2.9759999999999999E-3</v>
      </c>
      <c r="CF10" s="16">
        <v>7.7130000000000002E-3</v>
      </c>
      <c r="CG10" s="16">
        <f t="shared" si="26"/>
        <v>1.0689000000000001E-2</v>
      </c>
      <c r="CH10" s="16">
        <v>8.1519999999999995E-3</v>
      </c>
      <c r="CI10" s="16">
        <v>8.7699999999999996E-4</v>
      </c>
      <c r="CJ10" s="16">
        <f t="shared" si="27"/>
        <v>-7.2749999999999993E-3</v>
      </c>
      <c r="CK10" s="26">
        <f t="shared" si="28"/>
        <v>1.7070000000000006E-3</v>
      </c>
    </row>
    <row r="11" spans="1:89" x14ac:dyDescent="0.25">
      <c r="A11" s="40" t="s">
        <v>35</v>
      </c>
      <c r="B11" s="4">
        <v>20</v>
      </c>
      <c r="C11" s="4">
        <v>2</v>
      </c>
      <c r="D11" s="4">
        <v>4</v>
      </c>
      <c r="E11" s="4">
        <v>5</v>
      </c>
      <c r="F11" s="4">
        <v>1</v>
      </c>
      <c r="G11" s="6">
        <f t="shared" si="0"/>
        <v>4.7222222222222223</v>
      </c>
      <c r="H11" s="6">
        <f t="shared" si="1"/>
        <v>-1.5918557435722111E-2</v>
      </c>
      <c r="I11" s="4">
        <v>5</v>
      </c>
      <c r="J11" s="4">
        <v>1</v>
      </c>
      <c r="K11" s="6">
        <v>3</v>
      </c>
      <c r="L11" s="4">
        <v>22</v>
      </c>
      <c r="M11" s="4">
        <v>31</v>
      </c>
      <c r="N11" s="4">
        <v>48</v>
      </c>
      <c r="O11" s="4">
        <v>53</v>
      </c>
      <c r="P11" s="6">
        <f t="shared" si="9"/>
        <v>44</v>
      </c>
      <c r="Q11" s="4" t="s">
        <v>23</v>
      </c>
      <c r="R11" s="4">
        <v>2</v>
      </c>
      <c r="S11" s="4">
        <v>2</v>
      </c>
      <c r="T11" s="4">
        <v>2</v>
      </c>
      <c r="U11" s="32">
        <f t="shared" si="2"/>
        <v>2</v>
      </c>
      <c r="V11" s="34">
        <v>2</v>
      </c>
      <c r="W11" s="4">
        <v>4</v>
      </c>
      <c r="X11" s="4">
        <v>6</v>
      </c>
      <c r="Y11" s="7">
        <f t="shared" si="29"/>
        <v>4</v>
      </c>
      <c r="Z11" s="4">
        <v>2</v>
      </c>
      <c r="AA11" s="4">
        <v>3</v>
      </c>
      <c r="AB11" s="4">
        <f t="shared" si="10"/>
        <v>2.5</v>
      </c>
      <c r="AC11" s="7">
        <v>4.1333333330000004</v>
      </c>
      <c r="AD11" s="7">
        <v>4.8666666669999996</v>
      </c>
      <c r="AE11" s="7">
        <f t="shared" si="3"/>
        <v>0.73333333399999923</v>
      </c>
      <c r="AF11" s="4">
        <v>0</v>
      </c>
      <c r="AG11" s="4">
        <v>0</v>
      </c>
      <c r="AH11" s="4">
        <f t="shared" si="4"/>
        <v>0</v>
      </c>
      <c r="AI11" s="4">
        <v>0</v>
      </c>
      <c r="AJ11" s="4">
        <v>1</v>
      </c>
      <c r="AK11" s="4">
        <f t="shared" si="5"/>
        <v>1</v>
      </c>
      <c r="AL11" s="4">
        <f t="shared" si="6"/>
        <v>1</v>
      </c>
      <c r="AM11" s="7">
        <v>2.3333333333333335</v>
      </c>
      <c r="AN11" s="7">
        <v>2.8</v>
      </c>
      <c r="AO11" s="7">
        <f t="shared" si="7"/>
        <v>0.46666666666666634</v>
      </c>
      <c r="AP11" s="7">
        <v>2.3333333333333335</v>
      </c>
      <c r="AQ11" s="7">
        <v>2.9333333333333331</v>
      </c>
      <c r="AR11" s="35">
        <f t="shared" si="8"/>
        <v>0.59999999999999964</v>
      </c>
      <c r="AS11" s="7">
        <v>3</v>
      </c>
      <c r="AT11" s="7">
        <v>2.65</v>
      </c>
      <c r="AU11" s="7">
        <v>0.35</v>
      </c>
      <c r="AV11" s="52">
        <v>-1.8893E-2</v>
      </c>
      <c r="AW11" s="16">
        <v>-9.8309999999999995E-3</v>
      </c>
      <c r="AX11" s="16">
        <f t="shared" si="11"/>
        <v>9.0620000000000006E-3</v>
      </c>
      <c r="AY11" s="16">
        <v>-1.6691999999999999E-2</v>
      </c>
      <c r="AZ11" s="16">
        <v>-2.6953000000000001E-2</v>
      </c>
      <c r="BA11" s="16">
        <f t="shared" si="12"/>
        <v>-1.0261000000000003E-2</v>
      </c>
      <c r="BB11" s="16">
        <f t="shared" si="13"/>
        <v>-5.9950000000000107E-4</v>
      </c>
      <c r="BC11" s="16">
        <v>-8.12E-4</v>
      </c>
      <c r="BD11" s="16">
        <v>1.2477E-2</v>
      </c>
      <c r="BE11" s="16">
        <f t="shared" si="14"/>
        <v>1.3289E-2</v>
      </c>
      <c r="BF11" s="16">
        <v>2.2307E-2</v>
      </c>
      <c r="BG11" s="16">
        <v>4.2140999999999998E-2</v>
      </c>
      <c r="BH11" s="16">
        <f t="shared" si="15"/>
        <v>1.9833999999999997E-2</v>
      </c>
      <c r="BI11" s="16">
        <f t="shared" si="16"/>
        <v>1.65615E-2</v>
      </c>
      <c r="BJ11" s="16">
        <v>-5.7149999999999996E-3</v>
      </c>
      <c r="BK11" s="16">
        <v>4.3253E-2</v>
      </c>
      <c r="BL11" s="16">
        <f t="shared" si="17"/>
        <v>4.8967999999999998E-2</v>
      </c>
      <c r="BM11" s="16">
        <v>3.6894999999999997E-2</v>
      </c>
      <c r="BN11" s="16">
        <v>3.4390999999999998E-2</v>
      </c>
      <c r="BO11" s="16">
        <f t="shared" si="18"/>
        <v>-2.5039999999999993E-3</v>
      </c>
      <c r="BP11" s="16">
        <f t="shared" si="19"/>
        <v>2.3231999999999999E-2</v>
      </c>
      <c r="BQ11" s="16">
        <v>-3.5520999999999997E-2</v>
      </c>
      <c r="BR11" s="16">
        <v>-1.2878000000000001E-2</v>
      </c>
      <c r="BS11" s="16">
        <f t="shared" si="20"/>
        <v>2.2642999999999996E-2</v>
      </c>
      <c r="BT11" s="16">
        <v>-3.8920999999999997E-2</v>
      </c>
      <c r="BU11" s="16">
        <v>-5.6559999999999996E-3</v>
      </c>
      <c r="BV11" s="16">
        <f t="shared" si="21"/>
        <v>3.3264999999999996E-2</v>
      </c>
      <c r="BW11" s="16">
        <f t="shared" si="22"/>
        <v>2.7953999999999996E-2</v>
      </c>
      <c r="BX11" s="16">
        <v>-6.2858999999999998E-2</v>
      </c>
      <c r="BY11" s="16">
        <v>-6.9703000000000001E-2</v>
      </c>
      <c r="BZ11" s="16">
        <f t="shared" si="23"/>
        <v>-6.8440000000000029E-3</v>
      </c>
      <c r="CA11" s="16">
        <v>-6.2142000000000003E-2</v>
      </c>
      <c r="CB11" s="16">
        <v>-5.5968999999999998E-2</v>
      </c>
      <c r="CC11" s="16">
        <f t="shared" si="24"/>
        <v>6.1730000000000049E-3</v>
      </c>
      <c r="CD11" s="16">
        <f t="shared" si="25"/>
        <v>-3.3549999999999899E-4</v>
      </c>
      <c r="CE11" s="16">
        <v>-3.2983999999999999E-2</v>
      </c>
      <c r="CF11" s="16">
        <v>-4.3985000000000003E-2</v>
      </c>
      <c r="CG11" s="16">
        <f t="shared" si="26"/>
        <v>-1.1001000000000004E-2</v>
      </c>
      <c r="CH11" s="16">
        <v>-6.7350999999999994E-2</v>
      </c>
      <c r="CI11" s="16">
        <v>-5.2221999999999998E-2</v>
      </c>
      <c r="CJ11" s="16">
        <f t="shared" si="27"/>
        <v>1.5128999999999997E-2</v>
      </c>
      <c r="CK11" s="26">
        <f t="shared" si="28"/>
        <v>2.0639999999999964E-3</v>
      </c>
    </row>
    <row r="12" spans="1:89" x14ac:dyDescent="0.25">
      <c r="A12" s="40" t="s">
        <v>36</v>
      </c>
      <c r="B12" s="4">
        <v>20</v>
      </c>
      <c r="C12" s="4">
        <v>1</v>
      </c>
      <c r="D12" s="4">
        <v>4</v>
      </c>
      <c r="E12" s="4">
        <v>4</v>
      </c>
      <c r="F12" s="4">
        <v>1</v>
      </c>
      <c r="G12" s="6">
        <f t="shared" si="0"/>
        <v>3.8888888888888884</v>
      </c>
      <c r="H12" s="6">
        <f t="shared" si="1"/>
        <v>-0.78000931435044052</v>
      </c>
      <c r="I12" s="4">
        <v>1</v>
      </c>
      <c r="J12" s="4">
        <v>1</v>
      </c>
      <c r="K12" s="6">
        <v>1</v>
      </c>
      <c r="L12" s="4">
        <v>58</v>
      </c>
      <c r="M12" s="4">
        <v>54</v>
      </c>
      <c r="N12" s="4">
        <v>54</v>
      </c>
      <c r="O12" s="4">
        <v>58</v>
      </c>
      <c r="P12" s="6">
        <f t="shared" si="9"/>
        <v>55.333333333333336</v>
      </c>
      <c r="Q12" s="4" t="s">
        <v>23</v>
      </c>
      <c r="R12" s="4">
        <v>1</v>
      </c>
      <c r="S12" s="4">
        <v>1</v>
      </c>
      <c r="T12" s="4">
        <v>2</v>
      </c>
      <c r="U12" s="32">
        <f t="shared" si="2"/>
        <v>1.5</v>
      </c>
      <c r="V12" s="34">
        <v>4</v>
      </c>
      <c r="W12" s="4">
        <v>7</v>
      </c>
      <c r="X12" s="4">
        <v>8</v>
      </c>
      <c r="Y12" s="7">
        <f t="shared" si="29"/>
        <v>6.333333333333333</v>
      </c>
      <c r="Z12" s="4">
        <v>5</v>
      </c>
      <c r="AA12" s="4">
        <v>5</v>
      </c>
      <c r="AB12" s="4">
        <f t="shared" si="10"/>
        <v>5</v>
      </c>
      <c r="AC12" s="7">
        <v>2.4666666670000001</v>
      </c>
      <c r="AD12" s="7">
        <v>5.8666666669999996</v>
      </c>
      <c r="AE12" s="7">
        <f t="shared" si="3"/>
        <v>3.3999999999999995</v>
      </c>
      <c r="AF12" s="4">
        <v>0</v>
      </c>
      <c r="AG12" s="4">
        <v>0</v>
      </c>
      <c r="AH12" s="4">
        <f t="shared" si="4"/>
        <v>0</v>
      </c>
      <c r="AI12" s="4">
        <v>4</v>
      </c>
      <c r="AJ12" s="4">
        <v>5</v>
      </c>
      <c r="AK12" s="4">
        <f t="shared" si="5"/>
        <v>9</v>
      </c>
      <c r="AL12" s="4">
        <f t="shared" si="6"/>
        <v>9</v>
      </c>
      <c r="AM12" s="7">
        <v>3.8666666666666667</v>
      </c>
      <c r="AN12" s="7">
        <v>4.333333333333333</v>
      </c>
      <c r="AO12" s="7">
        <f t="shared" si="7"/>
        <v>0.46666666666666634</v>
      </c>
      <c r="AP12" s="7">
        <v>3.8666666666666667</v>
      </c>
      <c r="AQ12" s="7">
        <v>4.333333333333333</v>
      </c>
      <c r="AR12" s="35">
        <f t="shared" si="8"/>
        <v>0.46666666666666634</v>
      </c>
      <c r="AS12" s="7">
        <v>4</v>
      </c>
      <c r="AT12" s="7">
        <v>2.4500000000000002</v>
      </c>
      <c r="AU12" s="7">
        <v>1.55</v>
      </c>
      <c r="AV12" s="52">
        <v>1.3284000000000001E-2</v>
      </c>
      <c r="AW12" s="16">
        <v>1.7639999999999999E-3</v>
      </c>
      <c r="AX12" s="16">
        <f t="shared" si="11"/>
        <v>-1.1520000000000001E-2</v>
      </c>
      <c r="AY12" s="16">
        <v>2.0333E-2</v>
      </c>
      <c r="AZ12" s="16">
        <v>-6.3330000000000001E-3</v>
      </c>
      <c r="BA12" s="16">
        <f t="shared" si="12"/>
        <v>-2.6666000000000002E-2</v>
      </c>
      <c r="BB12" s="16">
        <f t="shared" si="13"/>
        <v>-1.9093000000000002E-2</v>
      </c>
      <c r="BC12" s="16">
        <v>-6.8307000000000007E-2</v>
      </c>
      <c r="BD12" s="16">
        <v>-5.1740000000000001E-2</v>
      </c>
      <c r="BE12" s="16">
        <f t="shared" si="14"/>
        <v>1.6567000000000005E-2</v>
      </c>
      <c r="BF12" s="16">
        <v>-5.2648E-2</v>
      </c>
      <c r="BG12" s="16">
        <v>-3.4703999999999999E-2</v>
      </c>
      <c r="BH12" s="16">
        <f t="shared" si="15"/>
        <v>1.7944000000000002E-2</v>
      </c>
      <c r="BI12" s="16">
        <f t="shared" si="16"/>
        <v>1.7255500000000003E-2</v>
      </c>
      <c r="BJ12" s="16">
        <v>-9.6980999999999998E-2</v>
      </c>
      <c r="BK12" s="16">
        <v>-2.2929999999999999E-3</v>
      </c>
      <c r="BL12" s="16">
        <f t="shared" si="17"/>
        <v>9.4687999999999994E-2</v>
      </c>
      <c r="BM12" s="16">
        <v>3.0086000000000002E-2</v>
      </c>
      <c r="BN12" s="16">
        <v>4.7961999999999998E-2</v>
      </c>
      <c r="BO12" s="16">
        <f t="shared" si="18"/>
        <v>1.7875999999999996E-2</v>
      </c>
      <c r="BP12" s="16">
        <f t="shared" si="19"/>
        <v>5.6281999999999999E-2</v>
      </c>
      <c r="BQ12" s="16">
        <v>-0.106657</v>
      </c>
      <c r="BR12" s="16">
        <v>-8.8345999999999994E-2</v>
      </c>
      <c r="BS12" s="16">
        <f t="shared" si="20"/>
        <v>1.8311000000000008E-2</v>
      </c>
      <c r="BT12" s="16">
        <v>-7.6462000000000002E-2</v>
      </c>
      <c r="BU12" s="16">
        <v>-6.0505000000000003E-2</v>
      </c>
      <c r="BV12" s="16">
        <f t="shared" si="21"/>
        <v>1.5956999999999999E-2</v>
      </c>
      <c r="BW12" s="16">
        <f t="shared" si="22"/>
        <v>1.7134000000000003E-2</v>
      </c>
      <c r="BX12" s="16">
        <v>-6.7674999999999999E-2</v>
      </c>
      <c r="BY12" s="16">
        <v>-7.3389999999999997E-2</v>
      </c>
      <c r="BZ12" s="16">
        <f t="shared" si="23"/>
        <v>-5.7149999999999979E-3</v>
      </c>
      <c r="CA12" s="16">
        <v>-1.2508E-2</v>
      </c>
      <c r="CB12" s="16">
        <v>-7.6610000000000003E-3</v>
      </c>
      <c r="CC12" s="16">
        <f t="shared" si="24"/>
        <v>4.8469999999999997E-3</v>
      </c>
      <c r="CD12" s="16">
        <f t="shared" si="25"/>
        <v>-4.3399999999999906E-4</v>
      </c>
      <c r="CE12" s="16">
        <v>-4.1599999999999996E-3</v>
      </c>
      <c r="CF12" s="16">
        <v>2.7820999999999999E-2</v>
      </c>
      <c r="CG12" s="16">
        <f t="shared" si="26"/>
        <v>3.1980999999999996E-2</v>
      </c>
      <c r="CH12" s="16">
        <v>-1.3882E-2</v>
      </c>
      <c r="CI12" s="16">
        <v>3.8009000000000001E-2</v>
      </c>
      <c r="CJ12" s="16">
        <f t="shared" si="27"/>
        <v>5.1891E-2</v>
      </c>
      <c r="CK12" s="26">
        <f t="shared" si="28"/>
        <v>4.1936000000000001E-2</v>
      </c>
    </row>
    <row r="13" spans="1:89" x14ac:dyDescent="0.25">
      <c r="A13" s="40" t="s">
        <v>37</v>
      </c>
      <c r="B13" s="4">
        <v>25</v>
      </c>
      <c r="C13" s="4">
        <v>1</v>
      </c>
      <c r="D13" s="4">
        <v>7</v>
      </c>
      <c r="E13" s="4">
        <v>6</v>
      </c>
      <c r="F13" s="4">
        <v>2</v>
      </c>
      <c r="G13" s="6">
        <f t="shared" si="0"/>
        <v>6.1111111111111107</v>
      </c>
      <c r="H13" s="6">
        <f t="shared" si="1"/>
        <v>1.2575660374221405</v>
      </c>
      <c r="I13" s="4">
        <v>1</v>
      </c>
      <c r="J13" s="4">
        <v>1</v>
      </c>
      <c r="K13" s="6">
        <v>1</v>
      </c>
      <c r="L13" s="4">
        <v>30</v>
      </c>
      <c r="M13" s="4">
        <v>39</v>
      </c>
      <c r="N13" s="4">
        <v>41</v>
      </c>
      <c r="O13" s="4">
        <v>51</v>
      </c>
      <c r="P13" s="6">
        <f t="shared" si="9"/>
        <v>43.666666666666664</v>
      </c>
      <c r="Q13" s="4" t="s">
        <v>23</v>
      </c>
      <c r="R13" s="4">
        <v>2</v>
      </c>
      <c r="S13" s="4">
        <v>1</v>
      </c>
      <c r="T13" s="4">
        <v>3</v>
      </c>
      <c r="U13" s="32">
        <f t="shared" si="2"/>
        <v>2</v>
      </c>
      <c r="V13" s="34">
        <v>3</v>
      </c>
      <c r="W13" s="4">
        <v>5</v>
      </c>
      <c r="X13" s="4">
        <v>8</v>
      </c>
      <c r="Y13" s="7">
        <f t="shared" si="29"/>
        <v>5.333333333333333</v>
      </c>
      <c r="Z13" s="4">
        <v>1</v>
      </c>
      <c r="AA13" s="4">
        <v>3</v>
      </c>
      <c r="AB13" s="4">
        <f t="shared" si="10"/>
        <v>2</v>
      </c>
      <c r="AC13" s="7">
        <v>3.2</v>
      </c>
      <c r="AD13" s="7">
        <v>6.1333333330000004</v>
      </c>
      <c r="AE13" s="7">
        <f t="shared" si="3"/>
        <v>2.9333333330000002</v>
      </c>
      <c r="AF13" s="4">
        <v>0</v>
      </c>
      <c r="AG13" s="4">
        <v>0</v>
      </c>
      <c r="AH13" s="4">
        <f t="shared" si="4"/>
        <v>0</v>
      </c>
      <c r="AI13" s="4">
        <v>6</v>
      </c>
      <c r="AJ13" s="4">
        <v>6</v>
      </c>
      <c r="AK13" s="4">
        <f t="shared" si="5"/>
        <v>12</v>
      </c>
      <c r="AL13" s="4">
        <f t="shared" si="6"/>
        <v>12</v>
      </c>
      <c r="AM13" s="7">
        <v>2.7333333333333334</v>
      </c>
      <c r="AN13" s="7">
        <v>4</v>
      </c>
      <c r="AO13" s="7">
        <f t="shared" si="7"/>
        <v>1.2666666666666666</v>
      </c>
      <c r="AP13" s="7">
        <v>2.7333333333333334</v>
      </c>
      <c r="AQ13" s="7">
        <v>4</v>
      </c>
      <c r="AR13" s="35">
        <f t="shared" si="8"/>
        <v>1.2666666666666666</v>
      </c>
      <c r="AS13" s="7">
        <v>2.2777777779999999</v>
      </c>
      <c r="AT13" s="7">
        <v>2.736842105</v>
      </c>
      <c r="AU13" s="7">
        <v>-0.45906432699999999</v>
      </c>
      <c r="AV13" s="52">
        <v>-3.722E-3</v>
      </c>
      <c r="AW13" s="16">
        <v>-9.7073999999999994E-2</v>
      </c>
      <c r="AX13" s="16">
        <f t="shared" si="11"/>
        <v>-9.3351999999999991E-2</v>
      </c>
      <c r="AY13" s="16">
        <v>5.078E-3</v>
      </c>
      <c r="AZ13" s="16">
        <v>-1.4199E-2</v>
      </c>
      <c r="BA13" s="16">
        <f t="shared" si="12"/>
        <v>-1.9276999999999999E-2</v>
      </c>
      <c r="BB13" s="16">
        <f t="shared" si="13"/>
        <v>-5.6314499999999997E-2</v>
      </c>
      <c r="BC13" s="16">
        <v>1.8953000000000001E-2</v>
      </c>
      <c r="BD13" s="16">
        <v>-6.8649999999999996E-3</v>
      </c>
      <c r="BE13" s="16">
        <f t="shared" si="14"/>
        <v>-2.5818000000000001E-2</v>
      </c>
      <c r="BF13" s="16">
        <v>-9.5110000000000004E-3</v>
      </c>
      <c r="BG13" s="16">
        <v>-4.1931999999999997E-2</v>
      </c>
      <c r="BH13" s="16">
        <f t="shared" si="15"/>
        <v>-3.2420999999999998E-2</v>
      </c>
      <c r="BI13" s="16">
        <f t="shared" si="16"/>
        <v>-2.91195E-2</v>
      </c>
      <c r="BJ13" s="16">
        <v>1.3358999999999999E-2</v>
      </c>
      <c r="BK13" s="16">
        <v>-1.0638E-2</v>
      </c>
      <c r="BL13" s="16">
        <f t="shared" si="17"/>
        <v>-2.3996999999999997E-2</v>
      </c>
      <c r="BM13" s="16">
        <v>1.6934000000000001E-2</v>
      </c>
      <c r="BN13" s="16">
        <v>-1.9480999999999998E-2</v>
      </c>
      <c r="BO13" s="16">
        <f t="shared" si="18"/>
        <v>-3.6415000000000003E-2</v>
      </c>
      <c r="BP13" s="16">
        <f t="shared" si="19"/>
        <v>-3.0206E-2</v>
      </c>
      <c r="BQ13" s="16">
        <v>-2.8555000000000001E-2</v>
      </c>
      <c r="BR13" s="16">
        <v>1.2719999999999999E-3</v>
      </c>
      <c r="BS13" s="16">
        <f t="shared" si="20"/>
        <v>2.9826999999999999E-2</v>
      </c>
      <c r="BT13" s="16">
        <v>-0.104808</v>
      </c>
      <c r="BU13" s="16">
        <v>-0.11598899999999999</v>
      </c>
      <c r="BV13" s="16">
        <f t="shared" si="21"/>
        <v>-1.1180999999999996E-2</v>
      </c>
      <c r="BW13" s="16">
        <f t="shared" si="22"/>
        <v>9.3230000000000014E-3</v>
      </c>
      <c r="BX13" s="16">
        <v>-4.9742000000000001E-2</v>
      </c>
      <c r="BY13" s="16">
        <v>-5.7896999999999997E-2</v>
      </c>
      <c r="BZ13" s="16">
        <f t="shared" si="23"/>
        <v>-8.1549999999999956E-3</v>
      </c>
      <c r="CA13" s="16">
        <v>-9.8687999999999998E-2</v>
      </c>
      <c r="CB13" s="16">
        <v>-7.5510999999999995E-2</v>
      </c>
      <c r="CC13" s="16">
        <f t="shared" si="24"/>
        <v>2.3177000000000003E-2</v>
      </c>
      <c r="CD13" s="16">
        <f t="shared" si="25"/>
        <v>7.5110000000000038E-3</v>
      </c>
      <c r="CE13" s="16">
        <v>-4.4833999999999999E-2</v>
      </c>
      <c r="CF13" s="16">
        <v>-2.6256000000000002E-2</v>
      </c>
      <c r="CG13" s="16">
        <f t="shared" si="26"/>
        <v>1.8577999999999997E-2</v>
      </c>
      <c r="CH13" s="16">
        <v>-1.9997999999999998E-2</v>
      </c>
      <c r="CI13" s="16">
        <v>-2.7477999999999999E-2</v>
      </c>
      <c r="CJ13" s="16">
        <f t="shared" si="27"/>
        <v>-7.4800000000000005E-3</v>
      </c>
      <c r="CK13" s="26">
        <f t="shared" si="28"/>
        <v>5.5489999999999984E-3</v>
      </c>
    </row>
    <row r="14" spans="1:89" x14ac:dyDescent="0.25">
      <c r="A14" s="40" t="s">
        <v>38</v>
      </c>
      <c r="B14" s="4">
        <v>21</v>
      </c>
      <c r="C14" s="4">
        <v>2</v>
      </c>
      <c r="D14" s="4">
        <v>5</v>
      </c>
      <c r="E14" s="4">
        <v>4</v>
      </c>
      <c r="F14" s="4">
        <v>1</v>
      </c>
      <c r="G14" s="6">
        <f t="shared" si="0"/>
        <v>3.8888888888888884</v>
      </c>
      <c r="H14" s="6">
        <f t="shared" si="1"/>
        <v>-0.78000931435044052</v>
      </c>
      <c r="I14" s="4">
        <v>1</v>
      </c>
      <c r="J14" s="4">
        <v>6</v>
      </c>
      <c r="K14" s="6">
        <v>1</v>
      </c>
      <c r="L14" s="4">
        <v>49</v>
      </c>
      <c r="M14" s="4">
        <v>60</v>
      </c>
      <c r="N14" s="4">
        <v>55</v>
      </c>
      <c r="O14" s="4">
        <v>60</v>
      </c>
      <c r="P14" s="6">
        <f t="shared" si="9"/>
        <v>58.333333333333336</v>
      </c>
      <c r="Q14" s="4" t="s">
        <v>23</v>
      </c>
      <c r="R14" s="4">
        <v>3</v>
      </c>
      <c r="S14" s="4">
        <v>3</v>
      </c>
      <c r="T14" s="4">
        <v>2</v>
      </c>
      <c r="U14" s="32">
        <f t="shared" si="2"/>
        <v>2.5</v>
      </c>
      <c r="V14" s="34">
        <v>2</v>
      </c>
      <c r="W14" s="4">
        <v>4</v>
      </c>
      <c r="X14" s="4">
        <v>6</v>
      </c>
      <c r="Y14" s="7">
        <f t="shared" si="29"/>
        <v>4</v>
      </c>
      <c r="Z14" s="4">
        <v>1</v>
      </c>
      <c r="AA14" s="4">
        <v>4</v>
      </c>
      <c r="AB14" s="4">
        <f t="shared" si="10"/>
        <v>2.5</v>
      </c>
      <c r="AC14" s="7">
        <v>3.0666666669999998</v>
      </c>
      <c r="AD14" s="7">
        <v>5.733333333</v>
      </c>
      <c r="AE14" s="7">
        <f t="shared" si="3"/>
        <v>2.6666666660000002</v>
      </c>
      <c r="AF14" s="4">
        <v>0</v>
      </c>
      <c r="AG14" s="4">
        <v>0</v>
      </c>
      <c r="AH14" s="4">
        <f t="shared" si="4"/>
        <v>0</v>
      </c>
      <c r="AI14" s="4">
        <v>1</v>
      </c>
      <c r="AJ14" s="4">
        <v>1</v>
      </c>
      <c r="AK14" s="4">
        <f t="shared" si="5"/>
        <v>2</v>
      </c>
      <c r="AL14" s="4">
        <f t="shared" si="6"/>
        <v>2</v>
      </c>
      <c r="AM14" s="7">
        <v>3.7333333333333334</v>
      </c>
      <c r="AN14" s="7">
        <v>4.333333333333333</v>
      </c>
      <c r="AO14" s="7">
        <f t="shared" si="7"/>
        <v>0.59999999999999964</v>
      </c>
      <c r="AP14" s="7">
        <v>3.7333333333333334</v>
      </c>
      <c r="AQ14" s="7">
        <v>4.2</v>
      </c>
      <c r="AR14" s="35">
        <f t="shared" si="8"/>
        <v>0.46666666666666679</v>
      </c>
      <c r="AS14" s="7">
        <v>4.5</v>
      </c>
      <c r="AT14" s="7">
        <v>2.5499999999999998</v>
      </c>
      <c r="AU14" s="7">
        <v>1.95</v>
      </c>
      <c r="AV14" s="52">
        <v>2.2769999999999999E-2</v>
      </c>
      <c r="AW14" s="16">
        <v>-1.5869000000000001E-2</v>
      </c>
      <c r="AX14" s="16">
        <f t="shared" si="11"/>
        <v>-3.8639E-2</v>
      </c>
      <c r="AY14" s="16">
        <v>2.3023999999999999E-2</v>
      </c>
      <c r="AZ14" s="16">
        <v>1.2631E-2</v>
      </c>
      <c r="BA14" s="16">
        <f t="shared" si="12"/>
        <v>-1.0392999999999999E-2</v>
      </c>
      <c r="BB14" s="16">
        <f t="shared" si="13"/>
        <v>-2.4516E-2</v>
      </c>
      <c r="BC14" s="16">
        <v>2.1329000000000001E-2</v>
      </c>
      <c r="BD14" s="16">
        <v>1.6407999999999999E-2</v>
      </c>
      <c r="BE14" s="16">
        <f t="shared" si="14"/>
        <v>-4.9210000000000018E-3</v>
      </c>
      <c r="BF14" s="16">
        <v>-2.9090000000000001E-3</v>
      </c>
      <c r="BG14" s="16">
        <v>-1.0009999999999999E-3</v>
      </c>
      <c r="BH14" s="16">
        <f t="shared" si="15"/>
        <v>1.9080000000000002E-3</v>
      </c>
      <c r="BI14" s="16">
        <f t="shared" si="16"/>
        <v>-1.5065000000000009E-3</v>
      </c>
      <c r="BJ14" s="16">
        <v>1.1542999999999999E-2</v>
      </c>
      <c r="BK14" s="16">
        <v>-4.2505000000000001E-2</v>
      </c>
      <c r="BL14" s="16">
        <f t="shared" si="17"/>
        <v>-5.4047999999999999E-2</v>
      </c>
      <c r="BM14" s="16">
        <v>2.9963E-2</v>
      </c>
      <c r="BN14" s="16">
        <v>1.0629999999999999E-3</v>
      </c>
      <c r="BO14" s="16">
        <f t="shared" si="18"/>
        <v>-2.8899999999999999E-2</v>
      </c>
      <c r="BP14" s="16">
        <f t="shared" si="19"/>
        <v>-4.1473999999999997E-2</v>
      </c>
      <c r="BQ14" s="16">
        <v>3.9269999999999999E-2</v>
      </c>
      <c r="BR14" s="16">
        <v>-8.6459999999999992E-3</v>
      </c>
      <c r="BS14" s="16">
        <f t="shared" si="20"/>
        <v>-4.7916E-2</v>
      </c>
      <c r="BT14" s="16">
        <v>3.1379999999999998E-2</v>
      </c>
      <c r="BU14" s="16">
        <v>1.1956E-2</v>
      </c>
      <c r="BV14" s="16">
        <f t="shared" si="21"/>
        <v>-1.9423999999999997E-2</v>
      </c>
      <c r="BW14" s="16">
        <f t="shared" si="22"/>
        <v>-3.3669999999999999E-2</v>
      </c>
      <c r="BX14" s="16">
        <v>-2.0833999999999998E-2</v>
      </c>
      <c r="BY14" s="16">
        <v>-9.7999999999999997E-3</v>
      </c>
      <c r="BZ14" s="16">
        <f t="shared" si="23"/>
        <v>1.1033999999999999E-2</v>
      </c>
      <c r="CA14" s="16">
        <v>-2.7928999999999999E-2</v>
      </c>
      <c r="CB14" s="16">
        <v>-2.5644E-2</v>
      </c>
      <c r="CC14" s="16">
        <f t="shared" si="24"/>
        <v>2.2849999999999988E-3</v>
      </c>
      <c r="CD14" s="16">
        <f t="shared" si="25"/>
        <v>6.6594999999999988E-3</v>
      </c>
      <c r="CE14" s="16">
        <v>-2.5048999999999998E-2</v>
      </c>
      <c r="CF14" s="16">
        <v>-2.8708000000000001E-2</v>
      </c>
      <c r="CG14" s="16">
        <f t="shared" si="26"/>
        <v>-3.6590000000000025E-3</v>
      </c>
      <c r="CH14" s="16">
        <v>-4.3567000000000002E-2</v>
      </c>
      <c r="CI14" s="16">
        <v>-4.9672000000000001E-2</v>
      </c>
      <c r="CJ14" s="16">
        <f t="shared" si="27"/>
        <v>-6.1049999999999993E-3</v>
      </c>
      <c r="CK14" s="26">
        <f t="shared" si="28"/>
        <v>-4.8820000000000009E-3</v>
      </c>
    </row>
    <row r="15" spans="1:89" x14ac:dyDescent="0.25">
      <c r="A15" s="40" t="s">
        <v>39</v>
      </c>
      <c r="B15" s="4">
        <v>23</v>
      </c>
      <c r="C15" s="4">
        <v>1</v>
      </c>
      <c r="D15" s="4">
        <v>1</v>
      </c>
      <c r="E15" s="4">
        <v>5</v>
      </c>
      <c r="F15" s="4">
        <v>2</v>
      </c>
      <c r="G15" s="6">
        <f t="shared" si="0"/>
        <v>5.2777777777777786</v>
      </c>
      <c r="H15" s="6">
        <f t="shared" si="1"/>
        <v>0.49347528050742379</v>
      </c>
      <c r="I15" s="4">
        <v>1</v>
      </c>
      <c r="J15" s="4">
        <v>1</v>
      </c>
      <c r="K15" s="6">
        <v>1</v>
      </c>
      <c r="L15" s="4">
        <v>37</v>
      </c>
      <c r="M15" s="4">
        <v>36</v>
      </c>
      <c r="N15" s="4">
        <v>35</v>
      </c>
      <c r="O15" s="4">
        <v>37</v>
      </c>
      <c r="P15" s="6">
        <f t="shared" si="9"/>
        <v>36</v>
      </c>
      <c r="Q15" s="4" t="s">
        <v>24</v>
      </c>
      <c r="R15" s="4">
        <v>3</v>
      </c>
      <c r="S15" s="4">
        <v>2</v>
      </c>
      <c r="T15" s="4">
        <v>5</v>
      </c>
      <c r="U15" s="32">
        <f t="shared" si="2"/>
        <v>3.5</v>
      </c>
      <c r="V15" s="34">
        <v>3</v>
      </c>
      <c r="W15" s="4">
        <v>3</v>
      </c>
      <c r="X15" s="4">
        <v>3</v>
      </c>
      <c r="Y15" s="7">
        <f t="shared" si="29"/>
        <v>3</v>
      </c>
      <c r="Z15" s="4">
        <v>2</v>
      </c>
      <c r="AA15" s="4">
        <v>2</v>
      </c>
      <c r="AB15" s="4">
        <f t="shared" si="10"/>
        <v>2</v>
      </c>
      <c r="AC15" s="7">
        <v>3.6666666669999999</v>
      </c>
      <c r="AD15" s="7">
        <v>5.1333333330000004</v>
      </c>
      <c r="AE15" s="7">
        <f t="shared" si="3"/>
        <v>1.4666666660000005</v>
      </c>
      <c r="AF15" s="4">
        <v>0</v>
      </c>
      <c r="AG15" s="4">
        <v>0</v>
      </c>
      <c r="AH15" s="4">
        <f t="shared" si="4"/>
        <v>0</v>
      </c>
      <c r="AI15" s="4">
        <v>0</v>
      </c>
      <c r="AJ15" s="4">
        <v>0</v>
      </c>
      <c r="AK15" s="4">
        <f t="shared" si="5"/>
        <v>0</v>
      </c>
      <c r="AL15" s="4">
        <f t="shared" si="6"/>
        <v>0</v>
      </c>
      <c r="AM15" s="7">
        <v>2.2666666666666666</v>
      </c>
      <c r="AN15" s="7">
        <v>2.9333333333333331</v>
      </c>
      <c r="AO15" s="7">
        <f t="shared" si="7"/>
        <v>0.66666666666666652</v>
      </c>
      <c r="AP15" s="7">
        <v>2.6666666666666701</v>
      </c>
      <c r="AQ15" s="7">
        <v>3.2666666666666666</v>
      </c>
      <c r="AR15" s="35">
        <f t="shared" si="8"/>
        <v>0.59999999999999654</v>
      </c>
      <c r="AS15" s="7">
        <v>2.75</v>
      </c>
      <c r="AT15" s="7">
        <v>2.15</v>
      </c>
      <c r="AU15" s="7">
        <v>0.6</v>
      </c>
      <c r="AV15" s="52">
        <v>-1.7409999999999999E-3</v>
      </c>
      <c r="AW15" s="16">
        <v>-4.6611E-2</v>
      </c>
      <c r="AX15" s="16">
        <f t="shared" si="11"/>
        <v>-4.487E-2</v>
      </c>
      <c r="AY15" s="16">
        <v>5.9069999999999999E-3</v>
      </c>
      <c r="AZ15" s="16">
        <v>-5.3839999999999999E-3</v>
      </c>
      <c r="BA15" s="16">
        <f t="shared" si="12"/>
        <v>-1.1290999999999999E-2</v>
      </c>
      <c r="BB15" s="16">
        <f t="shared" si="13"/>
        <v>-2.8080500000000001E-2</v>
      </c>
      <c r="BC15" s="16">
        <v>2.6068000000000001E-2</v>
      </c>
      <c r="BD15" s="16">
        <v>2.0455999999999998E-2</v>
      </c>
      <c r="BE15" s="16">
        <f t="shared" si="14"/>
        <v>-5.6120000000000024E-3</v>
      </c>
      <c r="BF15" s="16">
        <v>8.5119E-2</v>
      </c>
      <c r="BG15" s="16">
        <v>6.9721000000000005E-2</v>
      </c>
      <c r="BH15" s="16">
        <f t="shared" si="15"/>
        <v>-1.5397999999999995E-2</v>
      </c>
      <c r="BI15" s="16">
        <f t="shared" si="16"/>
        <v>-1.0504999999999999E-2</v>
      </c>
      <c r="BJ15" s="16">
        <v>6.5526000000000001E-2</v>
      </c>
      <c r="BK15" s="16">
        <v>6.9181000000000006E-2</v>
      </c>
      <c r="BL15" s="16">
        <f t="shared" si="17"/>
        <v>3.6550000000000055E-3</v>
      </c>
      <c r="BM15" s="16">
        <v>7.4265999999999999E-2</v>
      </c>
      <c r="BN15" s="16">
        <v>8.5138000000000005E-2</v>
      </c>
      <c r="BO15" s="16">
        <f t="shared" si="18"/>
        <v>1.0872000000000007E-2</v>
      </c>
      <c r="BP15" s="16">
        <f t="shared" si="19"/>
        <v>7.2635000000000061E-3</v>
      </c>
      <c r="BQ15" s="16">
        <v>1.4080000000000001E-2</v>
      </c>
      <c r="BR15" s="16">
        <v>3.2321999999999997E-2</v>
      </c>
      <c r="BS15" s="16">
        <f t="shared" si="20"/>
        <v>1.8241999999999994E-2</v>
      </c>
      <c r="BT15" s="16">
        <v>2.4965999999999999E-2</v>
      </c>
      <c r="BU15" s="16">
        <v>7.9900000000000001E-4</v>
      </c>
      <c r="BV15" s="16">
        <f t="shared" si="21"/>
        <v>-2.4166999999999998E-2</v>
      </c>
      <c r="BW15" s="16">
        <f t="shared" si="22"/>
        <v>-2.9625000000000016E-3</v>
      </c>
      <c r="BX15" s="16">
        <v>-0.104253</v>
      </c>
      <c r="BY15" s="16">
        <v>-0.131742</v>
      </c>
      <c r="BZ15" s="16">
        <f t="shared" si="23"/>
        <v>-2.7489E-2</v>
      </c>
      <c r="CA15" s="16">
        <v>-7.0465E-2</v>
      </c>
      <c r="CB15" s="16">
        <v>-8.6583999999999994E-2</v>
      </c>
      <c r="CC15" s="16">
        <f t="shared" si="24"/>
        <v>-1.6118999999999994E-2</v>
      </c>
      <c r="CD15" s="16">
        <f t="shared" si="25"/>
        <v>-2.1803999999999997E-2</v>
      </c>
      <c r="CE15" s="16">
        <v>-1.6098000000000001E-2</v>
      </c>
      <c r="CF15" s="16">
        <v>-4.8842000000000003E-2</v>
      </c>
      <c r="CG15" s="16">
        <f t="shared" si="26"/>
        <v>-3.2744000000000002E-2</v>
      </c>
      <c r="CH15" s="16">
        <v>7.2490000000000002E-3</v>
      </c>
      <c r="CI15" s="16">
        <v>-8.0099999999999995E-4</v>
      </c>
      <c r="CJ15" s="16">
        <f t="shared" si="27"/>
        <v>-8.0499999999999999E-3</v>
      </c>
      <c r="CK15" s="26">
        <f t="shared" si="28"/>
        <v>-2.0397000000000002E-2</v>
      </c>
    </row>
    <row r="16" spans="1:89" x14ac:dyDescent="0.25">
      <c r="A16" s="40" t="s">
        <v>40</v>
      </c>
      <c r="B16" s="4">
        <v>21</v>
      </c>
      <c r="C16" s="4">
        <v>1</v>
      </c>
      <c r="D16" s="4">
        <v>2</v>
      </c>
      <c r="E16" s="4">
        <v>4</v>
      </c>
      <c r="F16" s="4">
        <v>1</v>
      </c>
      <c r="G16" s="6">
        <f t="shared" si="0"/>
        <v>3.8888888888888884</v>
      </c>
      <c r="H16" s="6">
        <f t="shared" si="1"/>
        <v>-0.78000931435044052</v>
      </c>
      <c r="I16" s="4">
        <v>2</v>
      </c>
      <c r="J16" s="4">
        <v>2</v>
      </c>
      <c r="K16" s="6">
        <v>1.3333333333333333</v>
      </c>
      <c r="L16" s="4">
        <v>49</v>
      </c>
      <c r="M16" s="4">
        <v>48</v>
      </c>
      <c r="N16" s="4">
        <v>27</v>
      </c>
      <c r="O16" s="4">
        <v>52</v>
      </c>
      <c r="P16" s="6">
        <f t="shared" si="9"/>
        <v>42.333333333333336</v>
      </c>
      <c r="Q16" s="4" t="s">
        <v>23</v>
      </c>
      <c r="R16" s="4">
        <v>2</v>
      </c>
      <c r="S16" s="4">
        <v>2</v>
      </c>
      <c r="T16" s="4">
        <v>5</v>
      </c>
      <c r="U16" s="32">
        <f t="shared" si="2"/>
        <v>3.5</v>
      </c>
      <c r="V16" s="34">
        <v>2</v>
      </c>
      <c r="W16" s="4">
        <v>4</v>
      </c>
      <c r="X16" s="4">
        <v>8</v>
      </c>
      <c r="Y16" s="7">
        <f t="shared" si="29"/>
        <v>4.666666666666667</v>
      </c>
      <c r="Z16" s="4">
        <v>3</v>
      </c>
      <c r="AA16" s="4">
        <v>5</v>
      </c>
      <c r="AB16" s="4">
        <f t="shared" si="10"/>
        <v>4</v>
      </c>
      <c r="AC16" s="7">
        <v>3.1333333329999999</v>
      </c>
      <c r="AD16" s="7">
        <v>6</v>
      </c>
      <c r="AE16" s="7">
        <f t="shared" si="3"/>
        <v>2.8666666670000001</v>
      </c>
      <c r="AF16" s="4">
        <v>1</v>
      </c>
      <c r="AG16" s="4">
        <v>0</v>
      </c>
      <c r="AH16" s="4">
        <f t="shared" si="4"/>
        <v>1</v>
      </c>
      <c r="AI16" s="4">
        <v>4</v>
      </c>
      <c r="AJ16" s="4">
        <v>1</v>
      </c>
      <c r="AK16" s="4">
        <f t="shared" si="5"/>
        <v>5</v>
      </c>
      <c r="AL16" s="4">
        <f t="shared" si="6"/>
        <v>4</v>
      </c>
      <c r="AM16" s="7">
        <v>3.4</v>
      </c>
      <c r="AN16" s="7">
        <v>4.2666666666666666</v>
      </c>
      <c r="AO16" s="7">
        <f t="shared" si="7"/>
        <v>0.8666666666666667</v>
      </c>
      <c r="AP16" s="7">
        <v>2.9333333333333331</v>
      </c>
      <c r="AQ16" s="7">
        <v>4.0666666666666664</v>
      </c>
      <c r="AR16" s="35">
        <f t="shared" si="8"/>
        <v>1.1333333333333333</v>
      </c>
      <c r="AS16" s="7">
        <v>4.5</v>
      </c>
      <c r="AT16" s="7">
        <v>2.9</v>
      </c>
      <c r="AU16" s="7">
        <v>1.6</v>
      </c>
      <c r="AV16" s="52">
        <v>-2.1859E-2</v>
      </c>
      <c r="AW16" s="16">
        <v>-2.1486000000000002E-2</v>
      </c>
      <c r="AX16" s="16">
        <f t="shared" si="11"/>
        <v>3.7299999999999833E-4</v>
      </c>
      <c r="AY16" s="16">
        <v>-4.4809999999999997E-3</v>
      </c>
      <c r="AZ16" s="16">
        <v>-2.64E-2</v>
      </c>
      <c r="BA16" s="16">
        <f t="shared" si="12"/>
        <v>-2.1919000000000001E-2</v>
      </c>
      <c r="BB16" s="16">
        <f t="shared" si="13"/>
        <v>-1.0773000000000001E-2</v>
      </c>
      <c r="BC16" s="16">
        <v>-6.8190000000000004E-3</v>
      </c>
      <c r="BD16" s="16">
        <v>1.7159000000000001E-2</v>
      </c>
      <c r="BE16" s="16">
        <f t="shared" si="14"/>
        <v>2.3977999999999999E-2</v>
      </c>
      <c r="BF16" s="16">
        <v>8.7500000000000002E-4</v>
      </c>
      <c r="BG16" s="16">
        <v>2.2634999999999999E-2</v>
      </c>
      <c r="BH16" s="16">
        <f t="shared" si="15"/>
        <v>2.1759999999999998E-2</v>
      </c>
      <c r="BI16" s="16">
        <f t="shared" si="16"/>
        <v>2.2869E-2</v>
      </c>
      <c r="BJ16" s="16">
        <v>2.4246E-2</v>
      </c>
      <c r="BK16" s="16">
        <v>5.6439999999999997E-2</v>
      </c>
      <c r="BL16" s="16">
        <f t="shared" si="17"/>
        <v>3.2194E-2</v>
      </c>
      <c r="BM16" s="16">
        <v>-3.3875000000000002E-2</v>
      </c>
      <c r="BN16" s="16">
        <v>1.8593999999999999E-2</v>
      </c>
      <c r="BO16" s="16">
        <f t="shared" si="18"/>
        <v>5.2469000000000002E-2</v>
      </c>
      <c r="BP16" s="16">
        <f t="shared" si="19"/>
        <v>4.2331500000000001E-2</v>
      </c>
      <c r="BQ16" s="16">
        <v>-1.7877000000000001E-2</v>
      </c>
      <c r="BR16" s="16">
        <v>-5.5586999999999998E-2</v>
      </c>
      <c r="BS16" s="16">
        <f t="shared" si="20"/>
        <v>-3.7709999999999994E-2</v>
      </c>
      <c r="BT16" s="16">
        <v>4.0319000000000001E-2</v>
      </c>
      <c r="BU16" s="16">
        <v>2.3275000000000001E-2</v>
      </c>
      <c r="BV16" s="16">
        <f t="shared" si="21"/>
        <v>-1.7044E-2</v>
      </c>
      <c r="BW16" s="16">
        <f t="shared" si="22"/>
        <v>-2.7376999999999999E-2</v>
      </c>
      <c r="BX16" s="16">
        <v>-7.1346000000000007E-2</v>
      </c>
      <c r="BY16" s="16">
        <v>-6.6639000000000004E-2</v>
      </c>
      <c r="BZ16" s="16">
        <f t="shared" si="23"/>
        <v>4.7070000000000028E-3</v>
      </c>
      <c r="CA16" s="16">
        <v>-6.2412000000000002E-2</v>
      </c>
      <c r="CB16" s="16">
        <v>-5.9219000000000001E-2</v>
      </c>
      <c r="CC16" s="16">
        <f t="shared" si="24"/>
        <v>3.1930000000000014E-3</v>
      </c>
      <c r="CD16" s="16">
        <f t="shared" si="25"/>
        <v>3.9500000000000021E-3</v>
      </c>
      <c r="CE16" s="16">
        <v>-1.2987E-2</v>
      </c>
      <c r="CF16" s="16">
        <v>-8.7039999999999999E-3</v>
      </c>
      <c r="CG16" s="16">
        <f t="shared" si="26"/>
        <v>4.2830000000000003E-3</v>
      </c>
      <c r="CH16" s="16">
        <v>-1.9687E-2</v>
      </c>
      <c r="CI16" s="16">
        <v>6.764E-3</v>
      </c>
      <c r="CJ16" s="16">
        <f t="shared" si="27"/>
        <v>2.6450999999999999E-2</v>
      </c>
      <c r="CK16" s="26">
        <f t="shared" si="28"/>
        <v>1.5366999999999999E-2</v>
      </c>
    </row>
    <row r="17" spans="1:89" x14ac:dyDescent="0.25">
      <c r="A17" s="40" t="s">
        <v>41</v>
      </c>
      <c r="B17" s="4">
        <v>33</v>
      </c>
      <c r="C17" s="4">
        <v>1</v>
      </c>
      <c r="D17" s="4">
        <v>1</v>
      </c>
      <c r="E17" s="4">
        <v>6</v>
      </c>
      <c r="F17" s="4">
        <v>2</v>
      </c>
      <c r="G17" s="6">
        <f t="shared" si="0"/>
        <v>6.1111111111111107</v>
      </c>
      <c r="H17" s="6">
        <f t="shared" si="1"/>
        <v>1.2575660374221405</v>
      </c>
      <c r="I17" s="4">
        <v>1</v>
      </c>
      <c r="J17" s="4">
        <v>1</v>
      </c>
      <c r="K17" s="6">
        <v>1</v>
      </c>
      <c r="L17" s="4">
        <v>46</v>
      </c>
      <c r="M17" s="4">
        <v>47</v>
      </c>
      <c r="N17" s="4">
        <v>44</v>
      </c>
      <c r="O17" s="4">
        <v>48</v>
      </c>
      <c r="P17" s="6">
        <f t="shared" si="9"/>
        <v>46.333333333333336</v>
      </c>
      <c r="Q17" s="4" t="s">
        <v>23</v>
      </c>
      <c r="R17" s="4">
        <v>3</v>
      </c>
      <c r="S17" s="4">
        <v>1</v>
      </c>
      <c r="T17" s="4">
        <v>4</v>
      </c>
      <c r="U17" s="32">
        <f t="shared" si="2"/>
        <v>2.5</v>
      </c>
      <c r="V17" s="34">
        <v>4</v>
      </c>
      <c r="W17" s="4">
        <v>7</v>
      </c>
      <c r="X17" s="4">
        <v>8</v>
      </c>
      <c r="Y17" s="7">
        <f t="shared" si="29"/>
        <v>6.333333333333333</v>
      </c>
      <c r="Z17" s="4">
        <v>2</v>
      </c>
      <c r="AA17" s="4">
        <v>1</v>
      </c>
      <c r="AB17" s="4">
        <f t="shared" si="10"/>
        <v>1.5</v>
      </c>
      <c r="AC17" s="7">
        <v>2.6</v>
      </c>
      <c r="AD17" s="7">
        <v>5.8</v>
      </c>
      <c r="AE17" s="7">
        <f t="shared" si="3"/>
        <v>3.1999999999999997</v>
      </c>
      <c r="AF17" s="4">
        <v>1</v>
      </c>
      <c r="AG17" s="4">
        <v>0</v>
      </c>
      <c r="AH17" s="4">
        <f t="shared" si="4"/>
        <v>1</v>
      </c>
      <c r="AI17" s="4">
        <v>5</v>
      </c>
      <c r="AJ17" s="4">
        <v>4</v>
      </c>
      <c r="AK17" s="4">
        <f t="shared" si="5"/>
        <v>9</v>
      </c>
      <c r="AL17" s="4">
        <f t="shared" si="6"/>
        <v>8</v>
      </c>
      <c r="AM17" s="7">
        <v>2.2666666666666666</v>
      </c>
      <c r="AN17" s="7">
        <v>2.8</v>
      </c>
      <c r="AO17" s="7">
        <f t="shared" si="7"/>
        <v>0.53333333333333321</v>
      </c>
      <c r="AP17" s="7">
        <v>2.2000000000000002</v>
      </c>
      <c r="AQ17" s="7">
        <v>2.8</v>
      </c>
      <c r="AR17" s="35">
        <f t="shared" si="8"/>
        <v>0.59999999999999964</v>
      </c>
      <c r="AS17" s="7">
        <v>2.1052631580000001</v>
      </c>
      <c r="AT17" s="7">
        <v>1.7</v>
      </c>
      <c r="AU17" s="7">
        <v>0.40526315800000001</v>
      </c>
      <c r="AV17" s="52">
        <v>2.9482999999999999E-2</v>
      </c>
      <c r="AW17" s="16">
        <v>7.4799999999999997E-3</v>
      </c>
      <c r="AX17" s="16">
        <f t="shared" si="11"/>
        <v>-2.2002999999999998E-2</v>
      </c>
      <c r="AY17" s="16">
        <v>-1.2045999999999999E-2</v>
      </c>
      <c r="AZ17" s="16">
        <v>-4.6138999999999999E-2</v>
      </c>
      <c r="BA17" s="16">
        <f t="shared" si="12"/>
        <v>-3.4092999999999998E-2</v>
      </c>
      <c r="BB17" s="16">
        <f t="shared" si="13"/>
        <v>-2.8047999999999997E-2</v>
      </c>
      <c r="BC17" s="16">
        <v>2.4393999999999999E-2</v>
      </c>
      <c r="BD17" s="16">
        <v>3.6703E-2</v>
      </c>
      <c r="BE17" s="16">
        <f t="shared" si="14"/>
        <v>1.2309E-2</v>
      </c>
      <c r="BF17" s="16">
        <v>6.6509999999999998E-3</v>
      </c>
      <c r="BG17" s="16">
        <v>1.9691E-2</v>
      </c>
      <c r="BH17" s="16">
        <f t="shared" si="15"/>
        <v>1.304E-2</v>
      </c>
      <c r="BI17" s="16">
        <f t="shared" si="16"/>
        <v>1.26745E-2</v>
      </c>
      <c r="BJ17" s="16">
        <v>1.9046E-2</v>
      </c>
      <c r="BK17" s="16">
        <v>-4.522E-3</v>
      </c>
      <c r="BL17" s="16">
        <f t="shared" si="17"/>
        <v>-2.3567999999999999E-2</v>
      </c>
      <c r="BM17" s="16">
        <v>1.0333E-2</v>
      </c>
      <c r="BN17" s="16">
        <v>9.2589999999999999E-3</v>
      </c>
      <c r="BO17" s="16">
        <f t="shared" si="18"/>
        <v>-1.0740000000000003E-3</v>
      </c>
      <c r="BP17" s="16">
        <f t="shared" si="19"/>
        <v>-1.2320999999999999E-2</v>
      </c>
      <c r="BQ17" s="16">
        <v>-3.0532E-2</v>
      </c>
      <c r="BR17" s="16">
        <v>-4.6042E-2</v>
      </c>
      <c r="BS17" s="16">
        <f t="shared" si="20"/>
        <v>-1.5509999999999999E-2</v>
      </c>
      <c r="BT17" s="16">
        <v>-1.6969999999999999E-2</v>
      </c>
      <c r="BU17" s="16">
        <v>-5.5307000000000002E-2</v>
      </c>
      <c r="BV17" s="16">
        <f t="shared" si="21"/>
        <v>-3.8337000000000003E-2</v>
      </c>
      <c r="BW17" s="16">
        <f t="shared" si="22"/>
        <v>-2.6923500000000003E-2</v>
      </c>
      <c r="BX17" s="16">
        <v>-4.8613999999999997E-2</v>
      </c>
      <c r="BY17" s="16">
        <v>-4.6951E-2</v>
      </c>
      <c r="BZ17" s="16">
        <f t="shared" si="23"/>
        <v>1.6629999999999978E-3</v>
      </c>
      <c r="CA17" s="16">
        <v>-4.5262999999999998E-2</v>
      </c>
      <c r="CB17" s="16">
        <v>-2.1018999999999999E-2</v>
      </c>
      <c r="CC17" s="16">
        <f t="shared" si="24"/>
        <v>2.4243999999999998E-2</v>
      </c>
      <c r="CD17" s="16">
        <f t="shared" si="25"/>
        <v>1.2953499999999998E-2</v>
      </c>
      <c r="CE17" s="16">
        <v>3.8609999999999998E-3</v>
      </c>
      <c r="CF17" s="16">
        <v>4.5599999999999998E-3</v>
      </c>
      <c r="CG17" s="16">
        <f t="shared" si="26"/>
        <v>6.9899999999999997E-4</v>
      </c>
      <c r="CH17" s="16">
        <v>-1.6218E-2</v>
      </c>
      <c r="CI17" s="16">
        <v>8.1250000000000003E-3</v>
      </c>
      <c r="CJ17" s="16">
        <f t="shared" si="27"/>
        <v>2.4343E-2</v>
      </c>
      <c r="CK17" s="26">
        <f t="shared" si="28"/>
        <v>1.2521000000000001E-2</v>
      </c>
    </row>
    <row r="18" spans="1:89" x14ac:dyDescent="0.25">
      <c r="A18" s="40" t="s">
        <v>42</v>
      </c>
      <c r="B18" s="4">
        <v>26</v>
      </c>
      <c r="C18" s="4">
        <v>1</v>
      </c>
      <c r="D18" s="4">
        <v>1</v>
      </c>
      <c r="E18" s="4">
        <v>6</v>
      </c>
      <c r="F18" s="4">
        <v>3</v>
      </c>
      <c r="G18" s="6">
        <f t="shared" si="0"/>
        <v>6.6666666666666661</v>
      </c>
      <c r="H18" s="6">
        <f t="shared" si="1"/>
        <v>1.7669598753652855</v>
      </c>
      <c r="I18" s="4">
        <v>2</v>
      </c>
      <c r="J18" s="4">
        <v>1</v>
      </c>
      <c r="K18" s="6">
        <v>1.3333333333333333</v>
      </c>
      <c r="L18" s="4">
        <v>38</v>
      </c>
      <c r="M18" s="4">
        <v>52</v>
      </c>
      <c r="N18" s="4">
        <v>49</v>
      </c>
      <c r="O18" s="4">
        <v>60</v>
      </c>
      <c r="P18" s="6">
        <f t="shared" si="9"/>
        <v>53.666666666666664</v>
      </c>
      <c r="Q18" s="4" t="s">
        <v>23</v>
      </c>
      <c r="R18" s="4">
        <v>3</v>
      </c>
      <c r="S18" s="4">
        <v>3</v>
      </c>
      <c r="T18" s="4">
        <v>1</v>
      </c>
      <c r="U18" s="32">
        <f t="shared" si="2"/>
        <v>2</v>
      </c>
      <c r="V18" s="34">
        <v>3</v>
      </c>
      <c r="W18" s="4">
        <v>3</v>
      </c>
      <c r="X18" s="4">
        <v>6</v>
      </c>
      <c r="Y18" s="7">
        <f t="shared" si="29"/>
        <v>4</v>
      </c>
      <c r="Z18" s="4">
        <v>1</v>
      </c>
      <c r="AA18" s="4">
        <v>5</v>
      </c>
      <c r="AB18" s="4">
        <f t="shared" si="10"/>
        <v>3</v>
      </c>
      <c r="AC18" s="7">
        <v>1.8666666670000001</v>
      </c>
      <c r="AD18" s="7">
        <v>4.8666666669999996</v>
      </c>
      <c r="AE18" s="7">
        <f t="shared" si="3"/>
        <v>2.9999999999999996</v>
      </c>
      <c r="AF18" s="4">
        <v>0</v>
      </c>
      <c r="AG18" s="4">
        <v>0</v>
      </c>
      <c r="AH18" s="4">
        <f t="shared" si="4"/>
        <v>0</v>
      </c>
      <c r="AI18" s="4">
        <v>0</v>
      </c>
      <c r="AJ18" s="4">
        <v>0</v>
      </c>
      <c r="AK18" s="4">
        <f t="shared" si="5"/>
        <v>0</v>
      </c>
      <c r="AL18" s="4">
        <f t="shared" si="6"/>
        <v>0</v>
      </c>
      <c r="AM18" s="7">
        <v>4.0666666666666664</v>
      </c>
      <c r="AN18" s="7">
        <v>3.6666666666666665</v>
      </c>
      <c r="AO18" s="7">
        <f t="shared" si="7"/>
        <v>-0.39999999999999991</v>
      </c>
      <c r="AP18" s="7">
        <v>3.6</v>
      </c>
      <c r="AQ18" s="7">
        <v>3.5333333333333332</v>
      </c>
      <c r="AR18" s="35">
        <f t="shared" si="8"/>
        <v>-6.6666666666666874E-2</v>
      </c>
      <c r="AS18" s="7">
        <v>3.7</v>
      </c>
      <c r="AT18" s="7">
        <v>2.6</v>
      </c>
      <c r="AU18" s="7">
        <v>1.1000000000000001</v>
      </c>
      <c r="AV18" s="52">
        <v>4.8793999999999997E-2</v>
      </c>
      <c r="AW18" s="16">
        <v>2.6067E-2</v>
      </c>
      <c r="AX18" s="16">
        <f t="shared" si="11"/>
        <v>-2.2726999999999997E-2</v>
      </c>
      <c r="AY18" s="16">
        <v>2.9728999999999998E-2</v>
      </c>
      <c r="AZ18" s="16">
        <v>9.2329999999999999E-3</v>
      </c>
      <c r="BA18" s="16">
        <f t="shared" si="12"/>
        <v>-2.0496E-2</v>
      </c>
      <c r="BB18" s="16">
        <f t="shared" si="13"/>
        <v>-2.1611499999999999E-2</v>
      </c>
      <c r="BC18" s="16">
        <v>3.4218999999999999E-2</v>
      </c>
      <c r="BD18" s="16">
        <v>3.1134999999999999E-2</v>
      </c>
      <c r="BE18" s="16">
        <f t="shared" si="14"/>
        <v>-3.0839999999999999E-3</v>
      </c>
      <c r="BF18" s="16">
        <v>5.1279999999999999E-2</v>
      </c>
      <c r="BG18" s="16">
        <v>5.9323000000000001E-2</v>
      </c>
      <c r="BH18" s="16">
        <f t="shared" si="15"/>
        <v>8.0430000000000015E-3</v>
      </c>
      <c r="BI18" s="16">
        <f t="shared" si="16"/>
        <v>2.4795000000000008E-3</v>
      </c>
      <c r="BJ18" s="16">
        <v>9.2449999999999997E-3</v>
      </c>
      <c r="BK18" s="16">
        <v>1.3696E-2</v>
      </c>
      <c r="BL18" s="16">
        <f t="shared" si="17"/>
        <v>4.4510000000000001E-3</v>
      </c>
      <c r="BM18" s="16">
        <v>6.9938E-2</v>
      </c>
      <c r="BN18" s="16">
        <v>5.9374000000000003E-2</v>
      </c>
      <c r="BO18" s="16">
        <f t="shared" si="18"/>
        <v>-1.0563999999999997E-2</v>
      </c>
      <c r="BP18" s="16">
        <f t="shared" si="19"/>
        <v>-3.0564999999999985E-3</v>
      </c>
      <c r="BQ18" s="16">
        <v>3.0405999999999999E-2</v>
      </c>
      <c r="BR18" s="16">
        <v>5.7728000000000002E-2</v>
      </c>
      <c r="BS18" s="16">
        <f t="shared" si="20"/>
        <v>2.7322000000000003E-2</v>
      </c>
      <c r="BT18" s="16">
        <v>8.8431999999999997E-2</v>
      </c>
      <c r="BU18" s="16">
        <v>6.8842E-2</v>
      </c>
      <c r="BV18" s="16">
        <f t="shared" si="21"/>
        <v>-1.9589999999999996E-2</v>
      </c>
      <c r="BW18" s="16">
        <f t="shared" si="22"/>
        <v>3.8660000000000031E-3</v>
      </c>
      <c r="BX18" s="16">
        <v>-6.0664999999999997E-2</v>
      </c>
      <c r="BY18" s="16">
        <v>-4.6359999999999998E-2</v>
      </c>
      <c r="BZ18" s="16">
        <f t="shared" si="23"/>
        <v>1.4304999999999998E-2</v>
      </c>
      <c r="CA18" s="16">
        <v>-0.116165</v>
      </c>
      <c r="CB18" s="16">
        <v>-8.1961000000000006E-2</v>
      </c>
      <c r="CC18" s="16">
        <f t="shared" si="24"/>
        <v>3.4203999999999998E-2</v>
      </c>
      <c r="CD18" s="16">
        <f t="shared" si="25"/>
        <v>2.4254499999999998E-2</v>
      </c>
      <c r="CE18" s="16">
        <v>1.9350000000000001E-3</v>
      </c>
      <c r="CF18" s="16">
        <v>-1.0090999999999999E-2</v>
      </c>
      <c r="CG18" s="16">
        <f t="shared" si="26"/>
        <v>-1.2025999999999998E-2</v>
      </c>
      <c r="CH18" s="16">
        <v>-1.0553999999999999E-2</v>
      </c>
      <c r="CI18" s="16">
        <v>-1.8393E-2</v>
      </c>
      <c r="CJ18" s="16">
        <f t="shared" si="27"/>
        <v>-7.8390000000000005E-3</v>
      </c>
      <c r="CK18" s="26">
        <f t="shared" si="28"/>
        <v>-9.9325000000000004E-3</v>
      </c>
    </row>
    <row r="19" spans="1:89" x14ac:dyDescent="0.25">
      <c r="A19" s="40" t="s">
        <v>43</v>
      </c>
      <c r="B19" s="4">
        <v>38</v>
      </c>
      <c r="C19" s="4">
        <v>2</v>
      </c>
      <c r="D19" s="4">
        <v>2</v>
      </c>
      <c r="E19" s="4">
        <v>4</v>
      </c>
      <c r="F19" s="4">
        <v>3</v>
      </c>
      <c r="G19" s="6">
        <f t="shared" si="0"/>
        <v>5</v>
      </c>
      <c r="H19" s="6">
        <f t="shared" si="1"/>
        <v>0.23877836153585041</v>
      </c>
      <c r="I19" s="4">
        <v>5</v>
      </c>
      <c r="J19" s="4">
        <v>3</v>
      </c>
      <c r="K19" s="6">
        <v>4</v>
      </c>
      <c r="L19" s="4">
        <v>27</v>
      </c>
      <c r="M19" s="4">
        <v>45</v>
      </c>
      <c r="N19" s="4">
        <v>38</v>
      </c>
      <c r="O19" s="4">
        <v>60</v>
      </c>
      <c r="P19" s="6">
        <f t="shared" si="9"/>
        <v>47.666666666666664</v>
      </c>
      <c r="Q19" s="4" t="s">
        <v>23</v>
      </c>
      <c r="R19" s="4">
        <v>2</v>
      </c>
      <c r="S19" s="4">
        <v>4</v>
      </c>
      <c r="T19" s="4">
        <v>2</v>
      </c>
      <c r="U19" s="32">
        <f t="shared" si="2"/>
        <v>3</v>
      </c>
      <c r="V19" s="34">
        <v>4</v>
      </c>
      <c r="W19" s="4">
        <v>7</v>
      </c>
      <c r="X19" s="4">
        <v>8</v>
      </c>
      <c r="Y19" s="7">
        <f t="shared" si="29"/>
        <v>6.333333333333333</v>
      </c>
      <c r="Z19" s="4">
        <v>1</v>
      </c>
      <c r="AA19" s="4">
        <v>2</v>
      </c>
      <c r="AB19" s="4">
        <f t="shared" si="10"/>
        <v>1.5</v>
      </c>
      <c r="AC19" s="7">
        <v>4.5333333329999999</v>
      </c>
      <c r="AD19" s="7">
        <v>4.8666666669999996</v>
      </c>
      <c r="AE19" s="7">
        <f t="shared" si="3"/>
        <v>0.33333333399999976</v>
      </c>
      <c r="AF19" s="4">
        <v>1</v>
      </c>
      <c r="AG19" s="4">
        <v>1</v>
      </c>
      <c r="AH19" s="4">
        <f t="shared" si="4"/>
        <v>2</v>
      </c>
      <c r="AI19" s="4">
        <v>3</v>
      </c>
      <c r="AJ19" s="4">
        <v>3</v>
      </c>
      <c r="AK19" s="4">
        <f t="shared" si="5"/>
        <v>6</v>
      </c>
      <c r="AL19" s="4">
        <f t="shared" si="6"/>
        <v>4</v>
      </c>
      <c r="AM19" s="7">
        <v>3.4</v>
      </c>
      <c r="AN19" s="7">
        <v>3.4</v>
      </c>
      <c r="AO19" s="7">
        <f t="shared" si="7"/>
        <v>0</v>
      </c>
      <c r="AP19" s="7">
        <v>3.4</v>
      </c>
      <c r="AQ19" s="7">
        <v>3.5333333333333332</v>
      </c>
      <c r="AR19" s="35">
        <f t="shared" si="8"/>
        <v>0.1333333333333333</v>
      </c>
      <c r="AS19" s="7">
        <v>2.6315789469999999</v>
      </c>
      <c r="AT19" s="7">
        <v>1.8421052630000001</v>
      </c>
      <c r="AU19" s="7">
        <v>0.78947368399999995</v>
      </c>
      <c r="AV19" s="52">
        <v>-0.11736199999999999</v>
      </c>
      <c r="AW19" s="16">
        <v>-0.11383600000000001</v>
      </c>
      <c r="AX19" s="16">
        <f t="shared" si="11"/>
        <v>3.5259999999999875E-3</v>
      </c>
      <c r="AY19" s="16">
        <v>-0.132607</v>
      </c>
      <c r="AZ19" s="16">
        <v>-2.5956E-2</v>
      </c>
      <c r="BA19" s="16">
        <f t="shared" si="12"/>
        <v>0.106651</v>
      </c>
      <c r="BB19" s="16">
        <f t="shared" si="13"/>
        <v>5.5088499999999992E-2</v>
      </c>
      <c r="BC19" s="16">
        <v>-2.8119000000000002E-2</v>
      </c>
      <c r="BD19" s="16">
        <v>-3.1813000000000001E-2</v>
      </c>
      <c r="BE19" s="16">
        <f t="shared" si="14"/>
        <v>-3.6939999999999994E-3</v>
      </c>
      <c r="BF19" s="16">
        <v>-2.5359E-2</v>
      </c>
      <c r="BG19" s="16">
        <v>-3.6485999999999998E-2</v>
      </c>
      <c r="BH19" s="16">
        <f t="shared" si="15"/>
        <v>-1.1126999999999998E-2</v>
      </c>
      <c r="BI19" s="16">
        <f t="shared" si="16"/>
        <v>-7.4104999999999987E-3</v>
      </c>
      <c r="BJ19" s="16">
        <v>7.0001999999999995E-2</v>
      </c>
      <c r="BK19" s="16">
        <v>4.9992000000000002E-2</v>
      </c>
      <c r="BL19" s="16">
        <f t="shared" si="17"/>
        <v>-2.0009999999999993E-2</v>
      </c>
      <c r="BM19" s="16">
        <v>5.7792000000000003E-2</v>
      </c>
      <c r="BN19" s="16">
        <v>4.3271999999999998E-2</v>
      </c>
      <c r="BO19" s="16">
        <f t="shared" si="18"/>
        <v>-1.4520000000000005E-2</v>
      </c>
      <c r="BP19" s="16">
        <f t="shared" si="19"/>
        <v>-1.7264999999999999E-2</v>
      </c>
      <c r="BQ19" s="16">
        <v>-1.7250999999999999E-2</v>
      </c>
      <c r="BR19" s="16">
        <v>-5.5586999999999998E-2</v>
      </c>
      <c r="BS19" s="16">
        <f t="shared" si="20"/>
        <v>-3.8335999999999995E-2</v>
      </c>
      <c r="BT19" s="16">
        <v>-2.7033999999999999E-2</v>
      </c>
      <c r="BU19" s="16">
        <v>-3.2344999999999999E-2</v>
      </c>
      <c r="BV19" s="16">
        <f t="shared" si="21"/>
        <v>-5.3109999999999997E-3</v>
      </c>
      <c r="BW19" s="16">
        <f t="shared" si="22"/>
        <v>-2.1823499999999996E-2</v>
      </c>
      <c r="BX19" s="16">
        <v>-2.3990999999999998E-2</v>
      </c>
      <c r="BY19" s="16">
        <v>-4.8836999999999998E-2</v>
      </c>
      <c r="BZ19" s="16">
        <f t="shared" si="23"/>
        <v>-2.4846E-2</v>
      </c>
      <c r="CA19" s="16">
        <v>-4.1138000000000001E-2</v>
      </c>
      <c r="CB19" s="16">
        <v>-3.6933000000000001E-2</v>
      </c>
      <c r="CC19" s="16">
        <f t="shared" si="24"/>
        <v>4.2050000000000004E-3</v>
      </c>
      <c r="CD19" s="16">
        <f t="shared" si="25"/>
        <v>-1.03205E-2</v>
      </c>
      <c r="CE19" s="16">
        <v>1.9014E-2</v>
      </c>
      <c r="CF19" s="16">
        <v>-1.4577E-2</v>
      </c>
      <c r="CG19" s="16">
        <f t="shared" si="26"/>
        <v>-3.3590999999999996E-2</v>
      </c>
      <c r="CH19" s="16">
        <v>1.8117000000000001E-2</v>
      </c>
      <c r="CI19" s="16">
        <v>-3.5243999999999998E-2</v>
      </c>
      <c r="CJ19" s="16">
        <f t="shared" si="27"/>
        <v>-5.3360999999999999E-2</v>
      </c>
      <c r="CK19" s="26">
        <f t="shared" si="28"/>
        <v>-4.3476000000000001E-2</v>
      </c>
    </row>
    <row r="20" spans="1:89" x14ac:dyDescent="0.25">
      <c r="A20" s="40" t="s">
        <v>44</v>
      </c>
      <c r="B20" s="4">
        <v>20</v>
      </c>
      <c r="C20" s="4">
        <v>1</v>
      </c>
      <c r="D20" s="4">
        <v>2</v>
      </c>
      <c r="E20" s="4">
        <v>4</v>
      </c>
      <c r="F20" s="4">
        <v>1</v>
      </c>
      <c r="G20" s="6">
        <f t="shared" si="0"/>
        <v>3.8888888888888884</v>
      </c>
      <c r="H20" s="6">
        <f t="shared" si="1"/>
        <v>-0.78000931435044052</v>
      </c>
      <c r="I20" s="4">
        <v>1</v>
      </c>
      <c r="J20" s="4">
        <v>1</v>
      </c>
      <c r="K20" s="6">
        <v>3</v>
      </c>
      <c r="L20" s="4">
        <v>54</v>
      </c>
      <c r="M20" s="4">
        <v>48</v>
      </c>
      <c r="N20" s="4">
        <v>43</v>
      </c>
      <c r="O20" s="4">
        <v>57</v>
      </c>
      <c r="P20" s="6">
        <f t="shared" si="9"/>
        <v>49.333333333333336</v>
      </c>
      <c r="Q20" s="4" t="s">
        <v>24</v>
      </c>
      <c r="R20" s="4">
        <v>2</v>
      </c>
      <c r="S20" s="4">
        <v>2</v>
      </c>
      <c r="T20" s="4">
        <v>2</v>
      </c>
      <c r="U20" s="32">
        <f t="shared" si="2"/>
        <v>2</v>
      </c>
      <c r="V20" s="34">
        <v>2</v>
      </c>
      <c r="W20" s="4">
        <v>3</v>
      </c>
      <c r="X20" s="4">
        <v>2</v>
      </c>
      <c r="Y20" s="7">
        <f t="shared" si="29"/>
        <v>2.3333333333333335</v>
      </c>
      <c r="Z20" s="4">
        <v>4</v>
      </c>
      <c r="AA20" s="4">
        <v>4</v>
      </c>
      <c r="AB20" s="4">
        <f t="shared" si="10"/>
        <v>4</v>
      </c>
      <c r="AC20" s="7">
        <v>3.266666667</v>
      </c>
      <c r="AD20" s="7">
        <v>5.6</v>
      </c>
      <c r="AE20" s="7">
        <f t="shared" si="3"/>
        <v>2.3333333329999997</v>
      </c>
      <c r="AF20" s="4">
        <v>0</v>
      </c>
      <c r="AG20" s="4">
        <v>0</v>
      </c>
      <c r="AH20" s="4">
        <f t="shared" si="4"/>
        <v>0</v>
      </c>
      <c r="AI20" s="4">
        <v>0</v>
      </c>
      <c r="AJ20" s="4">
        <v>0</v>
      </c>
      <c r="AK20" s="4">
        <f t="shared" si="5"/>
        <v>0</v>
      </c>
      <c r="AL20" s="4">
        <f t="shared" si="6"/>
        <v>0</v>
      </c>
      <c r="AM20" s="7">
        <v>1.9333333333333333</v>
      </c>
      <c r="AN20" s="7">
        <v>2.1333333333333333</v>
      </c>
      <c r="AO20" s="7">
        <f t="shared" si="7"/>
        <v>0.19999999999999996</v>
      </c>
      <c r="AP20" s="7">
        <v>1.8666666666666667</v>
      </c>
      <c r="AQ20" s="7">
        <v>1.9333333333333333</v>
      </c>
      <c r="AR20" s="35">
        <f t="shared" si="8"/>
        <v>6.6666666666666652E-2</v>
      </c>
      <c r="AS20" s="7">
        <v>3.05</v>
      </c>
      <c r="AT20" s="7">
        <v>2.6842105260000002</v>
      </c>
      <c r="AU20" s="7">
        <v>0.365789474</v>
      </c>
      <c r="AV20" s="52">
        <v>3.591E-3</v>
      </c>
      <c r="AW20" s="16">
        <v>2.5787999999999998E-2</v>
      </c>
      <c r="AX20" s="16">
        <f t="shared" si="11"/>
        <v>2.2196999999999998E-2</v>
      </c>
      <c r="AY20" s="16">
        <v>4.679E-3</v>
      </c>
      <c r="AZ20" s="16">
        <v>-1.9659999999999999E-3</v>
      </c>
      <c r="BA20" s="16">
        <f t="shared" si="12"/>
        <v>-6.6449999999999999E-3</v>
      </c>
      <c r="BB20" s="16">
        <f t="shared" si="13"/>
        <v>7.7759999999999991E-3</v>
      </c>
      <c r="BC20" s="16">
        <v>7.6779999999999999E-3</v>
      </c>
      <c r="BD20" s="16">
        <v>3.1158000000000002E-2</v>
      </c>
      <c r="BE20" s="16">
        <f t="shared" si="14"/>
        <v>2.3480000000000001E-2</v>
      </c>
      <c r="BF20" s="16">
        <v>-2.7359999999999999E-2</v>
      </c>
      <c r="BG20" s="16">
        <v>9.4219999999999998E-3</v>
      </c>
      <c r="BH20" s="16">
        <f t="shared" si="15"/>
        <v>3.6781999999999995E-2</v>
      </c>
      <c r="BI20" s="16">
        <f t="shared" si="16"/>
        <v>3.0130999999999998E-2</v>
      </c>
      <c r="BJ20" s="16">
        <v>2.6559999999999999E-3</v>
      </c>
      <c r="BK20" s="16">
        <v>3.4595000000000001E-2</v>
      </c>
      <c r="BL20" s="16">
        <f t="shared" si="17"/>
        <v>3.1939000000000002E-2</v>
      </c>
      <c r="BM20" s="16">
        <v>-4.3579E-2</v>
      </c>
      <c r="BN20" s="16">
        <v>7.6290000000000004E-3</v>
      </c>
      <c r="BO20" s="16">
        <f t="shared" si="18"/>
        <v>5.1208000000000004E-2</v>
      </c>
      <c r="BP20" s="16">
        <f t="shared" si="19"/>
        <v>4.1573499999999999E-2</v>
      </c>
      <c r="BQ20" s="16">
        <v>1.3984E-2</v>
      </c>
      <c r="BR20" s="16">
        <v>-8.9910000000000007E-3</v>
      </c>
      <c r="BS20" s="16">
        <f t="shared" si="20"/>
        <v>-2.2975000000000002E-2</v>
      </c>
      <c r="BT20" s="16">
        <v>4.4167999999999999E-2</v>
      </c>
      <c r="BU20" s="16">
        <v>0.11046400000000001</v>
      </c>
      <c r="BV20" s="16">
        <f t="shared" si="21"/>
        <v>6.6296000000000008E-2</v>
      </c>
      <c r="BW20" s="16">
        <f t="shared" si="22"/>
        <v>2.1660500000000003E-2</v>
      </c>
      <c r="BX20" s="16">
        <v>-9.4967999999999997E-2</v>
      </c>
      <c r="BY20" s="16">
        <v>-5.2993999999999999E-2</v>
      </c>
      <c r="BZ20" s="16">
        <f t="shared" si="23"/>
        <v>4.1973999999999997E-2</v>
      </c>
      <c r="CA20" s="16">
        <v>-0.15398000000000001</v>
      </c>
      <c r="CB20" s="16">
        <v>-0.121685</v>
      </c>
      <c r="CC20" s="16">
        <f t="shared" si="24"/>
        <v>3.2295000000000004E-2</v>
      </c>
      <c r="CD20" s="16">
        <f t="shared" si="25"/>
        <v>3.7134500000000001E-2</v>
      </c>
      <c r="CE20" s="16">
        <v>-2.5177999999999999E-2</v>
      </c>
      <c r="CF20" s="16">
        <v>2.896E-2</v>
      </c>
      <c r="CG20" s="16">
        <f t="shared" si="26"/>
        <v>5.4137999999999999E-2</v>
      </c>
      <c r="CH20" s="16">
        <v>-4.3610000000000003E-2</v>
      </c>
      <c r="CI20" s="16">
        <v>-2.5114999999999998E-2</v>
      </c>
      <c r="CJ20" s="16">
        <f t="shared" si="27"/>
        <v>1.8495000000000004E-2</v>
      </c>
      <c r="CK20" s="26">
        <f t="shared" si="28"/>
        <v>3.6316500000000002E-2</v>
      </c>
    </row>
    <row r="21" spans="1:89" x14ac:dyDescent="0.25">
      <c r="A21" s="40" t="s">
        <v>45</v>
      </c>
      <c r="B21" s="4">
        <v>21</v>
      </c>
      <c r="C21" s="4">
        <v>1</v>
      </c>
      <c r="D21" s="4">
        <v>5</v>
      </c>
      <c r="E21" s="4">
        <v>4</v>
      </c>
      <c r="F21" s="4">
        <v>1</v>
      </c>
      <c r="G21" s="6">
        <f t="shared" si="0"/>
        <v>3.8888888888888884</v>
      </c>
      <c r="H21" s="6">
        <f t="shared" si="1"/>
        <v>-0.78000931435044052</v>
      </c>
      <c r="I21" s="4">
        <v>1</v>
      </c>
      <c r="J21" s="4">
        <v>1</v>
      </c>
      <c r="K21" s="6">
        <v>1</v>
      </c>
      <c r="L21" s="4">
        <v>33</v>
      </c>
      <c r="M21" s="4">
        <v>30</v>
      </c>
      <c r="N21" s="4">
        <v>24</v>
      </c>
      <c r="O21" s="4">
        <v>38</v>
      </c>
      <c r="P21" s="6">
        <f t="shared" si="9"/>
        <v>30.666666666666668</v>
      </c>
      <c r="Q21" s="4" t="s">
        <v>23</v>
      </c>
      <c r="R21" s="4">
        <v>3</v>
      </c>
      <c r="S21" s="4">
        <v>2</v>
      </c>
      <c r="T21" s="4">
        <v>3</v>
      </c>
      <c r="U21" s="32">
        <f t="shared" si="2"/>
        <v>2.5</v>
      </c>
      <c r="V21" s="34">
        <v>4</v>
      </c>
      <c r="W21" s="4">
        <v>4</v>
      </c>
      <c r="X21" s="4">
        <v>8</v>
      </c>
      <c r="Y21" s="7">
        <f t="shared" si="29"/>
        <v>5.333333333333333</v>
      </c>
      <c r="Z21" s="4">
        <v>2</v>
      </c>
      <c r="AA21" s="4">
        <v>1</v>
      </c>
      <c r="AB21" s="4">
        <f t="shared" si="10"/>
        <v>1.5</v>
      </c>
      <c r="AC21" s="7">
        <v>3.4666666670000001</v>
      </c>
      <c r="AD21" s="7">
        <v>5.9333333330000002</v>
      </c>
      <c r="AE21" s="7">
        <f t="shared" si="3"/>
        <v>2.4666666660000001</v>
      </c>
      <c r="AF21" s="4">
        <v>0</v>
      </c>
      <c r="AG21" s="4">
        <v>0</v>
      </c>
      <c r="AH21" s="4">
        <f t="shared" si="4"/>
        <v>0</v>
      </c>
      <c r="AI21" s="4">
        <v>0</v>
      </c>
      <c r="AJ21" s="4">
        <v>0</v>
      </c>
      <c r="AK21" s="4">
        <f t="shared" si="5"/>
        <v>0</v>
      </c>
      <c r="AL21" s="4">
        <f t="shared" si="6"/>
        <v>0</v>
      </c>
      <c r="AM21" s="7">
        <v>2.8666666666666667</v>
      </c>
      <c r="AN21" s="7">
        <v>3.2666666666666666</v>
      </c>
      <c r="AO21" s="7">
        <f t="shared" si="7"/>
        <v>0.39999999999999991</v>
      </c>
      <c r="AP21" s="7">
        <v>3.2</v>
      </c>
      <c r="AQ21" s="7">
        <v>3.3333333333333335</v>
      </c>
      <c r="AR21" s="35">
        <f t="shared" si="8"/>
        <v>0.1333333333333333</v>
      </c>
      <c r="AS21" s="7">
        <v>2.9</v>
      </c>
      <c r="AT21" s="7">
        <v>2.2000000000000002</v>
      </c>
      <c r="AU21" s="7">
        <v>0.7</v>
      </c>
      <c r="AV21" s="52">
        <v>6.8300000000000001E-3</v>
      </c>
      <c r="AW21" s="16">
        <v>-1.9369999999999999E-3</v>
      </c>
      <c r="AX21" s="16">
        <f t="shared" si="11"/>
        <v>-8.7670000000000005E-3</v>
      </c>
      <c r="AY21" s="16">
        <v>7.2967000000000004E-2</v>
      </c>
      <c r="AZ21" s="16">
        <v>2.0479000000000001E-2</v>
      </c>
      <c r="BA21" s="16">
        <f t="shared" si="12"/>
        <v>-5.2488000000000007E-2</v>
      </c>
      <c r="BB21" s="16">
        <f t="shared" si="13"/>
        <v>-3.0627500000000002E-2</v>
      </c>
      <c r="BC21" s="16">
        <v>-4.4341999999999999E-2</v>
      </c>
      <c r="BD21" s="16">
        <v>-7.0939000000000002E-2</v>
      </c>
      <c r="BE21" s="16">
        <f t="shared" si="14"/>
        <v>-2.6597000000000003E-2</v>
      </c>
      <c r="BF21" s="16">
        <v>-4.4097999999999998E-2</v>
      </c>
      <c r="BG21" s="16">
        <v>-3.193E-2</v>
      </c>
      <c r="BH21" s="16">
        <f t="shared" si="15"/>
        <v>1.2167999999999998E-2</v>
      </c>
      <c r="BI21" s="16">
        <f t="shared" si="16"/>
        <v>-7.2145000000000022E-3</v>
      </c>
      <c r="BJ21" s="16">
        <v>3.3557999999999998E-2</v>
      </c>
      <c r="BK21" s="16">
        <v>3.5938999999999999E-2</v>
      </c>
      <c r="BL21" s="16">
        <f t="shared" si="17"/>
        <v>2.3810000000000012E-3</v>
      </c>
      <c r="BM21" s="16">
        <v>4.6106000000000001E-2</v>
      </c>
      <c r="BN21" s="16">
        <v>4.6510999999999997E-2</v>
      </c>
      <c r="BO21" s="16">
        <f t="shared" si="18"/>
        <v>4.0499999999999564E-4</v>
      </c>
      <c r="BP21" s="16">
        <f t="shared" si="19"/>
        <v>1.3929999999999984E-3</v>
      </c>
      <c r="BQ21" s="16">
        <v>-5.0027000000000002E-2</v>
      </c>
      <c r="BR21" s="16">
        <v>-7.0989999999999998E-2</v>
      </c>
      <c r="BS21" s="16">
        <f t="shared" si="20"/>
        <v>-2.0962999999999996E-2</v>
      </c>
      <c r="BT21" s="16">
        <v>3.4863999999999999E-2</v>
      </c>
      <c r="BU21" s="16">
        <v>-3.5140000000000002E-3</v>
      </c>
      <c r="BV21" s="16">
        <f t="shared" si="21"/>
        <v>-3.8378000000000002E-2</v>
      </c>
      <c r="BW21" s="16">
        <f t="shared" si="22"/>
        <v>-2.9670499999999999E-2</v>
      </c>
      <c r="BX21" s="16">
        <v>-6.9436999999999999E-2</v>
      </c>
      <c r="BY21" s="16">
        <v>-7.9696000000000003E-2</v>
      </c>
      <c r="BZ21" s="16">
        <f t="shared" si="23"/>
        <v>-1.0259000000000004E-2</v>
      </c>
      <c r="CA21" s="16">
        <v>-7.4189000000000005E-2</v>
      </c>
      <c r="CB21" s="16">
        <v>-0.112164</v>
      </c>
      <c r="CC21" s="16">
        <f t="shared" si="24"/>
        <v>-3.7974999999999995E-2</v>
      </c>
      <c r="CD21" s="16">
        <f t="shared" si="25"/>
        <v>-2.4117E-2</v>
      </c>
      <c r="CE21" s="16">
        <v>2.8684000000000001E-2</v>
      </c>
      <c r="CF21" s="16">
        <v>-2.0936E-2</v>
      </c>
      <c r="CG21" s="16">
        <f t="shared" si="26"/>
        <v>-4.9619999999999997E-2</v>
      </c>
      <c r="CH21" s="16">
        <v>-1.9220000000000001E-2</v>
      </c>
      <c r="CI21" s="16">
        <v>-4.6771E-2</v>
      </c>
      <c r="CJ21" s="16">
        <f t="shared" si="27"/>
        <v>-2.7550999999999999E-2</v>
      </c>
      <c r="CK21" s="26">
        <f t="shared" si="28"/>
        <v>-3.8585499999999995E-2</v>
      </c>
    </row>
    <row r="22" spans="1:89" x14ac:dyDescent="0.25">
      <c r="A22" s="40" t="s">
        <v>46</v>
      </c>
      <c r="B22" s="4">
        <v>24</v>
      </c>
      <c r="C22" s="4">
        <v>2</v>
      </c>
      <c r="D22" s="4">
        <v>1</v>
      </c>
      <c r="E22" s="4">
        <v>6</v>
      </c>
      <c r="F22" s="4">
        <v>1</v>
      </c>
      <c r="G22" s="6">
        <f t="shared" si="0"/>
        <v>5.5555555555555554</v>
      </c>
      <c r="H22" s="6">
        <f t="shared" si="1"/>
        <v>0.74817219947899549</v>
      </c>
      <c r="I22" s="4">
        <v>1</v>
      </c>
      <c r="J22" s="4">
        <v>1</v>
      </c>
      <c r="K22" s="6">
        <v>1</v>
      </c>
      <c r="L22" s="4">
        <v>38</v>
      </c>
      <c r="M22" s="4">
        <v>50</v>
      </c>
      <c r="N22" s="4">
        <v>51</v>
      </c>
      <c r="O22" s="4">
        <v>54</v>
      </c>
      <c r="P22" s="6">
        <f t="shared" si="9"/>
        <v>51.666666666666664</v>
      </c>
      <c r="Q22" s="4" t="s">
        <v>23</v>
      </c>
      <c r="R22" s="4">
        <v>2</v>
      </c>
      <c r="S22" s="4">
        <v>1</v>
      </c>
      <c r="T22" s="4">
        <v>2</v>
      </c>
      <c r="U22" s="32">
        <f t="shared" si="2"/>
        <v>1.5</v>
      </c>
      <c r="V22" s="34">
        <v>4</v>
      </c>
      <c r="W22" s="4">
        <v>3</v>
      </c>
      <c r="X22" s="4">
        <v>6</v>
      </c>
      <c r="Y22" s="7">
        <f t="shared" si="29"/>
        <v>4.333333333333333</v>
      </c>
      <c r="Z22" s="4">
        <v>2</v>
      </c>
      <c r="AA22" s="4">
        <v>4</v>
      </c>
      <c r="AB22" s="4">
        <f t="shared" si="10"/>
        <v>3</v>
      </c>
      <c r="AC22" s="7">
        <v>1.8666666670000001</v>
      </c>
      <c r="AD22" s="7">
        <v>5.6666666670000003</v>
      </c>
      <c r="AE22" s="7">
        <f t="shared" si="3"/>
        <v>3.8000000000000003</v>
      </c>
      <c r="AF22" s="4">
        <v>1</v>
      </c>
      <c r="AG22" s="4">
        <v>0</v>
      </c>
      <c r="AH22" s="4">
        <f t="shared" si="4"/>
        <v>1</v>
      </c>
      <c r="AI22" s="4">
        <v>2</v>
      </c>
      <c r="AJ22" s="4">
        <v>2</v>
      </c>
      <c r="AK22" s="4">
        <f t="shared" si="5"/>
        <v>4</v>
      </c>
      <c r="AL22" s="4">
        <f t="shared" si="6"/>
        <v>3</v>
      </c>
      <c r="AM22" s="7">
        <v>3.6666666666666665</v>
      </c>
      <c r="AN22" s="7">
        <v>3.4</v>
      </c>
      <c r="AO22" s="7">
        <f t="shared" si="7"/>
        <v>-0.26666666666666661</v>
      </c>
      <c r="AP22" s="7">
        <v>3.9333333333333331</v>
      </c>
      <c r="AQ22" s="7">
        <v>3.8666666666666667</v>
      </c>
      <c r="AR22" s="35">
        <f t="shared" si="8"/>
        <v>-6.666666666666643E-2</v>
      </c>
      <c r="AS22" s="7">
        <v>2.9</v>
      </c>
      <c r="AT22" s="7">
        <v>2.7</v>
      </c>
      <c r="AU22" s="7">
        <v>0.2</v>
      </c>
      <c r="AV22" s="52">
        <v>-1.0632000000000001E-2</v>
      </c>
      <c r="AW22" s="16">
        <v>-1.0011000000000001E-2</v>
      </c>
      <c r="AX22" s="16">
        <f t="shared" si="11"/>
        <v>6.2100000000000002E-4</v>
      </c>
      <c r="AY22" s="16">
        <v>1.691E-3</v>
      </c>
      <c r="AZ22" s="16">
        <v>5.2371000000000001E-2</v>
      </c>
      <c r="BA22" s="16">
        <f t="shared" si="12"/>
        <v>5.0680000000000003E-2</v>
      </c>
      <c r="BB22" s="16">
        <f t="shared" si="13"/>
        <v>2.56505E-2</v>
      </c>
      <c r="BC22" s="16">
        <v>7.4859999999999996E-3</v>
      </c>
      <c r="BD22" s="16">
        <v>2.8830999999999999E-2</v>
      </c>
      <c r="BE22" s="16">
        <f t="shared" si="14"/>
        <v>2.1344999999999999E-2</v>
      </c>
      <c r="BF22" s="16">
        <v>-3.1866999999999999E-2</v>
      </c>
      <c r="BG22" s="16">
        <v>-2.2769000000000001E-2</v>
      </c>
      <c r="BH22" s="16">
        <f t="shared" si="15"/>
        <v>9.0979999999999984E-3</v>
      </c>
      <c r="BI22" s="16">
        <f t="shared" si="16"/>
        <v>1.5221499999999999E-2</v>
      </c>
      <c r="BJ22" s="16">
        <v>-5.8812000000000003E-2</v>
      </c>
      <c r="BK22" s="16">
        <v>-4.0722000000000001E-2</v>
      </c>
      <c r="BL22" s="16">
        <f t="shared" si="17"/>
        <v>1.8090000000000002E-2</v>
      </c>
      <c r="BM22" s="16">
        <v>-0.124658</v>
      </c>
      <c r="BN22" s="16">
        <v>-6.8973000000000007E-2</v>
      </c>
      <c r="BO22" s="16">
        <f t="shared" si="18"/>
        <v>5.5684999999999998E-2</v>
      </c>
      <c r="BP22" s="16">
        <f t="shared" si="19"/>
        <v>3.6887500000000004E-2</v>
      </c>
      <c r="BQ22" s="16">
        <v>-9.2506000000000005E-2</v>
      </c>
      <c r="BR22" s="16">
        <v>-4.6356000000000001E-2</v>
      </c>
      <c r="BS22" s="16">
        <f t="shared" si="20"/>
        <v>4.6150000000000004E-2</v>
      </c>
      <c r="BT22" s="16">
        <v>-0.102768</v>
      </c>
      <c r="BU22" s="16">
        <v>-5.6890999999999997E-2</v>
      </c>
      <c r="BV22" s="16">
        <f t="shared" si="21"/>
        <v>4.5877000000000001E-2</v>
      </c>
      <c r="BW22" s="16">
        <f t="shared" si="22"/>
        <v>4.6013499999999999E-2</v>
      </c>
      <c r="BX22" s="16">
        <v>-0.136208</v>
      </c>
      <c r="BY22" s="16">
        <v>-0.13889000000000001</v>
      </c>
      <c r="BZ22" s="16">
        <f t="shared" si="23"/>
        <v>-2.6820000000000177E-3</v>
      </c>
      <c r="CA22" s="16">
        <v>-0.14472199999999999</v>
      </c>
      <c r="CB22" s="16">
        <v>-0.11054600000000001</v>
      </c>
      <c r="CC22" s="16">
        <f t="shared" si="24"/>
        <v>3.4175999999999984E-2</v>
      </c>
      <c r="CD22" s="16">
        <f t="shared" si="25"/>
        <v>1.5746999999999983E-2</v>
      </c>
      <c r="CE22" s="16">
        <v>-8.7695999999999996E-2</v>
      </c>
      <c r="CF22" s="16">
        <v>-6.3406000000000004E-2</v>
      </c>
      <c r="CG22" s="16">
        <f t="shared" si="26"/>
        <v>2.4289999999999992E-2</v>
      </c>
      <c r="CH22" s="16">
        <v>-5.7829999999999999E-2</v>
      </c>
      <c r="CI22" s="16">
        <v>-3.8089999999999999E-2</v>
      </c>
      <c r="CJ22" s="16">
        <f t="shared" si="27"/>
        <v>1.9740000000000001E-2</v>
      </c>
      <c r="CK22" s="26">
        <f t="shared" si="28"/>
        <v>2.2014999999999996E-2</v>
      </c>
    </row>
    <row r="23" spans="1:89" x14ac:dyDescent="0.25">
      <c r="A23" s="40" t="s">
        <v>47</v>
      </c>
      <c r="B23" s="4">
        <v>22</v>
      </c>
      <c r="C23" s="4">
        <v>1</v>
      </c>
      <c r="D23" s="4">
        <v>7</v>
      </c>
      <c r="E23" s="4">
        <v>4</v>
      </c>
      <c r="F23" s="4">
        <v>1</v>
      </c>
      <c r="G23" s="6">
        <f t="shared" si="0"/>
        <v>3.8888888888888884</v>
      </c>
      <c r="H23" s="6">
        <f t="shared" si="1"/>
        <v>-0.78000931435044052</v>
      </c>
      <c r="I23" s="4">
        <v>2</v>
      </c>
      <c r="J23" s="4">
        <v>1</v>
      </c>
      <c r="K23" s="6">
        <v>3.6666666666666665</v>
      </c>
      <c r="L23" s="4">
        <v>37</v>
      </c>
      <c r="M23" s="4">
        <v>49</v>
      </c>
      <c r="N23" s="4">
        <v>46</v>
      </c>
      <c r="O23" s="4">
        <v>49</v>
      </c>
      <c r="P23" s="6">
        <f t="shared" si="9"/>
        <v>48</v>
      </c>
      <c r="Q23" s="4" t="s">
        <v>23</v>
      </c>
      <c r="R23" s="4">
        <v>1</v>
      </c>
      <c r="S23" s="4">
        <v>2</v>
      </c>
      <c r="T23" s="4">
        <v>2</v>
      </c>
      <c r="U23" s="32">
        <f t="shared" si="2"/>
        <v>2</v>
      </c>
      <c r="V23" s="34">
        <v>3</v>
      </c>
      <c r="W23" s="4">
        <v>3</v>
      </c>
      <c r="X23" s="4">
        <v>5</v>
      </c>
      <c r="Y23" s="7">
        <f t="shared" si="29"/>
        <v>3.6666666666666665</v>
      </c>
      <c r="Z23" s="4">
        <v>2</v>
      </c>
      <c r="AA23" s="4">
        <v>3</v>
      </c>
      <c r="AB23" s="4">
        <f t="shared" si="10"/>
        <v>2.5</v>
      </c>
      <c r="AC23" s="7">
        <v>3.0666666669999998</v>
      </c>
      <c r="AD23" s="7">
        <v>5.9333333330000002</v>
      </c>
      <c r="AE23" s="7">
        <f t="shared" si="3"/>
        <v>2.8666666660000004</v>
      </c>
      <c r="AF23" s="4">
        <v>0</v>
      </c>
      <c r="AG23" s="4">
        <v>0</v>
      </c>
      <c r="AH23" s="4">
        <f t="shared" si="4"/>
        <v>0</v>
      </c>
      <c r="AI23" s="4">
        <v>3</v>
      </c>
      <c r="AJ23" s="4">
        <v>2</v>
      </c>
      <c r="AK23" s="4">
        <f t="shared" si="5"/>
        <v>5</v>
      </c>
      <c r="AL23" s="4">
        <f t="shared" si="6"/>
        <v>5</v>
      </c>
      <c r="AM23" s="7">
        <v>2.7333333333333334</v>
      </c>
      <c r="AN23" s="7">
        <v>3.8</v>
      </c>
      <c r="AO23" s="7">
        <f t="shared" si="7"/>
        <v>1.0666666666666664</v>
      </c>
      <c r="AP23" s="7">
        <v>3</v>
      </c>
      <c r="AQ23" s="7">
        <v>3.6</v>
      </c>
      <c r="AR23" s="35">
        <f t="shared" si="8"/>
        <v>0.60000000000000009</v>
      </c>
      <c r="AS23" s="7">
        <v>2.8</v>
      </c>
      <c r="AT23" s="7">
        <v>2.7</v>
      </c>
      <c r="AU23" s="7">
        <v>0.1</v>
      </c>
      <c r="AV23" s="52">
        <v>1.7822000000000001E-2</v>
      </c>
      <c r="AW23" s="16">
        <v>-3.6290000000000003E-2</v>
      </c>
      <c r="AX23" s="16">
        <f t="shared" si="11"/>
        <v>-5.4112000000000007E-2</v>
      </c>
      <c r="AY23" s="16">
        <v>1.3361E-2</v>
      </c>
      <c r="AZ23" s="16">
        <v>-2.9184999999999999E-2</v>
      </c>
      <c r="BA23" s="16">
        <f t="shared" si="12"/>
        <v>-4.2546E-2</v>
      </c>
      <c r="BB23" s="16">
        <f t="shared" si="13"/>
        <v>-4.8329000000000004E-2</v>
      </c>
      <c r="BC23" s="16">
        <v>1.639E-3</v>
      </c>
      <c r="BD23" s="16">
        <v>-1.3799999999999999E-3</v>
      </c>
      <c r="BE23" s="16">
        <f t="shared" si="14"/>
        <v>-3.019E-3</v>
      </c>
      <c r="BF23" s="16">
        <v>-4.4185000000000002E-2</v>
      </c>
      <c r="BG23" s="16">
        <v>-1.0163E-2</v>
      </c>
      <c r="BH23" s="16">
        <f t="shared" si="15"/>
        <v>3.4022000000000004E-2</v>
      </c>
      <c r="BI23" s="16">
        <f t="shared" si="16"/>
        <v>1.5501500000000001E-2</v>
      </c>
      <c r="BJ23" s="16">
        <v>4.4933000000000001E-2</v>
      </c>
      <c r="BK23" s="16">
        <v>4.7474000000000002E-2</v>
      </c>
      <c r="BL23" s="16">
        <f t="shared" si="17"/>
        <v>2.5410000000000016E-3</v>
      </c>
      <c r="BM23" s="16">
        <v>-7.7479999999999997E-3</v>
      </c>
      <c r="BN23" s="16">
        <v>9.2289999999999994E-3</v>
      </c>
      <c r="BO23" s="16">
        <f t="shared" si="18"/>
        <v>1.6976999999999999E-2</v>
      </c>
      <c r="BP23" s="16">
        <f t="shared" si="19"/>
        <v>9.7590000000000003E-3</v>
      </c>
      <c r="BQ23" s="16">
        <v>2.3577000000000001E-2</v>
      </c>
      <c r="BR23" s="16">
        <v>2.2519000000000001E-2</v>
      </c>
      <c r="BS23" s="16">
        <f t="shared" si="20"/>
        <v>-1.0579999999999999E-3</v>
      </c>
      <c r="BT23" s="16">
        <v>8.2542000000000004E-2</v>
      </c>
      <c r="BU23" s="16">
        <v>5.9570999999999999E-2</v>
      </c>
      <c r="BV23" s="16">
        <f t="shared" si="21"/>
        <v>-2.2971000000000005E-2</v>
      </c>
      <c r="BW23" s="16">
        <f t="shared" si="22"/>
        <v>-1.2014500000000003E-2</v>
      </c>
      <c r="BX23" s="16">
        <v>-0.123652</v>
      </c>
      <c r="BY23" s="16">
        <v>-8.9330999999999994E-2</v>
      </c>
      <c r="BZ23" s="16">
        <f t="shared" si="23"/>
        <v>3.4321000000000004E-2</v>
      </c>
      <c r="CA23" s="16">
        <v>-0.14568200000000001</v>
      </c>
      <c r="CB23" s="16">
        <v>-0.10496</v>
      </c>
      <c r="CC23" s="16">
        <f t="shared" si="24"/>
        <v>4.0722000000000008E-2</v>
      </c>
      <c r="CD23" s="16">
        <f t="shared" si="25"/>
        <v>3.7521500000000006E-2</v>
      </c>
      <c r="CE23" s="16">
        <v>-1.9795E-2</v>
      </c>
      <c r="CF23" s="16">
        <v>3.3967999999999998E-2</v>
      </c>
      <c r="CG23" s="16">
        <f t="shared" si="26"/>
        <v>5.3762999999999998E-2</v>
      </c>
      <c r="CH23" s="16">
        <v>-7.0229999999999997E-3</v>
      </c>
      <c r="CI23" s="16">
        <v>2.5297E-2</v>
      </c>
      <c r="CJ23" s="16">
        <f t="shared" si="27"/>
        <v>3.2320000000000002E-2</v>
      </c>
      <c r="CK23" s="26">
        <f t="shared" si="28"/>
        <v>4.3041499999999996E-2</v>
      </c>
    </row>
    <row r="24" spans="1:89" x14ac:dyDescent="0.25">
      <c r="A24" s="40" t="s">
        <v>48</v>
      </c>
      <c r="B24" s="4">
        <v>20</v>
      </c>
      <c r="C24" s="4">
        <v>1</v>
      </c>
      <c r="D24" s="4">
        <v>5</v>
      </c>
      <c r="E24" s="4">
        <v>4</v>
      </c>
      <c r="F24" s="4">
        <v>1</v>
      </c>
      <c r="G24" s="6">
        <f t="shared" si="0"/>
        <v>3.8888888888888884</v>
      </c>
      <c r="H24" s="6">
        <f t="shared" si="1"/>
        <v>-0.78000931435044052</v>
      </c>
      <c r="I24" s="4">
        <v>1</v>
      </c>
      <c r="J24" s="4">
        <v>1</v>
      </c>
      <c r="K24" s="6">
        <v>1.3333333333333333</v>
      </c>
      <c r="L24" s="4">
        <v>39</v>
      </c>
      <c r="M24" s="4">
        <v>42</v>
      </c>
      <c r="N24" s="4">
        <v>37</v>
      </c>
      <c r="O24" s="4">
        <v>46</v>
      </c>
      <c r="P24" s="6">
        <f t="shared" si="9"/>
        <v>41.666666666666664</v>
      </c>
      <c r="Q24" s="4" t="s">
        <v>24</v>
      </c>
      <c r="R24" s="4">
        <v>4</v>
      </c>
      <c r="S24" s="4">
        <v>2</v>
      </c>
      <c r="T24" s="4">
        <v>4</v>
      </c>
      <c r="U24" s="32">
        <f t="shared" si="2"/>
        <v>3</v>
      </c>
      <c r="V24" s="34">
        <v>4</v>
      </c>
      <c r="W24" s="4">
        <v>3</v>
      </c>
      <c r="X24" s="4">
        <v>5</v>
      </c>
      <c r="Y24" s="7">
        <f t="shared" si="29"/>
        <v>4</v>
      </c>
      <c r="Z24" s="4">
        <v>3</v>
      </c>
      <c r="AA24" s="4">
        <v>2</v>
      </c>
      <c r="AB24" s="4">
        <f t="shared" si="10"/>
        <v>2.5</v>
      </c>
      <c r="AC24" s="7">
        <v>2.8666666670000001</v>
      </c>
      <c r="AD24" s="7">
        <v>5.6666666670000003</v>
      </c>
      <c r="AE24" s="7">
        <f t="shared" si="3"/>
        <v>2.8000000000000003</v>
      </c>
      <c r="AF24" s="4">
        <v>0</v>
      </c>
      <c r="AG24" s="4">
        <v>0</v>
      </c>
      <c r="AH24" s="4">
        <f t="shared" si="4"/>
        <v>0</v>
      </c>
      <c r="AI24" s="4">
        <v>0</v>
      </c>
      <c r="AJ24" s="4">
        <v>0</v>
      </c>
      <c r="AK24" s="4">
        <f t="shared" si="5"/>
        <v>0</v>
      </c>
      <c r="AL24" s="4">
        <f t="shared" si="6"/>
        <v>0</v>
      </c>
      <c r="AM24" s="7">
        <v>3.6</v>
      </c>
      <c r="AN24" s="7">
        <v>4</v>
      </c>
      <c r="AO24" s="7">
        <f t="shared" si="7"/>
        <v>0.39999999999999991</v>
      </c>
      <c r="AP24" s="7">
        <v>3.5333333333333332</v>
      </c>
      <c r="AQ24" s="7">
        <v>3.9333333333333331</v>
      </c>
      <c r="AR24" s="35">
        <f t="shared" si="8"/>
        <v>0.39999999999999991</v>
      </c>
      <c r="AS24" s="7">
        <v>4.3499999999999996</v>
      </c>
      <c r="AT24" s="7">
        <v>3.25</v>
      </c>
      <c r="AU24" s="7">
        <v>1.1000000000000001</v>
      </c>
      <c r="AV24" s="52">
        <v>-3.0348E-2</v>
      </c>
      <c r="AW24" s="16">
        <v>-4.1640000000000002E-3</v>
      </c>
      <c r="AX24" s="16">
        <f t="shared" si="11"/>
        <v>2.6183999999999999E-2</v>
      </c>
      <c r="AY24" s="16">
        <v>-2.1320000000000002E-3</v>
      </c>
      <c r="AZ24" s="16">
        <v>3.9718000000000003E-2</v>
      </c>
      <c r="BA24" s="16">
        <f t="shared" si="12"/>
        <v>4.1850000000000005E-2</v>
      </c>
      <c r="BB24" s="16">
        <f t="shared" si="13"/>
        <v>3.4017000000000006E-2</v>
      </c>
      <c r="BC24" s="16">
        <v>2.5019999999999999E-3</v>
      </c>
      <c r="BD24" s="16">
        <v>5.0287999999999999E-2</v>
      </c>
      <c r="BE24" s="16">
        <f t="shared" si="14"/>
        <v>4.7786000000000002E-2</v>
      </c>
      <c r="BF24" s="16">
        <v>-8.116E-3</v>
      </c>
      <c r="BG24" s="16">
        <v>2.3377999999999999E-2</v>
      </c>
      <c r="BH24" s="16">
        <f t="shared" si="15"/>
        <v>3.1494000000000001E-2</v>
      </c>
      <c r="BI24" s="16">
        <f t="shared" si="16"/>
        <v>3.9640000000000002E-2</v>
      </c>
      <c r="BJ24" s="16">
        <v>-1.8633E-2</v>
      </c>
      <c r="BK24" s="16">
        <v>-4.7299999999999998E-3</v>
      </c>
      <c r="BL24" s="16">
        <f t="shared" si="17"/>
        <v>1.3903E-2</v>
      </c>
      <c r="BM24" s="16">
        <v>-2.3466000000000001E-2</v>
      </c>
      <c r="BN24" s="16">
        <v>-2.2880000000000001E-3</v>
      </c>
      <c r="BO24" s="16">
        <f t="shared" si="18"/>
        <v>2.1178000000000002E-2</v>
      </c>
      <c r="BP24" s="16">
        <f t="shared" si="19"/>
        <v>1.7540500000000001E-2</v>
      </c>
      <c r="BQ24" s="16">
        <v>-7.6819999999999996E-3</v>
      </c>
      <c r="BR24" s="16">
        <v>-4.7919999999999997E-2</v>
      </c>
      <c r="BS24" s="16">
        <f t="shared" si="20"/>
        <v>-4.0237999999999996E-2</v>
      </c>
      <c r="BT24" s="16">
        <v>-4.8961999999999999E-2</v>
      </c>
      <c r="BU24" s="16">
        <v>1.6000000000000001E-3</v>
      </c>
      <c r="BV24" s="16">
        <f t="shared" si="21"/>
        <v>5.0561999999999996E-2</v>
      </c>
      <c r="BW24" s="16">
        <f t="shared" si="22"/>
        <v>5.1619999999999999E-3</v>
      </c>
      <c r="BX24" s="16">
        <v>-7.5528999999999999E-2</v>
      </c>
      <c r="BY24" s="16">
        <v>-6.2363000000000002E-2</v>
      </c>
      <c r="BZ24" s="16">
        <f t="shared" si="23"/>
        <v>1.3165999999999997E-2</v>
      </c>
      <c r="CA24" s="16">
        <v>-5.5058999999999997E-2</v>
      </c>
      <c r="CB24" s="16">
        <v>-5.4872999999999998E-2</v>
      </c>
      <c r="CC24" s="16">
        <f t="shared" si="24"/>
        <v>1.8599999999999867E-4</v>
      </c>
      <c r="CD24" s="16">
        <f t="shared" si="25"/>
        <v>6.6759999999999979E-3</v>
      </c>
      <c r="CE24" s="16">
        <v>-2.1160999999999999E-2</v>
      </c>
      <c r="CF24" s="16">
        <v>-2.5687000000000001E-2</v>
      </c>
      <c r="CG24" s="16">
        <f t="shared" si="26"/>
        <v>-4.5260000000000022E-3</v>
      </c>
      <c r="CH24" s="16">
        <v>-3.3688000000000003E-2</v>
      </c>
      <c r="CI24" s="16">
        <v>1.5280000000000001E-3</v>
      </c>
      <c r="CJ24" s="16">
        <f t="shared" si="27"/>
        <v>3.5216000000000004E-2</v>
      </c>
      <c r="CK24" s="26">
        <f t="shared" si="28"/>
        <v>1.5345000000000001E-2</v>
      </c>
    </row>
    <row r="25" spans="1:89" x14ac:dyDescent="0.25">
      <c r="A25" s="40" t="s">
        <v>49</v>
      </c>
      <c r="B25" s="4">
        <v>20</v>
      </c>
      <c r="C25" s="4">
        <v>1</v>
      </c>
      <c r="D25" s="4">
        <v>5</v>
      </c>
      <c r="E25" s="4">
        <v>4</v>
      </c>
      <c r="F25" s="4">
        <v>1</v>
      </c>
      <c r="G25" s="6">
        <f t="shared" si="0"/>
        <v>3.8888888888888884</v>
      </c>
      <c r="H25" s="6">
        <f t="shared" si="1"/>
        <v>-0.78000931435044052</v>
      </c>
      <c r="I25" s="4">
        <v>2</v>
      </c>
      <c r="J25" s="4">
        <v>1</v>
      </c>
      <c r="K25" s="6">
        <v>2</v>
      </c>
      <c r="L25" s="4">
        <v>54</v>
      </c>
      <c r="M25" s="4">
        <v>42</v>
      </c>
      <c r="N25" s="4">
        <v>48</v>
      </c>
      <c r="O25" s="4">
        <v>57</v>
      </c>
      <c r="P25" s="6">
        <f t="shared" si="9"/>
        <v>49</v>
      </c>
      <c r="Q25" s="4" t="s">
        <v>24</v>
      </c>
      <c r="R25" s="4">
        <v>2</v>
      </c>
      <c r="S25" s="4">
        <v>2</v>
      </c>
      <c r="T25" s="4">
        <v>4</v>
      </c>
      <c r="U25" s="32">
        <f t="shared" si="2"/>
        <v>3</v>
      </c>
      <c r="V25" s="34">
        <v>3</v>
      </c>
      <c r="W25" s="4">
        <v>4</v>
      </c>
      <c r="X25" s="4">
        <v>4</v>
      </c>
      <c r="Y25" s="7">
        <f t="shared" si="29"/>
        <v>3.6666666666666665</v>
      </c>
      <c r="Z25" s="4">
        <v>4</v>
      </c>
      <c r="AA25" s="4">
        <v>4</v>
      </c>
      <c r="AB25" s="4">
        <f t="shared" si="10"/>
        <v>4</v>
      </c>
      <c r="AC25" s="7">
        <v>2.8</v>
      </c>
      <c r="AD25" s="7">
        <v>5.8666666669999996</v>
      </c>
      <c r="AE25" s="7">
        <f t="shared" si="3"/>
        <v>3.0666666669999998</v>
      </c>
      <c r="AF25" s="4">
        <v>0</v>
      </c>
      <c r="AG25" s="4">
        <v>0</v>
      </c>
      <c r="AH25" s="4">
        <f t="shared" si="4"/>
        <v>0</v>
      </c>
      <c r="AI25" s="4">
        <v>0</v>
      </c>
      <c r="AJ25" s="4">
        <v>2</v>
      </c>
      <c r="AK25" s="4">
        <f t="shared" si="5"/>
        <v>2</v>
      </c>
      <c r="AL25" s="4">
        <f t="shared" si="6"/>
        <v>2</v>
      </c>
      <c r="AM25" s="7">
        <v>3.6666666666666665</v>
      </c>
      <c r="AN25" s="7">
        <v>3.6666666666666665</v>
      </c>
      <c r="AO25" s="7">
        <f t="shared" si="7"/>
        <v>0</v>
      </c>
      <c r="AP25" s="7">
        <v>3.6666666666666665</v>
      </c>
      <c r="AQ25" s="7">
        <v>3.6</v>
      </c>
      <c r="AR25" s="35">
        <f t="shared" si="8"/>
        <v>-6.666666666666643E-2</v>
      </c>
      <c r="AS25" s="7">
        <v>2.4</v>
      </c>
      <c r="AT25" s="7">
        <v>1.45</v>
      </c>
      <c r="AU25" s="7">
        <v>0.95</v>
      </c>
      <c r="AV25" s="52">
        <v>2.1784999999999999E-2</v>
      </c>
      <c r="AW25" s="16">
        <v>3.8313E-2</v>
      </c>
      <c r="AX25" s="16">
        <f t="shared" si="11"/>
        <v>1.6528000000000001E-2</v>
      </c>
      <c r="AY25" s="16">
        <v>2.1201999999999999E-2</v>
      </c>
      <c r="AZ25" s="16">
        <v>3.6096000000000003E-2</v>
      </c>
      <c r="BA25" s="16">
        <f t="shared" si="12"/>
        <v>1.4894000000000004E-2</v>
      </c>
      <c r="BB25" s="16">
        <f t="shared" si="13"/>
        <v>1.5711000000000003E-2</v>
      </c>
      <c r="BC25" s="16">
        <v>9.7499999999999996E-4</v>
      </c>
      <c r="BD25" s="16">
        <v>2.2643E-2</v>
      </c>
      <c r="BE25" s="16">
        <f t="shared" si="14"/>
        <v>2.1668E-2</v>
      </c>
      <c r="BF25" s="16">
        <v>7.4910000000000003E-3</v>
      </c>
      <c r="BG25" s="16">
        <v>9.7509999999999993E-3</v>
      </c>
      <c r="BH25" s="16">
        <f t="shared" si="15"/>
        <v>2.259999999999999E-3</v>
      </c>
      <c r="BI25" s="16">
        <f t="shared" si="16"/>
        <v>1.1963999999999999E-2</v>
      </c>
      <c r="BJ25" s="16">
        <v>-3.0699999999999998E-3</v>
      </c>
      <c r="BK25" s="16">
        <v>3.5203999999999999E-2</v>
      </c>
      <c r="BL25" s="16">
        <f t="shared" si="17"/>
        <v>3.8274000000000002E-2</v>
      </c>
      <c r="BM25" s="16">
        <v>-2.3340000000000001E-3</v>
      </c>
      <c r="BN25" s="16">
        <v>1.6233999999999998E-2</v>
      </c>
      <c r="BO25" s="16">
        <f t="shared" si="18"/>
        <v>1.8567999999999998E-2</v>
      </c>
      <c r="BP25" s="16">
        <f t="shared" si="19"/>
        <v>2.8421000000000002E-2</v>
      </c>
      <c r="BQ25" s="16">
        <v>-3.8406999999999997E-2</v>
      </c>
      <c r="BR25" s="16">
        <v>-2.5677999999999999E-2</v>
      </c>
      <c r="BS25" s="16">
        <f t="shared" si="20"/>
        <v>1.2728999999999997E-2</v>
      </c>
      <c r="BT25" s="16">
        <v>-7.796E-3</v>
      </c>
      <c r="BU25" s="16">
        <v>-5.8673000000000003E-2</v>
      </c>
      <c r="BV25" s="16">
        <f t="shared" si="21"/>
        <v>-5.0877000000000006E-2</v>
      </c>
      <c r="BW25" s="16">
        <f t="shared" si="22"/>
        <v>-1.9074000000000004E-2</v>
      </c>
      <c r="BX25" s="16">
        <v>-9.3606999999999996E-2</v>
      </c>
      <c r="BY25" s="16">
        <v>-5.4797999999999999E-2</v>
      </c>
      <c r="BZ25" s="16">
        <f t="shared" si="23"/>
        <v>3.8808999999999996E-2</v>
      </c>
      <c r="CA25" s="16">
        <v>-9.2421000000000003E-2</v>
      </c>
      <c r="CB25" s="16">
        <v>-5.5885999999999998E-2</v>
      </c>
      <c r="CC25" s="16">
        <f t="shared" si="24"/>
        <v>3.6535000000000005E-2</v>
      </c>
      <c r="CD25" s="16">
        <f t="shared" si="25"/>
        <v>3.7671999999999997E-2</v>
      </c>
      <c r="CE25" s="16">
        <v>-4.7399999999999997E-4</v>
      </c>
      <c r="CF25" s="16">
        <v>7.0049999999999999E-3</v>
      </c>
      <c r="CG25" s="16">
        <f t="shared" si="26"/>
        <v>7.4789999999999995E-3</v>
      </c>
      <c r="CH25" s="16">
        <v>1.4159999999999999E-3</v>
      </c>
      <c r="CI25" s="16">
        <v>6.9940000000000002E-3</v>
      </c>
      <c r="CJ25" s="16">
        <f t="shared" si="27"/>
        <v>5.5780000000000005E-3</v>
      </c>
      <c r="CK25" s="26">
        <f t="shared" si="28"/>
        <v>6.5284999999999996E-3</v>
      </c>
    </row>
    <row r="26" spans="1:89" x14ac:dyDescent="0.25">
      <c r="A26" s="40" t="s">
        <v>50</v>
      </c>
      <c r="B26" s="4">
        <v>21</v>
      </c>
      <c r="C26" s="4">
        <v>2</v>
      </c>
      <c r="D26" s="4">
        <v>1</v>
      </c>
      <c r="E26" s="4">
        <v>5</v>
      </c>
      <c r="F26" s="4">
        <v>1</v>
      </c>
      <c r="G26" s="6">
        <f t="shared" si="0"/>
        <v>4.7222222222222223</v>
      </c>
      <c r="H26" s="6">
        <f t="shared" si="1"/>
        <v>-1.5918557435722111E-2</v>
      </c>
      <c r="I26" s="4">
        <v>3</v>
      </c>
      <c r="J26" s="4">
        <v>1</v>
      </c>
      <c r="K26" s="6">
        <v>1.3333333333333333</v>
      </c>
      <c r="L26" s="4">
        <v>33</v>
      </c>
      <c r="M26" s="4">
        <v>39</v>
      </c>
      <c r="N26" s="4">
        <v>31</v>
      </c>
      <c r="O26" s="4">
        <v>40</v>
      </c>
      <c r="P26" s="6">
        <f t="shared" si="9"/>
        <v>36.666666666666664</v>
      </c>
      <c r="Q26" s="4" t="s">
        <v>23</v>
      </c>
      <c r="R26" s="4">
        <v>1</v>
      </c>
      <c r="S26" s="4">
        <v>1</v>
      </c>
      <c r="T26" s="4">
        <v>4</v>
      </c>
      <c r="U26" s="32">
        <f t="shared" si="2"/>
        <v>2.5</v>
      </c>
      <c r="V26" s="34">
        <v>2</v>
      </c>
      <c r="W26" s="4">
        <v>2</v>
      </c>
      <c r="X26" s="4">
        <v>1</v>
      </c>
      <c r="Y26" s="7">
        <f t="shared" si="29"/>
        <v>1.6666666666666667</v>
      </c>
      <c r="Z26" s="4">
        <v>2</v>
      </c>
      <c r="AA26" s="4">
        <v>4</v>
      </c>
      <c r="AB26" s="4">
        <f t="shared" si="10"/>
        <v>3</v>
      </c>
      <c r="AC26" s="7">
        <v>4.2</v>
      </c>
      <c r="AD26" s="7">
        <v>4.8666666669999996</v>
      </c>
      <c r="AE26" s="7">
        <f t="shared" si="3"/>
        <v>0.66666666699999944</v>
      </c>
      <c r="AF26" s="4">
        <v>0</v>
      </c>
      <c r="AG26" s="4">
        <v>0</v>
      </c>
      <c r="AH26" s="4">
        <f t="shared" si="4"/>
        <v>0</v>
      </c>
      <c r="AI26" s="4">
        <v>0</v>
      </c>
      <c r="AJ26" s="4">
        <v>0</v>
      </c>
      <c r="AK26" s="4">
        <f t="shared" si="5"/>
        <v>0</v>
      </c>
      <c r="AL26" s="4">
        <f t="shared" si="6"/>
        <v>0</v>
      </c>
      <c r="AM26" s="7">
        <v>3</v>
      </c>
      <c r="AN26" s="7">
        <v>3</v>
      </c>
      <c r="AO26" s="7">
        <f t="shared" si="7"/>
        <v>0</v>
      </c>
      <c r="AP26" s="7">
        <v>3</v>
      </c>
      <c r="AQ26" s="7">
        <v>3</v>
      </c>
      <c r="AR26" s="35">
        <f t="shared" si="8"/>
        <v>0</v>
      </c>
      <c r="AS26" s="7">
        <v>2.0499999999999998</v>
      </c>
      <c r="AT26" s="7">
        <v>1.55</v>
      </c>
      <c r="AU26" s="7">
        <v>0.5</v>
      </c>
      <c r="AV26" s="52">
        <v>-0.101161</v>
      </c>
      <c r="AW26" s="16">
        <v>-6.7960000000000007E-2</v>
      </c>
      <c r="AX26" s="16">
        <f t="shared" si="11"/>
        <v>3.3200999999999994E-2</v>
      </c>
      <c r="AY26" s="16">
        <v>-8.2299999999999998E-2</v>
      </c>
      <c r="AZ26" s="16">
        <v>-4.7273000000000003E-2</v>
      </c>
      <c r="BA26" s="16">
        <f t="shared" si="12"/>
        <v>3.5026999999999996E-2</v>
      </c>
      <c r="BB26" s="16">
        <f t="shared" si="13"/>
        <v>3.4113999999999992E-2</v>
      </c>
      <c r="BC26" s="16">
        <v>-4.8758999999999997E-2</v>
      </c>
      <c r="BD26" s="16">
        <v>-1.6031E-2</v>
      </c>
      <c r="BE26" s="16">
        <f t="shared" si="14"/>
        <v>3.2727999999999993E-2</v>
      </c>
      <c r="BF26" s="16">
        <v>-5.4086000000000002E-2</v>
      </c>
      <c r="BG26" s="16">
        <v>-2.7462E-2</v>
      </c>
      <c r="BH26" s="16">
        <f t="shared" si="15"/>
        <v>2.6624000000000002E-2</v>
      </c>
      <c r="BI26" s="16">
        <f t="shared" si="16"/>
        <v>2.9675999999999998E-2</v>
      </c>
      <c r="BJ26" s="16">
        <v>-4.9278000000000002E-2</v>
      </c>
      <c r="BK26" s="16">
        <v>-5.0422000000000002E-2</v>
      </c>
      <c r="BL26" s="16">
        <f t="shared" si="17"/>
        <v>-1.1439999999999992E-3</v>
      </c>
      <c r="BM26" s="16">
        <v>-5.0448E-2</v>
      </c>
      <c r="BN26" s="16">
        <v>-7.3699999999999998E-3</v>
      </c>
      <c r="BO26" s="16">
        <f t="shared" si="18"/>
        <v>4.3077999999999998E-2</v>
      </c>
      <c r="BP26" s="16">
        <f t="shared" si="19"/>
        <v>2.0967E-2</v>
      </c>
      <c r="BQ26" s="16">
        <v>-2.0809000000000001E-2</v>
      </c>
      <c r="BR26" s="16">
        <v>3.6655E-2</v>
      </c>
      <c r="BS26" s="16">
        <f t="shared" si="20"/>
        <v>5.7464000000000001E-2</v>
      </c>
      <c r="BT26" s="16">
        <v>2.4965999999999999E-2</v>
      </c>
      <c r="BU26" s="16">
        <v>7.2163000000000005E-2</v>
      </c>
      <c r="BV26" s="16">
        <f t="shared" si="21"/>
        <v>4.7197000000000003E-2</v>
      </c>
      <c r="BW26" s="16">
        <f t="shared" si="22"/>
        <v>5.2330500000000002E-2</v>
      </c>
      <c r="BX26" s="16">
        <v>-9.2238000000000001E-2</v>
      </c>
      <c r="BY26" s="16">
        <v>-4.7960999999999997E-2</v>
      </c>
      <c r="BZ26" s="16">
        <f t="shared" si="23"/>
        <v>4.4277000000000004E-2</v>
      </c>
      <c r="CA26" s="16">
        <v>-0.10700800000000001</v>
      </c>
      <c r="CB26" s="16">
        <v>-7.0664000000000005E-2</v>
      </c>
      <c r="CC26" s="16">
        <f t="shared" si="24"/>
        <v>3.6344000000000001E-2</v>
      </c>
      <c r="CD26" s="16">
        <f t="shared" si="25"/>
        <v>4.0310499999999999E-2</v>
      </c>
      <c r="CE26" s="16">
        <v>-0.11841</v>
      </c>
      <c r="CF26" s="16">
        <v>-6.4224000000000003E-2</v>
      </c>
      <c r="CG26" s="16">
        <f t="shared" si="26"/>
        <v>5.4185999999999998E-2</v>
      </c>
      <c r="CH26" s="16">
        <v>-7.6386999999999997E-2</v>
      </c>
      <c r="CI26" s="16">
        <v>-3.2722000000000001E-2</v>
      </c>
      <c r="CJ26" s="16">
        <f t="shared" si="27"/>
        <v>4.3664999999999995E-2</v>
      </c>
      <c r="CK26" s="26">
        <f t="shared" si="28"/>
        <v>4.8925499999999997E-2</v>
      </c>
    </row>
    <row r="27" spans="1:89" x14ac:dyDescent="0.25">
      <c r="A27" s="40" t="s">
        <v>51</v>
      </c>
      <c r="B27" s="4">
        <v>19</v>
      </c>
      <c r="C27" s="4">
        <v>1</v>
      </c>
      <c r="D27" s="4">
        <v>5</v>
      </c>
      <c r="E27" s="4">
        <v>4</v>
      </c>
      <c r="F27" s="4">
        <v>1</v>
      </c>
      <c r="G27" s="6">
        <f t="shared" si="0"/>
        <v>3.8888888888888884</v>
      </c>
      <c r="H27" s="6">
        <f t="shared" si="1"/>
        <v>-0.78000931435044052</v>
      </c>
      <c r="I27" s="4">
        <v>1</v>
      </c>
      <c r="J27" s="4">
        <v>2</v>
      </c>
      <c r="K27" s="6">
        <v>2</v>
      </c>
      <c r="L27" s="4">
        <v>56</v>
      </c>
      <c r="M27" s="4">
        <v>49</v>
      </c>
      <c r="N27" s="4">
        <v>51</v>
      </c>
      <c r="O27" s="4">
        <v>54</v>
      </c>
      <c r="P27" s="6">
        <f t="shared" si="9"/>
        <v>51.333333333333336</v>
      </c>
      <c r="Q27" s="4" t="s">
        <v>23</v>
      </c>
      <c r="R27" s="4">
        <v>3</v>
      </c>
      <c r="S27" s="4">
        <v>1</v>
      </c>
      <c r="T27" s="4">
        <v>4</v>
      </c>
      <c r="U27" s="32">
        <f t="shared" si="2"/>
        <v>2.5</v>
      </c>
      <c r="V27" s="34">
        <v>3</v>
      </c>
      <c r="W27" s="4">
        <v>2</v>
      </c>
      <c r="X27" s="4">
        <v>3</v>
      </c>
      <c r="Y27" s="7">
        <f t="shared" si="29"/>
        <v>2.6666666666666665</v>
      </c>
      <c r="Z27" s="4">
        <v>1</v>
      </c>
      <c r="AA27" s="4">
        <v>1</v>
      </c>
      <c r="AB27" s="4">
        <f t="shared" si="10"/>
        <v>1</v>
      </c>
      <c r="AC27" s="7">
        <v>2.6666666669999999</v>
      </c>
      <c r="AD27" s="7">
        <v>5.0666666669999998</v>
      </c>
      <c r="AE27" s="7">
        <f t="shared" si="3"/>
        <v>2.4</v>
      </c>
      <c r="AF27" s="4">
        <v>0</v>
      </c>
      <c r="AG27" s="4">
        <v>2</v>
      </c>
      <c r="AH27" s="4">
        <f t="shared" si="4"/>
        <v>2</v>
      </c>
      <c r="AI27" s="4">
        <v>5</v>
      </c>
      <c r="AJ27" s="4">
        <v>5</v>
      </c>
      <c r="AK27" s="4">
        <f t="shared" si="5"/>
        <v>10</v>
      </c>
      <c r="AL27" s="4">
        <f t="shared" si="6"/>
        <v>8</v>
      </c>
      <c r="AM27" s="7">
        <v>3.4666666666666668</v>
      </c>
      <c r="AN27" s="7">
        <v>3.1333333333333333</v>
      </c>
      <c r="AO27" s="7">
        <f t="shared" si="7"/>
        <v>-0.33333333333333348</v>
      </c>
      <c r="AP27" s="7">
        <v>3.2</v>
      </c>
      <c r="AQ27" s="7">
        <v>2.7333333333333334</v>
      </c>
      <c r="AR27" s="35">
        <f t="shared" si="8"/>
        <v>-0.46666666666666679</v>
      </c>
      <c r="AS27" s="7">
        <v>3.1052631580000001</v>
      </c>
      <c r="AT27" s="7">
        <v>2.4705882350000001</v>
      </c>
      <c r="AU27" s="7">
        <v>0.63467492299999995</v>
      </c>
      <c r="AV27" s="52">
        <v>4.0388E-2</v>
      </c>
      <c r="AW27" s="16">
        <v>1.6473000000000002E-2</v>
      </c>
      <c r="AX27" s="16">
        <f t="shared" si="11"/>
        <v>-2.3914999999999999E-2</v>
      </c>
      <c r="AY27" s="16">
        <v>2.9995000000000001E-2</v>
      </c>
      <c r="AZ27" s="16">
        <v>2.8008999999999999E-2</v>
      </c>
      <c r="BA27" s="16">
        <f t="shared" si="12"/>
        <v>-1.9860000000000017E-3</v>
      </c>
      <c r="BB27" s="16">
        <f t="shared" si="13"/>
        <v>-1.29505E-2</v>
      </c>
      <c r="BC27" s="16">
        <v>-5.4850000000000003E-3</v>
      </c>
      <c r="BD27" s="16">
        <v>-1.252E-2</v>
      </c>
      <c r="BE27" s="16">
        <f t="shared" si="14"/>
        <v>-7.0349999999999996E-3</v>
      </c>
      <c r="BF27" s="16">
        <v>-1.3964000000000001E-2</v>
      </c>
      <c r="BG27" s="16">
        <v>-1.5824000000000001E-2</v>
      </c>
      <c r="BH27" s="16">
        <f t="shared" si="15"/>
        <v>-1.8600000000000005E-3</v>
      </c>
      <c r="BI27" s="16">
        <f t="shared" si="16"/>
        <v>-4.4475000000000001E-3</v>
      </c>
      <c r="BJ27" s="16">
        <v>-3.6798999999999998E-2</v>
      </c>
      <c r="BK27" s="16">
        <v>9.025E-3</v>
      </c>
      <c r="BL27" s="16">
        <f t="shared" si="17"/>
        <v>4.5823999999999997E-2</v>
      </c>
      <c r="BM27" s="16">
        <v>-2.3647000000000001E-2</v>
      </c>
      <c r="BN27" s="16">
        <v>-4.5430999999999999E-2</v>
      </c>
      <c r="BO27" s="16">
        <f t="shared" si="18"/>
        <v>-2.1783999999999998E-2</v>
      </c>
      <c r="BP27" s="16">
        <f t="shared" si="19"/>
        <v>1.2019999999999999E-2</v>
      </c>
      <c r="BQ27" s="16">
        <v>8.2641999999999993E-2</v>
      </c>
      <c r="BR27" s="16">
        <v>-1.3916E-2</v>
      </c>
      <c r="BS27" s="16">
        <f t="shared" si="20"/>
        <v>-9.6557999999999991E-2</v>
      </c>
      <c r="BT27" s="16">
        <v>0.11462600000000001</v>
      </c>
      <c r="BU27" s="16">
        <v>-3.9964E-2</v>
      </c>
      <c r="BV27" s="16">
        <f t="shared" si="21"/>
        <v>-0.15459000000000001</v>
      </c>
      <c r="BW27" s="16">
        <f t="shared" si="22"/>
        <v>-0.12557399999999999</v>
      </c>
      <c r="BX27" s="16">
        <v>-2.7026999999999999E-2</v>
      </c>
      <c r="BY27" s="16">
        <v>-6.8655999999999995E-2</v>
      </c>
      <c r="BZ27" s="16">
        <f t="shared" si="23"/>
        <v>-4.1628999999999999E-2</v>
      </c>
      <c r="CA27" s="16">
        <v>-7.2141999999999998E-2</v>
      </c>
      <c r="CB27" s="16">
        <v>-7.2868000000000002E-2</v>
      </c>
      <c r="CC27" s="16">
        <f t="shared" si="24"/>
        <v>-7.2600000000000442E-4</v>
      </c>
      <c r="CD27" s="16">
        <f t="shared" si="25"/>
        <v>-2.1177500000000002E-2</v>
      </c>
      <c r="CE27" s="16">
        <v>1.07E-4</v>
      </c>
      <c r="CF27" s="16">
        <v>-2.3102999999999999E-2</v>
      </c>
      <c r="CG27" s="16">
        <f t="shared" si="26"/>
        <v>-2.3209999999999998E-2</v>
      </c>
      <c r="CH27" s="16">
        <v>1.0637000000000001E-2</v>
      </c>
      <c r="CI27" s="16">
        <v>8.1599999999999999E-4</v>
      </c>
      <c r="CJ27" s="16">
        <f t="shared" si="27"/>
        <v>-9.8209999999999999E-3</v>
      </c>
      <c r="CK27" s="26">
        <f t="shared" si="28"/>
        <v>-1.6515499999999999E-2</v>
      </c>
    </row>
    <row r="28" spans="1:89" x14ac:dyDescent="0.25">
      <c r="A28" s="40" t="s">
        <v>52</v>
      </c>
      <c r="B28" s="4">
        <v>19</v>
      </c>
      <c r="C28" s="4">
        <v>1</v>
      </c>
      <c r="D28" s="4">
        <v>1</v>
      </c>
      <c r="E28" s="4">
        <v>4</v>
      </c>
      <c r="F28" s="4">
        <v>1</v>
      </c>
      <c r="G28" s="6">
        <f t="shared" si="0"/>
        <v>3.8888888888888884</v>
      </c>
      <c r="H28" s="6">
        <f t="shared" si="1"/>
        <v>-0.78000931435044052</v>
      </c>
      <c r="I28" s="4">
        <v>2</v>
      </c>
      <c r="J28" s="4">
        <v>1</v>
      </c>
      <c r="K28" s="6">
        <v>1.6666666666666667</v>
      </c>
      <c r="L28" s="4">
        <v>29</v>
      </c>
      <c r="M28" s="4">
        <v>36</v>
      </c>
      <c r="N28" s="4">
        <v>40</v>
      </c>
      <c r="O28" s="4">
        <v>52</v>
      </c>
      <c r="P28" s="6">
        <f t="shared" si="9"/>
        <v>42.666666666666664</v>
      </c>
      <c r="Q28" s="4" t="s">
        <v>24</v>
      </c>
      <c r="R28" s="4">
        <v>3</v>
      </c>
      <c r="S28" s="4">
        <v>2</v>
      </c>
      <c r="T28" s="4">
        <v>4</v>
      </c>
      <c r="U28" s="32">
        <f t="shared" si="2"/>
        <v>3</v>
      </c>
      <c r="V28" s="34">
        <v>3</v>
      </c>
      <c r="W28" s="4">
        <v>3</v>
      </c>
      <c r="X28" s="4">
        <v>5</v>
      </c>
      <c r="Y28" s="7">
        <f t="shared" si="29"/>
        <v>3.6666666666666665</v>
      </c>
      <c r="Z28" s="4">
        <v>2</v>
      </c>
      <c r="AA28" s="4">
        <v>2</v>
      </c>
      <c r="AB28" s="4">
        <f t="shared" si="10"/>
        <v>2</v>
      </c>
      <c r="AC28" s="7">
        <v>3.0666666669999998</v>
      </c>
      <c r="AD28" s="7">
        <v>5.4666666670000001</v>
      </c>
      <c r="AE28" s="7">
        <f t="shared" si="3"/>
        <v>2.4000000000000004</v>
      </c>
      <c r="AF28" s="4">
        <v>0</v>
      </c>
      <c r="AG28" s="4">
        <v>0</v>
      </c>
      <c r="AH28" s="4">
        <f t="shared" si="4"/>
        <v>0</v>
      </c>
      <c r="AI28" s="4">
        <v>0</v>
      </c>
      <c r="AJ28" s="4">
        <v>2</v>
      </c>
      <c r="AK28" s="4">
        <f t="shared" si="5"/>
        <v>2</v>
      </c>
      <c r="AL28" s="4">
        <f t="shared" si="6"/>
        <v>2</v>
      </c>
      <c r="AM28" s="7">
        <v>2.5333333333333332</v>
      </c>
      <c r="AN28" s="7">
        <v>3.4666666666666668</v>
      </c>
      <c r="AO28" s="7">
        <f t="shared" si="7"/>
        <v>0.93333333333333357</v>
      </c>
      <c r="AP28" s="7">
        <v>2.4666666666666668</v>
      </c>
      <c r="AQ28" s="7">
        <v>3.2</v>
      </c>
      <c r="AR28" s="35">
        <f t="shared" si="8"/>
        <v>0.73333333333333339</v>
      </c>
      <c r="AS28" s="7">
        <v>3.05</v>
      </c>
      <c r="AT28" s="7">
        <v>3.55</v>
      </c>
      <c r="AU28" s="7">
        <v>-0.5</v>
      </c>
      <c r="AV28" s="52">
        <v>-1.4758E-2</v>
      </c>
      <c r="AW28" s="16">
        <v>7.6999999999999996E-4</v>
      </c>
      <c r="AX28" s="16">
        <f t="shared" si="11"/>
        <v>1.5528E-2</v>
      </c>
      <c r="AY28" s="16">
        <v>-1.1219E-2</v>
      </c>
      <c r="AZ28" s="16">
        <v>1.6410999999999999E-2</v>
      </c>
      <c r="BA28" s="16">
        <f t="shared" si="12"/>
        <v>2.7629999999999998E-2</v>
      </c>
      <c r="BB28" s="16">
        <f t="shared" si="13"/>
        <v>2.1579000000000001E-2</v>
      </c>
      <c r="BC28" s="16">
        <v>1.2846E-2</v>
      </c>
      <c r="BD28" s="16">
        <v>2.7812E-2</v>
      </c>
      <c r="BE28" s="16">
        <f t="shared" si="14"/>
        <v>1.4966E-2</v>
      </c>
      <c r="BF28" s="16">
        <v>8.567E-3</v>
      </c>
      <c r="BG28" s="16">
        <v>2.3137999999999999E-2</v>
      </c>
      <c r="BH28" s="16">
        <f t="shared" si="15"/>
        <v>1.4570999999999999E-2</v>
      </c>
      <c r="BI28" s="16">
        <f t="shared" si="16"/>
        <v>1.47685E-2</v>
      </c>
      <c r="BJ28" s="16">
        <v>5.0642E-2</v>
      </c>
      <c r="BK28" s="16">
        <v>3.7339999999999998E-2</v>
      </c>
      <c r="BL28" s="16">
        <f t="shared" si="17"/>
        <v>-1.3302000000000001E-2</v>
      </c>
      <c r="BM28" s="16">
        <v>-1.696E-3</v>
      </c>
      <c r="BN28" s="16">
        <v>1.0139999999999999E-3</v>
      </c>
      <c r="BO28" s="16">
        <f t="shared" si="18"/>
        <v>2.7099999999999997E-3</v>
      </c>
      <c r="BP28" s="16">
        <f t="shared" si="19"/>
        <v>-5.2960000000000004E-3</v>
      </c>
      <c r="BQ28" s="16">
        <v>1.7517999999999999E-2</v>
      </c>
      <c r="BR28" s="16">
        <v>2.8506E-2</v>
      </c>
      <c r="BS28" s="16">
        <f t="shared" si="20"/>
        <v>1.0988000000000001E-2</v>
      </c>
      <c r="BT28" s="16">
        <v>-4.3090000000000003E-3</v>
      </c>
      <c r="BU28" s="16">
        <v>5.6160000000000003E-3</v>
      </c>
      <c r="BV28" s="16">
        <f t="shared" si="21"/>
        <v>9.9249999999999998E-3</v>
      </c>
      <c r="BW28" s="16">
        <f t="shared" si="22"/>
        <v>1.0456500000000001E-2</v>
      </c>
      <c r="BX28" s="16">
        <v>-5.602E-2</v>
      </c>
      <c r="BY28" s="16">
        <v>-4.6892000000000003E-2</v>
      </c>
      <c r="BZ28" s="16">
        <f t="shared" si="23"/>
        <v>9.1279999999999972E-3</v>
      </c>
      <c r="CA28" s="16">
        <v>-4.4177000000000001E-2</v>
      </c>
      <c r="CB28" s="16">
        <v>-1.3445E-2</v>
      </c>
      <c r="CC28" s="16">
        <f t="shared" si="24"/>
        <v>3.0732000000000002E-2</v>
      </c>
      <c r="CD28" s="16">
        <f t="shared" si="25"/>
        <v>1.993E-2</v>
      </c>
      <c r="CE28" s="16">
        <v>-1.5358E-2</v>
      </c>
      <c r="CF28" s="16">
        <v>3.9560000000000003E-3</v>
      </c>
      <c r="CG28" s="16">
        <f t="shared" si="26"/>
        <v>1.9314000000000001E-2</v>
      </c>
      <c r="CH28" s="16">
        <v>-9.2370000000000004E-3</v>
      </c>
      <c r="CI28" s="16">
        <v>4.4389999999999999E-2</v>
      </c>
      <c r="CJ28" s="16">
        <f t="shared" si="27"/>
        <v>5.3627000000000001E-2</v>
      </c>
      <c r="CK28" s="26">
        <f t="shared" si="28"/>
        <v>3.6470500000000003E-2</v>
      </c>
    </row>
    <row r="29" spans="1:89" x14ac:dyDescent="0.25">
      <c r="A29" s="40" t="s">
        <v>53</v>
      </c>
      <c r="B29" s="4">
        <v>20</v>
      </c>
      <c r="C29" s="4">
        <v>1</v>
      </c>
      <c r="D29" s="4">
        <v>5</v>
      </c>
      <c r="E29" s="4">
        <v>4</v>
      </c>
      <c r="F29" s="4">
        <v>1</v>
      </c>
      <c r="G29" s="6">
        <f t="shared" si="0"/>
        <v>3.8888888888888884</v>
      </c>
      <c r="H29" s="6">
        <f t="shared" si="1"/>
        <v>-0.78000931435044052</v>
      </c>
      <c r="I29" s="4">
        <v>1</v>
      </c>
      <c r="J29" s="4">
        <v>1</v>
      </c>
      <c r="K29" s="6">
        <v>1</v>
      </c>
      <c r="L29" s="4">
        <v>41</v>
      </c>
      <c r="M29" s="4">
        <v>59</v>
      </c>
      <c r="N29" s="4">
        <v>50</v>
      </c>
      <c r="O29" s="4">
        <v>60</v>
      </c>
      <c r="P29" s="6">
        <f t="shared" si="9"/>
        <v>56.333333333333336</v>
      </c>
      <c r="Q29" s="4" t="s">
        <v>23</v>
      </c>
      <c r="R29" s="4">
        <v>1</v>
      </c>
      <c r="S29" s="4">
        <v>1</v>
      </c>
      <c r="T29" s="4">
        <v>1</v>
      </c>
      <c r="U29" s="32">
        <f t="shared" si="2"/>
        <v>1</v>
      </c>
      <c r="V29" s="34">
        <v>3</v>
      </c>
      <c r="W29" s="4">
        <v>1</v>
      </c>
      <c r="X29" s="4">
        <v>4</v>
      </c>
      <c r="Y29" s="7">
        <f t="shared" si="29"/>
        <v>2.6666666666666665</v>
      </c>
      <c r="Z29" s="4">
        <v>2</v>
      </c>
      <c r="AA29" s="4">
        <v>5</v>
      </c>
      <c r="AB29" s="4">
        <f t="shared" si="10"/>
        <v>3.5</v>
      </c>
      <c r="AC29" s="7">
        <v>3.5333333329999999</v>
      </c>
      <c r="AD29" s="7">
        <v>6.5333333329999999</v>
      </c>
      <c r="AE29" s="7">
        <f t="shared" si="3"/>
        <v>3</v>
      </c>
      <c r="AF29" s="4">
        <v>5</v>
      </c>
      <c r="AG29" s="4">
        <v>0</v>
      </c>
      <c r="AH29" s="4">
        <f t="shared" si="4"/>
        <v>5</v>
      </c>
      <c r="AI29" s="4">
        <v>14</v>
      </c>
      <c r="AJ29" s="4">
        <v>0</v>
      </c>
      <c r="AK29" s="4">
        <f t="shared" si="5"/>
        <v>14</v>
      </c>
      <c r="AL29" s="4">
        <f t="shared" si="6"/>
        <v>9</v>
      </c>
      <c r="AM29" s="7">
        <v>3.0666666666666669</v>
      </c>
      <c r="AN29" s="7">
        <v>4</v>
      </c>
      <c r="AO29" s="7">
        <f t="shared" si="7"/>
        <v>0.93333333333333313</v>
      </c>
      <c r="AP29" s="7">
        <v>3.0666666666666669</v>
      </c>
      <c r="AQ29" s="7">
        <v>4</v>
      </c>
      <c r="AR29" s="35">
        <f t="shared" si="8"/>
        <v>0.93333333333333313</v>
      </c>
      <c r="AS29" s="7">
        <v>4.8499999999999996</v>
      </c>
      <c r="AT29" s="7">
        <v>2.95</v>
      </c>
      <c r="AU29" s="7">
        <v>1.9</v>
      </c>
      <c r="AV29" s="52">
        <v>1.3591000000000001E-2</v>
      </c>
      <c r="AW29" s="16">
        <v>-3.3451000000000002E-2</v>
      </c>
      <c r="AX29" s="16">
        <f t="shared" si="11"/>
        <v>-4.7042E-2</v>
      </c>
      <c r="AY29" s="16">
        <v>3.4293999999999998E-2</v>
      </c>
      <c r="AZ29" s="16">
        <v>9.6710000000000008E-3</v>
      </c>
      <c r="BA29" s="16">
        <f t="shared" si="12"/>
        <v>-2.4622999999999999E-2</v>
      </c>
      <c r="BB29" s="16">
        <f t="shared" si="13"/>
        <v>-3.5832500000000003E-2</v>
      </c>
      <c r="BC29" s="16">
        <v>-4.6176000000000002E-2</v>
      </c>
      <c r="BD29" s="16">
        <v>-4.6136999999999997E-2</v>
      </c>
      <c r="BE29" s="16">
        <f t="shared" si="14"/>
        <v>3.9000000000004309E-5</v>
      </c>
      <c r="BF29" s="16">
        <v>-1.0177E-2</v>
      </c>
      <c r="BG29" s="16">
        <v>-5.1980000000000004E-3</v>
      </c>
      <c r="BH29" s="16">
        <f t="shared" si="15"/>
        <v>4.9789999999999999E-3</v>
      </c>
      <c r="BI29" s="16">
        <f t="shared" si="16"/>
        <v>2.5090000000000021E-3</v>
      </c>
      <c r="BJ29" s="16">
        <v>-4.496E-3</v>
      </c>
      <c r="BK29" s="16">
        <v>-4.3791999999999998E-2</v>
      </c>
      <c r="BL29" s="16">
        <f t="shared" si="17"/>
        <v>-3.9295999999999998E-2</v>
      </c>
      <c r="BM29" s="16">
        <v>0.14432500000000001</v>
      </c>
      <c r="BN29" s="16">
        <v>0.129134</v>
      </c>
      <c r="BO29" s="16">
        <f t="shared" si="18"/>
        <v>-1.519100000000001E-2</v>
      </c>
      <c r="BP29" s="16">
        <f t="shared" si="19"/>
        <v>-2.7243500000000004E-2</v>
      </c>
      <c r="BQ29" s="16">
        <v>2.3059E-2</v>
      </c>
      <c r="BR29" s="16">
        <v>2.9080999999999999E-2</v>
      </c>
      <c r="BS29" s="16">
        <f t="shared" si="20"/>
        <v>6.0219999999999996E-3</v>
      </c>
      <c r="BT29" s="16">
        <v>-3.7620000000000002E-3</v>
      </c>
      <c r="BU29" s="16">
        <v>2.3900000000000002E-3</v>
      </c>
      <c r="BV29" s="16">
        <f t="shared" si="21"/>
        <v>6.1520000000000004E-3</v>
      </c>
      <c r="BW29" s="16">
        <f t="shared" si="22"/>
        <v>6.0870000000000004E-3</v>
      </c>
      <c r="BX29" s="16">
        <v>-8.3450999999999997E-2</v>
      </c>
      <c r="BY29" s="16">
        <v>-9.9777000000000005E-2</v>
      </c>
      <c r="BZ29" s="16">
        <f t="shared" si="23"/>
        <v>-1.6326000000000007E-2</v>
      </c>
      <c r="CA29" s="16">
        <v>-0.10526000000000001</v>
      </c>
      <c r="CB29" s="16">
        <v>-0.156803</v>
      </c>
      <c r="CC29" s="16">
        <f t="shared" si="24"/>
        <v>-5.1542999999999992E-2</v>
      </c>
      <c r="CD29" s="16">
        <f t="shared" si="25"/>
        <v>-3.3934499999999999E-2</v>
      </c>
      <c r="CE29" s="16">
        <v>-5.8374000000000002E-2</v>
      </c>
      <c r="CF29" s="16">
        <v>-1.0515E-2</v>
      </c>
      <c r="CG29" s="16">
        <f t="shared" si="26"/>
        <v>4.7858999999999999E-2</v>
      </c>
      <c r="CH29" s="16">
        <v>-4.6432000000000001E-2</v>
      </c>
      <c r="CI29" s="16">
        <v>-1.3903E-2</v>
      </c>
      <c r="CJ29" s="16">
        <f t="shared" si="27"/>
        <v>3.2529000000000002E-2</v>
      </c>
      <c r="CK29" s="26">
        <f t="shared" si="28"/>
        <v>4.0194000000000001E-2</v>
      </c>
    </row>
    <row r="30" spans="1:89" x14ac:dyDescent="0.25">
      <c r="A30" s="40" t="s">
        <v>54</v>
      </c>
      <c r="B30" s="4">
        <v>19</v>
      </c>
      <c r="C30" s="4">
        <v>2</v>
      </c>
      <c r="D30" s="4">
        <v>4</v>
      </c>
      <c r="E30" s="4">
        <v>4</v>
      </c>
      <c r="F30" s="4">
        <v>1</v>
      </c>
      <c r="G30" s="6">
        <f t="shared" si="0"/>
        <v>3.8888888888888884</v>
      </c>
      <c r="H30" s="6">
        <f t="shared" si="1"/>
        <v>-0.78000931435044052</v>
      </c>
      <c r="I30" s="4">
        <v>4</v>
      </c>
      <c r="J30" s="4">
        <v>5</v>
      </c>
      <c r="K30" s="6">
        <v>2.6666666666666665</v>
      </c>
      <c r="L30" s="4">
        <v>40</v>
      </c>
      <c r="M30" s="4">
        <v>48</v>
      </c>
      <c r="N30" s="4">
        <v>55</v>
      </c>
      <c r="O30" s="4">
        <v>51</v>
      </c>
      <c r="P30" s="6">
        <f t="shared" si="9"/>
        <v>51.333333333333336</v>
      </c>
      <c r="Q30" s="4" t="s">
        <v>24</v>
      </c>
      <c r="R30" s="4">
        <v>3</v>
      </c>
      <c r="S30" s="4">
        <v>1</v>
      </c>
      <c r="T30" s="4">
        <v>2</v>
      </c>
      <c r="U30" s="32">
        <f t="shared" si="2"/>
        <v>1.5</v>
      </c>
      <c r="V30" s="34">
        <v>2</v>
      </c>
      <c r="W30" s="4">
        <v>4</v>
      </c>
      <c r="X30" s="4">
        <v>2</v>
      </c>
      <c r="Y30" s="7">
        <f t="shared" si="29"/>
        <v>2.6666666666666665</v>
      </c>
      <c r="Z30" s="4">
        <v>3</v>
      </c>
      <c r="AA30" s="4">
        <v>2</v>
      </c>
      <c r="AB30" s="4">
        <f t="shared" si="10"/>
        <v>2.5</v>
      </c>
      <c r="AC30" s="7">
        <v>3.4666666670000001</v>
      </c>
      <c r="AD30" s="7">
        <v>4.266666667</v>
      </c>
      <c r="AE30" s="7">
        <f t="shared" si="3"/>
        <v>0.79999999999999982</v>
      </c>
      <c r="AF30" s="4">
        <v>0</v>
      </c>
      <c r="AG30" s="4">
        <v>0</v>
      </c>
      <c r="AH30" s="4">
        <f t="shared" si="4"/>
        <v>0</v>
      </c>
      <c r="AI30" s="4">
        <v>0</v>
      </c>
      <c r="AJ30" s="4">
        <v>0</v>
      </c>
      <c r="AK30" s="4">
        <f t="shared" si="5"/>
        <v>0</v>
      </c>
      <c r="AL30" s="4">
        <f t="shared" si="6"/>
        <v>0</v>
      </c>
      <c r="AM30" s="7">
        <v>3.4</v>
      </c>
      <c r="AN30" s="7">
        <v>3.9333333333333331</v>
      </c>
      <c r="AO30" s="7">
        <f t="shared" si="7"/>
        <v>0.53333333333333321</v>
      </c>
      <c r="AP30" s="7">
        <v>3.6</v>
      </c>
      <c r="AQ30" s="7">
        <v>3.9333333333333331</v>
      </c>
      <c r="AR30" s="35">
        <f t="shared" si="8"/>
        <v>0.33333333333333304</v>
      </c>
      <c r="AS30" s="7">
        <v>2.6842105260000002</v>
      </c>
      <c r="AT30" s="7">
        <v>1.8</v>
      </c>
      <c r="AU30" s="7">
        <v>0.88421052600000005</v>
      </c>
      <c r="AV30" s="52">
        <v>3.3571999999999998E-2</v>
      </c>
      <c r="AW30" s="16">
        <v>3.2571999999999997E-2</v>
      </c>
      <c r="AX30" s="16">
        <f t="shared" si="11"/>
        <v>-1.0000000000000009E-3</v>
      </c>
      <c r="AY30" s="16">
        <v>-1.6548E-2</v>
      </c>
      <c r="AZ30" s="16">
        <v>-6.6859000000000002E-2</v>
      </c>
      <c r="BA30" s="16">
        <f t="shared" si="12"/>
        <v>-5.0311000000000002E-2</v>
      </c>
      <c r="BB30" s="16">
        <f t="shared" si="13"/>
        <v>-2.5655500000000001E-2</v>
      </c>
      <c r="BC30" s="16">
        <v>4.4429999999999999E-3</v>
      </c>
      <c r="BD30" s="16">
        <v>4.7843999999999998E-2</v>
      </c>
      <c r="BE30" s="16">
        <f t="shared" si="14"/>
        <v>4.3400999999999995E-2</v>
      </c>
      <c r="BF30" s="16">
        <v>-3.5614E-2</v>
      </c>
      <c r="BG30" s="16">
        <v>6.1739999999999998E-3</v>
      </c>
      <c r="BH30" s="16">
        <f t="shared" si="15"/>
        <v>4.1787999999999999E-2</v>
      </c>
      <c r="BI30" s="16">
        <f t="shared" si="16"/>
        <v>4.2594499999999993E-2</v>
      </c>
      <c r="BJ30" s="16">
        <v>-3.8995000000000002E-2</v>
      </c>
      <c r="BK30" s="16">
        <v>-3.1405000000000002E-2</v>
      </c>
      <c r="BL30" s="16">
        <f t="shared" si="17"/>
        <v>7.5899999999999995E-3</v>
      </c>
      <c r="BM30" s="16">
        <v>-2.6747E-2</v>
      </c>
      <c r="BN30" s="16">
        <v>8.3479999999999995E-3</v>
      </c>
      <c r="BO30" s="16">
        <f t="shared" si="18"/>
        <v>3.5095000000000001E-2</v>
      </c>
      <c r="BP30" s="16">
        <f t="shared" si="19"/>
        <v>2.13425E-2</v>
      </c>
      <c r="BQ30" s="16">
        <v>6.8667000000000006E-2</v>
      </c>
      <c r="BR30" s="16">
        <v>1.4371E-2</v>
      </c>
      <c r="BS30" s="16">
        <f t="shared" si="20"/>
        <v>-5.4296000000000004E-2</v>
      </c>
      <c r="BT30" s="16">
        <v>7.8406000000000003E-2</v>
      </c>
      <c r="BU30" s="16">
        <v>4.6689000000000001E-2</v>
      </c>
      <c r="BV30" s="16">
        <f t="shared" si="21"/>
        <v>-3.1717000000000002E-2</v>
      </c>
      <c r="BW30" s="16">
        <f t="shared" si="22"/>
        <v>-4.3006500000000003E-2</v>
      </c>
      <c r="BX30" s="16">
        <v>-6.4535999999999996E-2</v>
      </c>
      <c r="BY30" s="16">
        <v>-3.5682999999999999E-2</v>
      </c>
      <c r="BZ30" s="16">
        <f t="shared" si="23"/>
        <v>2.8852999999999997E-2</v>
      </c>
      <c r="CA30" s="16">
        <v>-3.1237999999999998E-2</v>
      </c>
      <c r="CB30" s="16">
        <v>-1.1752E-2</v>
      </c>
      <c r="CC30" s="16">
        <f t="shared" si="24"/>
        <v>1.9485999999999996E-2</v>
      </c>
      <c r="CD30" s="16">
        <f t="shared" si="25"/>
        <v>2.4169499999999997E-2</v>
      </c>
      <c r="CE30" s="16">
        <v>-2.4756E-2</v>
      </c>
      <c r="CF30" s="16">
        <v>8.352E-3</v>
      </c>
      <c r="CG30" s="16">
        <f t="shared" si="26"/>
        <v>3.3107999999999999E-2</v>
      </c>
      <c r="CH30" s="16">
        <v>3.6619999999999999E-3</v>
      </c>
      <c r="CI30" s="16">
        <v>-1.4629E-2</v>
      </c>
      <c r="CJ30" s="16">
        <f t="shared" si="27"/>
        <v>-1.8290999999999998E-2</v>
      </c>
      <c r="CK30" s="26">
        <f t="shared" si="28"/>
        <v>7.4085000000000002E-3</v>
      </c>
    </row>
    <row r="31" spans="1:89" x14ac:dyDescent="0.25">
      <c r="A31" s="40" t="s">
        <v>55</v>
      </c>
      <c r="B31" s="4">
        <v>20</v>
      </c>
      <c r="C31" s="4">
        <v>2</v>
      </c>
      <c r="D31" s="4">
        <v>1</v>
      </c>
      <c r="E31" s="4">
        <v>4</v>
      </c>
      <c r="F31" s="4">
        <v>6</v>
      </c>
      <c r="G31" s="6">
        <f t="shared" si="0"/>
        <v>6.6666666666666661</v>
      </c>
      <c r="H31" s="6">
        <f t="shared" si="1"/>
        <v>1.7669598753652855</v>
      </c>
      <c r="I31" s="4">
        <v>1</v>
      </c>
      <c r="J31" s="4">
        <v>1</v>
      </c>
      <c r="K31" s="6">
        <v>1</v>
      </c>
      <c r="L31" s="4">
        <v>42</v>
      </c>
      <c r="M31" s="4">
        <v>46</v>
      </c>
      <c r="N31" s="4">
        <v>36</v>
      </c>
      <c r="O31" s="4">
        <v>50</v>
      </c>
      <c r="P31" s="6">
        <f t="shared" si="9"/>
        <v>44</v>
      </c>
      <c r="Q31" s="4" t="s">
        <v>24</v>
      </c>
      <c r="R31" s="4">
        <v>1</v>
      </c>
      <c r="S31" s="4">
        <v>2</v>
      </c>
      <c r="T31" s="4">
        <v>2</v>
      </c>
      <c r="U31" s="32">
        <f t="shared" si="2"/>
        <v>2</v>
      </c>
      <c r="V31" s="34">
        <v>3</v>
      </c>
      <c r="W31" s="4">
        <v>3</v>
      </c>
      <c r="X31" s="4">
        <v>6</v>
      </c>
      <c r="Y31" s="7">
        <f t="shared" si="29"/>
        <v>4</v>
      </c>
      <c r="Z31" s="4">
        <v>1</v>
      </c>
      <c r="AA31" s="4">
        <v>3</v>
      </c>
      <c r="AB31" s="4">
        <f t="shared" si="10"/>
        <v>2</v>
      </c>
      <c r="AC31" s="7">
        <v>2.6</v>
      </c>
      <c r="AD31" s="7">
        <v>6.0666666669999998</v>
      </c>
      <c r="AE31" s="7">
        <f t="shared" si="3"/>
        <v>3.4666666669999997</v>
      </c>
      <c r="AF31" s="4">
        <v>0</v>
      </c>
      <c r="AG31" s="4">
        <v>0</v>
      </c>
      <c r="AH31" s="4">
        <f t="shared" si="4"/>
        <v>0</v>
      </c>
      <c r="AI31" s="4">
        <v>0</v>
      </c>
      <c r="AJ31" s="4">
        <v>0</v>
      </c>
      <c r="AK31" s="4">
        <f t="shared" si="5"/>
        <v>0</v>
      </c>
      <c r="AL31" s="4">
        <f t="shared" si="6"/>
        <v>0</v>
      </c>
      <c r="AM31" s="7">
        <v>2.9333333333333331</v>
      </c>
      <c r="AN31" s="7">
        <v>2.9333333333333331</v>
      </c>
      <c r="AO31" s="7">
        <f t="shared" si="7"/>
        <v>0</v>
      </c>
      <c r="AP31" s="7">
        <v>2.6666666666666665</v>
      </c>
      <c r="AQ31" s="7">
        <v>3.2</v>
      </c>
      <c r="AR31" s="35">
        <f t="shared" si="8"/>
        <v>0.53333333333333366</v>
      </c>
      <c r="AS31" s="7">
        <v>4.1052631579999996</v>
      </c>
      <c r="AT31" s="7">
        <v>2.263157895</v>
      </c>
      <c r="AU31" s="7">
        <v>1.8421052630000001</v>
      </c>
      <c r="AV31" s="52">
        <v>-3.8023000000000001E-2</v>
      </c>
      <c r="AW31" s="16">
        <v>-2.4943E-2</v>
      </c>
      <c r="AX31" s="16">
        <f t="shared" si="11"/>
        <v>1.3080000000000001E-2</v>
      </c>
      <c r="AY31" s="16">
        <v>7.7299999999999999E-3</v>
      </c>
      <c r="AZ31" s="16">
        <v>9.2500000000000004E-4</v>
      </c>
      <c r="BA31" s="16">
        <f t="shared" si="12"/>
        <v>-6.8050000000000003E-3</v>
      </c>
      <c r="BB31" s="16">
        <f t="shared" si="13"/>
        <v>3.1375000000000005E-3</v>
      </c>
      <c r="BC31" s="16">
        <v>-4.5599999999999998E-3</v>
      </c>
      <c r="BD31" s="16">
        <v>-6.4650000000000003E-3</v>
      </c>
      <c r="BE31" s="16">
        <f t="shared" si="14"/>
        <v>-1.9050000000000004E-3</v>
      </c>
      <c r="BF31" s="16">
        <v>-1.1604E-2</v>
      </c>
      <c r="BG31" s="16">
        <v>-6.4749999999999999E-3</v>
      </c>
      <c r="BH31" s="16">
        <f t="shared" si="15"/>
        <v>5.1289999999999999E-3</v>
      </c>
      <c r="BI31" s="16">
        <f t="shared" si="16"/>
        <v>1.6119999999999997E-3</v>
      </c>
      <c r="BJ31" s="16">
        <v>1.3651E-2</v>
      </c>
      <c r="BK31" s="16">
        <v>7.8925999999999996E-2</v>
      </c>
      <c r="BL31" s="16">
        <f t="shared" si="17"/>
        <v>6.5275E-2</v>
      </c>
      <c r="BM31" s="16">
        <v>2.967E-3</v>
      </c>
      <c r="BN31" s="16">
        <v>0.101301</v>
      </c>
      <c r="BO31" s="16">
        <f t="shared" si="18"/>
        <v>9.8334000000000005E-2</v>
      </c>
      <c r="BP31" s="16">
        <f t="shared" si="19"/>
        <v>8.1804500000000002E-2</v>
      </c>
      <c r="BQ31" s="16">
        <v>-3.2740999999999999E-2</v>
      </c>
      <c r="BR31" s="16">
        <v>-3.4414E-2</v>
      </c>
      <c r="BS31" s="16">
        <f t="shared" si="20"/>
        <v>-1.6730000000000009E-3</v>
      </c>
      <c r="BT31" s="16">
        <v>-2.1440000000000001E-2</v>
      </c>
      <c r="BU31" s="16">
        <v>-1.7638999999999998E-2</v>
      </c>
      <c r="BV31" s="16">
        <f t="shared" si="21"/>
        <v>3.8010000000000023E-3</v>
      </c>
      <c r="BW31" s="16">
        <f t="shared" si="22"/>
        <v>1.0640000000000007E-3</v>
      </c>
      <c r="BX31" s="16">
        <v>2.7659999999999998E-3</v>
      </c>
      <c r="BY31" s="16">
        <v>-1.7042999999999999E-2</v>
      </c>
      <c r="BZ31" s="16">
        <f t="shared" si="23"/>
        <v>-1.9809E-2</v>
      </c>
      <c r="CA31" s="16">
        <v>4.2700000000000004E-3</v>
      </c>
      <c r="CB31" s="16">
        <v>-3.1655999999999997E-2</v>
      </c>
      <c r="CC31" s="16">
        <f t="shared" si="24"/>
        <v>-3.5926E-2</v>
      </c>
      <c r="CD31" s="16">
        <f t="shared" si="25"/>
        <v>-2.78675E-2</v>
      </c>
      <c r="CE31" s="16">
        <v>-1.0480000000000001E-3</v>
      </c>
      <c r="CF31" s="16">
        <v>1.9435000000000001E-2</v>
      </c>
      <c r="CG31" s="16">
        <f t="shared" si="26"/>
        <v>2.0483000000000001E-2</v>
      </c>
      <c r="CH31" s="16">
        <v>9.0629999999999999E-3</v>
      </c>
      <c r="CI31" s="16">
        <v>2.2232999999999999E-2</v>
      </c>
      <c r="CJ31" s="16">
        <f t="shared" si="27"/>
        <v>1.3169999999999999E-2</v>
      </c>
      <c r="CK31" s="26">
        <f t="shared" si="28"/>
        <v>1.6826500000000001E-2</v>
      </c>
    </row>
    <row r="32" spans="1:89" x14ac:dyDescent="0.25">
      <c r="A32" s="40" t="s">
        <v>56</v>
      </c>
      <c r="B32" s="4">
        <v>18</v>
      </c>
      <c r="C32" s="4">
        <v>1</v>
      </c>
      <c r="D32" s="4">
        <v>2</v>
      </c>
      <c r="E32" s="4">
        <v>4</v>
      </c>
      <c r="F32" s="4">
        <v>1</v>
      </c>
      <c r="G32" s="6">
        <f t="shared" si="0"/>
        <v>3.8888888888888884</v>
      </c>
      <c r="H32" s="6">
        <f t="shared" si="1"/>
        <v>-0.78000931435044052</v>
      </c>
      <c r="I32" s="4">
        <v>2</v>
      </c>
      <c r="J32" s="4">
        <v>1</v>
      </c>
      <c r="K32" s="6">
        <v>1.3333333333333333</v>
      </c>
      <c r="L32" s="4">
        <v>38</v>
      </c>
      <c r="M32" s="4">
        <v>34</v>
      </c>
      <c r="N32" s="4">
        <v>24</v>
      </c>
      <c r="O32" s="4">
        <v>45</v>
      </c>
      <c r="P32" s="6">
        <f t="shared" si="9"/>
        <v>34.333333333333336</v>
      </c>
      <c r="Q32" s="4" t="s">
        <v>24</v>
      </c>
      <c r="R32" s="4">
        <v>3</v>
      </c>
      <c r="S32" s="4">
        <v>2</v>
      </c>
      <c r="T32" s="4">
        <v>2</v>
      </c>
      <c r="U32" s="32">
        <f t="shared" si="2"/>
        <v>2</v>
      </c>
      <c r="V32" s="34">
        <v>4</v>
      </c>
      <c r="W32" s="4">
        <v>5</v>
      </c>
      <c r="X32" s="4">
        <v>8</v>
      </c>
      <c r="Y32" s="7">
        <f t="shared" si="29"/>
        <v>5.666666666666667</v>
      </c>
      <c r="Z32" s="4">
        <v>2</v>
      </c>
      <c r="AA32" s="4">
        <v>5</v>
      </c>
      <c r="AB32" s="4">
        <f t="shared" si="10"/>
        <v>3.5</v>
      </c>
      <c r="AC32" s="7">
        <v>2.8666666670000001</v>
      </c>
      <c r="AD32" s="7">
        <v>5.4</v>
      </c>
      <c r="AE32" s="7">
        <f t="shared" si="3"/>
        <v>2.5333333330000003</v>
      </c>
      <c r="AF32" s="4">
        <v>0</v>
      </c>
      <c r="AG32" s="4">
        <v>0</v>
      </c>
      <c r="AH32" s="4">
        <f t="shared" si="4"/>
        <v>0</v>
      </c>
      <c r="AI32" s="4">
        <v>0</v>
      </c>
      <c r="AJ32" s="4">
        <v>1</v>
      </c>
      <c r="AK32" s="4">
        <f t="shared" si="5"/>
        <v>1</v>
      </c>
      <c r="AL32" s="4">
        <f t="shared" si="6"/>
        <v>1</v>
      </c>
      <c r="AM32" s="7">
        <v>2.4666666666666668</v>
      </c>
      <c r="AN32" s="7">
        <v>2.8666666666666667</v>
      </c>
      <c r="AO32" s="7">
        <f t="shared" si="7"/>
        <v>0.39999999999999991</v>
      </c>
      <c r="AP32" s="7">
        <v>2.8</v>
      </c>
      <c r="AQ32" s="7">
        <v>3.3333333333333335</v>
      </c>
      <c r="AR32" s="35">
        <f t="shared" si="8"/>
        <v>0.53333333333333366</v>
      </c>
      <c r="AS32" s="7">
        <v>3.8947368419999999</v>
      </c>
      <c r="AT32" s="7">
        <v>2.8</v>
      </c>
      <c r="AU32" s="7">
        <v>1.0947368420000001</v>
      </c>
      <c r="AV32" s="52">
        <v>-1.0790000000000001E-3</v>
      </c>
      <c r="AW32" s="16">
        <v>-1.0609E-2</v>
      </c>
      <c r="AX32" s="16">
        <f t="shared" si="11"/>
        <v>-9.5300000000000003E-3</v>
      </c>
      <c r="AY32" s="16">
        <v>-7.9570000000000005E-3</v>
      </c>
      <c r="AZ32" s="16">
        <v>-6.6210000000000001E-3</v>
      </c>
      <c r="BA32" s="16">
        <f t="shared" si="12"/>
        <v>1.3360000000000004E-3</v>
      </c>
      <c r="BB32" s="16">
        <f t="shared" si="13"/>
        <v>-4.0969999999999999E-3</v>
      </c>
      <c r="BC32" s="16">
        <v>-2.7850000000000001E-3</v>
      </c>
      <c r="BD32" s="16">
        <v>3.3943000000000001E-2</v>
      </c>
      <c r="BE32" s="16">
        <f t="shared" si="14"/>
        <v>3.6728000000000004E-2</v>
      </c>
      <c r="BF32" s="16">
        <v>-1.1338000000000001E-2</v>
      </c>
      <c r="BG32" s="16">
        <v>-3.0797000000000001E-2</v>
      </c>
      <c r="BH32" s="16">
        <f t="shared" si="15"/>
        <v>-1.9459000000000001E-2</v>
      </c>
      <c r="BI32" s="16">
        <f t="shared" si="16"/>
        <v>8.6345000000000015E-3</v>
      </c>
      <c r="BJ32" s="16">
        <v>3.2975999999999998E-2</v>
      </c>
      <c r="BK32" s="16">
        <v>1.4475E-2</v>
      </c>
      <c r="BL32" s="16">
        <f t="shared" si="17"/>
        <v>-1.8500999999999997E-2</v>
      </c>
      <c r="BM32" s="16">
        <v>2.8888E-2</v>
      </c>
      <c r="BN32" s="16">
        <v>1.9061999999999999E-2</v>
      </c>
      <c r="BO32" s="16">
        <f t="shared" si="18"/>
        <v>-9.8260000000000014E-3</v>
      </c>
      <c r="BP32" s="16">
        <f t="shared" si="19"/>
        <v>-1.4163499999999999E-2</v>
      </c>
      <c r="BQ32" s="16">
        <v>9.2138999999999999E-2</v>
      </c>
      <c r="BR32" s="16">
        <v>9.9820999999999993E-2</v>
      </c>
      <c r="BS32" s="16">
        <f t="shared" si="20"/>
        <v>7.6819999999999944E-3</v>
      </c>
      <c r="BT32" s="16">
        <v>3.4728000000000002E-2</v>
      </c>
      <c r="BU32" s="16">
        <v>7.5616000000000003E-2</v>
      </c>
      <c r="BV32" s="16">
        <f t="shared" si="21"/>
        <v>4.0888000000000001E-2</v>
      </c>
      <c r="BW32" s="16">
        <f t="shared" si="22"/>
        <v>2.4284999999999998E-2</v>
      </c>
      <c r="BX32" s="16">
        <v>3.9589999999999998E-3</v>
      </c>
      <c r="BY32" s="16">
        <v>1.2704E-2</v>
      </c>
      <c r="BZ32" s="16">
        <f t="shared" si="23"/>
        <v>8.7449999999999993E-3</v>
      </c>
      <c r="CA32" s="16">
        <v>8.6449999999999999E-3</v>
      </c>
      <c r="CB32" s="16">
        <v>7.9539999999999993E-3</v>
      </c>
      <c r="CC32" s="16">
        <f t="shared" si="24"/>
        <v>-6.9100000000000064E-4</v>
      </c>
      <c r="CD32" s="16">
        <f t="shared" si="25"/>
        <v>4.0269999999999993E-3</v>
      </c>
      <c r="CE32" s="16">
        <v>-2.0011999999999999E-2</v>
      </c>
      <c r="CF32" s="16">
        <v>3.6319999999999998E-3</v>
      </c>
      <c r="CG32" s="16">
        <f t="shared" si="26"/>
        <v>2.3643999999999998E-2</v>
      </c>
      <c r="CH32" s="16">
        <v>8.5070000000000007E-3</v>
      </c>
      <c r="CI32" s="16">
        <v>2.1419999999999998E-3</v>
      </c>
      <c r="CJ32" s="16">
        <f t="shared" si="27"/>
        <v>-6.3650000000000009E-3</v>
      </c>
      <c r="CK32" s="26">
        <f t="shared" si="28"/>
        <v>8.6394999999999979E-3</v>
      </c>
    </row>
    <row r="33" spans="1:89" ht="14.3" thickBot="1" x14ac:dyDescent="0.3">
      <c r="A33" s="41" t="s">
        <v>57</v>
      </c>
      <c r="B33" s="27">
        <v>20</v>
      </c>
      <c r="C33" s="27">
        <v>1</v>
      </c>
      <c r="D33" s="27">
        <v>5</v>
      </c>
      <c r="E33" s="27">
        <v>5</v>
      </c>
      <c r="F33" s="27">
        <v>1</v>
      </c>
      <c r="G33" s="28">
        <f t="shared" si="0"/>
        <v>4.7222222222222223</v>
      </c>
      <c r="H33" s="28">
        <f t="shared" si="1"/>
        <v>-1.5918557435722111E-2</v>
      </c>
      <c r="I33" s="27">
        <v>3</v>
      </c>
      <c r="J33" s="27">
        <v>1</v>
      </c>
      <c r="K33" s="28">
        <v>2.6666666666666665</v>
      </c>
      <c r="L33" s="27">
        <v>50</v>
      </c>
      <c r="M33" s="27">
        <v>46</v>
      </c>
      <c r="N33" s="27">
        <v>41</v>
      </c>
      <c r="O33" s="27">
        <v>50</v>
      </c>
      <c r="P33" s="28">
        <f t="shared" si="9"/>
        <v>45.666666666666664</v>
      </c>
      <c r="Q33" s="27" t="s">
        <v>23</v>
      </c>
      <c r="R33" s="27">
        <v>2</v>
      </c>
      <c r="S33" s="27">
        <v>1</v>
      </c>
      <c r="T33" s="27">
        <v>3</v>
      </c>
      <c r="U33" s="33">
        <f t="shared" si="2"/>
        <v>2</v>
      </c>
      <c r="V33" s="36">
        <v>2</v>
      </c>
      <c r="W33" s="27">
        <v>5</v>
      </c>
      <c r="X33" s="27">
        <v>2</v>
      </c>
      <c r="Y33" s="29">
        <f t="shared" si="29"/>
        <v>3</v>
      </c>
      <c r="Z33" s="27">
        <v>2</v>
      </c>
      <c r="AA33" s="27">
        <v>2</v>
      </c>
      <c r="AB33" s="27">
        <f t="shared" si="10"/>
        <v>2</v>
      </c>
      <c r="AC33" s="29">
        <v>4.0666666669999998</v>
      </c>
      <c r="AD33" s="29">
        <v>5.4</v>
      </c>
      <c r="AE33" s="29">
        <f t="shared" si="3"/>
        <v>1.3333333330000006</v>
      </c>
      <c r="AF33" s="27">
        <v>0</v>
      </c>
      <c r="AG33" s="27">
        <v>0</v>
      </c>
      <c r="AH33" s="27">
        <f t="shared" si="4"/>
        <v>0</v>
      </c>
      <c r="AI33" s="27">
        <v>0</v>
      </c>
      <c r="AJ33" s="27">
        <v>0</v>
      </c>
      <c r="AK33" s="27">
        <f t="shared" si="5"/>
        <v>0</v>
      </c>
      <c r="AL33" s="27">
        <f t="shared" si="6"/>
        <v>0</v>
      </c>
      <c r="AM33" s="29">
        <v>3.1333333333333333</v>
      </c>
      <c r="AN33" s="29">
        <v>3.4666666666666668</v>
      </c>
      <c r="AO33" s="29">
        <f t="shared" si="7"/>
        <v>0.33333333333333348</v>
      </c>
      <c r="AP33" s="29">
        <v>3.0666666666666669</v>
      </c>
      <c r="AQ33" s="29">
        <v>3.3333333333333335</v>
      </c>
      <c r="AR33" s="37">
        <f t="shared" si="8"/>
        <v>0.26666666666666661</v>
      </c>
      <c r="AS33" s="29">
        <v>3.55</v>
      </c>
      <c r="AT33" s="29">
        <v>3.35</v>
      </c>
      <c r="AU33" s="29">
        <v>0.2</v>
      </c>
      <c r="AV33" s="53">
        <v>7.1747000000000005E-2</v>
      </c>
      <c r="AW33" s="30">
        <v>3.7588999999999997E-2</v>
      </c>
      <c r="AX33" s="30">
        <f t="shared" si="11"/>
        <v>-3.4158000000000008E-2</v>
      </c>
      <c r="AY33" s="30">
        <v>5.2469000000000002E-2</v>
      </c>
      <c r="AZ33" s="30">
        <v>1.8303E-2</v>
      </c>
      <c r="BA33" s="30">
        <f t="shared" si="12"/>
        <v>-3.4166000000000002E-2</v>
      </c>
      <c r="BB33" s="30">
        <f t="shared" si="13"/>
        <v>-3.4162000000000005E-2</v>
      </c>
      <c r="BC33" s="30">
        <v>1.3424E-2</v>
      </c>
      <c r="BD33" s="30">
        <v>3.0776000000000001E-2</v>
      </c>
      <c r="BE33" s="30">
        <f t="shared" si="14"/>
        <v>1.7351999999999999E-2</v>
      </c>
      <c r="BF33" s="30">
        <v>-2.1320000000000002E-3</v>
      </c>
      <c r="BG33" s="30">
        <v>2.2305999999999999E-2</v>
      </c>
      <c r="BH33" s="30">
        <f t="shared" si="15"/>
        <v>2.4438000000000001E-2</v>
      </c>
      <c r="BI33" s="30">
        <f t="shared" si="16"/>
        <v>2.0895E-2</v>
      </c>
      <c r="BJ33" s="30">
        <v>6.3106999999999996E-2</v>
      </c>
      <c r="BK33" s="30">
        <v>0.124014</v>
      </c>
      <c r="BL33" s="30">
        <f t="shared" si="17"/>
        <v>6.0907000000000003E-2</v>
      </c>
      <c r="BM33" s="30">
        <v>6.8394999999999997E-2</v>
      </c>
      <c r="BN33" s="30">
        <v>9.2507000000000006E-2</v>
      </c>
      <c r="BO33" s="30">
        <f t="shared" si="18"/>
        <v>2.4112000000000008E-2</v>
      </c>
      <c r="BP33" s="30">
        <f t="shared" si="19"/>
        <v>4.2509500000000006E-2</v>
      </c>
      <c r="BQ33" s="30">
        <v>8.7490999999999999E-2</v>
      </c>
      <c r="BR33" s="30">
        <v>4.7993000000000001E-2</v>
      </c>
      <c r="BS33" s="30">
        <f t="shared" si="20"/>
        <v>-3.9497999999999998E-2</v>
      </c>
      <c r="BT33" s="30">
        <v>0.102716</v>
      </c>
      <c r="BU33" s="30">
        <v>4.6588999999999998E-2</v>
      </c>
      <c r="BV33" s="30">
        <f t="shared" si="21"/>
        <v>-5.6127000000000003E-2</v>
      </c>
      <c r="BW33" s="30">
        <f t="shared" si="22"/>
        <v>-4.7812500000000001E-2</v>
      </c>
      <c r="BX33" s="30">
        <v>-7.5263999999999998E-2</v>
      </c>
      <c r="BY33" s="30">
        <v>-6.5178E-2</v>
      </c>
      <c r="BZ33" s="30">
        <f t="shared" si="23"/>
        <v>1.0085999999999998E-2</v>
      </c>
      <c r="CA33" s="30">
        <v>-7.8213000000000005E-2</v>
      </c>
      <c r="CB33" s="30">
        <v>-7.3460999999999999E-2</v>
      </c>
      <c r="CC33" s="30">
        <f t="shared" si="24"/>
        <v>4.7520000000000062E-3</v>
      </c>
      <c r="CD33" s="30">
        <f t="shared" si="25"/>
        <v>7.419000000000002E-3</v>
      </c>
      <c r="CE33" s="30">
        <v>1.1651E-2</v>
      </c>
      <c r="CF33" s="30">
        <v>3.0845999999999998E-2</v>
      </c>
      <c r="CG33" s="30">
        <f t="shared" si="26"/>
        <v>1.9194999999999997E-2</v>
      </c>
      <c r="CH33" s="30">
        <v>-4.5914000000000003E-2</v>
      </c>
      <c r="CI33" s="30">
        <v>-2.5253999999999999E-2</v>
      </c>
      <c r="CJ33" s="30">
        <f t="shared" si="27"/>
        <v>2.0660000000000005E-2</v>
      </c>
      <c r="CK33" s="31">
        <f t="shared" si="28"/>
        <v>1.9927500000000001E-2</v>
      </c>
    </row>
  </sheetData>
  <sortState xmlns:xlrd2="http://schemas.microsoft.com/office/spreadsheetml/2017/richdata2" ref="A2:CV33">
    <sortCondition ref="A2:A33"/>
  </sortState>
  <conditionalFormatting sqref="AV1:CK33 A1:AT33">
    <cfRule type="containsBlanks" dxfId="3" priority="6">
      <formula>LEN(TRIM(A1))=0</formula>
    </cfRule>
  </conditionalFormatting>
  <conditionalFormatting sqref="AU2:AU33">
    <cfRule type="containsBlanks" dxfId="2" priority="2">
      <formula>LEN(TRIM(AU2))=0</formula>
    </cfRule>
  </conditionalFormatting>
  <conditionalFormatting sqref="AU1">
    <cfRule type="containsBlanks" dxfId="1" priority="1">
      <formula>LEN(TRIM(AU1))=0</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17088-E595-4858-9FEA-E6F50AEC0CB9}">
  <dimension ref="A1:U33"/>
  <sheetViews>
    <sheetView tabSelected="1" zoomScaleNormal="100" workbookViewId="0"/>
  </sheetViews>
  <sheetFormatPr defaultRowHeight="14.3" x14ac:dyDescent="0.25"/>
  <cols>
    <col min="1" max="1" width="6.625" bestFit="1" customWidth="1"/>
    <col min="2" max="3" width="5.375" bestFit="1" customWidth="1"/>
    <col min="4" max="4" width="5.5" bestFit="1" customWidth="1"/>
    <col min="5" max="5" width="4.125" bestFit="1" customWidth="1"/>
    <col min="6" max="6" width="6.875" bestFit="1" customWidth="1"/>
    <col min="7" max="7" width="5.875" bestFit="1" customWidth="1"/>
    <col min="8" max="8" width="5" bestFit="1" customWidth="1"/>
    <col min="9" max="9" width="3.25" bestFit="1" customWidth="1"/>
    <col min="10" max="10" width="5" bestFit="1" customWidth="1"/>
    <col min="11" max="11" width="12.25" bestFit="1" customWidth="1"/>
    <col min="12" max="12" width="7.5" bestFit="1" customWidth="1"/>
    <col min="13" max="13" width="6.5" bestFit="1" customWidth="1"/>
    <col min="14" max="14" width="3.5" bestFit="1" customWidth="1"/>
    <col min="15" max="15" width="10.875" bestFit="1" customWidth="1"/>
    <col min="16" max="16" width="3.75" bestFit="1" customWidth="1"/>
    <col min="17" max="17" width="5.625" bestFit="1" customWidth="1"/>
    <col min="18" max="18" width="8" bestFit="1" customWidth="1"/>
    <col min="19" max="19" width="10.75" bestFit="1" customWidth="1"/>
    <col min="20" max="20" width="8" bestFit="1" customWidth="1"/>
    <col min="21" max="21" width="6.875" bestFit="1" customWidth="1"/>
  </cols>
  <sheetData>
    <row r="1" spans="1:21" x14ac:dyDescent="0.25">
      <c r="A1" s="84" t="s">
        <v>25</v>
      </c>
      <c r="B1" s="84" t="s">
        <v>362</v>
      </c>
      <c r="C1" s="84" t="s">
        <v>361</v>
      </c>
      <c r="D1" s="84" t="s">
        <v>360</v>
      </c>
      <c r="E1" s="84" t="s">
        <v>359</v>
      </c>
      <c r="F1" s="84" t="s">
        <v>358</v>
      </c>
      <c r="G1" s="84" t="s">
        <v>357</v>
      </c>
      <c r="H1" s="84" t="s">
        <v>356</v>
      </c>
      <c r="I1" s="84" t="s">
        <v>355</v>
      </c>
      <c r="J1" s="84" t="s">
        <v>354</v>
      </c>
      <c r="K1" s="84" t="s">
        <v>353</v>
      </c>
      <c r="L1" s="84" t="s">
        <v>352</v>
      </c>
      <c r="M1" s="84" t="s">
        <v>351</v>
      </c>
      <c r="N1" s="84" t="s">
        <v>350</v>
      </c>
      <c r="O1" s="84" t="s">
        <v>349</v>
      </c>
      <c r="P1" s="84" t="s">
        <v>348</v>
      </c>
      <c r="Q1" s="84" t="s">
        <v>347</v>
      </c>
      <c r="R1" s="84" t="s">
        <v>346</v>
      </c>
      <c r="S1" s="84" t="s">
        <v>345</v>
      </c>
      <c r="T1" s="84" t="s">
        <v>344</v>
      </c>
      <c r="U1" s="84" t="s">
        <v>343</v>
      </c>
    </row>
    <row r="2" spans="1:21" x14ac:dyDescent="0.25">
      <c r="A2" s="8" t="s">
        <v>342</v>
      </c>
      <c r="B2" s="8">
        <v>4</v>
      </c>
      <c r="C2" s="8">
        <v>5</v>
      </c>
      <c r="D2" s="8">
        <v>4</v>
      </c>
      <c r="E2" s="8">
        <v>2</v>
      </c>
      <c r="F2" s="8">
        <v>4</v>
      </c>
      <c r="G2" s="8">
        <v>3</v>
      </c>
      <c r="H2" s="8">
        <v>3</v>
      </c>
      <c r="I2" s="8">
        <v>3</v>
      </c>
      <c r="J2" s="8">
        <v>5</v>
      </c>
      <c r="K2" s="8">
        <v>5</v>
      </c>
      <c r="L2" s="8">
        <v>4</v>
      </c>
      <c r="M2" s="8">
        <v>4</v>
      </c>
      <c r="N2" s="8">
        <v>4</v>
      </c>
      <c r="O2" s="8">
        <v>3</v>
      </c>
      <c r="P2" s="8">
        <v>3</v>
      </c>
      <c r="Q2" s="8">
        <v>3</v>
      </c>
      <c r="R2" s="8">
        <v>4</v>
      </c>
      <c r="S2" s="8">
        <v>3</v>
      </c>
      <c r="T2" s="8">
        <v>3</v>
      </c>
      <c r="U2" s="8">
        <v>4</v>
      </c>
    </row>
    <row r="3" spans="1:21" x14ac:dyDescent="0.25">
      <c r="A3" s="8" t="s">
        <v>341</v>
      </c>
      <c r="B3" s="8">
        <v>3</v>
      </c>
      <c r="C3" s="8">
        <v>5</v>
      </c>
      <c r="D3" s="8">
        <v>4</v>
      </c>
      <c r="E3" s="8">
        <v>3</v>
      </c>
      <c r="F3" s="8">
        <v>5</v>
      </c>
      <c r="G3" s="8">
        <v>5</v>
      </c>
      <c r="H3" s="8">
        <v>3</v>
      </c>
      <c r="I3" s="8">
        <v>4</v>
      </c>
      <c r="J3" s="8">
        <v>4</v>
      </c>
      <c r="K3" s="8">
        <v>5</v>
      </c>
      <c r="L3" s="8">
        <v>5</v>
      </c>
      <c r="M3" s="8">
        <v>3</v>
      </c>
      <c r="N3" s="8">
        <v>5</v>
      </c>
      <c r="O3" s="8">
        <v>3</v>
      </c>
      <c r="P3" s="8">
        <v>4</v>
      </c>
      <c r="Q3" s="8">
        <v>3</v>
      </c>
      <c r="R3" s="8">
        <v>4</v>
      </c>
      <c r="S3" s="8">
        <v>2</v>
      </c>
      <c r="T3" s="8">
        <v>5</v>
      </c>
      <c r="U3" s="8">
        <v>5</v>
      </c>
    </row>
    <row r="4" spans="1:21" x14ac:dyDescent="0.25">
      <c r="A4" s="8" t="s">
        <v>340</v>
      </c>
      <c r="B4" s="8">
        <v>3</v>
      </c>
      <c r="C4" s="8">
        <v>5</v>
      </c>
      <c r="D4" s="8">
        <v>5</v>
      </c>
      <c r="E4" s="8">
        <v>2</v>
      </c>
      <c r="F4" s="8">
        <v>3</v>
      </c>
      <c r="G4" s="8">
        <v>4</v>
      </c>
      <c r="H4" s="8">
        <v>2</v>
      </c>
      <c r="I4" s="8">
        <v>2</v>
      </c>
      <c r="J4" s="8">
        <v>4</v>
      </c>
      <c r="K4" s="8">
        <v>4</v>
      </c>
      <c r="L4" s="8">
        <v>4</v>
      </c>
      <c r="M4" s="8">
        <v>3</v>
      </c>
      <c r="N4" s="8">
        <v>4</v>
      </c>
      <c r="O4" s="8">
        <v>2</v>
      </c>
      <c r="P4" s="8">
        <v>5</v>
      </c>
      <c r="Q4" s="8">
        <v>4</v>
      </c>
      <c r="R4" s="8">
        <v>5</v>
      </c>
      <c r="S4" s="8">
        <v>2</v>
      </c>
      <c r="T4" s="8">
        <v>3</v>
      </c>
      <c r="U4" s="8">
        <v>2</v>
      </c>
    </row>
    <row r="5" spans="1:21" x14ac:dyDescent="0.25">
      <c r="A5" s="8" t="s">
        <v>339</v>
      </c>
      <c r="B5" s="8">
        <v>4</v>
      </c>
      <c r="C5" s="8">
        <v>4</v>
      </c>
      <c r="D5" s="8">
        <v>3</v>
      </c>
      <c r="E5" s="8">
        <v>2</v>
      </c>
      <c r="F5" s="8">
        <v>3</v>
      </c>
      <c r="G5" s="8">
        <v>2</v>
      </c>
      <c r="H5" s="8">
        <v>2</v>
      </c>
      <c r="I5" s="8">
        <v>4</v>
      </c>
      <c r="J5" s="8">
        <v>4</v>
      </c>
      <c r="K5" s="8">
        <v>4</v>
      </c>
      <c r="L5" s="8">
        <v>4</v>
      </c>
      <c r="M5" s="8">
        <v>3</v>
      </c>
      <c r="N5" s="8">
        <v>4</v>
      </c>
      <c r="O5" s="8">
        <v>2</v>
      </c>
      <c r="P5" s="8">
        <v>4</v>
      </c>
      <c r="Q5" s="8">
        <v>4</v>
      </c>
      <c r="R5" s="8">
        <v>4</v>
      </c>
      <c r="S5" s="8">
        <v>2</v>
      </c>
      <c r="T5" s="8">
        <v>5</v>
      </c>
      <c r="U5" s="8">
        <v>4</v>
      </c>
    </row>
    <row r="6" spans="1:21" x14ac:dyDescent="0.25">
      <c r="A6" s="8" t="s">
        <v>338</v>
      </c>
      <c r="B6" s="8">
        <v>2</v>
      </c>
      <c r="C6" s="8">
        <v>3</v>
      </c>
      <c r="D6" s="8">
        <v>3</v>
      </c>
      <c r="E6" s="8">
        <v>5</v>
      </c>
      <c r="F6" s="8">
        <v>3</v>
      </c>
      <c r="G6" s="8">
        <v>3</v>
      </c>
      <c r="H6" s="8">
        <v>3</v>
      </c>
      <c r="I6" s="8">
        <v>1</v>
      </c>
      <c r="J6" s="8">
        <v>3</v>
      </c>
      <c r="K6" s="8">
        <v>3</v>
      </c>
      <c r="L6" s="8">
        <v>3</v>
      </c>
      <c r="M6" s="8">
        <v>5</v>
      </c>
      <c r="N6" s="8">
        <v>1</v>
      </c>
      <c r="O6" s="8">
        <v>5</v>
      </c>
      <c r="P6" s="8">
        <v>3</v>
      </c>
      <c r="Q6" s="8">
        <v>4</v>
      </c>
      <c r="R6" s="8">
        <v>3</v>
      </c>
      <c r="S6" s="8">
        <v>1</v>
      </c>
      <c r="T6" s="8">
        <v>3</v>
      </c>
      <c r="U6" s="8">
        <v>5</v>
      </c>
    </row>
    <row r="7" spans="1:21" x14ac:dyDescent="0.25">
      <c r="A7" s="8" t="s">
        <v>337</v>
      </c>
      <c r="B7" s="8">
        <v>4</v>
      </c>
      <c r="C7" s="8">
        <v>2</v>
      </c>
      <c r="D7" s="8">
        <v>4</v>
      </c>
      <c r="E7" s="8">
        <v>1</v>
      </c>
      <c r="F7" s="8">
        <v>3</v>
      </c>
      <c r="G7" s="8">
        <v>1</v>
      </c>
      <c r="H7" s="8">
        <v>1</v>
      </c>
      <c r="I7" s="8">
        <v>2</v>
      </c>
      <c r="J7" s="8">
        <v>4</v>
      </c>
      <c r="K7" s="8">
        <v>1</v>
      </c>
      <c r="L7" s="8">
        <v>5</v>
      </c>
      <c r="M7" s="8">
        <v>3</v>
      </c>
      <c r="N7" s="8">
        <v>5</v>
      </c>
      <c r="O7" s="8">
        <v>1</v>
      </c>
      <c r="P7" s="8">
        <v>2</v>
      </c>
      <c r="Q7" s="8">
        <v>3</v>
      </c>
      <c r="R7" s="8">
        <v>2</v>
      </c>
      <c r="S7" s="8">
        <v>2</v>
      </c>
      <c r="T7" s="8">
        <v>1</v>
      </c>
      <c r="U7" s="8">
        <v>4</v>
      </c>
    </row>
    <row r="8" spans="1:21" x14ac:dyDescent="0.25">
      <c r="A8" s="8" t="s">
        <v>336</v>
      </c>
      <c r="B8" s="8">
        <v>1</v>
      </c>
      <c r="C8" s="8">
        <v>1</v>
      </c>
      <c r="D8" s="8">
        <v>1</v>
      </c>
      <c r="E8" s="8">
        <v>5</v>
      </c>
      <c r="F8" s="8">
        <v>5</v>
      </c>
      <c r="G8" s="8">
        <v>5</v>
      </c>
      <c r="H8" s="8">
        <v>1</v>
      </c>
      <c r="I8" s="8">
        <v>1</v>
      </c>
      <c r="J8" s="8">
        <v>5</v>
      </c>
      <c r="K8" s="8">
        <v>1</v>
      </c>
      <c r="L8" s="8">
        <v>5</v>
      </c>
      <c r="M8" s="8">
        <v>5</v>
      </c>
      <c r="N8" s="8">
        <v>5</v>
      </c>
      <c r="O8" s="8">
        <v>5</v>
      </c>
      <c r="P8" s="8">
        <v>5</v>
      </c>
      <c r="Q8" s="8">
        <v>5</v>
      </c>
      <c r="R8" s="8">
        <v>5</v>
      </c>
      <c r="S8" s="8">
        <v>1</v>
      </c>
      <c r="T8" s="8">
        <v>5</v>
      </c>
      <c r="U8" s="8">
        <v>5</v>
      </c>
    </row>
    <row r="9" spans="1:21" x14ac:dyDescent="0.25">
      <c r="A9" s="8" t="s">
        <v>335</v>
      </c>
      <c r="B9" s="8">
        <v>3</v>
      </c>
      <c r="C9" s="8">
        <v>3</v>
      </c>
      <c r="D9" s="8">
        <v>3</v>
      </c>
      <c r="E9" s="8">
        <v>3</v>
      </c>
      <c r="F9" s="8">
        <v>3</v>
      </c>
      <c r="G9" s="8">
        <v>3</v>
      </c>
      <c r="H9" s="8">
        <v>3</v>
      </c>
      <c r="I9" s="8">
        <v>3</v>
      </c>
      <c r="J9" s="8">
        <v>3</v>
      </c>
      <c r="K9" s="8">
        <v>3</v>
      </c>
      <c r="L9" s="8">
        <v>3</v>
      </c>
      <c r="M9" s="8">
        <v>3</v>
      </c>
      <c r="N9" s="8">
        <v>2</v>
      </c>
      <c r="O9" s="8">
        <v>3</v>
      </c>
      <c r="P9" s="8">
        <v>3</v>
      </c>
      <c r="Q9" s="8">
        <v>2</v>
      </c>
      <c r="R9" s="8">
        <v>3</v>
      </c>
      <c r="S9" s="8">
        <v>2</v>
      </c>
      <c r="T9" s="8">
        <v>3</v>
      </c>
      <c r="U9" s="8">
        <v>3</v>
      </c>
    </row>
    <row r="10" spans="1:21" x14ac:dyDescent="0.25">
      <c r="A10" s="8" t="s">
        <v>334</v>
      </c>
      <c r="B10" s="8">
        <v>5</v>
      </c>
      <c r="C10" s="8">
        <v>5</v>
      </c>
      <c r="D10" s="8">
        <v>5</v>
      </c>
      <c r="E10" s="8">
        <v>4</v>
      </c>
      <c r="F10" s="8">
        <v>5</v>
      </c>
      <c r="G10" s="8">
        <v>3</v>
      </c>
      <c r="H10" s="8">
        <v>5</v>
      </c>
      <c r="I10" s="8">
        <v>5</v>
      </c>
      <c r="J10" s="8">
        <v>5</v>
      </c>
      <c r="K10" s="8">
        <v>4</v>
      </c>
      <c r="L10" s="8">
        <v>4</v>
      </c>
      <c r="M10" s="8">
        <v>5</v>
      </c>
      <c r="N10" s="8">
        <v>5</v>
      </c>
      <c r="O10" s="8">
        <v>4</v>
      </c>
      <c r="P10" s="8">
        <v>5</v>
      </c>
      <c r="Q10" s="8">
        <v>5</v>
      </c>
      <c r="R10" s="8">
        <v>5</v>
      </c>
      <c r="S10" s="8">
        <v>2</v>
      </c>
      <c r="T10" s="8">
        <v>5</v>
      </c>
      <c r="U10" s="8">
        <v>5</v>
      </c>
    </row>
    <row r="11" spans="1:21" x14ac:dyDescent="0.25">
      <c r="A11" s="8" t="s">
        <v>333</v>
      </c>
      <c r="B11" s="8">
        <v>4</v>
      </c>
      <c r="C11" s="8">
        <v>4</v>
      </c>
      <c r="D11" s="8">
        <v>2</v>
      </c>
      <c r="E11" s="8">
        <v>2</v>
      </c>
      <c r="F11" s="8">
        <v>1</v>
      </c>
      <c r="G11" s="8">
        <v>2</v>
      </c>
      <c r="H11" s="8">
        <v>1</v>
      </c>
      <c r="I11" s="8">
        <v>3</v>
      </c>
      <c r="J11" s="8">
        <v>3</v>
      </c>
      <c r="K11" s="8">
        <v>3</v>
      </c>
      <c r="L11" s="8">
        <v>3</v>
      </c>
      <c r="M11" s="8">
        <v>3</v>
      </c>
      <c r="N11" s="8">
        <v>3</v>
      </c>
      <c r="O11" s="8">
        <v>3</v>
      </c>
      <c r="P11" s="8">
        <v>2</v>
      </c>
      <c r="Q11" s="8">
        <v>4</v>
      </c>
      <c r="R11" s="8">
        <v>4</v>
      </c>
      <c r="S11" s="8">
        <v>2</v>
      </c>
      <c r="T11" s="8">
        <v>1</v>
      </c>
      <c r="U11" s="8">
        <v>2</v>
      </c>
    </row>
    <row r="12" spans="1:21" x14ac:dyDescent="0.25">
      <c r="A12" s="8" t="s">
        <v>332</v>
      </c>
      <c r="B12" s="8">
        <v>4</v>
      </c>
      <c r="C12" s="8">
        <v>4</v>
      </c>
      <c r="D12" s="8">
        <v>4</v>
      </c>
      <c r="E12" s="8">
        <v>4</v>
      </c>
      <c r="F12" s="8">
        <v>4</v>
      </c>
      <c r="G12" s="8">
        <v>4</v>
      </c>
      <c r="H12" s="8">
        <v>4</v>
      </c>
      <c r="I12" s="8">
        <v>3</v>
      </c>
      <c r="J12" s="8">
        <v>4</v>
      </c>
      <c r="K12" s="8">
        <v>4</v>
      </c>
      <c r="L12" s="8">
        <v>5</v>
      </c>
      <c r="M12" s="8">
        <v>3</v>
      </c>
      <c r="N12" s="8">
        <v>5</v>
      </c>
      <c r="O12" s="8">
        <v>4</v>
      </c>
      <c r="P12" s="8">
        <v>5</v>
      </c>
      <c r="Q12" s="8">
        <v>4</v>
      </c>
      <c r="R12" s="8">
        <v>5</v>
      </c>
      <c r="S12" s="8">
        <v>4</v>
      </c>
      <c r="T12" s="8">
        <v>3</v>
      </c>
      <c r="U12" s="8">
        <v>5</v>
      </c>
    </row>
    <row r="13" spans="1:21" x14ac:dyDescent="0.25">
      <c r="A13" s="8" t="s">
        <v>331</v>
      </c>
      <c r="B13" s="8">
        <v>2</v>
      </c>
      <c r="C13" s="8">
        <v>5</v>
      </c>
      <c r="D13" s="8">
        <v>2</v>
      </c>
      <c r="E13" s="8">
        <v>2</v>
      </c>
      <c r="F13" s="8">
        <v>3</v>
      </c>
      <c r="G13" s="8">
        <v>5</v>
      </c>
      <c r="H13" s="8">
        <v>3</v>
      </c>
      <c r="I13" s="8">
        <v>3</v>
      </c>
      <c r="J13" s="8">
        <v>2</v>
      </c>
      <c r="K13" s="8">
        <v>2</v>
      </c>
      <c r="L13" s="8">
        <v>5</v>
      </c>
      <c r="M13" s="8">
        <v>3</v>
      </c>
      <c r="N13" s="8">
        <v>5</v>
      </c>
      <c r="O13" s="8">
        <v>5</v>
      </c>
      <c r="P13" s="8">
        <v>5</v>
      </c>
      <c r="Q13" s="8">
        <v>3</v>
      </c>
      <c r="R13" s="8">
        <v>5</v>
      </c>
      <c r="S13" s="8">
        <v>1</v>
      </c>
      <c r="T13" s="8">
        <v>3</v>
      </c>
      <c r="U13" s="8">
        <v>4</v>
      </c>
    </row>
    <row r="14" spans="1:21" x14ac:dyDescent="0.25">
      <c r="A14" s="8" t="s">
        <v>330</v>
      </c>
      <c r="B14" s="8">
        <v>4</v>
      </c>
      <c r="C14" s="8">
        <v>4</v>
      </c>
      <c r="D14" s="8">
        <v>4</v>
      </c>
      <c r="E14" s="8">
        <v>4</v>
      </c>
      <c r="F14" s="8">
        <v>5</v>
      </c>
      <c r="G14" s="8">
        <v>1</v>
      </c>
      <c r="H14" s="8">
        <v>3</v>
      </c>
      <c r="I14" s="8">
        <v>3</v>
      </c>
      <c r="J14" s="8">
        <v>5</v>
      </c>
      <c r="K14" s="8">
        <v>4</v>
      </c>
      <c r="L14" s="8">
        <v>5</v>
      </c>
      <c r="M14" s="8">
        <v>5</v>
      </c>
      <c r="N14" s="8">
        <v>1</v>
      </c>
      <c r="O14" s="8">
        <v>5</v>
      </c>
      <c r="P14" s="8">
        <v>5</v>
      </c>
      <c r="Q14" s="8">
        <v>5</v>
      </c>
      <c r="R14" s="8">
        <v>5</v>
      </c>
      <c r="S14" s="8">
        <v>1</v>
      </c>
      <c r="T14" s="8">
        <v>5</v>
      </c>
      <c r="U14" s="8">
        <v>3</v>
      </c>
    </row>
    <row r="15" spans="1:21" x14ac:dyDescent="0.25">
      <c r="A15" s="8" t="s">
        <v>329</v>
      </c>
      <c r="B15" s="8">
        <v>2</v>
      </c>
      <c r="C15" s="8">
        <v>2</v>
      </c>
      <c r="D15" s="8">
        <v>3</v>
      </c>
      <c r="E15" s="8">
        <v>2</v>
      </c>
      <c r="F15" s="8">
        <v>2</v>
      </c>
      <c r="G15" s="8">
        <v>3</v>
      </c>
      <c r="H15" s="8">
        <v>2</v>
      </c>
      <c r="I15" s="8">
        <v>2</v>
      </c>
      <c r="J15" s="8">
        <v>3</v>
      </c>
      <c r="K15" s="8">
        <v>3</v>
      </c>
      <c r="L15" s="8">
        <v>5</v>
      </c>
      <c r="M15" s="8">
        <v>2</v>
      </c>
      <c r="N15" s="8">
        <v>4</v>
      </c>
      <c r="O15" s="8">
        <v>2</v>
      </c>
      <c r="P15" s="8">
        <v>4</v>
      </c>
      <c r="Q15" s="8">
        <v>3</v>
      </c>
      <c r="R15" s="8">
        <v>3</v>
      </c>
      <c r="S15" s="8">
        <v>3</v>
      </c>
      <c r="T15" s="8">
        <v>2</v>
      </c>
      <c r="U15" s="8">
        <v>2</v>
      </c>
    </row>
    <row r="16" spans="1:21" x14ac:dyDescent="0.25">
      <c r="A16" s="8" t="s">
        <v>328</v>
      </c>
      <c r="B16" s="8">
        <v>4</v>
      </c>
      <c r="C16" s="8">
        <v>3</v>
      </c>
      <c r="D16" s="8">
        <v>4</v>
      </c>
      <c r="E16" s="8">
        <v>4</v>
      </c>
      <c r="F16" s="8">
        <v>3</v>
      </c>
      <c r="G16" s="8">
        <v>5</v>
      </c>
      <c r="H16" s="8">
        <v>1</v>
      </c>
      <c r="I16" s="8">
        <v>4</v>
      </c>
      <c r="J16" s="8">
        <v>5</v>
      </c>
      <c r="K16" s="8">
        <v>4</v>
      </c>
      <c r="L16" s="8">
        <v>5</v>
      </c>
      <c r="M16" s="8">
        <v>3</v>
      </c>
      <c r="N16" s="8">
        <v>5</v>
      </c>
      <c r="O16" s="8">
        <v>5</v>
      </c>
      <c r="P16" s="8">
        <v>5</v>
      </c>
      <c r="Q16" s="8">
        <v>4</v>
      </c>
      <c r="R16" s="8">
        <v>5</v>
      </c>
      <c r="S16" s="8">
        <v>4</v>
      </c>
      <c r="T16" s="8">
        <v>2</v>
      </c>
      <c r="U16" s="8">
        <v>5</v>
      </c>
    </row>
    <row r="17" spans="1:21" x14ac:dyDescent="0.25">
      <c r="A17" s="8" t="s">
        <v>327</v>
      </c>
      <c r="B17" s="8">
        <v>3</v>
      </c>
      <c r="C17" s="8">
        <v>2</v>
      </c>
      <c r="D17" s="8">
        <v>2</v>
      </c>
      <c r="E17" s="8">
        <v>1</v>
      </c>
      <c r="F17" s="8">
        <v>2</v>
      </c>
      <c r="G17" s="8">
        <v>4</v>
      </c>
      <c r="H17" s="8">
        <v>1</v>
      </c>
      <c r="I17" s="8">
        <v>2</v>
      </c>
      <c r="J17" s="8">
        <v>3</v>
      </c>
      <c r="K17" s="8">
        <v>3</v>
      </c>
      <c r="L17" s="8">
        <v>3</v>
      </c>
      <c r="M17" s="8">
        <v>2</v>
      </c>
      <c r="N17" s="8">
        <v>5</v>
      </c>
      <c r="O17" s="8">
        <v>1</v>
      </c>
      <c r="P17" s="8">
        <v>3</v>
      </c>
      <c r="Q17" s="8">
        <v>4</v>
      </c>
      <c r="R17" s="8">
        <v>5</v>
      </c>
      <c r="S17" s="8">
        <v>1</v>
      </c>
      <c r="T17" s="8">
        <v>1</v>
      </c>
      <c r="U17" s="8">
        <v>4</v>
      </c>
    </row>
    <row r="18" spans="1:21" x14ac:dyDescent="0.25">
      <c r="A18" s="8" t="s">
        <v>326</v>
      </c>
      <c r="B18" s="8">
        <v>5</v>
      </c>
      <c r="C18" s="8">
        <v>3</v>
      </c>
      <c r="D18" s="8">
        <v>2</v>
      </c>
      <c r="E18" s="8">
        <v>3</v>
      </c>
      <c r="F18" s="8">
        <v>5</v>
      </c>
      <c r="G18" s="8">
        <v>5</v>
      </c>
      <c r="H18" s="8">
        <v>2</v>
      </c>
      <c r="I18" s="8">
        <v>5</v>
      </c>
      <c r="J18" s="8">
        <v>5</v>
      </c>
      <c r="K18" s="8">
        <v>5</v>
      </c>
      <c r="L18" s="8">
        <v>3</v>
      </c>
      <c r="M18" s="8">
        <v>2</v>
      </c>
      <c r="N18" s="8">
        <v>5</v>
      </c>
      <c r="O18" s="8">
        <v>3</v>
      </c>
      <c r="P18" s="8">
        <v>5</v>
      </c>
      <c r="Q18" s="8">
        <v>3</v>
      </c>
      <c r="R18" s="8">
        <v>5</v>
      </c>
      <c r="S18" s="8">
        <v>2</v>
      </c>
      <c r="T18" s="8">
        <v>5</v>
      </c>
      <c r="U18" s="8">
        <v>3</v>
      </c>
    </row>
    <row r="19" spans="1:21" x14ac:dyDescent="0.25">
      <c r="A19" s="8" t="s">
        <v>325</v>
      </c>
      <c r="B19" s="8">
        <v>4</v>
      </c>
      <c r="C19" s="8">
        <v>5</v>
      </c>
      <c r="D19" s="8">
        <v>2</v>
      </c>
      <c r="E19" s="8">
        <v>3</v>
      </c>
      <c r="F19" s="8">
        <v>2</v>
      </c>
      <c r="G19" s="8">
        <v>5</v>
      </c>
      <c r="H19" s="8">
        <v>3</v>
      </c>
      <c r="I19" s="8">
        <v>3</v>
      </c>
      <c r="J19" s="8">
        <v>5</v>
      </c>
      <c r="K19" s="8">
        <v>3</v>
      </c>
      <c r="L19" s="8">
        <v>5</v>
      </c>
      <c r="M19" s="8">
        <v>3</v>
      </c>
      <c r="N19" s="8">
        <v>1</v>
      </c>
      <c r="O19" s="8">
        <v>4</v>
      </c>
      <c r="P19" s="8">
        <v>5</v>
      </c>
      <c r="Q19" s="8">
        <v>1</v>
      </c>
      <c r="R19" s="8">
        <v>4</v>
      </c>
      <c r="S19" s="8">
        <v>1</v>
      </c>
      <c r="T19" s="8">
        <v>3</v>
      </c>
      <c r="U19" s="8">
        <v>4</v>
      </c>
    </row>
    <row r="20" spans="1:21" x14ac:dyDescent="0.25">
      <c r="A20" s="8" t="s">
        <v>324</v>
      </c>
      <c r="B20" s="8">
        <v>4</v>
      </c>
      <c r="C20" s="8">
        <v>2</v>
      </c>
      <c r="D20" s="8">
        <v>1</v>
      </c>
      <c r="E20" s="8">
        <v>1</v>
      </c>
      <c r="F20" s="8">
        <v>1</v>
      </c>
      <c r="G20" s="8">
        <v>3</v>
      </c>
      <c r="H20" s="8">
        <v>1</v>
      </c>
      <c r="I20" s="8">
        <v>1</v>
      </c>
      <c r="J20" s="8">
        <v>3</v>
      </c>
      <c r="K20" s="8">
        <v>1</v>
      </c>
      <c r="L20" s="8">
        <v>4</v>
      </c>
      <c r="M20" s="8">
        <v>2</v>
      </c>
      <c r="N20" s="8">
        <v>1</v>
      </c>
      <c r="O20" s="8">
        <v>1</v>
      </c>
      <c r="P20" s="8">
        <v>3</v>
      </c>
      <c r="Q20" s="8">
        <v>1</v>
      </c>
      <c r="R20" s="8">
        <v>3</v>
      </c>
      <c r="S20" s="8">
        <v>3</v>
      </c>
      <c r="T20" s="8">
        <v>1</v>
      </c>
      <c r="U20" s="8">
        <v>3</v>
      </c>
    </row>
    <row r="21" spans="1:21" x14ac:dyDescent="0.25">
      <c r="A21" s="8" t="s">
        <v>323</v>
      </c>
      <c r="B21" s="8">
        <v>4</v>
      </c>
      <c r="C21" s="8">
        <v>3</v>
      </c>
      <c r="D21" s="8">
        <v>4</v>
      </c>
      <c r="E21" s="8">
        <v>4</v>
      </c>
      <c r="F21" s="8">
        <v>3</v>
      </c>
      <c r="G21" s="8">
        <v>1</v>
      </c>
      <c r="H21" s="8">
        <v>3</v>
      </c>
      <c r="I21" s="8">
        <v>5</v>
      </c>
      <c r="J21" s="8">
        <v>3</v>
      </c>
      <c r="K21" s="8">
        <v>2</v>
      </c>
      <c r="L21" s="8">
        <v>5</v>
      </c>
      <c r="M21" s="8">
        <v>3</v>
      </c>
      <c r="N21" s="8">
        <v>3</v>
      </c>
      <c r="O21" s="8">
        <v>4</v>
      </c>
      <c r="P21" s="8">
        <v>4</v>
      </c>
      <c r="Q21" s="8">
        <v>4</v>
      </c>
      <c r="R21" s="8">
        <v>3</v>
      </c>
      <c r="S21" s="8">
        <v>2</v>
      </c>
      <c r="T21" s="8">
        <v>1</v>
      </c>
      <c r="U21" s="8">
        <v>4</v>
      </c>
    </row>
    <row r="22" spans="1:21" x14ac:dyDescent="0.25">
      <c r="A22" s="8" t="s">
        <v>322</v>
      </c>
      <c r="B22" s="8">
        <v>4</v>
      </c>
      <c r="C22" s="8">
        <v>4</v>
      </c>
      <c r="D22" s="8">
        <v>4</v>
      </c>
      <c r="E22" s="8">
        <v>3</v>
      </c>
      <c r="F22" s="8">
        <v>3</v>
      </c>
      <c r="G22" s="8">
        <v>4</v>
      </c>
      <c r="H22" s="8">
        <v>3</v>
      </c>
      <c r="I22" s="8">
        <v>4</v>
      </c>
      <c r="J22" s="8">
        <v>5</v>
      </c>
      <c r="K22" s="8">
        <v>4</v>
      </c>
      <c r="L22" s="8">
        <v>4</v>
      </c>
      <c r="M22" s="8">
        <v>2</v>
      </c>
      <c r="N22" s="8">
        <v>4</v>
      </c>
      <c r="O22" s="8">
        <v>3</v>
      </c>
      <c r="P22" s="8">
        <v>4</v>
      </c>
      <c r="Q22" s="8">
        <v>4</v>
      </c>
      <c r="R22" s="8">
        <v>3</v>
      </c>
      <c r="S22" s="8">
        <v>3</v>
      </c>
      <c r="T22" s="8">
        <v>2</v>
      </c>
      <c r="U22" s="8">
        <v>4</v>
      </c>
    </row>
    <row r="23" spans="1:21" x14ac:dyDescent="0.25">
      <c r="A23" s="8" t="s">
        <v>321</v>
      </c>
      <c r="B23" s="8">
        <v>2</v>
      </c>
      <c r="C23" s="8">
        <v>4</v>
      </c>
      <c r="D23" s="8">
        <v>2</v>
      </c>
      <c r="E23" s="8">
        <v>3</v>
      </c>
      <c r="F23" s="8">
        <v>2</v>
      </c>
      <c r="G23" s="8">
        <v>4</v>
      </c>
      <c r="H23" s="8">
        <v>2</v>
      </c>
      <c r="I23" s="8">
        <v>4</v>
      </c>
      <c r="J23" s="8">
        <v>2</v>
      </c>
      <c r="K23" s="8">
        <v>2</v>
      </c>
      <c r="L23" s="8">
        <v>5</v>
      </c>
      <c r="M23" s="8">
        <v>2</v>
      </c>
      <c r="N23" s="8">
        <v>5</v>
      </c>
      <c r="O23" s="8">
        <v>2</v>
      </c>
      <c r="P23" s="8">
        <v>3</v>
      </c>
      <c r="Q23" s="8">
        <v>3</v>
      </c>
      <c r="R23" s="8">
        <v>5</v>
      </c>
      <c r="S23" s="8">
        <v>2</v>
      </c>
      <c r="T23" s="8">
        <v>4</v>
      </c>
      <c r="U23" s="8">
        <v>4</v>
      </c>
    </row>
    <row r="24" spans="1:21" x14ac:dyDescent="0.25">
      <c r="A24" s="8" t="s">
        <v>320</v>
      </c>
      <c r="B24" s="8">
        <v>3</v>
      </c>
      <c r="C24" s="8">
        <v>4</v>
      </c>
      <c r="D24" s="8">
        <v>4</v>
      </c>
      <c r="E24" s="8">
        <v>3</v>
      </c>
      <c r="F24" s="8">
        <v>3</v>
      </c>
      <c r="G24" s="8">
        <v>5</v>
      </c>
      <c r="H24" s="8">
        <v>3</v>
      </c>
      <c r="I24" s="8">
        <v>3</v>
      </c>
      <c r="J24" s="8">
        <v>5</v>
      </c>
      <c r="K24" s="8">
        <v>3</v>
      </c>
      <c r="L24" s="8">
        <v>5</v>
      </c>
      <c r="M24" s="8">
        <v>3</v>
      </c>
      <c r="N24" s="8">
        <v>5</v>
      </c>
      <c r="O24" s="8">
        <v>3</v>
      </c>
      <c r="P24" s="8">
        <v>5</v>
      </c>
      <c r="Q24" s="8">
        <v>3</v>
      </c>
      <c r="R24" s="8">
        <v>5</v>
      </c>
      <c r="S24" s="8">
        <v>4</v>
      </c>
      <c r="T24" s="8">
        <v>3</v>
      </c>
      <c r="U24" s="8">
        <v>3</v>
      </c>
    </row>
    <row r="25" spans="1:21" x14ac:dyDescent="0.25">
      <c r="A25" s="8" t="s">
        <v>319</v>
      </c>
      <c r="B25" s="8">
        <v>5</v>
      </c>
      <c r="C25" s="8">
        <v>4</v>
      </c>
      <c r="D25" s="8">
        <v>4</v>
      </c>
      <c r="E25" s="8">
        <v>1</v>
      </c>
      <c r="F25" s="8">
        <v>4</v>
      </c>
      <c r="G25" s="8">
        <v>4</v>
      </c>
      <c r="H25" s="8">
        <v>3</v>
      </c>
      <c r="I25" s="8">
        <v>3</v>
      </c>
      <c r="J25" s="8">
        <v>5</v>
      </c>
      <c r="K25" s="8">
        <v>5</v>
      </c>
      <c r="L25" s="8">
        <v>5</v>
      </c>
      <c r="M25" s="8">
        <v>4</v>
      </c>
      <c r="N25" s="8">
        <v>4</v>
      </c>
      <c r="O25" s="8">
        <v>3</v>
      </c>
      <c r="P25" s="8">
        <v>5</v>
      </c>
      <c r="Q25" s="8">
        <v>3</v>
      </c>
      <c r="R25" s="8">
        <v>5</v>
      </c>
      <c r="S25" s="8">
        <v>2</v>
      </c>
      <c r="T25" s="8">
        <v>3</v>
      </c>
      <c r="U25" s="8">
        <v>4</v>
      </c>
    </row>
    <row r="26" spans="1:21" x14ac:dyDescent="0.25">
      <c r="A26" s="8" t="s">
        <v>318</v>
      </c>
      <c r="B26" s="8">
        <v>3</v>
      </c>
      <c r="C26" s="8">
        <v>3</v>
      </c>
      <c r="D26" s="8">
        <v>3</v>
      </c>
      <c r="E26" s="8">
        <v>3</v>
      </c>
      <c r="F26" s="8">
        <v>3</v>
      </c>
      <c r="G26" s="8">
        <v>3</v>
      </c>
      <c r="H26" s="8">
        <v>2</v>
      </c>
      <c r="I26" s="8">
        <v>3</v>
      </c>
      <c r="J26" s="8">
        <v>3</v>
      </c>
      <c r="K26" s="8">
        <v>3</v>
      </c>
      <c r="L26" s="8">
        <v>3</v>
      </c>
      <c r="M26" s="8">
        <v>3</v>
      </c>
      <c r="N26" s="8">
        <v>3</v>
      </c>
      <c r="O26" s="8">
        <v>3</v>
      </c>
      <c r="P26" s="8">
        <v>3</v>
      </c>
      <c r="Q26" s="8">
        <v>3</v>
      </c>
      <c r="R26" s="8">
        <v>3</v>
      </c>
      <c r="S26" s="8">
        <v>3</v>
      </c>
      <c r="T26" s="8">
        <v>3</v>
      </c>
      <c r="U26" s="8">
        <v>3</v>
      </c>
    </row>
    <row r="27" spans="1:21" x14ac:dyDescent="0.25">
      <c r="A27" s="8" t="s">
        <v>317</v>
      </c>
      <c r="B27" s="8">
        <v>5</v>
      </c>
      <c r="C27" s="8">
        <v>4</v>
      </c>
      <c r="D27" s="8">
        <v>4</v>
      </c>
      <c r="E27" s="8">
        <v>4</v>
      </c>
      <c r="F27" s="8">
        <v>3</v>
      </c>
      <c r="G27" s="8">
        <v>3</v>
      </c>
      <c r="H27" s="8">
        <v>2</v>
      </c>
      <c r="I27" s="8">
        <v>3</v>
      </c>
      <c r="J27" s="8">
        <v>3</v>
      </c>
      <c r="K27" s="8">
        <v>3</v>
      </c>
      <c r="L27" s="8">
        <v>5</v>
      </c>
      <c r="M27" s="8">
        <v>2</v>
      </c>
      <c r="N27" s="8">
        <v>3</v>
      </c>
      <c r="O27" s="8">
        <v>3</v>
      </c>
      <c r="P27" s="8">
        <v>2</v>
      </c>
      <c r="Q27" s="8">
        <v>4</v>
      </c>
      <c r="R27" s="8">
        <v>5</v>
      </c>
      <c r="S27" s="8">
        <v>1</v>
      </c>
      <c r="T27" s="8">
        <v>1</v>
      </c>
      <c r="U27" s="8">
        <v>3</v>
      </c>
    </row>
    <row r="28" spans="1:21" x14ac:dyDescent="0.25">
      <c r="A28" s="8" t="s">
        <v>316</v>
      </c>
      <c r="B28" s="8">
        <v>3</v>
      </c>
      <c r="C28" s="8">
        <v>3</v>
      </c>
      <c r="D28" s="8">
        <v>3</v>
      </c>
      <c r="E28" s="8">
        <v>1</v>
      </c>
      <c r="F28" s="8">
        <v>1</v>
      </c>
      <c r="G28" s="8">
        <v>4</v>
      </c>
      <c r="H28" s="8">
        <v>1</v>
      </c>
      <c r="I28" s="8">
        <v>3</v>
      </c>
      <c r="J28" s="8">
        <v>4</v>
      </c>
      <c r="K28" s="8">
        <v>3</v>
      </c>
      <c r="L28" s="8">
        <v>4</v>
      </c>
      <c r="M28" s="8">
        <v>3</v>
      </c>
      <c r="N28" s="8">
        <v>5</v>
      </c>
      <c r="O28" s="8">
        <v>2</v>
      </c>
      <c r="P28" s="8">
        <v>4</v>
      </c>
      <c r="Q28" s="8">
        <v>3</v>
      </c>
      <c r="R28" s="8">
        <v>3</v>
      </c>
      <c r="S28" s="8">
        <v>2</v>
      </c>
      <c r="T28" s="8">
        <v>2</v>
      </c>
      <c r="U28" s="8">
        <v>3</v>
      </c>
    </row>
    <row r="29" spans="1:21" x14ac:dyDescent="0.25">
      <c r="A29" s="8" t="s">
        <v>315</v>
      </c>
      <c r="B29" s="8">
        <v>2</v>
      </c>
      <c r="C29" s="8">
        <v>4</v>
      </c>
      <c r="D29" s="8">
        <v>3</v>
      </c>
      <c r="E29" s="8">
        <v>4</v>
      </c>
      <c r="F29" s="8">
        <v>3</v>
      </c>
      <c r="G29" s="8">
        <v>4</v>
      </c>
      <c r="H29" s="8">
        <v>3</v>
      </c>
      <c r="I29" s="8">
        <v>4</v>
      </c>
      <c r="J29" s="8">
        <v>2</v>
      </c>
      <c r="K29" s="8">
        <v>4</v>
      </c>
      <c r="L29" s="8">
        <v>5</v>
      </c>
      <c r="M29" s="8">
        <v>5</v>
      </c>
      <c r="N29" s="8">
        <v>5</v>
      </c>
      <c r="O29" s="8">
        <v>4</v>
      </c>
      <c r="P29" s="8">
        <v>4</v>
      </c>
      <c r="Q29" s="8">
        <v>5</v>
      </c>
      <c r="R29" s="8">
        <v>3</v>
      </c>
      <c r="S29" s="8">
        <v>1</v>
      </c>
      <c r="T29" s="8">
        <v>3</v>
      </c>
      <c r="U29" s="8">
        <v>5</v>
      </c>
    </row>
    <row r="30" spans="1:21" x14ac:dyDescent="0.25">
      <c r="A30" s="8" t="s">
        <v>314</v>
      </c>
      <c r="B30" s="8">
        <v>4</v>
      </c>
      <c r="C30" s="8">
        <v>4</v>
      </c>
      <c r="D30" s="8">
        <v>4</v>
      </c>
      <c r="E30" s="8">
        <v>3</v>
      </c>
      <c r="F30" s="8">
        <v>4</v>
      </c>
      <c r="G30" s="8">
        <v>2</v>
      </c>
      <c r="H30" s="8">
        <v>3</v>
      </c>
      <c r="I30" s="8">
        <v>3</v>
      </c>
      <c r="J30" s="8">
        <v>4</v>
      </c>
      <c r="K30" s="8">
        <v>4</v>
      </c>
      <c r="L30" s="8">
        <v>4</v>
      </c>
      <c r="M30" s="8">
        <v>3</v>
      </c>
      <c r="N30" s="8">
        <v>4</v>
      </c>
      <c r="O30" s="8">
        <v>3</v>
      </c>
      <c r="P30" s="8">
        <v>5</v>
      </c>
      <c r="Q30" s="8">
        <v>5</v>
      </c>
      <c r="R30" s="8">
        <v>5</v>
      </c>
      <c r="S30" s="8">
        <v>4</v>
      </c>
      <c r="T30" s="8">
        <v>3</v>
      </c>
      <c r="U30" s="8">
        <v>4</v>
      </c>
    </row>
    <row r="31" spans="1:21" x14ac:dyDescent="0.25">
      <c r="A31" s="8" t="s">
        <v>313</v>
      </c>
      <c r="B31" s="8">
        <v>3</v>
      </c>
      <c r="C31" s="8">
        <v>4</v>
      </c>
      <c r="D31" s="8">
        <v>3</v>
      </c>
      <c r="E31" s="8">
        <v>1</v>
      </c>
      <c r="F31" s="8">
        <v>3</v>
      </c>
      <c r="G31" s="8">
        <v>3</v>
      </c>
      <c r="H31" s="8">
        <v>3</v>
      </c>
      <c r="I31" s="8">
        <v>3</v>
      </c>
      <c r="J31" s="8">
        <v>3</v>
      </c>
      <c r="K31" s="8">
        <v>4</v>
      </c>
      <c r="L31" s="8">
        <v>2</v>
      </c>
      <c r="M31" s="8">
        <v>1</v>
      </c>
      <c r="N31" s="8">
        <v>5</v>
      </c>
      <c r="O31" s="8">
        <v>1</v>
      </c>
      <c r="P31" s="8">
        <v>5</v>
      </c>
      <c r="Q31" s="8">
        <v>3</v>
      </c>
      <c r="R31" s="8">
        <v>4</v>
      </c>
      <c r="S31" s="8">
        <v>1</v>
      </c>
      <c r="T31" s="8">
        <v>3</v>
      </c>
      <c r="U31" s="8">
        <v>2</v>
      </c>
    </row>
    <row r="32" spans="1:21" x14ac:dyDescent="0.25">
      <c r="A32" s="8" t="s">
        <v>312</v>
      </c>
      <c r="B32" s="8">
        <v>4</v>
      </c>
      <c r="C32" s="8">
        <v>5</v>
      </c>
      <c r="D32" s="8">
        <v>4</v>
      </c>
      <c r="E32" s="8">
        <v>1</v>
      </c>
      <c r="F32" s="8">
        <v>3</v>
      </c>
      <c r="G32" s="8">
        <v>2</v>
      </c>
      <c r="H32" s="8">
        <v>1</v>
      </c>
      <c r="I32" s="8">
        <v>2</v>
      </c>
      <c r="J32" s="8">
        <v>2</v>
      </c>
      <c r="K32" s="8">
        <v>2</v>
      </c>
      <c r="L32" s="8">
        <v>2</v>
      </c>
      <c r="M32" s="8">
        <v>4</v>
      </c>
      <c r="N32" s="8">
        <v>2</v>
      </c>
      <c r="O32" s="8">
        <v>4</v>
      </c>
      <c r="P32" s="8">
        <v>4</v>
      </c>
      <c r="Q32" s="8">
        <v>4</v>
      </c>
      <c r="R32" s="8">
        <v>2</v>
      </c>
      <c r="S32" s="8">
        <v>1</v>
      </c>
      <c r="T32" s="8">
        <v>4</v>
      </c>
      <c r="U32" s="8">
        <v>4</v>
      </c>
    </row>
    <row r="33" spans="1:21" x14ac:dyDescent="0.25">
      <c r="A33" s="8" t="s">
        <v>311</v>
      </c>
      <c r="B33" s="8">
        <v>4</v>
      </c>
      <c r="C33" s="8">
        <v>4</v>
      </c>
      <c r="D33" s="8">
        <v>4</v>
      </c>
      <c r="E33" s="8">
        <v>3</v>
      </c>
      <c r="F33" s="8">
        <v>1</v>
      </c>
      <c r="G33" s="8">
        <v>2</v>
      </c>
      <c r="H33" s="8">
        <v>3</v>
      </c>
      <c r="I33" s="8">
        <v>4</v>
      </c>
      <c r="J33" s="8">
        <v>3</v>
      </c>
      <c r="K33" s="8">
        <v>4</v>
      </c>
      <c r="L33" s="8">
        <v>4</v>
      </c>
      <c r="M33" s="8">
        <v>5</v>
      </c>
      <c r="N33" s="8">
        <v>5</v>
      </c>
      <c r="O33" s="8">
        <v>3</v>
      </c>
      <c r="P33" s="8">
        <v>4</v>
      </c>
      <c r="Q33" s="8">
        <v>4</v>
      </c>
      <c r="R33" s="8">
        <v>1</v>
      </c>
      <c r="S33" s="8">
        <v>4</v>
      </c>
      <c r="T33" s="8">
        <v>1</v>
      </c>
      <c r="U33" s="8">
        <v>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L16280"/>
  <sheetViews>
    <sheetView zoomScale="70" zoomScaleNormal="70" workbookViewId="0">
      <pane xSplit="1" ySplit="2" topLeftCell="B3" activePane="bottomRight" state="frozen"/>
      <selection pane="topRight" activeCell="B1" sqref="B1"/>
      <selection pane="bottomLeft" activeCell="A3" sqref="A3"/>
      <selection pane="bottomRight" sqref="A1:A2"/>
    </sheetView>
  </sheetViews>
  <sheetFormatPr defaultColWidth="9.125" defaultRowHeight="14.3" x14ac:dyDescent="0.25"/>
  <cols>
    <col min="1" max="1" width="28.375" style="1" bestFit="1" customWidth="1"/>
    <col min="2" max="2" width="60.75" style="1" customWidth="1"/>
    <col min="3" max="3" width="60.75" style="3" customWidth="1"/>
    <col min="4" max="12" width="20.75" style="1" customWidth="1"/>
    <col min="13" max="16384" width="9.125" style="1"/>
  </cols>
  <sheetData>
    <row r="1" spans="1:12" x14ac:dyDescent="0.25">
      <c r="A1" s="81" t="s">
        <v>67</v>
      </c>
      <c r="B1" s="78" t="s">
        <v>254</v>
      </c>
      <c r="C1" s="78" t="s">
        <v>89</v>
      </c>
      <c r="D1" s="78" t="s">
        <v>87</v>
      </c>
      <c r="E1" s="78"/>
      <c r="F1" s="78"/>
      <c r="G1" s="78"/>
      <c r="H1" s="78"/>
      <c r="I1" s="78"/>
      <c r="J1" s="78"/>
      <c r="K1" s="78"/>
      <c r="L1" s="79"/>
    </row>
    <row r="2" spans="1:12" ht="14.95" thickBot="1" x14ac:dyDescent="0.3">
      <c r="A2" s="82"/>
      <c r="B2" s="80"/>
      <c r="C2" s="80"/>
      <c r="D2" s="38">
        <v>1</v>
      </c>
      <c r="E2" s="38">
        <v>2</v>
      </c>
      <c r="F2" s="38">
        <v>3</v>
      </c>
      <c r="G2" s="38">
        <v>4</v>
      </c>
      <c r="H2" s="38">
        <v>5</v>
      </c>
      <c r="I2" s="38">
        <v>6</v>
      </c>
      <c r="J2" s="38">
        <v>7</v>
      </c>
      <c r="K2" s="38">
        <v>8</v>
      </c>
      <c r="L2" s="39">
        <v>9</v>
      </c>
    </row>
    <row r="3" spans="1:12" x14ac:dyDescent="0.25">
      <c r="A3" s="57" t="s">
        <v>25</v>
      </c>
      <c r="B3" s="22" t="s">
        <v>85</v>
      </c>
      <c r="C3" s="23"/>
      <c r="D3" s="23"/>
      <c r="E3" s="23"/>
      <c r="F3" s="23"/>
      <c r="G3" s="23"/>
      <c r="H3" s="23"/>
      <c r="I3" s="23"/>
      <c r="J3" s="23"/>
      <c r="K3" s="23"/>
      <c r="L3" s="24"/>
    </row>
    <row r="4" spans="1:12" x14ac:dyDescent="0.25">
      <c r="A4" s="45" t="s">
        <v>0</v>
      </c>
      <c r="B4" s="10" t="s">
        <v>100</v>
      </c>
      <c r="C4" s="10" t="s">
        <v>99</v>
      </c>
      <c r="D4" s="11"/>
      <c r="E4" s="11"/>
      <c r="F4" s="11"/>
      <c r="G4" s="11"/>
      <c r="H4" s="11"/>
      <c r="I4" s="11"/>
      <c r="J4" s="11"/>
      <c r="K4" s="11"/>
      <c r="L4" s="12"/>
    </row>
    <row r="5" spans="1:12" x14ac:dyDescent="0.25">
      <c r="A5" s="45" t="s">
        <v>1</v>
      </c>
      <c r="B5" s="10" t="s">
        <v>1</v>
      </c>
      <c r="C5" s="10" t="s">
        <v>98</v>
      </c>
      <c r="D5" s="10" t="s">
        <v>83</v>
      </c>
      <c r="E5" s="10" t="s">
        <v>84</v>
      </c>
      <c r="F5" s="11"/>
      <c r="G5" s="11"/>
      <c r="H5" s="11"/>
      <c r="I5" s="11"/>
      <c r="J5" s="11"/>
      <c r="K5" s="11"/>
      <c r="L5" s="12"/>
    </row>
    <row r="6" spans="1:12" x14ac:dyDescent="0.25">
      <c r="A6" s="45" t="s">
        <v>2</v>
      </c>
      <c r="B6" s="10" t="s">
        <v>2</v>
      </c>
      <c r="C6" s="10" t="s">
        <v>97</v>
      </c>
      <c r="D6" s="10" t="s">
        <v>90</v>
      </c>
      <c r="E6" s="10" t="s">
        <v>91</v>
      </c>
      <c r="F6" s="10" t="s">
        <v>92</v>
      </c>
      <c r="G6" s="10" t="s">
        <v>93</v>
      </c>
      <c r="H6" s="10" t="s">
        <v>94</v>
      </c>
      <c r="I6" s="10" t="s">
        <v>95</v>
      </c>
      <c r="J6" s="10" t="s">
        <v>96</v>
      </c>
      <c r="K6" s="11"/>
      <c r="L6" s="12"/>
    </row>
    <row r="7" spans="1:12" ht="27.2" x14ac:dyDescent="0.25">
      <c r="A7" s="45" t="s">
        <v>3</v>
      </c>
      <c r="B7" s="10" t="s">
        <v>86</v>
      </c>
      <c r="C7" s="10" t="s">
        <v>101</v>
      </c>
      <c r="D7" s="10" t="s">
        <v>105</v>
      </c>
      <c r="E7" s="10" t="s">
        <v>106</v>
      </c>
      <c r="F7" s="10" t="s">
        <v>107</v>
      </c>
      <c r="G7" s="10" t="s">
        <v>104</v>
      </c>
      <c r="H7" s="10" t="s">
        <v>103</v>
      </c>
      <c r="I7" s="10" t="s">
        <v>102</v>
      </c>
      <c r="J7" s="11"/>
      <c r="K7" s="11"/>
      <c r="L7" s="12"/>
    </row>
    <row r="8" spans="1:12" x14ac:dyDescent="0.25">
      <c r="A8" s="45" t="s">
        <v>4</v>
      </c>
      <c r="B8" s="10" t="s">
        <v>88</v>
      </c>
      <c r="C8" s="10" t="s">
        <v>108</v>
      </c>
      <c r="D8" s="10" t="s">
        <v>113</v>
      </c>
      <c r="E8" s="10" t="s">
        <v>114</v>
      </c>
      <c r="F8" s="10" t="s">
        <v>115</v>
      </c>
      <c r="G8" s="10" t="s">
        <v>116</v>
      </c>
      <c r="H8" s="10" t="s">
        <v>117</v>
      </c>
      <c r="I8" s="10" t="s">
        <v>118</v>
      </c>
      <c r="J8" s="10" t="s">
        <v>119</v>
      </c>
      <c r="K8" s="10" t="s">
        <v>120</v>
      </c>
      <c r="L8" s="13" t="s">
        <v>121</v>
      </c>
    </row>
    <row r="9" spans="1:12" x14ac:dyDescent="0.25">
      <c r="A9" s="45" t="s">
        <v>5</v>
      </c>
      <c r="B9" s="10" t="s">
        <v>75</v>
      </c>
      <c r="C9" s="11"/>
      <c r="D9" s="11"/>
      <c r="E9" s="11"/>
      <c r="F9" s="11"/>
      <c r="G9" s="11"/>
      <c r="H9" s="11"/>
      <c r="I9" s="11"/>
      <c r="J9" s="11"/>
      <c r="K9" s="11"/>
      <c r="L9" s="12"/>
    </row>
    <row r="10" spans="1:12" x14ac:dyDescent="0.25">
      <c r="A10" s="45" t="s">
        <v>58</v>
      </c>
      <c r="B10" s="10" t="s">
        <v>74</v>
      </c>
      <c r="C10" s="11"/>
      <c r="D10" s="11"/>
      <c r="E10" s="11"/>
      <c r="F10" s="11"/>
      <c r="G10" s="11"/>
      <c r="H10" s="11"/>
      <c r="I10" s="11"/>
      <c r="J10" s="11"/>
      <c r="K10" s="11"/>
      <c r="L10" s="12"/>
    </row>
    <row r="11" spans="1:12" x14ac:dyDescent="0.25">
      <c r="A11" s="45" t="s">
        <v>15</v>
      </c>
      <c r="B11" s="10" t="s">
        <v>73</v>
      </c>
      <c r="C11" s="11"/>
      <c r="D11" s="11"/>
      <c r="E11" s="11"/>
      <c r="F11" s="11"/>
      <c r="G11" s="11"/>
      <c r="H11" s="11"/>
      <c r="I11" s="11"/>
      <c r="J11" s="11"/>
      <c r="K11" s="11"/>
      <c r="L11" s="12"/>
    </row>
    <row r="12" spans="1:12" x14ac:dyDescent="0.25">
      <c r="A12" s="45" t="s">
        <v>16</v>
      </c>
      <c r="B12" s="10" t="s">
        <v>72</v>
      </c>
      <c r="C12" s="11"/>
      <c r="D12" s="11"/>
      <c r="E12" s="11"/>
      <c r="F12" s="11"/>
      <c r="G12" s="11"/>
      <c r="H12" s="11"/>
      <c r="I12" s="11"/>
      <c r="J12" s="11"/>
      <c r="K12" s="11"/>
      <c r="L12" s="12"/>
    </row>
    <row r="13" spans="1:12" x14ac:dyDescent="0.25">
      <c r="A13" s="45" t="s">
        <v>17</v>
      </c>
      <c r="B13" s="10" t="s">
        <v>71</v>
      </c>
      <c r="C13" s="11"/>
      <c r="D13" s="11"/>
      <c r="E13" s="11"/>
      <c r="F13" s="11"/>
      <c r="G13" s="11"/>
      <c r="H13" s="11"/>
      <c r="I13" s="11"/>
      <c r="J13" s="11"/>
      <c r="K13" s="11"/>
      <c r="L13" s="12"/>
    </row>
    <row r="14" spans="1:12" x14ac:dyDescent="0.25">
      <c r="A14" s="46" t="s">
        <v>18</v>
      </c>
      <c r="B14" s="61" t="s">
        <v>82</v>
      </c>
      <c r="C14" s="11"/>
      <c r="D14" s="11"/>
      <c r="E14" s="11"/>
      <c r="F14" s="11"/>
      <c r="G14" s="11"/>
      <c r="H14" s="11"/>
      <c r="I14" s="11"/>
      <c r="J14" s="11"/>
      <c r="K14" s="11"/>
      <c r="L14" s="12"/>
    </row>
    <row r="15" spans="1:12" x14ac:dyDescent="0.25">
      <c r="A15" s="45" t="s">
        <v>19</v>
      </c>
      <c r="B15" s="62" t="s">
        <v>70</v>
      </c>
      <c r="C15" s="11"/>
      <c r="D15" s="11"/>
      <c r="E15" s="11"/>
      <c r="F15" s="11"/>
      <c r="G15" s="11"/>
      <c r="H15" s="11"/>
      <c r="I15" s="11"/>
      <c r="J15" s="11"/>
      <c r="K15" s="11"/>
      <c r="L15" s="12"/>
    </row>
    <row r="16" spans="1:12" x14ac:dyDescent="0.25">
      <c r="A16" s="45" t="s">
        <v>20</v>
      </c>
      <c r="B16" s="62" t="s">
        <v>69</v>
      </c>
      <c r="C16" s="11"/>
      <c r="D16" s="11"/>
      <c r="E16" s="11"/>
      <c r="F16" s="11"/>
      <c r="G16" s="11"/>
      <c r="H16" s="11"/>
      <c r="I16" s="11"/>
      <c r="J16" s="11"/>
      <c r="K16" s="11"/>
      <c r="L16" s="12"/>
    </row>
    <row r="17" spans="1:12" x14ac:dyDescent="0.25">
      <c r="A17" s="45" t="s">
        <v>21</v>
      </c>
      <c r="B17" s="62" t="s">
        <v>68</v>
      </c>
      <c r="C17" s="11"/>
      <c r="D17" s="11"/>
      <c r="E17" s="11"/>
      <c r="F17" s="11"/>
      <c r="G17" s="11"/>
      <c r="H17" s="11"/>
      <c r="I17" s="11"/>
      <c r="J17" s="11"/>
      <c r="K17" s="11"/>
      <c r="L17" s="12"/>
    </row>
    <row r="18" spans="1:12" x14ac:dyDescent="0.25">
      <c r="A18" s="45" t="s">
        <v>22</v>
      </c>
      <c r="B18" s="62" t="s">
        <v>158</v>
      </c>
      <c r="C18" s="11"/>
      <c r="D18" s="11"/>
      <c r="E18" s="11"/>
      <c r="F18" s="11"/>
      <c r="G18" s="11"/>
      <c r="H18" s="11"/>
      <c r="I18" s="11"/>
      <c r="J18" s="11"/>
      <c r="K18" s="11"/>
      <c r="L18" s="12"/>
    </row>
    <row r="19" spans="1:12" ht="27.2" x14ac:dyDescent="0.25">
      <c r="A19" s="45" t="s">
        <v>6</v>
      </c>
      <c r="B19" s="62" t="s">
        <v>110</v>
      </c>
      <c r="C19" s="10" t="s">
        <v>109</v>
      </c>
      <c r="D19" s="10" t="s">
        <v>122</v>
      </c>
      <c r="E19" s="10" t="s">
        <v>123</v>
      </c>
      <c r="F19" s="10" t="s">
        <v>124</v>
      </c>
      <c r="G19" s="10" t="s">
        <v>129</v>
      </c>
      <c r="H19" s="11"/>
      <c r="I19" s="11"/>
      <c r="J19" s="11"/>
      <c r="K19" s="11"/>
      <c r="L19" s="12"/>
    </row>
    <row r="20" spans="1:12" ht="27.2" x14ac:dyDescent="0.25">
      <c r="A20" s="45" t="s">
        <v>7</v>
      </c>
      <c r="B20" s="62" t="s">
        <v>111</v>
      </c>
      <c r="C20" s="10" t="s">
        <v>112</v>
      </c>
      <c r="D20" s="10" t="s">
        <v>125</v>
      </c>
      <c r="E20" s="10" t="s">
        <v>126</v>
      </c>
      <c r="F20" s="10" t="s">
        <v>127</v>
      </c>
      <c r="G20" s="10" t="s">
        <v>128</v>
      </c>
      <c r="H20" s="10" t="s">
        <v>130</v>
      </c>
      <c r="I20" s="10" t="s">
        <v>131</v>
      </c>
      <c r="J20" s="10" t="s">
        <v>132</v>
      </c>
      <c r="K20" s="11"/>
      <c r="L20" s="12"/>
    </row>
    <row r="21" spans="1:12" ht="27.2" x14ac:dyDescent="0.25">
      <c r="A21" s="45" t="s">
        <v>133</v>
      </c>
      <c r="B21" s="62" t="s">
        <v>135</v>
      </c>
      <c r="C21" s="10" t="s">
        <v>137</v>
      </c>
      <c r="D21" s="10" t="s">
        <v>139</v>
      </c>
      <c r="E21" s="10" t="s">
        <v>140</v>
      </c>
      <c r="F21" s="10" t="s">
        <v>141</v>
      </c>
      <c r="G21" s="10" t="s">
        <v>142</v>
      </c>
      <c r="H21" s="10" t="s">
        <v>143</v>
      </c>
      <c r="I21" s="10" t="s">
        <v>144</v>
      </c>
      <c r="J21" s="10" t="s">
        <v>145</v>
      </c>
      <c r="K21" s="11"/>
      <c r="L21" s="12"/>
    </row>
    <row r="22" spans="1:12" ht="27.2" x14ac:dyDescent="0.25">
      <c r="A22" s="45" t="s">
        <v>134</v>
      </c>
      <c r="B22" s="62" t="s">
        <v>136</v>
      </c>
      <c r="C22" s="10" t="s">
        <v>138</v>
      </c>
      <c r="D22" s="10" t="s">
        <v>139</v>
      </c>
      <c r="E22" s="10" t="s">
        <v>140</v>
      </c>
      <c r="F22" s="10" t="s">
        <v>141</v>
      </c>
      <c r="G22" s="10" t="s">
        <v>142</v>
      </c>
      <c r="H22" s="10" t="s">
        <v>143</v>
      </c>
      <c r="I22" s="10" t="s">
        <v>144</v>
      </c>
      <c r="J22" s="10" t="s">
        <v>145</v>
      </c>
      <c r="K22" s="11"/>
      <c r="L22" s="12"/>
    </row>
    <row r="23" spans="1:12" ht="14.95" thickBot="1" x14ac:dyDescent="0.3">
      <c r="A23" s="58" t="s">
        <v>217</v>
      </c>
      <c r="B23" s="63" t="s">
        <v>218</v>
      </c>
      <c r="C23" s="14"/>
      <c r="D23" s="14"/>
      <c r="E23" s="14"/>
      <c r="F23" s="14"/>
      <c r="G23" s="14"/>
      <c r="H23" s="14"/>
      <c r="I23" s="14"/>
      <c r="J23" s="14"/>
      <c r="K23" s="14"/>
      <c r="L23" s="15"/>
    </row>
    <row r="24" spans="1:12" ht="67.95" x14ac:dyDescent="0.25">
      <c r="A24" s="59" t="s">
        <v>8</v>
      </c>
      <c r="B24" s="64" t="s">
        <v>147</v>
      </c>
      <c r="C24" s="17" t="s">
        <v>146</v>
      </c>
      <c r="D24" s="17" t="s">
        <v>198</v>
      </c>
      <c r="E24" s="17" t="s">
        <v>199</v>
      </c>
      <c r="F24" s="17" t="s">
        <v>200</v>
      </c>
      <c r="G24" s="17" t="s">
        <v>201</v>
      </c>
      <c r="H24" s="18"/>
      <c r="I24" s="18"/>
      <c r="J24" s="18"/>
      <c r="K24" s="18"/>
      <c r="L24" s="19"/>
    </row>
    <row r="25" spans="1:12" ht="27.2" x14ac:dyDescent="0.25">
      <c r="A25" s="45" t="s">
        <v>9</v>
      </c>
      <c r="B25" s="62" t="s">
        <v>149</v>
      </c>
      <c r="C25" s="10" t="s">
        <v>148</v>
      </c>
      <c r="D25" s="10" t="s">
        <v>202</v>
      </c>
      <c r="E25" s="10" t="s">
        <v>203</v>
      </c>
      <c r="F25" s="10" t="s">
        <v>204</v>
      </c>
      <c r="G25" s="10" t="s">
        <v>205</v>
      </c>
      <c r="H25" s="10" t="s">
        <v>206</v>
      </c>
      <c r="I25" s="10" t="s">
        <v>207</v>
      </c>
      <c r="J25" s="10" t="s">
        <v>208</v>
      </c>
      <c r="K25" s="10" t="s">
        <v>209</v>
      </c>
      <c r="L25" s="12"/>
    </row>
    <row r="26" spans="1:12" ht="40.75" x14ac:dyDescent="0.25">
      <c r="A26" s="45" t="s">
        <v>10</v>
      </c>
      <c r="B26" s="62" t="s">
        <v>151</v>
      </c>
      <c r="C26" s="10" t="s">
        <v>150</v>
      </c>
      <c r="D26" s="10" t="s">
        <v>202</v>
      </c>
      <c r="E26" s="10" t="s">
        <v>203</v>
      </c>
      <c r="F26" s="10" t="s">
        <v>204</v>
      </c>
      <c r="G26" s="10" t="s">
        <v>205</v>
      </c>
      <c r="H26" s="10" t="s">
        <v>206</v>
      </c>
      <c r="I26" s="10" t="s">
        <v>207</v>
      </c>
      <c r="J26" s="10" t="s">
        <v>208</v>
      </c>
      <c r="K26" s="10" t="s">
        <v>209</v>
      </c>
      <c r="L26" s="12"/>
    </row>
    <row r="27" spans="1:12" ht="25.5" customHeight="1" x14ac:dyDescent="0.25">
      <c r="A27" s="45" t="s">
        <v>11</v>
      </c>
      <c r="B27" s="62" t="s">
        <v>152</v>
      </c>
      <c r="C27" s="11"/>
      <c r="D27" s="11"/>
      <c r="E27" s="11"/>
      <c r="F27" s="11"/>
      <c r="G27" s="11"/>
      <c r="H27" s="11"/>
      <c r="I27" s="11"/>
      <c r="J27" s="11"/>
      <c r="K27" s="11"/>
      <c r="L27" s="12"/>
    </row>
    <row r="28" spans="1:12" ht="40.75" x14ac:dyDescent="0.25">
      <c r="A28" s="45" t="s">
        <v>12</v>
      </c>
      <c r="B28" s="62" t="s">
        <v>154</v>
      </c>
      <c r="C28" s="10" t="s">
        <v>153</v>
      </c>
      <c r="D28" s="10" t="s">
        <v>210</v>
      </c>
      <c r="E28" s="10" t="s">
        <v>211</v>
      </c>
      <c r="F28" s="10" t="s">
        <v>212</v>
      </c>
      <c r="G28" s="10" t="s">
        <v>213</v>
      </c>
      <c r="H28" s="10" t="s">
        <v>214</v>
      </c>
      <c r="I28" s="10" t="s">
        <v>215</v>
      </c>
      <c r="J28" s="10" t="s">
        <v>216</v>
      </c>
      <c r="K28" s="10"/>
      <c r="L28" s="13"/>
    </row>
    <row r="29" spans="1:12" ht="27.2" x14ac:dyDescent="0.25">
      <c r="A29" s="45" t="s">
        <v>13</v>
      </c>
      <c r="B29" s="62" t="s">
        <v>156</v>
      </c>
      <c r="C29" s="10" t="s">
        <v>155</v>
      </c>
      <c r="D29" s="10" t="s">
        <v>210</v>
      </c>
      <c r="E29" s="10" t="s">
        <v>211</v>
      </c>
      <c r="F29" s="10" t="s">
        <v>212</v>
      </c>
      <c r="G29" s="10" t="s">
        <v>213</v>
      </c>
      <c r="H29" s="10" t="s">
        <v>214</v>
      </c>
      <c r="I29" s="10" t="s">
        <v>215</v>
      </c>
      <c r="J29" s="10" t="s">
        <v>216</v>
      </c>
      <c r="K29" s="10"/>
      <c r="L29" s="13"/>
    </row>
    <row r="30" spans="1:12" x14ac:dyDescent="0.25">
      <c r="A30" s="45" t="s">
        <v>14</v>
      </c>
      <c r="B30" s="62" t="s">
        <v>157</v>
      </c>
      <c r="C30" s="11"/>
      <c r="D30" s="11"/>
      <c r="E30" s="11"/>
      <c r="F30" s="11"/>
      <c r="G30" s="11"/>
      <c r="H30" s="11"/>
      <c r="I30" s="11"/>
      <c r="J30" s="11"/>
      <c r="K30" s="11"/>
      <c r="L30" s="12"/>
    </row>
    <row r="31" spans="1:12" ht="40.75" x14ac:dyDescent="0.25">
      <c r="A31" s="45" t="s">
        <v>63</v>
      </c>
      <c r="B31" s="62" t="s">
        <v>166</v>
      </c>
      <c r="C31" s="83" t="s">
        <v>187</v>
      </c>
      <c r="D31" s="10" t="s">
        <v>159</v>
      </c>
      <c r="E31" s="10" t="s">
        <v>160</v>
      </c>
      <c r="F31" s="10" t="s">
        <v>161</v>
      </c>
      <c r="G31" s="10" t="s">
        <v>162</v>
      </c>
      <c r="H31" s="10" t="s">
        <v>163</v>
      </c>
      <c r="I31" s="10" t="s">
        <v>165</v>
      </c>
      <c r="J31" s="10" t="s">
        <v>164</v>
      </c>
      <c r="K31" s="10"/>
      <c r="L31" s="13"/>
    </row>
    <row r="32" spans="1:12" ht="40.75" x14ac:dyDescent="0.25">
      <c r="A32" s="46" t="s">
        <v>64</v>
      </c>
      <c r="B32" s="61" t="s">
        <v>167</v>
      </c>
      <c r="C32" s="83"/>
      <c r="D32" s="10" t="s">
        <v>159</v>
      </c>
      <c r="E32" s="10" t="s">
        <v>160</v>
      </c>
      <c r="F32" s="10" t="s">
        <v>161</v>
      </c>
      <c r="G32" s="10" t="s">
        <v>162</v>
      </c>
      <c r="H32" s="10" t="s">
        <v>163</v>
      </c>
      <c r="I32" s="10" t="s">
        <v>165</v>
      </c>
      <c r="J32" s="10" t="s">
        <v>164</v>
      </c>
      <c r="K32" s="10"/>
      <c r="L32" s="13"/>
    </row>
    <row r="33" spans="1:12" x14ac:dyDescent="0.25">
      <c r="A33" s="46" t="s">
        <v>168</v>
      </c>
      <c r="B33" s="61" t="s">
        <v>182</v>
      </c>
      <c r="C33" s="11"/>
      <c r="D33" s="11"/>
      <c r="E33" s="11"/>
      <c r="F33" s="11"/>
      <c r="G33" s="11"/>
      <c r="H33" s="11"/>
      <c r="I33" s="11"/>
      <c r="J33" s="11"/>
      <c r="K33" s="11"/>
      <c r="L33" s="12"/>
    </row>
    <row r="34" spans="1:12" ht="27.2" x14ac:dyDescent="0.25">
      <c r="A34" s="45" t="s">
        <v>60</v>
      </c>
      <c r="B34" s="62" t="s">
        <v>174</v>
      </c>
      <c r="C34" s="10" t="s">
        <v>178</v>
      </c>
      <c r="D34" s="10" t="s">
        <v>179</v>
      </c>
      <c r="E34" s="10" t="s">
        <v>180</v>
      </c>
      <c r="F34" s="11"/>
      <c r="G34" s="11"/>
      <c r="H34" s="11"/>
      <c r="I34" s="11"/>
      <c r="J34" s="11"/>
      <c r="K34" s="11"/>
      <c r="L34" s="12"/>
    </row>
    <row r="35" spans="1:12" x14ac:dyDescent="0.25">
      <c r="A35" s="45" t="s">
        <v>61</v>
      </c>
      <c r="B35" s="62" t="s">
        <v>175</v>
      </c>
      <c r="C35" s="10" t="s">
        <v>181</v>
      </c>
      <c r="D35" s="10" t="s">
        <v>179</v>
      </c>
      <c r="E35" s="10" t="s">
        <v>180</v>
      </c>
      <c r="F35" s="11"/>
      <c r="G35" s="11"/>
      <c r="H35" s="11"/>
      <c r="I35" s="11"/>
      <c r="J35" s="11"/>
      <c r="K35" s="11"/>
      <c r="L35" s="12"/>
    </row>
    <row r="36" spans="1:12" x14ac:dyDescent="0.25">
      <c r="A36" s="45" t="s">
        <v>66</v>
      </c>
      <c r="B36" s="62" t="s">
        <v>176</v>
      </c>
      <c r="C36" s="11"/>
      <c r="D36" s="11"/>
      <c r="E36" s="11"/>
      <c r="F36" s="11"/>
      <c r="G36" s="11"/>
      <c r="H36" s="11"/>
      <c r="I36" s="11"/>
      <c r="J36" s="11"/>
      <c r="K36" s="11"/>
      <c r="L36" s="12"/>
    </row>
    <row r="37" spans="1:12" x14ac:dyDescent="0.25">
      <c r="A37" s="45" t="s">
        <v>59</v>
      </c>
      <c r="B37" s="62" t="s">
        <v>172</v>
      </c>
      <c r="C37" s="10" t="s">
        <v>178</v>
      </c>
      <c r="D37" s="10" t="s">
        <v>179</v>
      </c>
      <c r="E37" s="10" t="s">
        <v>180</v>
      </c>
      <c r="F37" s="11"/>
      <c r="G37" s="11"/>
      <c r="H37" s="11"/>
      <c r="I37" s="11"/>
      <c r="J37" s="11"/>
      <c r="K37" s="11"/>
      <c r="L37" s="12"/>
    </row>
    <row r="38" spans="1:12" x14ac:dyDescent="0.25">
      <c r="A38" s="45" t="s">
        <v>62</v>
      </c>
      <c r="B38" s="62" t="s">
        <v>173</v>
      </c>
      <c r="C38" s="10" t="s">
        <v>181</v>
      </c>
      <c r="D38" s="10" t="s">
        <v>179</v>
      </c>
      <c r="E38" s="10" t="s">
        <v>180</v>
      </c>
      <c r="F38" s="11"/>
      <c r="G38" s="11"/>
      <c r="H38" s="11"/>
      <c r="I38" s="11"/>
      <c r="J38" s="11"/>
      <c r="K38" s="11"/>
      <c r="L38" s="12"/>
    </row>
    <row r="39" spans="1:12" x14ac:dyDescent="0.25">
      <c r="A39" s="45" t="s">
        <v>65</v>
      </c>
      <c r="B39" s="62" t="s">
        <v>177</v>
      </c>
      <c r="C39" s="11"/>
      <c r="D39" s="11"/>
      <c r="E39" s="11"/>
      <c r="F39" s="11"/>
      <c r="G39" s="11"/>
      <c r="H39" s="11"/>
      <c r="I39" s="11"/>
      <c r="J39" s="11"/>
      <c r="K39" s="11"/>
      <c r="L39" s="12"/>
    </row>
    <row r="40" spans="1:12" x14ac:dyDescent="0.25">
      <c r="A40" s="46" t="s">
        <v>169</v>
      </c>
      <c r="B40" s="61" t="s">
        <v>170</v>
      </c>
      <c r="C40" s="11"/>
      <c r="D40" s="11"/>
      <c r="E40" s="11"/>
      <c r="F40" s="11"/>
      <c r="G40" s="11"/>
      <c r="H40" s="11"/>
      <c r="I40" s="11"/>
      <c r="J40" s="11"/>
      <c r="K40" s="11"/>
      <c r="L40" s="12"/>
    </row>
    <row r="41" spans="1:12" ht="27.2" x14ac:dyDescent="0.25">
      <c r="A41" s="45" t="s">
        <v>76</v>
      </c>
      <c r="B41" s="62" t="s">
        <v>183</v>
      </c>
      <c r="C41" s="10" t="s">
        <v>188</v>
      </c>
      <c r="D41" s="10" t="s">
        <v>193</v>
      </c>
      <c r="E41" s="10" t="s">
        <v>194</v>
      </c>
      <c r="F41" s="10" t="s">
        <v>195</v>
      </c>
      <c r="G41" s="10" t="s">
        <v>196</v>
      </c>
      <c r="H41" s="10" t="s">
        <v>197</v>
      </c>
      <c r="I41" s="11"/>
      <c r="J41" s="11"/>
      <c r="K41" s="11"/>
      <c r="L41" s="12"/>
    </row>
    <row r="42" spans="1:12" ht="27.2" x14ac:dyDescent="0.25">
      <c r="A42" s="46" t="s">
        <v>77</v>
      </c>
      <c r="B42" s="61" t="s">
        <v>184</v>
      </c>
      <c r="C42" s="10" t="s">
        <v>189</v>
      </c>
      <c r="D42" s="10" t="s">
        <v>193</v>
      </c>
      <c r="E42" s="10" t="s">
        <v>194</v>
      </c>
      <c r="F42" s="10" t="s">
        <v>195</v>
      </c>
      <c r="G42" s="10" t="s">
        <v>196</v>
      </c>
      <c r="H42" s="10" t="s">
        <v>197</v>
      </c>
      <c r="I42" s="11"/>
      <c r="J42" s="11"/>
      <c r="K42" s="11"/>
      <c r="L42" s="12"/>
    </row>
    <row r="43" spans="1:12" ht="27.2" x14ac:dyDescent="0.25">
      <c r="A43" s="46" t="s">
        <v>78</v>
      </c>
      <c r="B43" s="61" t="s">
        <v>191</v>
      </c>
      <c r="C43" s="11"/>
      <c r="D43" s="11"/>
      <c r="E43" s="11"/>
      <c r="F43" s="11"/>
      <c r="G43" s="11"/>
      <c r="H43" s="11"/>
      <c r="I43" s="11"/>
      <c r="J43" s="11"/>
      <c r="K43" s="11"/>
      <c r="L43" s="12"/>
    </row>
    <row r="44" spans="1:12" ht="27.2" x14ac:dyDescent="0.25">
      <c r="A44" s="45" t="s">
        <v>79</v>
      </c>
      <c r="B44" s="62" t="s">
        <v>185</v>
      </c>
      <c r="C44" s="10" t="s">
        <v>190</v>
      </c>
      <c r="D44" s="10" t="s">
        <v>193</v>
      </c>
      <c r="E44" s="10" t="s">
        <v>194</v>
      </c>
      <c r="F44" s="10" t="s">
        <v>195</v>
      </c>
      <c r="G44" s="10" t="s">
        <v>196</v>
      </c>
      <c r="H44" s="10" t="s">
        <v>197</v>
      </c>
      <c r="I44" s="11"/>
      <c r="J44" s="11"/>
      <c r="K44" s="11"/>
      <c r="L44" s="12"/>
    </row>
    <row r="45" spans="1:12" ht="27.2" x14ac:dyDescent="0.25">
      <c r="A45" s="45" t="s">
        <v>80</v>
      </c>
      <c r="B45" s="62" t="s">
        <v>186</v>
      </c>
      <c r="C45" s="10" t="s">
        <v>192</v>
      </c>
      <c r="D45" s="10" t="s">
        <v>193</v>
      </c>
      <c r="E45" s="10" t="s">
        <v>194</v>
      </c>
      <c r="F45" s="10" t="s">
        <v>195</v>
      </c>
      <c r="G45" s="10" t="s">
        <v>196</v>
      </c>
      <c r="H45" s="10" t="s">
        <v>197</v>
      </c>
      <c r="I45" s="11"/>
      <c r="J45" s="11"/>
      <c r="K45" s="11"/>
      <c r="L45" s="12"/>
    </row>
    <row r="46" spans="1:12" ht="27.85" thickBot="1" x14ac:dyDescent="0.3">
      <c r="A46" s="60" t="s">
        <v>81</v>
      </c>
      <c r="B46" s="65" t="s">
        <v>171</v>
      </c>
      <c r="C46" s="20"/>
      <c r="D46" s="20"/>
      <c r="E46" s="20"/>
      <c r="F46" s="20"/>
      <c r="G46" s="20"/>
      <c r="H46" s="20"/>
      <c r="I46" s="20"/>
      <c r="J46" s="20"/>
      <c r="K46" s="20"/>
      <c r="L46" s="21"/>
    </row>
    <row r="47" spans="1:12" x14ac:dyDescent="0.25">
      <c r="A47" s="74" t="s">
        <v>305</v>
      </c>
      <c r="B47" s="75" t="s">
        <v>310</v>
      </c>
      <c r="C47" s="76"/>
      <c r="D47" s="76"/>
      <c r="E47" s="76"/>
      <c r="F47" s="76"/>
      <c r="G47" s="76"/>
      <c r="H47" s="76"/>
      <c r="I47" s="76"/>
      <c r="J47" s="76"/>
      <c r="K47" s="76"/>
      <c r="L47" s="77"/>
    </row>
    <row r="48" spans="1:12" x14ac:dyDescent="0.25">
      <c r="A48" s="70" t="s">
        <v>306</v>
      </c>
      <c r="B48" s="71" t="s">
        <v>309</v>
      </c>
      <c r="C48" s="72"/>
      <c r="D48" s="72"/>
      <c r="E48" s="72"/>
      <c r="F48" s="72"/>
      <c r="G48" s="72"/>
      <c r="H48" s="72"/>
      <c r="I48" s="72"/>
      <c r="J48" s="72"/>
      <c r="K48" s="72"/>
      <c r="L48" s="73"/>
    </row>
    <row r="49" spans="1:12" ht="14.95" thickBot="1" x14ac:dyDescent="0.3">
      <c r="A49" s="70" t="s">
        <v>307</v>
      </c>
      <c r="B49" s="71" t="s">
        <v>308</v>
      </c>
      <c r="C49" s="72"/>
      <c r="D49" s="72"/>
      <c r="E49" s="72"/>
      <c r="F49" s="72"/>
      <c r="G49" s="72"/>
      <c r="H49" s="72"/>
      <c r="I49" s="72"/>
      <c r="J49" s="72"/>
      <c r="K49" s="72"/>
      <c r="L49" s="73"/>
    </row>
    <row r="50" spans="1:12" x14ac:dyDescent="0.25">
      <c r="A50" s="57" t="s">
        <v>219</v>
      </c>
      <c r="B50" s="66" t="s">
        <v>257</v>
      </c>
      <c r="C50" s="23"/>
      <c r="D50" s="23"/>
      <c r="E50" s="23"/>
      <c r="F50" s="23"/>
      <c r="G50" s="23"/>
      <c r="H50" s="23"/>
      <c r="I50" s="23"/>
      <c r="J50" s="23"/>
      <c r="K50" s="23"/>
      <c r="L50" s="24"/>
    </row>
    <row r="51" spans="1:12" x14ac:dyDescent="0.25">
      <c r="A51" s="45" t="s">
        <v>220</v>
      </c>
      <c r="B51" s="67" t="s">
        <v>258</v>
      </c>
      <c r="C51" s="11"/>
      <c r="D51" s="11"/>
      <c r="E51" s="11"/>
      <c r="F51" s="11"/>
      <c r="G51" s="11"/>
      <c r="H51" s="11"/>
      <c r="I51" s="11"/>
      <c r="J51" s="11"/>
      <c r="K51" s="11"/>
      <c r="L51" s="12"/>
    </row>
    <row r="52" spans="1:12" x14ac:dyDescent="0.25">
      <c r="A52" s="45" t="s">
        <v>221</v>
      </c>
      <c r="B52" s="67" t="s">
        <v>255</v>
      </c>
      <c r="C52" s="11"/>
      <c r="D52" s="11"/>
      <c r="E52" s="11"/>
      <c r="F52" s="11"/>
      <c r="G52" s="11"/>
      <c r="H52" s="11"/>
      <c r="I52" s="11"/>
      <c r="J52" s="11"/>
      <c r="K52" s="11"/>
      <c r="L52" s="12"/>
    </row>
    <row r="53" spans="1:12" x14ac:dyDescent="0.25">
      <c r="A53" s="45" t="s">
        <v>222</v>
      </c>
      <c r="B53" s="67" t="s">
        <v>259</v>
      </c>
      <c r="C53" s="11"/>
      <c r="D53" s="11"/>
      <c r="E53" s="11"/>
      <c r="F53" s="11"/>
      <c r="G53" s="11"/>
      <c r="H53" s="11"/>
      <c r="I53" s="11"/>
      <c r="J53" s="11"/>
      <c r="K53" s="11"/>
      <c r="L53" s="12"/>
    </row>
    <row r="54" spans="1:12" x14ac:dyDescent="0.25">
      <c r="A54" s="45" t="s">
        <v>223</v>
      </c>
      <c r="B54" s="67" t="s">
        <v>260</v>
      </c>
      <c r="C54" s="11"/>
      <c r="D54" s="11"/>
      <c r="E54" s="11"/>
      <c r="F54" s="11"/>
      <c r="G54" s="11"/>
      <c r="H54" s="11"/>
      <c r="I54" s="11"/>
      <c r="J54" s="11"/>
      <c r="K54" s="11"/>
      <c r="L54" s="12"/>
    </row>
    <row r="55" spans="1:12" x14ac:dyDescent="0.25">
      <c r="A55" s="45" t="s">
        <v>224</v>
      </c>
      <c r="B55" s="67" t="s">
        <v>256</v>
      </c>
      <c r="C55" s="11"/>
      <c r="D55" s="11"/>
      <c r="E55" s="11"/>
      <c r="F55" s="11"/>
      <c r="G55" s="11"/>
      <c r="H55" s="11"/>
      <c r="I55" s="11"/>
      <c r="J55" s="11"/>
      <c r="K55" s="11"/>
      <c r="L55" s="12"/>
    </row>
    <row r="56" spans="1:12" x14ac:dyDescent="0.25">
      <c r="A56" s="46" t="s">
        <v>225</v>
      </c>
      <c r="B56" s="68" t="s">
        <v>282</v>
      </c>
      <c r="C56" s="11"/>
      <c r="D56" s="11"/>
      <c r="E56" s="11"/>
      <c r="F56" s="11"/>
      <c r="G56" s="11"/>
      <c r="H56" s="11"/>
      <c r="I56" s="11"/>
      <c r="J56" s="11"/>
      <c r="K56" s="11"/>
      <c r="L56" s="12"/>
    </row>
    <row r="57" spans="1:12" x14ac:dyDescent="0.25">
      <c r="A57" s="45" t="s">
        <v>298</v>
      </c>
      <c r="B57" s="67" t="s">
        <v>261</v>
      </c>
      <c r="C57" s="11"/>
      <c r="D57" s="11"/>
      <c r="E57" s="11"/>
      <c r="F57" s="11"/>
      <c r="G57" s="11"/>
      <c r="H57" s="11"/>
      <c r="I57" s="11"/>
      <c r="J57" s="11"/>
      <c r="K57" s="11"/>
      <c r="L57" s="12"/>
    </row>
    <row r="58" spans="1:12" x14ac:dyDescent="0.25">
      <c r="A58" s="45" t="s">
        <v>299</v>
      </c>
      <c r="B58" s="67" t="s">
        <v>262</v>
      </c>
      <c r="C58" s="11"/>
      <c r="D58" s="11"/>
      <c r="E58" s="11"/>
      <c r="F58" s="11"/>
      <c r="G58" s="11"/>
      <c r="H58" s="11"/>
      <c r="I58" s="11"/>
      <c r="J58" s="11"/>
      <c r="K58" s="11"/>
      <c r="L58" s="12"/>
    </row>
    <row r="59" spans="1:12" x14ac:dyDescent="0.25">
      <c r="A59" s="45" t="s">
        <v>300</v>
      </c>
      <c r="B59" s="67" t="s">
        <v>283</v>
      </c>
      <c r="C59" s="11"/>
      <c r="D59" s="11"/>
      <c r="E59" s="11"/>
      <c r="F59" s="11"/>
      <c r="G59" s="11"/>
      <c r="H59" s="11"/>
      <c r="I59" s="11"/>
      <c r="J59" s="11"/>
      <c r="K59" s="11"/>
      <c r="L59" s="12"/>
    </row>
    <row r="60" spans="1:12" x14ac:dyDescent="0.25">
      <c r="A60" s="45" t="s">
        <v>301</v>
      </c>
      <c r="B60" s="67" t="s">
        <v>263</v>
      </c>
      <c r="C60" s="11"/>
      <c r="D60" s="11"/>
      <c r="E60" s="11"/>
      <c r="F60" s="11"/>
      <c r="G60" s="11"/>
      <c r="H60" s="11"/>
      <c r="I60" s="11"/>
      <c r="J60" s="11"/>
      <c r="K60" s="11"/>
      <c r="L60" s="12"/>
    </row>
    <row r="61" spans="1:12" x14ac:dyDescent="0.25">
      <c r="A61" s="45" t="s">
        <v>302</v>
      </c>
      <c r="B61" s="67" t="s">
        <v>264</v>
      </c>
      <c r="C61" s="11"/>
      <c r="D61" s="11"/>
      <c r="E61" s="11"/>
      <c r="F61" s="11"/>
      <c r="G61" s="11"/>
      <c r="H61" s="11"/>
      <c r="I61" s="11"/>
      <c r="J61" s="11"/>
      <c r="K61" s="11"/>
      <c r="L61" s="12"/>
    </row>
    <row r="62" spans="1:12" x14ac:dyDescent="0.25">
      <c r="A62" s="45" t="s">
        <v>303</v>
      </c>
      <c r="B62" s="67" t="s">
        <v>284</v>
      </c>
      <c r="C62" s="11"/>
      <c r="D62" s="11"/>
      <c r="E62" s="11"/>
      <c r="F62" s="11"/>
      <c r="G62" s="11"/>
      <c r="H62" s="11"/>
      <c r="I62" s="11"/>
      <c r="J62" s="11"/>
      <c r="K62" s="11"/>
      <c r="L62" s="12"/>
    </row>
    <row r="63" spans="1:12" x14ac:dyDescent="0.25">
      <c r="A63" s="46" t="s">
        <v>304</v>
      </c>
      <c r="B63" s="68" t="s">
        <v>285</v>
      </c>
      <c r="C63" s="11"/>
      <c r="D63" s="11"/>
      <c r="E63" s="11"/>
      <c r="F63" s="11"/>
      <c r="G63" s="11"/>
      <c r="H63" s="11"/>
      <c r="I63" s="11"/>
      <c r="J63" s="11"/>
      <c r="K63" s="11"/>
      <c r="L63" s="12"/>
    </row>
    <row r="64" spans="1:12" x14ac:dyDescent="0.25">
      <c r="A64" s="45" t="s">
        <v>226</v>
      </c>
      <c r="B64" s="67" t="s">
        <v>265</v>
      </c>
      <c r="C64" s="11"/>
      <c r="D64" s="11"/>
      <c r="E64" s="11"/>
      <c r="F64" s="11"/>
      <c r="G64" s="11"/>
      <c r="H64" s="11"/>
      <c r="I64" s="11"/>
      <c r="J64" s="11"/>
      <c r="K64" s="11"/>
      <c r="L64" s="12"/>
    </row>
    <row r="65" spans="1:12" x14ac:dyDescent="0.25">
      <c r="A65" s="45" t="s">
        <v>227</v>
      </c>
      <c r="B65" s="67" t="s">
        <v>266</v>
      </c>
      <c r="C65" s="11"/>
      <c r="D65" s="11"/>
      <c r="E65" s="11"/>
      <c r="F65" s="11"/>
      <c r="G65" s="11"/>
      <c r="H65" s="11"/>
      <c r="I65" s="11"/>
      <c r="J65" s="11"/>
      <c r="K65" s="11"/>
      <c r="L65" s="12"/>
    </row>
    <row r="66" spans="1:12" x14ac:dyDescent="0.25">
      <c r="A66" s="45" t="s">
        <v>228</v>
      </c>
      <c r="B66" s="67" t="s">
        <v>286</v>
      </c>
      <c r="C66" s="11"/>
      <c r="D66" s="11"/>
      <c r="E66" s="11"/>
      <c r="F66" s="11"/>
      <c r="G66" s="11"/>
      <c r="H66" s="11"/>
      <c r="I66" s="11"/>
      <c r="J66" s="11"/>
      <c r="K66" s="11"/>
      <c r="L66" s="12"/>
    </row>
    <row r="67" spans="1:12" x14ac:dyDescent="0.25">
      <c r="A67" s="45" t="s">
        <v>229</v>
      </c>
      <c r="B67" s="67" t="s">
        <v>267</v>
      </c>
      <c r="C67" s="11"/>
      <c r="D67" s="11"/>
      <c r="E67" s="11"/>
      <c r="F67" s="11"/>
      <c r="G67" s="11"/>
      <c r="H67" s="11"/>
      <c r="I67" s="11"/>
      <c r="J67" s="11"/>
      <c r="K67" s="11"/>
      <c r="L67" s="12"/>
    </row>
    <row r="68" spans="1:12" x14ac:dyDescent="0.25">
      <c r="A68" s="45" t="s">
        <v>230</v>
      </c>
      <c r="B68" s="67" t="s">
        <v>268</v>
      </c>
      <c r="C68" s="11"/>
      <c r="D68" s="11"/>
      <c r="E68" s="11"/>
      <c r="F68" s="11"/>
      <c r="G68" s="11"/>
      <c r="H68" s="11"/>
      <c r="I68" s="11"/>
      <c r="J68" s="11"/>
      <c r="K68" s="11"/>
      <c r="L68" s="12"/>
    </row>
    <row r="69" spans="1:12" x14ac:dyDescent="0.25">
      <c r="A69" s="45" t="s">
        <v>231</v>
      </c>
      <c r="B69" s="67" t="s">
        <v>287</v>
      </c>
      <c r="C69" s="11"/>
      <c r="D69" s="11"/>
      <c r="E69" s="11"/>
      <c r="F69" s="11"/>
      <c r="G69" s="11"/>
      <c r="H69" s="11"/>
      <c r="I69" s="11"/>
      <c r="J69" s="11"/>
      <c r="K69" s="11"/>
      <c r="L69" s="12"/>
    </row>
    <row r="70" spans="1:12" x14ac:dyDescent="0.25">
      <c r="A70" s="46" t="s">
        <v>232</v>
      </c>
      <c r="B70" s="68" t="s">
        <v>288</v>
      </c>
      <c r="C70" s="11"/>
      <c r="D70" s="11"/>
      <c r="E70" s="11"/>
      <c r="F70" s="11"/>
      <c r="G70" s="11"/>
      <c r="H70" s="11"/>
      <c r="I70" s="11"/>
      <c r="J70" s="11"/>
      <c r="K70" s="11"/>
      <c r="L70" s="12"/>
    </row>
    <row r="71" spans="1:12" x14ac:dyDescent="0.25">
      <c r="A71" s="45" t="s">
        <v>233</v>
      </c>
      <c r="B71" s="67" t="s">
        <v>269</v>
      </c>
      <c r="C71" s="11"/>
      <c r="D71" s="11"/>
      <c r="E71" s="11"/>
      <c r="F71" s="11"/>
      <c r="G71" s="11"/>
      <c r="H71" s="11"/>
      <c r="I71" s="11"/>
      <c r="J71" s="11"/>
      <c r="K71" s="11"/>
      <c r="L71" s="12"/>
    </row>
    <row r="72" spans="1:12" x14ac:dyDescent="0.25">
      <c r="A72" s="45" t="s">
        <v>234</v>
      </c>
      <c r="B72" s="67" t="s">
        <v>270</v>
      </c>
      <c r="C72" s="11"/>
      <c r="D72" s="11"/>
      <c r="E72" s="11"/>
      <c r="F72" s="11"/>
      <c r="G72" s="11"/>
      <c r="H72" s="11"/>
      <c r="I72" s="11"/>
      <c r="J72" s="11"/>
      <c r="K72" s="11"/>
      <c r="L72" s="12"/>
    </row>
    <row r="73" spans="1:12" x14ac:dyDescent="0.25">
      <c r="A73" s="45" t="s">
        <v>235</v>
      </c>
      <c r="B73" s="67" t="s">
        <v>289</v>
      </c>
      <c r="C73" s="11"/>
      <c r="D73" s="11"/>
      <c r="E73" s="11"/>
      <c r="F73" s="11"/>
      <c r="G73" s="11"/>
      <c r="H73" s="11"/>
      <c r="I73" s="11"/>
      <c r="J73" s="11"/>
      <c r="K73" s="11"/>
      <c r="L73" s="12"/>
    </row>
    <row r="74" spans="1:12" x14ac:dyDescent="0.25">
      <c r="A74" s="45" t="s">
        <v>236</v>
      </c>
      <c r="B74" s="67" t="s">
        <v>271</v>
      </c>
      <c r="C74" s="11"/>
      <c r="D74" s="11"/>
      <c r="E74" s="11"/>
      <c r="F74" s="11"/>
      <c r="G74" s="11"/>
      <c r="H74" s="11"/>
      <c r="I74" s="11"/>
      <c r="J74" s="11"/>
      <c r="K74" s="11"/>
      <c r="L74" s="12"/>
    </row>
    <row r="75" spans="1:12" x14ac:dyDescent="0.25">
      <c r="A75" s="45" t="s">
        <v>237</v>
      </c>
      <c r="B75" s="67" t="s">
        <v>272</v>
      </c>
      <c r="C75" s="11"/>
      <c r="D75" s="11"/>
      <c r="E75" s="11"/>
      <c r="F75" s="11"/>
      <c r="G75" s="11"/>
      <c r="H75" s="11"/>
      <c r="I75" s="11"/>
      <c r="J75" s="11"/>
      <c r="K75" s="11"/>
      <c r="L75" s="12"/>
    </row>
    <row r="76" spans="1:12" x14ac:dyDescent="0.25">
      <c r="A76" s="45" t="s">
        <v>238</v>
      </c>
      <c r="B76" s="67" t="s">
        <v>290</v>
      </c>
      <c r="C76" s="11"/>
      <c r="D76" s="11"/>
      <c r="E76" s="11"/>
      <c r="F76" s="11"/>
      <c r="G76" s="11"/>
      <c r="H76" s="11"/>
      <c r="I76" s="11"/>
      <c r="J76" s="11"/>
      <c r="K76" s="11"/>
      <c r="L76" s="12"/>
    </row>
    <row r="77" spans="1:12" x14ac:dyDescent="0.25">
      <c r="A77" s="46" t="s">
        <v>239</v>
      </c>
      <c r="B77" s="68" t="s">
        <v>291</v>
      </c>
      <c r="C77" s="11"/>
      <c r="D77" s="11"/>
      <c r="E77" s="11"/>
      <c r="F77" s="11"/>
      <c r="G77" s="11"/>
      <c r="H77" s="11"/>
      <c r="I77" s="11"/>
      <c r="J77" s="11"/>
      <c r="K77" s="11"/>
      <c r="L77" s="12"/>
    </row>
    <row r="78" spans="1:12" x14ac:dyDescent="0.25">
      <c r="A78" s="45" t="s">
        <v>240</v>
      </c>
      <c r="B78" s="67" t="s">
        <v>277</v>
      </c>
      <c r="C78" s="11"/>
      <c r="D78" s="11"/>
      <c r="E78" s="11"/>
      <c r="F78" s="11"/>
      <c r="G78" s="11"/>
      <c r="H78" s="11"/>
      <c r="I78" s="11"/>
      <c r="J78" s="11"/>
      <c r="K78" s="11"/>
      <c r="L78" s="12"/>
    </row>
    <row r="79" spans="1:12" x14ac:dyDescent="0.25">
      <c r="A79" s="45" t="s">
        <v>241</v>
      </c>
      <c r="B79" s="67" t="s">
        <v>278</v>
      </c>
      <c r="C79" s="11"/>
      <c r="D79" s="11"/>
      <c r="E79" s="11"/>
      <c r="F79" s="11"/>
      <c r="G79" s="11"/>
      <c r="H79" s="11"/>
      <c r="I79" s="11"/>
      <c r="J79" s="11"/>
      <c r="K79" s="11"/>
      <c r="L79" s="12"/>
    </row>
    <row r="80" spans="1:12" x14ac:dyDescent="0.25">
      <c r="A80" s="45" t="s">
        <v>242</v>
      </c>
      <c r="B80" s="67" t="s">
        <v>292</v>
      </c>
      <c r="C80" s="11"/>
      <c r="D80" s="11"/>
      <c r="E80" s="11"/>
      <c r="F80" s="11"/>
      <c r="G80" s="11"/>
      <c r="H80" s="11"/>
      <c r="I80" s="11"/>
      <c r="J80" s="11"/>
      <c r="K80" s="11"/>
      <c r="L80" s="12"/>
    </row>
    <row r="81" spans="1:12" x14ac:dyDescent="0.25">
      <c r="A81" s="45" t="s">
        <v>243</v>
      </c>
      <c r="B81" s="67" t="s">
        <v>279</v>
      </c>
      <c r="C81" s="11"/>
      <c r="D81" s="11"/>
      <c r="E81" s="11"/>
      <c r="F81" s="11"/>
      <c r="G81" s="11"/>
      <c r="H81" s="11"/>
      <c r="I81" s="11"/>
      <c r="J81" s="11"/>
      <c r="K81" s="11"/>
      <c r="L81" s="12"/>
    </row>
    <row r="82" spans="1:12" x14ac:dyDescent="0.25">
      <c r="A82" s="45" t="s">
        <v>244</v>
      </c>
      <c r="B82" s="67" t="s">
        <v>280</v>
      </c>
      <c r="C82" s="11"/>
      <c r="D82" s="11"/>
      <c r="E82" s="11"/>
      <c r="F82" s="11"/>
      <c r="G82" s="11"/>
      <c r="H82" s="11"/>
      <c r="I82" s="11"/>
      <c r="J82" s="11"/>
      <c r="K82" s="11"/>
      <c r="L82" s="12"/>
    </row>
    <row r="83" spans="1:12" x14ac:dyDescent="0.25">
      <c r="A83" s="45" t="s">
        <v>245</v>
      </c>
      <c r="B83" s="67" t="s">
        <v>293</v>
      </c>
      <c r="C83" s="11"/>
      <c r="D83" s="11"/>
      <c r="E83" s="11"/>
      <c r="F83" s="11"/>
      <c r="G83" s="11"/>
      <c r="H83" s="11"/>
      <c r="I83" s="11"/>
      <c r="J83" s="11"/>
      <c r="K83" s="11"/>
      <c r="L83" s="12"/>
    </row>
    <row r="84" spans="1:12" x14ac:dyDescent="0.25">
      <c r="A84" s="46" t="s">
        <v>246</v>
      </c>
      <c r="B84" s="68" t="s">
        <v>281</v>
      </c>
      <c r="C84" s="11"/>
      <c r="D84" s="11"/>
      <c r="E84" s="11"/>
      <c r="F84" s="11"/>
      <c r="G84" s="11"/>
      <c r="H84" s="11"/>
      <c r="I84" s="11"/>
      <c r="J84" s="11"/>
      <c r="K84" s="11"/>
      <c r="L84" s="12"/>
    </row>
    <row r="85" spans="1:12" x14ac:dyDescent="0.25">
      <c r="A85" s="45" t="s">
        <v>247</v>
      </c>
      <c r="B85" s="67" t="s">
        <v>273</v>
      </c>
      <c r="C85" s="11"/>
      <c r="D85" s="11"/>
      <c r="E85" s="11"/>
      <c r="F85" s="11"/>
      <c r="G85" s="11"/>
      <c r="H85" s="11"/>
      <c r="I85" s="11"/>
      <c r="J85" s="11"/>
      <c r="K85" s="11"/>
      <c r="L85" s="12"/>
    </row>
    <row r="86" spans="1:12" x14ac:dyDescent="0.25">
      <c r="A86" s="45" t="s">
        <v>248</v>
      </c>
      <c r="B86" s="67" t="s">
        <v>274</v>
      </c>
      <c r="C86" s="11"/>
      <c r="D86" s="11"/>
      <c r="E86" s="11"/>
      <c r="F86" s="11"/>
      <c r="G86" s="11"/>
      <c r="H86" s="11"/>
      <c r="I86" s="11"/>
      <c r="J86" s="11"/>
      <c r="K86" s="11"/>
      <c r="L86" s="12"/>
    </row>
    <row r="87" spans="1:12" x14ac:dyDescent="0.25">
      <c r="A87" s="45" t="s">
        <v>249</v>
      </c>
      <c r="B87" s="67" t="s">
        <v>294</v>
      </c>
      <c r="C87" s="11"/>
      <c r="D87" s="11"/>
      <c r="E87" s="11"/>
      <c r="F87" s="11"/>
      <c r="G87" s="11"/>
      <c r="H87" s="11"/>
      <c r="I87" s="11"/>
      <c r="J87" s="11"/>
      <c r="K87" s="11"/>
      <c r="L87" s="12"/>
    </row>
    <row r="88" spans="1:12" x14ac:dyDescent="0.25">
      <c r="A88" s="47" t="s">
        <v>250</v>
      </c>
      <c r="B88" s="69" t="s">
        <v>275</v>
      </c>
      <c r="C88" s="11"/>
      <c r="D88" s="11"/>
      <c r="E88" s="11"/>
      <c r="F88" s="11"/>
      <c r="G88" s="11"/>
      <c r="H88" s="11"/>
      <c r="I88" s="11"/>
      <c r="J88" s="11"/>
      <c r="K88" s="11"/>
      <c r="L88" s="12"/>
    </row>
    <row r="89" spans="1:12" x14ac:dyDescent="0.25">
      <c r="A89" s="45" t="s">
        <v>251</v>
      </c>
      <c r="B89" s="25" t="s">
        <v>276</v>
      </c>
      <c r="C89" s="11"/>
      <c r="D89" s="11"/>
      <c r="E89" s="11"/>
      <c r="F89" s="11"/>
      <c r="G89" s="11"/>
      <c r="H89" s="11"/>
      <c r="I89" s="11"/>
      <c r="J89" s="11"/>
      <c r="K89" s="11"/>
      <c r="L89" s="12"/>
    </row>
    <row r="90" spans="1:12" x14ac:dyDescent="0.25">
      <c r="A90" s="45" t="s">
        <v>252</v>
      </c>
      <c r="B90" s="25" t="s">
        <v>295</v>
      </c>
      <c r="C90" s="11"/>
      <c r="D90" s="11"/>
      <c r="E90" s="11"/>
      <c r="F90" s="11"/>
      <c r="G90" s="11"/>
      <c r="H90" s="11"/>
      <c r="I90" s="11"/>
      <c r="J90" s="11"/>
      <c r="K90" s="11"/>
      <c r="L90" s="12"/>
    </row>
    <row r="91" spans="1:12" ht="14.95" thickBot="1" x14ac:dyDescent="0.3">
      <c r="A91" s="55" t="s">
        <v>253</v>
      </c>
      <c r="B91" s="56" t="s">
        <v>296</v>
      </c>
      <c r="C91" s="14"/>
      <c r="D91" s="14"/>
      <c r="E91" s="14"/>
      <c r="F91" s="14"/>
      <c r="G91" s="14"/>
      <c r="H91" s="14"/>
      <c r="I91" s="14"/>
      <c r="J91" s="14"/>
      <c r="K91" s="14"/>
      <c r="L91" s="15"/>
    </row>
    <row r="92" spans="1:12" x14ac:dyDescent="0.25">
      <c r="A92" s="2"/>
    </row>
    <row r="93" spans="1:12" x14ac:dyDescent="0.25">
      <c r="A93" s="2"/>
    </row>
    <row r="94" spans="1:12" x14ac:dyDescent="0.25">
      <c r="A94" s="2"/>
    </row>
    <row r="95" spans="1:12" x14ac:dyDescent="0.25">
      <c r="A95" s="2"/>
    </row>
    <row r="96" spans="1:12"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sheetData>
  <mergeCells count="5">
    <mergeCell ref="D1:L1"/>
    <mergeCell ref="B1:B2"/>
    <mergeCell ref="A1:A2"/>
    <mergeCell ref="C1:C2"/>
    <mergeCell ref="C31:C32"/>
  </mergeCells>
  <conditionalFormatting sqref="A3:A49">
    <cfRule type="containsBlanks" dxfId="0" priority="1">
      <formula>LEN(TRIM(A3))=0</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TDSoM_Analysis</vt:lpstr>
      <vt:lpstr>TDSoM_Dataset</vt:lpstr>
      <vt:lpstr>TDSoM_MCS</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Workman</dc:creator>
  <cp:lastModifiedBy>Clifford Workman</cp:lastModifiedBy>
  <dcterms:created xsi:type="dcterms:W3CDTF">2019-05-10T22:07:40Z</dcterms:created>
  <dcterms:modified xsi:type="dcterms:W3CDTF">2020-08-17T18:50:28Z</dcterms:modified>
</cp:coreProperties>
</file>