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ron\MyFiles\Personal\Git\FlaPyDisaster\FlaPyDisaster\Documentation\Hurricane\NWS23\"/>
    </mc:Choice>
  </mc:AlternateContent>
  <bookViews>
    <workbookView xWindow="0" yWindow="0" windowWidth="14955" windowHeight="6780" tabRatio="719" activeTab="1"/>
  </bookViews>
  <sheets>
    <sheet name="InflowAngle" sheetId="14" r:id="rId1"/>
    <sheet name="Regression" sheetId="13" r:id="rId2"/>
    <sheet name="R_MaxPhi" sheetId="15" r:id="rId3"/>
    <sheet name="R4" sheetId="9" r:id="rId4"/>
    <sheet name="R5" sheetId="8" r:id="rId5"/>
    <sheet name="R10" sheetId="7" r:id="rId6"/>
    <sheet name="R15" sheetId="6" r:id="rId7"/>
    <sheet name="R20" sheetId="5" r:id="rId8"/>
    <sheet name="R25" sheetId="4" r:id="rId9"/>
    <sheet name="R30" sheetId="3" r:id="rId10"/>
    <sheet name="R35" sheetId="2" r:id="rId11"/>
    <sheet name="R38" sheetId="1" r:id="rId12"/>
  </sheets>
  <definedNames>
    <definedName name="solver_adj" localSheetId="5" hidden="1">'R10'!$B$2,'R10'!$D$2</definedName>
    <definedName name="solver_adj" localSheetId="6" hidden="1">'R15'!$B$2,'R15'!$D$2</definedName>
    <definedName name="solver_adj" localSheetId="7" hidden="1">'R20'!$B$2,'R20'!$D$2</definedName>
    <definedName name="solver_adj" localSheetId="8" hidden="1">'R25'!$B$2,'R25'!$D$2</definedName>
    <definedName name="solver_adj" localSheetId="9" hidden="1">'R30'!$B$2,'R30'!$D$2</definedName>
    <definedName name="solver_adj" localSheetId="10" hidden="1">'R35'!$B$2,'R35'!$D$2</definedName>
    <definedName name="solver_adj" localSheetId="11" hidden="1">'R38'!$B$2,'R38'!$D$2</definedName>
    <definedName name="solver_adj" localSheetId="3" hidden="1">'R4'!$B$2,'R4'!$D$2</definedName>
    <definedName name="solver_adj" localSheetId="4" hidden="1">'R5'!$B$2,'R5'!$D$2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3" hidden="1">0.0001</definedName>
    <definedName name="solver_cvg" localSheetId="4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3" hidden="1">1</definedName>
    <definedName name="solver_drv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3" hidden="1">1</definedName>
    <definedName name="solver_eng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3" hidden="1">1</definedName>
    <definedName name="solver_est" localSheetId="4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3" hidden="1">2147483647</definedName>
    <definedName name="solver_itr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3" hidden="1">2147483647</definedName>
    <definedName name="solver_mip" localSheetId="4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3" hidden="1">30</definedName>
    <definedName name="solver_mni" localSheetId="4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3" hidden="1">0.075</definedName>
    <definedName name="solver_mrt" localSheetId="4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3" hidden="1">2</definedName>
    <definedName name="solver_msl" localSheetId="4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3" hidden="1">1</definedName>
    <definedName name="solver_neg" localSheetId="4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3" hidden="1">2147483647</definedName>
    <definedName name="solver_nod" localSheetId="4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um" localSheetId="3" hidden="1">0</definedName>
    <definedName name="solver_num" localSheetId="4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3" hidden="1">1</definedName>
    <definedName name="solver_nwt" localSheetId="4" hidden="1">1</definedName>
    <definedName name="solver_opt" localSheetId="5" hidden="1">'R10'!$D$3</definedName>
    <definedName name="solver_opt" localSheetId="6" hidden="1">'R15'!$D$3</definedName>
    <definedName name="solver_opt" localSheetId="7" hidden="1">'R20'!$D$3</definedName>
    <definedName name="solver_opt" localSheetId="8" hidden="1">'R25'!$D$3</definedName>
    <definedName name="solver_opt" localSheetId="9" hidden="1">'R30'!$D$3</definedName>
    <definedName name="solver_opt" localSheetId="10" hidden="1">'R35'!$D$3</definedName>
    <definedName name="solver_opt" localSheetId="11" hidden="1">'R38'!$D$3</definedName>
    <definedName name="solver_opt" localSheetId="3" hidden="1">'R4'!$D$3</definedName>
    <definedName name="solver_opt" localSheetId="4" hidden="1">'R5'!$D$3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3" hidden="1">0.000001</definedName>
    <definedName name="solver_pre" localSheetId="4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3" hidden="1">1</definedName>
    <definedName name="solver_rbv" localSheetId="4" hidden="1">1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3" hidden="1">2</definedName>
    <definedName name="solver_rlx" localSheetId="4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3" hidden="1">0</definedName>
    <definedName name="solver_rsd" localSheetId="4" hidden="1">0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3" hidden="1">1</definedName>
    <definedName name="solver_scl" localSheetId="4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3" hidden="1">100</definedName>
    <definedName name="solver_ssz" localSheetId="4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3" hidden="1">2147483647</definedName>
    <definedName name="solver_tim" localSheetId="4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3" hidden="1">0.01</definedName>
    <definedName name="solver_tol" localSheetId="4" hidden="1">0.01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3" hidden="1">2</definedName>
    <definedName name="solver_typ" localSheetId="4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3" hidden="1">0</definedName>
    <definedName name="solver_val" localSheetId="4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3" hidden="1">3</definedName>
    <definedName name="solver_ver" localSheetId="4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7" i="13" l="1"/>
  <c r="AE18" i="13"/>
  <c r="AE19" i="13"/>
  <c r="AE20" i="13"/>
  <c r="AE21" i="13"/>
  <c r="AE22" i="13"/>
  <c r="AE23" i="13"/>
  <c r="AE24" i="13"/>
  <c r="AE16" i="13"/>
  <c r="AT16" i="13" l="1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O24" i="13"/>
  <c r="O23" i="13"/>
  <c r="O22" i="13"/>
  <c r="O21" i="13"/>
  <c r="O20" i="13"/>
  <c r="O19" i="13"/>
  <c r="O18" i="13"/>
  <c r="O17" i="13"/>
  <c r="O16" i="13"/>
  <c r="E4" i="15"/>
  <c r="E5" i="15"/>
  <c r="E6" i="15"/>
  <c r="E7" i="15"/>
  <c r="E8" i="15"/>
  <c r="E9" i="15"/>
  <c r="E10" i="15"/>
  <c r="E11" i="15"/>
  <c r="E3" i="15"/>
  <c r="S17" i="13" l="1"/>
  <c r="S18" i="13"/>
  <c r="S19" i="13"/>
  <c r="S20" i="13"/>
  <c r="S21" i="13"/>
  <c r="S22" i="13"/>
  <c r="S23" i="13"/>
  <c r="S24" i="13"/>
  <c r="S16" i="13"/>
  <c r="V24" i="13"/>
  <c r="U24" i="13"/>
  <c r="T24" i="13"/>
  <c r="R24" i="13"/>
  <c r="Q24" i="13"/>
  <c r="P24" i="13"/>
  <c r="V23" i="13"/>
  <c r="U23" i="13"/>
  <c r="T23" i="13"/>
  <c r="R23" i="13"/>
  <c r="Q23" i="13"/>
  <c r="P23" i="13"/>
  <c r="AQ23" i="13"/>
  <c r="V22" i="13"/>
  <c r="U22" i="13"/>
  <c r="T22" i="13"/>
  <c r="R22" i="13"/>
  <c r="Q22" i="13"/>
  <c r="P22" i="13"/>
  <c r="V21" i="13"/>
  <c r="U21" i="13"/>
  <c r="T21" i="13"/>
  <c r="R21" i="13"/>
  <c r="Q21" i="13"/>
  <c r="P21" i="13"/>
  <c r="V20" i="13"/>
  <c r="U20" i="13"/>
  <c r="T20" i="13"/>
  <c r="R20" i="13"/>
  <c r="Q20" i="13"/>
  <c r="P20" i="13"/>
  <c r="V19" i="13"/>
  <c r="U19" i="13"/>
  <c r="T19" i="13"/>
  <c r="R19" i="13"/>
  <c r="Q19" i="13"/>
  <c r="P19" i="13"/>
  <c r="AQ19" i="13"/>
  <c r="V18" i="13"/>
  <c r="U18" i="13"/>
  <c r="T18" i="13"/>
  <c r="R18" i="13"/>
  <c r="Q18" i="13"/>
  <c r="P18" i="13"/>
  <c r="V17" i="13"/>
  <c r="U17" i="13"/>
  <c r="T17" i="13"/>
  <c r="R17" i="13"/>
  <c r="Q17" i="13"/>
  <c r="P17" i="13"/>
  <c r="AA17" i="13" s="1"/>
  <c r="V16" i="13"/>
  <c r="U16" i="13"/>
  <c r="T16" i="13"/>
  <c r="R16" i="13"/>
  <c r="Q16" i="13"/>
  <c r="P16" i="13"/>
  <c r="X13" i="13"/>
  <c r="W21" i="13" l="1"/>
  <c r="AS18" i="13"/>
  <c r="AS22" i="13"/>
  <c r="AJ19" i="13"/>
  <c r="AQ17" i="13"/>
  <c r="AQ21" i="13"/>
  <c r="AN23" i="13"/>
  <c r="AO24" i="13"/>
  <c r="W16" i="13"/>
  <c r="Y17" i="13"/>
  <c r="W19" i="13"/>
  <c r="AB16" i="13"/>
  <c r="AD17" i="13"/>
  <c r="AS24" i="13"/>
  <c r="AS20" i="13"/>
  <c r="W13" i="13"/>
  <c r="AS16" i="13"/>
  <c r="AJ21" i="13"/>
  <c r="AN24" i="13"/>
  <c r="W23" i="13"/>
  <c r="Y20" i="13"/>
  <c r="AJ23" i="13"/>
  <c r="AA19" i="13"/>
  <c r="AA21" i="13"/>
  <c r="AA23" i="13"/>
  <c r="W17" i="13"/>
  <c r="W18" i="13"/>
  <c r="AH19" i="13"/>
  <c r="AF19" i="13"/>
  <c r="AJ20" i="13"/>
  <c r="AL21" i="13"/>
  <c r="AF21" i="13"/>
  <c r="AL22" i="13"/>
  <c r="AP23" i="13"/>
  <c r="AF23" i="13"/>
  <c r="AG18" i="13"/>
  <c r="AI19" i="13"/>
  <c r="AK20" i="13"/>
  <c r="AM21" i="13"/>
  <c r="AO22" i="13"/>
  <c r="AM23" i="13"/>
  <c r="AL18" i="13"/>
  <c r="AP20" i="13"/>
  <c r="AP22" i="13"/>
  <c r="AH16" i="13"/>
  <c r="AC16" i="13"/>
  <c r="AL16" i="13"/>
  <c r="AF17" i="13"/>
  <c r="AR17" i="13"/>
  <c r="AC18" i="13"/>
  <c r="AP18" i="13"/>
  <c r="AR19" i="13"/>
  <c r="AC20" i="13"/>
  <c r="AL20" i="13"/>
  <c r="AN21" i="13"/>
  <c r="AR23" i="13"/>
  <c r="Y24" i="13"/>
  <c r="AC24" i="13"/>
  <c r="AH24" i="13"/>
  <c r="AL24" i="13"/>
  <c r="AP24" i="13"/>
  <c r="Z16" i="13"/>
  <c r="AD16" i="13"/>
  <c r="AI16" i="13"/>
  <c r="AM16" i="13"/>
  <c r="AQ16" i="13"/>
  <c r="X17" i="13"/>
  <c r="AB17" i="13"/>
  <c r="AG17" i="13"/>
  <c r="AK17" i="13"/>
  <c r="AO17" i="13"/>
  <c r="AS17" i="13"/>
  <c r="Z18" i="13"/>
  <c r="AD18" i="13"/>
  <c r="AI18" i="13"/>
  <c r="AM18" i="13"/>
  <c r="AQ18" i="13"/>
  <c r="X19" i="13"/>
  <c r="AB19" i="13"/>
  <c r="AG19" i="13"/>
  <c r="AK19" i="13"/>
  <c r="AO19" i="13"/>
  <c r="AS19" i="13"/>
  <c r="Z20" i="13"/>
  <c r="AD20" i="13"/>
  <c r="AI20" i="13"/>
  <c r="AM20" i="13"/>
  <c r="AQ20" i="13"/>
  <c r="X21" i="13"/>
  <c r="AB21" i="13"/>
  <c r="AG21" i="13"/>
  <c r="AK21" i="13"/>
  <c r="AO21" i="13"/>
  <c r="AS21" i="13"/>
  <c r="Z22" i="13"/>
  <c r="AD22" i="13"/>
  <c r="AI22" i="13"/>
  <c r="AM22" i="13"/>
  <c r="AQ22" i="13"/>
  <c r="X23" i="13"/>
  <c r="AB23" i="13"/>
  <c r="AG23" i="13"/>
  <c r="AK23" i="13"/>
  <c r="AO23" i="13"/>
  <c r="AS23" i="13"/>
  <c r="Z24" i="13"/>
  <c r="AD24" i="13"/>
  <c r="AI24" i="13"/>
  <c r="AM24" i="13"/>
  <c r="AQ24" i="13"/>
  <c r="AP16" i="13"/>
  <c r="AN17" i="13"/>
  <c r="Y18" i="13"/>
  <c r="AH18" i="13"/>
  <c r="AH20" i="13"/>
  <c r="AA16" i="13"/>
  <c r="AJ16" i="13"/>
  <c r="AR16" i="13"/>
  <c r="AC17" i="13"/>
  <c r="AP17" i="13"/>
  <c r="AA18" i="13"/>
  <c r="AF18" i="13"/>
  <c r="AN18" i="13"/>
  <c r="AR18" i="13"/>
  <c r="Y19" i="13"/>
  <c r="AC19" i="13"/>
  <c r="AL19" i="13"/>
  <c r="AP19" i="13"/>
  <c r="W20" i="13"/>
  <c r="AA20" i="13"/>
  <c r="AF20" i="13"/>
  <c r="AN20" i="13"/>
  <c r="AR20" i="13"/>
  <c r="Y21" i="13"/>
  <c r="AC21" i="13"/>
  <c r="AH21" i="13"/>
  <c r="AP21" i="13"/>
  <c r="W22" i="13"/>
  <c r="AA22" i="13"/>
  <c r="AF22" i="13"/>
  <c r="AJ22" i="13"/>
  <c r="AN22" i="13"/>
  <c r="AR22" i="13"/>
  <c r="Y23" i="13"/>
  <c r="AC23" i="13"/>
  <c r="AH23" i="13"/>
  <c r="AL23" i="13"/>
  <c r="W24" i="13"/>
  <c r="AA24" i="13"/>
  <c r="AF24" i="13"/>
  <c r="AJ24" i="13"/>
  <c r="AR24" i="13"/>
  <c r="Y16" i="13"/>
  <c r="AJ17" i="13"/>
  <c r="AN19" i="13"/>
  <c r="AR21" i="13"/>
  <c r="Y22" i="13"/>
  <c r="AC22" i="13"/>
  <c r="AH22" i="13"/>
  <c r="AF16" i="13"/>
  <c r="AN16" i="13"/>
  <c r="AH17" i="13"/>
  <c r="AL17" i="13"/>
  <c r="AJ18" i="13"/>
  <c r="X16" i="13"/>
  <c r="AG16" i="13"/>
  <c r="AK16" i="13"/>
  <c r="AO16" i="13"/>
  <c r="Z17" i="13"/>
  <c r="AI17" i="13"/>
  <c r="AM17" i="13"/>
  <c r="X18" i="13"/>
  <c r="AB18" i="13"/>
  <c r="AK18" i="13"/>
  <c r="AO18" i="13"/>
  <c r="Z19" i="13"/>
  <c r="AD19" i="13"/>
  <c r="AM19" i="13"/>
  <c r="X20" i="13"/>
  <c r="AB20" i="13"/>
  <c r="AG20" i="13"/>
  <c r="AO20" i="13"/>
  <c r="Z21" i="13"/>
  <c r="AD21" i="13"/>
  <c r="AI21" i="13"/>
  <c r="X22" i="13"/>
  <c r="AB22" i="13"/>
  <c r="AG22" i="13"/>
  <c r="AK22" i="13"/>
  <c r="Z23" i="13"/>
  <c r="AD23" i="13"/>
  <c r="AI23" i="13"/>
  <c r="X24" i="13"/>
  <c r="AB24" i="13"/>
  <c r="AG24" i="13"/>
  <c r="AK24" i="13"/>
  <c r="H6" i="1"/>
  <c r="H7" i="1"/>
  <c r="H8" i="1"/>
  <c r="H9" i="1"/>
  <c r="H5" i="1"/>
  <c r="H6" i="2"/>
  <c r="H7" i="2"/>
  <c r="H8" i="2"/>
  <c r="H9" i="2"/>
  <c r="H10" i="2"/>
  <c r="H11" i="2"/>
  <c r="H12" i="2"/>
  <c r="H13" i="2"/>
  <c r="H14" i="2"/>
  <c r="H15" i="2"/>
  <c r="H5" i="2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5" i="3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5" i="4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5" i="6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5" i="7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5" i="8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" i="9"/>
  <c r="H3" i="9"/>
  <c r="C5" i="8"/>
  <c r="C21" i="9" l="1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D5" i="8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" i="1"/>
  <c r="D3" i="9" l="1"/>
  <c r="D3" i="8"/>
  <c r="D3" i="7"/>
  <c r="D3" i="6"/>
  <c r="D3" i="5"/>
  <c r="D3" i="4"/>
  <c r="D3" i="3"/>
  <c r="D3" i="2"/>
  <c r="D5" i="1" l="1"/>
  <c r="D7" i="1"/>
  <c r="D8" i="1"/>
  <c r="D9" i="1"/>
  <c r="D13" i="1"/>
  <c r="D14" i="1"/>
  <c r="D16" i="1"/>
  <c r="D17" i="1"/>
  <c r="D19" i="1"/>
  <c r="D20" i="1"/>
  <c r="D21" i="1"/>
  <c r="D22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9" i="1"/>
  <c r="D40" i="1"/>
  <c r="D41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1" i="1"/>
  <c r="D63" i="1"/>
  <c r="D64" i="1"/>
  <c r="D65" i="1"/>
  <c r="D66" i="1"/>
  <c r="D67" i="1"/>
  <c r="D68" i="1"/>
  <c r="D69" i="1"/>
  <c r="D6" i="1"/>
  <c r="D10" i="1"/>
  <c r="D11" i="1"/>
  <c r="D12" i="1"/>
  <c r="D15" i="1"/>
  <c r="D18" i="1"/>
  <c r="D23" i="1"/>
  <c r="D30" i="1"/>
  <c r="D38" i="1"/>
  <c r="D42" i="1"/>
  <c r="D43" i="1"/>
  <c r="D44" i="1"/>
  <c r="D50" i="1"/>
  <c r="D60" i="1"/>
  <c r="D62" i="1"/>
  <c r="D3" i="1" l="1"/>
</calcChain>
</file>

<file path=xl/sharedStrings.xml><?xml version="1.0" encoding="utf-8"?>
<sst xmlns="http://schemas.openxmlformats.org/spreadsheetml/2006/main" count="202" uniqueCount="35">
  <si>
    <t>Distance</t>
  </si>
  <si>
    <t>Angle</t>
  </si>
  <si>
    <t>SumError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</si>
  <si>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</si>
  <si>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CalcAngle</t>
  </si>
  <si>
    <t>a</t>
  </si>
  <si>
    <t>b</t>
  </si>
  <si>
    <t>S-Curve Eq</t>
  </si>
  <si>
    <t>MaxAngle/(1+(e^(-a(x-b)))</t>
  </si>
  <si>
    <t>a -&gt;</t>
  </si>
  <si>
    <t>b -&gt;</t>
  </si>
  <si>
    <t>SumError -&gt;</t>
  </si>
  <si>
    <t>x1</t>
  </si>
  <si>
    <t>x2</t>
  </si>
  <si>
    <t>x3</t>
  </si>
  <si>
    <t>c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</si>
  <si>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</si>
  <si>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</si>
  <si>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PhiMax</t>
  </si>
  <si>
    <t>Rmax</t>
  </si>
  <si>
    <t>3Rmax</t>
  </si>
  <si>
    <t>Dist Norm'</t>
  </si>
  <si>
    <t>DistNorm</t>
  </si>
  <si>
    <t>R &gt; PhiMax</t>
  </si>
  <si>
    <t>R &lt; PhiMax</t>
  </si>
  <si>
    <t>Regression Parameters</t>
  </si>
  <si>
    <t>Param</t>
  </si>
  <si>
    <t>Distance (N. Mi.)</t>
  </si>
  <si>
    <t>Regression Parameter Parameters (yeah…)</t>
  </si>
  <si>
    <t>R_PhiMax</t>
  </si>
  <si>
    <t>Fit</t>
  </si>
  <si>
    <t>m</t>
  </si>
  <si>
    <t>Less r_PhiMax</t>
  </si>
  <si>
    <t>More r_PhiMax</t>
  </si>
  <si>
    <t>r_PhiMax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</si>
</sst>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024574412443983"/>
          <c:y val="6.044442117625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835485621340527E-2"/>
                  <c:y val="-0.5756176961751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Regression!$D$4:$D$12</c:f>
              <c:numCache>
                <c:formatCode>General</c:formatCode>
                <c:ptCount val="9"/>
                <c:pt idx="0">
                  <c:v>1.8114027190846893</c:v>
                </c:pt>
                <c:pt idx="1">
                  <c:v>1.3168390134393009</c:v>
                </c:pt>
                <c:pt idx="2">
                  <c:v>0.32823816251752996</c:v>
                </c:pt>
                <c:pt idx="3">
                  <c:v>0.23108527369493909</c:v>
                </c:pt>
                <c:pt idx="4">
                  <c:v>0.15029674852200933</c:v>
                </c:pt>
                <c:pt idx="5">
                  <c:v>0.11740263730336169</c:v>
                </c:pt>
                <c:pt idx="6">
                  <c:v>9.4575266545934636E-2</c:v>
                </c:pt>
                <c:pt idx="7">
                  <c:v>8.13526765525448E-2</c:v>
                </c:pt>
                <c:pt idx="8">
                  <c:v>7.5308891924837709E-2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9-42D1-A8C6-2CABC963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R_MaxPhi!$E$2</c:f>
              <c:strCache>
                <c:ptCount val="1"/>
                <c:pt idx="0">
                  <c:v>Fit</c:v>
                </c:pt>
              </c:strCache>
            </c:strRef>
          </c:tx>
          <c:spPr>
            <a:ln w="19050">
              <a:noFill/>
            </a:ln>
          </c:spPr>
          <c:xVal>
            <c:numRef>
              <c:f>R_MaxPhi!$B$3:$B$11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R_MaxPhi!$E$3:$E$11</c:f>
              <c:numCache>
                <c:formatCode>General</c:formatCode>
                <c:ptCount val="9"/>
                <c:pt idx="0">
                  <c:v>9.5601000000000003</c:v>
                </c:pt>
                <c:pt idx="1">
                  <c:v>12.6289</c:v>
                </c:pt>
                <c:pt idx="2">
                  <c:v>27.972899999999999</c:v>
                </c:pt>
                <c:pt idx="3">
                  <c:v>43.316899999999997</c:v>
                </c:pt>
                <c:pt idx="4">
                  <c:v>58.660899999999998</c:v>
                </c:pt>
                <c:pt idx="5">
                  <c:v>74.004899999999992</c:v>
                </c:pt>
                <c:pt idx="6">
                  <c:v>89.348899999999986</c:v>
                </c:pt>
                <c:pt idx="7">
                  <c:v>104.69289999999999</c:v>
                </c:pt>
                <c:pt idx="8">
                  <c:v>113.8993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F-473E-B310-D93FE1143234}"/>
            </c:ext>
          </c:extLst>
        </c:ser>
        <c:ser>
          <c:idx val="0"/>
          <c:order val="1"/>
          <c:tx>
            <c:strRef>
              <c:f>R_MaxPhi!$C$2</c:f>
              <c:strCache>
                <c:ptCount val="1"/>
                <c:pt idx="0">
                  <c:v>R_PhiMax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R_MaxPhi!$B$3:$B$11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R_MaxPhi!$C$3:$C$11</c:f>
              <c:numCache>
                <c:formatCode>General</c:formatCode>
                <c:ptCount val="9"/>
                <c:pt idx="0">
                  <c:v>10.5325443786982</c:v>
                </c:pt>
                <c:pt idx="1">
                  <c:v>14.1617357001972</c:v>
                </c:pt>
                <c:pt idx="2">
                  <c:v>27.8895463510848</c:v>
                </c:pt>
                <c:pt idx="3">
                  <c:v>42.721893491124199</c:v>
                </c:pt>
                <c:pt idx="4">
                  <c:v>55.345167652859899</c:v>
                </c:pt>
                <c:pt idx="5">
                  <c:v>74.753451676528599</c:v>
                </c:pt>
                <c:pt idx="6">
                  <c:v>87.061143984220905</c:v>
                </c:pt>
                <c:pt idx="7">
                  <c:v>104.891518737672</c:v>
                </c:pt>
                <c:pt idx="8">
                  <c:v>116.725838264299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F-473E-B310-D93FE114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69152"/>
        <c:axId val="596359168"/>
      </c:scatterChart>
      <c:valAx>
        <c:axId val="5963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59168"/>
        <c:crosses val="autoZero"/>
        <c:crossBetween val="midCat"/>
      </c:valAx>
      <c:valAx>
        <c:axId val="5963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691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'R4'!$A$5:$A$21</c:f>
              <c:numCache>
                <c:formatCode>General</c:formatCode>
                <c:ptCount val="17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'R4'!$B$5:$B$21</c:f>
              <c:numCache>
                <c:formatCode>General</c:formatCode>
                <c:ptCount val="17"/>
                <c:pt idx="0">
                  <c:v>0.678190907100642</c:v>
                </c:pt>
                <c:pt idx="1">
                  <c:v>1.0840083679972801</c:v>
                </c:pt>
                <c:pt idx="2">
                  <c:v>1.75670929723418</c:v>
                </c:pt>
                <c:pt idx="3">
                  <c:v>2.4834991526591899</c:v>
                </c:pt>
                <c:pt idx="4">
                  <c:v>7.5935014230460496</c:v>
                </c:pt>
                <c:pt idx="5">
                  <c:v>6.0213700162981301</c:v>
                </c:pt>
                <c:pt idx="6">
                  <c:v>6.7643946581040604</c:v>
                </c:pt>
                <c:pt idx="7">
                  <c:v>4.2634824490987304</c:v>
                </c:pt>
                <c:pt idx="8">
                  <c:v>3.1625374005692199</c:v>
                </c:pt>
                <c:pt idx="9">
                  <c:v>3.67449950132574</c:v>
                </c:pt>
                <c:pt idx="10">
                  <c:v>5.04093994015909</c:v>
                </c:pt>
                <c:pt idx="11">
                  <c:v>8.5132209491838697</c:v>
                </c:pt>
                <c:pt idx="12">
                  <c:v>9.1888434811517392</c:v>
                </c:pt>
                <c:pt idx="13">
                  <c:v>9.6539410746153909</c:v>
                </c:pt>
                <c:pt idx="14">
                  <c:v>9.8058244268563204</c:v>
                </c:pt>
                <c:pt idx="15">
                  <c:v>9.7961865240745798</c:v>
                </c:pt>
                <c:pt idx="16">
                  <c:v>9.8079578902208997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8-47D6-B288-08BB36E2D6FD}"/>
            </c:ext>
          </c:extLst>
        </c:ser>
        <c:ser>
          <c:idx val="1"/>
          <c:order val="1"/>
          <c:tx>
            <c:strRef>
              <c:f>'R4'!$F$3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'R4'!$F$5:$F$50</c:f>
              <c:numCache>
                <c:formatCode>General</c:formatCode>
                <c:ptCount val="46"/>
                <c:pt idx="0">
                  <c:v>17.1775795720472</c:v>
                </c:pt>
                <c:pt idx="1">
                  <c:v>19.6439067394356</c:v>
                </c:pt>
                <c:pt idx="2">
                  <c:v>22.110291315337999</c:v>
                </c:pt>
                <c:pt idx="3">
                  <c:v>24.576848116782202</c:v>
                </c:pt>
                <c:pt idx="4">
                  <c:v>27.043247044813</c:v>
                </c:pt>
                <c:pt idx="5">
                  <c:v>29.509743567317599</c:v>
                </c:pt>
                <c:pt idx="6">
                  <c:v>31.976441976429498</c:v>
                </c:pt>
                <c:pt idx="7">
                  <c:v>34.443304956614703</c:v>
                </c:pt>
                <c:pt idx="8">
                  <c:v>36.910091392114602</c:v>
                </c:pt>
                <c:pt idx="9">
                  <c:v>39.376920884</c:v>
                </c:pt>
                <c:pt idx="10">
                  <c:v>41.843850840784803</c:v>
                </c:pt>
                <c:pt idx="11">
                  <c:v>44.310752093312701</c:v>
                </c:pt>
                <c:pt idx="12">
                  <c:v>46.777725106482897</c:v>
                </c:pt>
                <c:pt idx="13">
                  <c:v>49.244726823910199</c:v>
                </c:pt>
                <c:pt idx="14">
                  <c:v>51.711757245594399</c:v>
                </c:pt>
                <c:pt idx="15">
                  <c:v>54.178845075792502</c:v>
                </c:pt>
                <c:pt idx="16">
                  <c:v>56.645975962376099</c:v>
                </c:pt>
                <c:pt idx="17">
                  <c:v>59.113106848959703</c:v>
                </c:pt>
                <c:pt idx="18">
                  <c:v>61.580323848314201</c:v>
                </c:pt>
                <c:pt idx="19">
                  <c:v>64.047483439154803</c:v>
                </c:pt>
                <c:pt idx="20">
                  <c:v>66.514686086380806</c:v>
                </c:pt>
                <c:pt idx="21">
                  <c:v>68.981931789992302</c:v>
                </c:pt>
                <c:pt idx="22">
                  <c:v>71.449220549989207</c:v>
                </c:pt>
                <c:pt idx="23">
                  <c:v>73.916494957857594</c:v>
                </c:pt>
                <c:pt idx="24">
                  <c:v>76.383798069983001</c:v>
                </c:pt>
                <c:pt idx="25">
                  <c:v>78.851273407650297</c:v>
                </c:pt>
                <c:pt idx="26">
                  <c:v>81.318690213035097</c:v>
                </c:pt>
                <c:pt idx="27">
                  <c:v>83.786324547884107</c:v>
                </c:pt>
                <c:pt idx="28">
                  <c:v>86.253642012138002</c:v>
                </c:pt>
                <c:pt idx="29">
                  <c:v>88.721102997676795</c:v>
                </c:pt>
                <c:pt idx="30">
                  <c:v>91.188535278958597</c:v>
                </c:pt>
                <c:pt idx="31">
                  <c:v>93.655953208111896</c:v>
                </c:pt>
                <c:pt idx="32">
                  <c:v>96.123371137265195</c:v>
                </c:pt>
                <c:pt idx="33">
                  <c:v>98.590746010033001</c:v>
                </c:pt>
                <c:pt idx="34">
                  <c:v>101.058163939186</c:v>
                </c:pt>
                <c:pt idx="35">
                  <c:v>103.525553164082</c:v>
                </c:pt>
                <c:pt idx="36">
                  <c:v>105.99294238897799</c:v>
                </c:pt>
                <c:pt idx="37">
                  <c:v>108.460159388333</c:v>
                </c:pt>
                <c:pt idx="38">
                  <c:v>110.927433796201</c:v>
                </c:pt>
                <c:pt idx="39">
                  <c:v>113.39467949981299</c:v>
                </c:pt>
                <c:pt idx="40">
                  <c:v>115.86178168214001</c:v>
                </c:pt>
                <c:pt idx="41">
                  <c:v>118.32881210382401</c:v>
                </c:pt>
                <c:pt idx="42">
                  <c:v>120.795799469122</c:v>
                </c:pt>
                <c:pt idx="43">
                  <c:v>123.262643313136</c:v>
                </c:pt>
                <c:pt idx="44">
                  <c:v>125.729329283737</c:v>
                </c:pt>
                <c:pt idx="45">
                  <c:v>128.083752905327</c:v>
                </c:pt>
              </c:numCache>
            </c:numRef>
          </c:xVal>
          <c:yVal>
            <c:numRef>
              <c:f>'R4'!$G$5:$G$50</c:f>
              <c:numCache>
                <c:formatCode>General</c:formatCode>
                <c:ptCount val="46"/>
                <c:pt idx="0">
                  <c:v>9.7719145774316196</c:v>
                </c:pt>
                <c:pt idx="1">
                  <c:v>9.7126044064670598</c:v>
                </c:pt>
                <c:pt idx="2">
                  <c:v>9.6434092070084194</c:v>
                </c:pt>
                <c:pt idx="3">
                  <c:v>9.5445589220674893</c:v>
                </c:pt>
                <c:pt idx="4">
                  <c:v>9.4728924654853301</c:v>
                </c:pt>
                <c:pt idx="5">
                  <c:v>9.3844214604631997</c:v>
                </c:pt>
                <c:pt idx="6">
                  <c:v>9.2611881052368492</c:v>
                </c:pt>
                <c:pt idx="7">
                  <c:v>9.1096176683274397</c:v>
                </c:pt>
                <c:pt idx="8">
                  <c:v>8.97122726941015</c:v>
                </c:pt>
                <c:pt idx="9">
                  <c:v>8.8254230991222897</c:v>
                </c:pt>
                <c:pt idx="10">
                  <c:v>8.6623201289697604</c:v>
                </c:pt>
                <c:pt idx="11">
                  <c:v>8.5041596730642901</c:v>
                </c:pt>
                <c:pt idx="12">
                  <c:v>8.3336429315412008</c:v>
                </c:pt>
                <c:pt idx="13">
                  <c:v>8.1581836757710597</c:v>
                </c:pt>
                <c:pt idx="14">
                  <c:v>7.9777819057538899</c:v>
                </c:pt>
                <c:pt idx="15">
                  <c:v>7.7874951072426102</c:v>
                </c:pt>
                <c:pt idx="16">
                  <c:v>7.5897945373607598</c:v>
                </c:pt>
                <c:pt idx="17">
                  <c:v>7.3920939674789201</c:v>
                </c:pt>
                <c:pt idx="18">
                  <c:v>7.17956585485594</c:v>
                </c:pt>
                <c:pt idx="19">
                  <c:v>6.9769227707270502</c:v>
                </c:pt>
                <c:pt idx="20">
                  <c:v>6.7668659152275898</c:v>
                </c:pt>
                <c:pt idx="21">
                  <c:v>6.5493952883575499</c:v>
                </c:pt>
                <c:pt idx="22">
                  <c:v>6.3245108901169598</c:v>
                </c:pt>
                <c:pt idx="23">
                  <c:v>6.1020977489998902</c:v>
                </c:pt>
                <c:pt idx="24">
                  <c:v>5.8747420936357697</c:v>
                </c:pt>
                <c:pt idx="25">
                  <c:v>5.6177313527893702</c:v>
                </c:pt>
                <c:pt idx="26">
                  <c:v>5.3707991393169703</c:v>
                </c:pt>
                <c:pt idx="27">
                  <c:v>5.0864110712319102</c:v>
                </c:pt>
                <c:pt idx="28">
                  <c:v>4.8565841587442602</c:v>
                </c:pt>
                <c:pt idx="29">
                  <c:v>4.6020446750213999</c:v>
                </c:pt>
                <c:pt idx="30">
                  <c:v>4.3524477055455701</c:v>
                </c:pt>
                <c:pt idx="31">
                  <c:v>4.1053219931932601</c:v>
                </c:pt>
                <c:pt idx="32">
                  <c:v>3.85819628084095</c:v>
                </c:pt>
                <c:pt idx="33">
                  <c:v>3.6184843398592199</c:v>
                </c:pt>
                <c:pt idx="34">
                  <c:v>3.3713586275069201</c:v>
                </c:pt>
                <c:pt idx="35">
                  <c:v>3.12917542940166</c:v>
                </c:pt>
                <c:pt idx="36">
                  <c:v>2.8869922312963898</c:v>
                </c:pt>
                <c:pt idx="37">
                  <c:v>2.6744641186734199</c:v>
                </c:pt>
                <c:pt idx="38">
                  <c:v>2.4520509775563299</c:v>
                </c:pt>
                <c:pt idx="39">
                  <c:v>2.23458035068631</c:v>
                </c:pt>
                <c:pt idx="40">
                  <c:v>2.0418222950515101</c:v>
                </c:pt>
                <c:pt idx="41">
                  <c:v>1.8614205250343401</c:v>
                </c:pt>
                <c:pt idx="42">
                  <c:v>1.68843252638772</c:v>
                </c:pt>
                <c:pt idx="43">
                  <c:v>1.54015709897633</c:v>
                </c:pt>
                <c:pt idx="44">
                  <c:v>1.4190654999237</c:v>
                </c:pt>
                <c:pt idx="45">
                  <c:v>1.3276289863533599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8-47D6-B288-08BB36E2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'R4'!$F$3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9.8079578900000008"/>
            <c:dispRSqr val="1"/>
            <c:dispEq val="1"/>
            <c:trendlineLbl>
              <c:layout>
                <c:manualLayout>
                  <c:x val="0.1196058617672791"/>
                  <c:y val="-0.72212489063867014"/>
                </c:manualLayout>
              </c:layout>
              <c:numFmt formatCode="#,##0.0000000000" sourceLinked="0"/>
            </c:trendlineLbl>
          </c:trendline>
          <c:xVal>
            <c:numRef>
              <c:f>'R4'!$I$5:$I$51</c:f>
              <c:numCache>
                <c:formatCode>General</c:formatCode>
                <c:ptCount val="47"/>
                <c:pt idx="0">
                  <c:v>0</c:v>
                </c:pt>
                <c:pt idx="1">
                  <c:v>2.4661920422592996</c:v>
                </c:pt>
                <c:pt idx="2">
                  <c:v>4.9325192096476993</c:v>
                </c:pt>
                <c:pt idx="3">
                  <c:v>7.3989037855500985</c:v>
                </c:pt>
                <c:pt idx="4">
                  <c:v>9.8654605869943008</c:v>
                </c:pt>
                <c:pt idx="5">
                  <c:v>12.3318595150251</c:v>
                </c:pt>
                <c:pt idx="6">
                  <c:v>14.798356037529699</c:v>
                </c:pt>
                <c:pt idx="7">
                  <c:v>17.265054446641599</c:v>
                </c:pt>
                <c:pt idx="8">
                  <c:v>19.731917426826804</c:v>
                </c:pt>
                <c:pt idx="9">
                  <c:v>22.198703862326703</c:v>
                </c:pt>
                <c:pt idx="10">
                  <c:v>24.665533354212101</c:v>
                </c:pt>
                <c:pt idx="11">
                  <c:v>27.132463310996904</c:v>
                </c:pt>
                <c:pt idx="12">
                  <c:v>29.599364563524801</c:v>
                </c:pt>
                <c:pt idx="13">
                  <c:v>32.066337576694998</c:v>
                </c:pt>
                <c:pt idx="14">
                  <c:v>34.5333392941223</c:v>
                </c:pt>
                <c:pt idx="15">
                  <c:v>37.000369715806499</c:v>
                </c:pt>
                <c:pt idx="16">
                  <c:v>39.467457546004603</c:v>
                </c:pt>
                <c:pt idx="17">
                  <c:v>41.9345884325882</c:v>
                </c:pt>
                <c:pt idx="18">
                  <c:v>44.401719319171804</c:v>
                </c:pt>
                <c:pt idx="19">
                  <c:v>46.868936318526302</c:v>
                </c:pt>
                <c:pt idx="20">
                  <c:v>49.336095909366904</c:v>
                </c:pt>
                <c:pt idx="21">
                  <c:v>51.803298556592907</c:v>
                </c:pt>
                <c:pt idx="22">
                  <c:v>54.270544260204403</c:v>
                </c:pt>
                <c:pt idx="23">
                  <c:v>56.737833020201307</c:v>
                </c:pt>
                <c:pt idx="24">
                  <c:v>59.205107428069695</c:v>
                </c:pt>
                <c:pt idx="25">
                  <c:v>61.672410540195102</c:v>
                </c:pt>
                <c:pt idx="26">
                  <c:v>64.139885877862397</c:v>
                </c:pt>
                <c:pt idx="27">
                  <c:v>66.607302683247198</c:v>
                </c:pt>
                <c:pt idx="28">
                  <c:v>69.074937018096207</c:v>
                </c:pt>
                <c:pt idx="29">
                  <c:v>71.542254482350103</c:v>
                </c:pt>
                <c:pt idx="30">
                  <c:v>74.009715467888896</c:v>
                </c:pt>
                <c:pt idx="31">
                  <c:v>76.477147749170697</c:v>
                </c:pt>
                <c:pt idx="32">
                  <c:v>78.944565678323997</c:v>
                </c:pt>
                <c:pt idx="33">
                  <c:v>81.411983607477296</c:v>
                </c:pt>
                <c:pt idx="34">
                  <c:v>83.879358480245102</c:v>
                </c:pt>
                <c:pt idx="35">
                  <c:v>86.346776409398103</c:v>
                </c:pt>
                <c:pt idx="36">
                  <c:v>88.814165634294099</c:v>
                </c:pt>
                <c:pt idx="37">
                  <c:v>91.281554859190095</c:v>
                </c:pt>
                <c:pt idx="38">
                  <c:v>93.748771858545098</c:v>
                </c:pt>
                <c:pt idx="39">
                  <c:v>96.216046266413102</c:v>
                </c:pt>
                <c:pt idx="40">
                  <c:v>98.683291970025095</c:v>
                </c:pt>
                <c:pt idx="41">
                  <c:v>101.15039415235211</c:v>
                </c:pt>
                <c:pt idx="42">
                  <c:v>103.61742457403611</c:v>
                </c:pt>
                <c:pt idx="43">
                  <c:v>106.0844119393341</c:v>
                </c:pt>
                <c:pt idx="44">
                  <c:v>108.5512557833481</c:v>
                </c:pt>
                <c:pt idx="45">
                  <c:v>111.0179417539491</c:v>
                </c:pt>
                <c:pt idx="46">
                  <c:v>113.3723653755391</c:v>
                </c:pt>
              </c:numCache>
            </c:numRef>
          </c:xVal>
          <c:yVal>
            <c:numRef>
              <c:f>'R4'!$J$5:$J$51</c:f>
              <c:numCache>
                <c:formatCode>General</c:formatCode>
                <c:ptCount val="47"/>
                <c:pt idx="0">
                  <c:v>9.8079578902208997</c:v>
                </c:pt>
                <c:pt idx="1">
                  <c:v>9.7719145774316196</c:v>
                </c:pt>
                <c:pt idx="2">
                  <c:v>9.7126044064670598</c:v>
                </c:pt>
                <c:pt idx="3">
                  <c:v>9.6434092070084194</c:v>
                </c:pt>
                <c:pt idx="4">
                  <c:v>9.5445589220674893</c:v>
                </c:pt>
                <c:pt idx="5">
                  <c:v>9.4728924654853301</c:v>
                </c:pt>
                <c:pt idx="6">
                  <c:v>9.3844214604631997</c:v>
                </c:pt>
                <c:pt idx="7">
                  <c:v>9.2611881052368492</c:v>
                </c:pt>
                <c:pt idx="8">
                  <c:v>9.1096176683274397</c:v>
                </c:pt>
                <c:pt idx="9">
                  <c:v>8.97122726941015</c:v>
                </c:pt>
                <c:pt idx="10">
                  <c:v>8.8254230991222897</c:v>
                </c:pt>
                <c:pt idx="11">
                  <c:v>8.6623201289697604</c:v>
                </c:pt>
                <c:pt idx="12">
                  <c:v>8.5041596730642901</c:v>
                </c:pt>
                <c:pt idx="13">
                  <c:v>8.3336429315412008</c:v>
                </c:pt>
                <c:pt idx="14">
                  <c:v>8.1581836757710597</c:v>
                </c:pt>
                <c:pt idx="15">
                  <c:v>7.9777819057538899</c:v>
                </c:pt>
                <c:pt idx="16">
                  <c:v>7.7874951072426102</c:v>
                </c:pt>
                <c:pt idx="17">
                  <c:v>7.5897945373607598</c:v>
                </c:pt>
                <c:pt idx="18">
                  <c:v>7.3920939674789201</c:v>
                </c:pt>
                <c:pt idx="19">
                  <c:v>7.17956585485594</c:v>
                </c:pt>
                <c:pt idx="20">
                  <c:v>6.9769227707270502</c:v>
                </c:pt>
                <c:pt idx="21">
                  <c:v>6.7668659152275898</c:v>
                </c:pt>
                <c:pt idx="22">
                  <c:v>6.5493952883575499</c:v>
                </c:pt>
                <c:pt idx="23">
                  <c:v>6.3245108901169598</c:v>
                </c:pt>
                <c:pt idx="24">
                  <c:v>6.1020977489998902</c:v>
                </c:pt>
                <c:pt idx="25">
                  <c:v>5.8747420936357697</c:v>
                </c:pt>
                <c:pt idx="26">
                  <c:v>5.6177313527893702</c:v>
                </c:pt>
                <c:pt idx="27">
                  <c:v>5.3707991393169703</c:v>
                </c:pt>
                <c:pt idx="28">
                  <c:v>5.0864110712319102</c:v>
                </c:pt>
                <c:pt idx="29">
                  <c:v>4.8565841587442602</c:v>
                </c:pt>
                <c:pt idx="30">
                  <c:v>4.6020446750213999</c:v>
                </c:pt>
                <c:pt idx="31">
                  <c:v>4.3524477055455701</c:v>
                </c:pt>
                <c:pt idx="32">
                  <c:v>4.1053219931932601</c:v>
                </c:pt>
                <c:pt idx="33">
                  <c:v>3.85819628084095</c:v>
                </c:pt>
                <c:pt idx="34">
                  <c:v>3.6184843398592199</c:v>
                </c:pt>
                <c:pt idx="35">
                  <c:v>3.3713586275069201</c:v>
                </c:pt>
                <c:pt idx="36">
                  <c:v>3.12917542940166</c:v>
                </c:pt>
                <c:pt idx="37">
                  <c:v>2.8869922312963898</c:v>
                </c:pt>
                <c:pt idx="38">
                  <c:v>2.6744641186734199</c:v>
                </c:pt>
                <c:pt idx="39">
                  <c:v>2.4520509775563299</c:v>
                </c:pt>
                <c:pt idx="40">
                  <c:v>2.23458035068631</c:v>
                </c:pt>
                <c:pt idx="41">
                  <c:v>2.0418222950515101</c:v>
                </c:pt>
                <c:pt idx="42">
                  <c:v>1.8614205250343401</c:v>
                </c:pt>
                <c:pt idx="43">
                  <c:v>1.68843252638772</c:v>
                </c:pt>
                <c:pt idx="44">
                  <c:v>1.54015709897633</c:v>
                </c:pt>
                <c:pt idx="45">
                  <c:v>1.4190654999237</c:v>
                </c:pt>
                <c:pt idx="46">
                  <c:v>1.3276289863533599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6-41A0-A8F7-55BD23B0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'R4'!$A$5:$A$69</c:f>
              <c:numCache>
                <c:formatCode>General</c:formatCode>
                <c:ptCount val="65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'R4'!$C$5:$C$69</c:f>
              <c:numCache>
                <c:formatCode>General</c:formatCode>
                <c:ptCount val="65"/>
                <c:pt idx="0">
                  <c:v>2.9886810413718057E-3</c:v>
                </c:pt>
                <c:pt idx="1">
                  <c:v>0.23398459293834997</c:v>
                </c:pt>
                <c:pt idx="2">
                  <c:v>2.1148533040747721</c:v>
                </c:pt>
                <c:pt idx="3">
                  <c:v>4.4618956188932222</c:v>
                </c:pt>
                <c:pt idx="4">
                  <c:v>4.6420980002357082</c:v>
                </c:pt>
                <c:pt idx="5">
                  <c:v>4.6636600852448789</c:v>
                </c:pt>
                <c:pt idx="6">
                  <c:v>4.8102636173556519</c:v>
                </c:pt>
                <c:pt idx="7">
                  <c:v>5.2251382628110017</c:v>
                </c:pt>
                <c:pt idx="8">
                  <c:v>5.3098685611747882</c:v>
                </c:pt>
                <c:pt idx="9">
                  <c:v>5.4424306026526326</c:v>
                </c:pt>
                <c:pt idx="10">
                  <c:v>5.4920567805529057</c:v>
                </c:pt>
                <c:pt idx="11">
                  <c:v>7.0895577667057497</c:v>
                </c:pt>
                <c:pt idx="12">
                  <c:v>9.1291946924289782</c:v>
                </c:pt>
                <c:pt idx="13">
                  <c:v>9.7876789559019262</c:v>
                </c:pt>
                <c:pt idx="14">
                  <c:v>9.8076538727294071</c:v>
                </c:pt>
                <c:pt idx="15">
                  <c:v>9.8079502063610651</c:v>
                </c:pt>
                <c:pt idx="16">
                  <c:v>9.8079576959779242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9-4F63-8425-EE9F674569D0}"/>
            </c:ext>
          </c:extLst>
        </c:ser>
        <c:ser>
          <c:idx val="0"/>
          <c:order val="1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'R4'!$A$5:$A$21</c:f>
              <c:numCache>
                <c:formatCode>General</c:formatCode>
                <c:ptCount val="17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'R4'!$B$5:$B$21</c:f>
              <c:numCache>
                <c:formatCode>General</c:formatCode>
                <c:ptCount val="17"/>
                <c:pt idx="0">
                  <c:v>0.678190907100642</c:v>
                </c:pt>
                <c:pt idx="1">
                  <c:v>1.0840083679972801</c:v>
                </c:pt>
                <c:pt idx="2">
                  <c:v>1.75670929723418</c:v>
                </c:pt>
                <c:pt idx="3">
                  <c:v>2.4834991526591899</c:v>
                </c:pt>
                <c:pt idx="4">
                  <c:v>7.5935014230460496</c:v>
                </c:pt>
                <c:pt idx="5">
                  <c:v>6.0213700162981301</c:v>
                </c:pt>
                <c:pt idx="6">
                  <c:v>6.7643946581040604</c:v>
                </c:pt>
                <c:pt idx="7">
                  <c:v>4.2634824490987304</c:v>
                </c:pt>
                <c:pt idx="8">
                  <c:v>3.1625374005692199</c:v>
                </c:pt>
                <c:pt idx="9">
                  <c:v>3.67449950132574</c:v>
                </c:pt>
                <c:pt idx="10">
                  <c:v>5.04093994015909</c:v>
                </c:pt>
                <c:pt idx="11">
                  <c:v>8.5132209491838697</c:v>
                </c:pt>
                <c:pt idx="12">
                  <c:v>9.1888434811517392</c:v>
                </c:pt>
                <c:pt idx="13">
                  <c:v>9.6539410746153909</c:v>
                </c:pt>
                <c:pt idx="14">
                  <c:v>9.8058244268563204</c:v>
                </c:pt>
                <c:pt idx="15">
                  <c:v>9.7961865240745798</c:v>
                </c:pt>
                <c:pt idx="16">
                  <c:v>9.8079578902208997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9-4F63-8425-EE9F6745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'R5'!$A$5:$A$24</c:f>
              <c:numCache>
                <c:formatCode>General</c:formatCode>
                <c:ptCount val="20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'R5'!$B$5:$B$24</c:f>
              <c:numCache>
                <c:formatCode>General</c:formatCode>
                <c:ptCount val="20"/>
                <c:pt idx="0">
                  <c:v>0.67769665567593695</c:v>
                </c:pt>
                <c:pt idx="1">
                  <c:v>1.01815155580754</c:v>
                </c:pt>
                <c:pt idx="2">
                  <c:v>1.59319407878118</c:v>
                </c:pt>
                <c:pt idx="3">
                  <c:v>2.2765917217862102</c:v>
                </c:pt>
                <c:pt idx="4">
                  <c:v>2.7507024009341001</c:v>
                </c:pt>
                <c:pt idx="5">
                  <c:v>3.6654382252061501</c:v>
                </c:pt>
                <c:pt idx="6">
                  <c:v>4.9374148604928303</c:v>
                </c:pt>
                <c:pt idx="7">
                  <c:v>5.7948381133085203</c:v>
                </c:pt>
                <c:pt idx="8">
                  <c:v>6.71682295847625</c:v>
                </c:pt>
                <c:pt idx="9">
                  <c:v>7.7735942859227896</c:v>
                </c:pt>
                <c:pt idx="10">
                  <c:v>8.6128949864993096</c:v>
                </c:pt>
                <c:pt idx="11">
                  <c:v>10.0274878980272</c:v>
                </c:pt>
                <c:pt idx="12">
                  <c:v>9.3242051618866899</c:v>
                </c:pt>
                <c:pt idx="13">
                  <c:v>11.127399109683999</c:v>
                </c:pt>
                <c:pt idx="14">
                  <c:v>11.8167033287809</c:v>
                </c:pt>
                <c:pt idx="15">
                  <c:v>12.312614026125599</c:v>
                </c:pt>
                <c:pt idx="16">
                  <c:v>12.528820276028901</c:v>
                </c:pt>
                <c:pt idx="17">
                  <c:v>12.536023962901201</c:v>
                </c:pt>
                <c:pt idx="18">
                  <c:v>12.538495220024799</c:v>
                </c:pt>
                <c:pt idx="19">
                  <c:v>12.547136327147999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C-44CC-9FE5-01B537590997}"/>
            </c:ext>
          </c:extLst>
        </c:ser>
        <c:ser>
          <c:idx val="1"/>
          <c:order val="1"/>
          <c:tx>
            <c:strRef>
              <c:f>'R5'!$F$3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'R5'!$F$5:$F$47</c:f>
              <c:numCache>
                <c:formatCode>General</c:formatCode>
                <c:ptCount val="43"/>
                <c:pt idx="0">
                  <c:v>23.887170934560601</c:v>
                </c:pt>
                <c:pt idx="1">
                  <c:v>26.353541158334501</c:v>
                </c:pt>
                <c:pt idx="2">
                  <c:v>28.819997494879299</c:v>
                </c:pt>
                <c:pt idx="3">
                  <c:v>31.286415559081401</c:v>
                </c:pt>
                <c:pt idx="4">
                  <c:v>33.7528766796691</c:v>
                </c:pt>
                <c:pt idx="5">
                  <c:v>36.219562650269602</c:v>
                </c:pt>
                <c:pt idx="6">
                  <c:v>38.686260532815702</c:v>
                </c:pt>
                <c:pt idx="7">
                  <c:v>41.1529429394649</c:v>
                </c:pt>
                <c:pt idx="8">
                  <c:v>43.619553585471699</c:v>
                </c:pt>
                <c:pt idx="9">
                  <c:v>46.086325668843202</c:v>
                </c:pt>
                <c:pt idx="10">
                  <c:v>48.553255625627997</c:v>
                </c:pt>
                <c:pt idx="11">
                  <c:v>51.020286047312197</c:v>
                </c:pt>
                <c:pt idx="12">
                  <c:v>53.487359525381798</c:v>
                </c:pt>
                <c:pt idx="13">
                  <c:v>55.954461707708397</c:v>
                </c:pt>
                <c:pt idx="14">
                  <c:v>58.421678707062902</c:v>
                </c:pt>
                <c:pt idx="15">
                  <c:v>60.888823945775002</c:v>
                </c:pt>
                <c:pt idx="16">
                  <c:v>63.356099573734902</c:v>
                </c:pt>
                <c:pt idx="17">
                  <c:v>65.823272296612501</c:v>
                </c:pt>
                <c:pt idx="18">
                  <c:v>68.290802602610796</c:v>
                </c:pt>
                <c:pt idx="19">
                  <c:v>70.758036394276701</c:v>
                </c:pt>
                <c:pt idx="20">
                  <c:v>73.225511731943897</c:v>
                </c:pt>
                <c:pt idx="21">
                  <c:v>75.717966151898906</c:v>
                </c:pt>
                <c:pt idx="22">
                  <c:v>78.160419350892894</c:v>
                </c:pt>
                <c:pt idx="23">
                  <c:v>80.627966449202603</c:v>
                </c:pt>
                <c:pt idx="24">
                  <c:v>83.095499195383795</c:v>
                </c:pt>
                <c:pt idx="25">
                  <c:v>85.563089350078897</c:v>
                </c:pt>
                <c:pt idx="26">
                  <c:v>88.030636448388506</c:v>
                </c:pt>
                <c:pt idx="27">
                  <c:v>90.498111786055802</c:v>
                </c:pt>
                <c:pt idx="28">
                  <c:v>92.965630180108505</c:v>
                </c:pt>
                <c:pt idx="29">
                  <c:v>95.433005052876297</c:v>
                </c:pt>
                <c:pt idx="30">
                  <c:v>97.900480390543507</c:v>
                </c:pt>
                <c:pt idx="31">
                  <c:v>100.222926602962</c:v>
                </c:pt>
                <c:pt idx="32">
                  <c:v>102.83538800949199</c:v>
                </c:pt>
                <c:pt idx="33">
                  <c:v>105.302834642902</c:v>
                </c:pt>
                <c:pt idx="34">
                  <c:v>107.770305196527</c:v>
                </c:pt>
                <c:pt idx="35">
                  <c:v>110.237688513612</c:v>
                </c:pt>
                <c:pt idx="36">
                  <c:v>112.704968829292</c:v>
                </c:pt>
                <c:pt idx="37">
                  <c:v>115.026979693813</c:v>
                </c:pt>
                <c:pt idx="38">
                  <c:v>117.639292795015</c:v>
                </c:pt>
                <c:pt idx="39">
                  <c:v>120.10639497734201</c:v>
                </c:pt>
                <c:pt idx="40">
                  <c:v>122.573310581998</c:v>
                </c:pt>
                <c:pt idx="41">
                  <c:v>125.04016877814099</c:v>
                </c:pt>
                <c:pt idx="42">
                  <c:v>127.17051441171</c:v>
                </c:pt>
              </c:numCache>
            </c:numRef>
          </c:xVal>
          <c:yVal>
            <c:numRef>
              <c:f>'R5'!$G$5:$G$47</c:f>
              <c:numCache>
                <c:formatCode>General</c:formatCode>
                <c:ptCount val="43"/>
                <c:pt idx="0">
                  <c:v>12.495239927554</c:v>
                </c:pt>
                <c:pt idx="1">
                  <c:v>12.428515985218899</c:v>
                </c:pt>
                <c:pt idx="2">
                  <c:v>12.346964500142599</c:v>
                </c:pt>
                <c:pt idx="3">
                  <c:v>12.272003034062401</c:v>
                </c:pt>
                <c:pt idx="4">
                  <c:v>12.1896277966116</c:v>
                </c:pt>
                <c:pt idx="5">
                  <c:v>12.068536197559</c:v>
                </c:pt>
                <c:pt idx="6">
                  <c:v>11.945393510379199</c:v>
                </c:pt>
                <c:pt idx="7">
                  <c:v>11.8249155792029</c:v>
                </c:pt>
                <c:pt idx="8">
                  <c:v>11.716793933644199</c:v>
                </c:pt>
                <c:pt idx="9">
                  <c:v>11.5808747918504</c:v>
                </c:pt>
                <c:pt idx="10">
                  <c:v>11.417771821697899</c:v>
                </c:pt>
                <c:pt idx="11">
                  <c:v>11.237370051680699</c:v>
                </c:pt>
                <c:pt idx="12">
                  <c:v>11.049554510293</c:v>
                </c:pt>
                <c:pt idx="13">
                  <c:v>10.8567964546582</c:v>
                </c:pt>
                <c:pt idx="14">
                  <c:v>10.6442683420352</c:v>
                </c:pt>
                <c:pt idx="15">
                  <c:v>10.4440965150298</c:v>
                </c:pt>
                <c:pt idx="16">
                  <c:v>10.2214732894146</c:v>
                </c:pt>
                <c:pt idx="17">
                  <c:v>10.016569032660399</c:v>
                </c:pt>
                <c:pt idx="18">
                  <c:v>9.7500934323163104</c:v>
                </c:pt>
                <c:pt idx="19">
                  <c:v>9.5346738935733999</c:v>
                </c:pt>
                <c:pt idx="20">
                  <c:v>9.2776631527270101</c:v>
                </c:pt>
                <c:pt idx="21">
                  <c:v>9.0085707103878292</c:v>
                </c:pt>
                <c:pt idx="22">
                  <c:v>8.77105544240478</c:v>
                </c:pt>
                <c:pt idx="23">
                  <c:v>8.5016884159407695</c:v>
                </c:pt>
                <c:pt idx="24">
                  <c:v>8.2347926466002797</c:v>
                </c:pt>
                <c:pt idx="25">
                  <c:v>7.9580118487657003</c:v>
                </c:pt>
                <c:pt idx="26">
                  <c:v>7.6886448223016899</c:v>
                </c:pt>
                <c:pt idx="27">
                  <c:v>7.4316340814552797</c:v>
                </c:pt>
                <c:pt idx="28">
                  <c:v>7.1672095692383202</c:v>
                </c:pt>
                <c:pt idx="29">
                  <c:v>6.9274976282565799</c:v>
                </c:pt>
                <c:pt idx="30">
                  <c:v>6.6704868874101901</c:v>
                </c:pt>
                <c:pt idx="31">
                  <c:v>6.3856786503287202</c:v>
                </c:pt>
                <c:pt idx="32">
                  <c:v>6.1638791770879697</c:v>
                </c:pt>
                <c:pt idx="33">
                  <c:v>5.9118109504886096</c:v>
                </c:pt>
                <c:pt idx="34">
                  <c:v>5.6556239620167199</c:v>
                </c:pt>
                <c:pt idx="35">
                  <c:v>5.4144580151658896</c:v>
                </c:pt>
                <c:pt idx="36">
                  <c:v>5.1910276227943903</c:v>
                </c:pt>
                <c:pt idx="37">
                  <c:v>4.9811808517931304</c:v>
                </c:pt>
                <c:pt idx="38">
                  <c:v>4.7849177021621001</c:v>
                </c:pt>
                <c:pt idx="39">
                  <c:v>4.5921596465272998</c:v>
                </c:pt>
                <c:pt idx="40">
                  <c:v>4.4315279334983</c:v>
                </c:pt>
                <c:pt idx="41">
                  <c:v>4.2807812489634003</c:v>
                </c:pt>
                <c:pt idx="42">
                  <c:v>4.1717370283879402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C-44CC-9FE5-01B53759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12.547136330000001"/>
            <c:dispRSqr val="1"/>
            <c:dispEq val="1"/>
            <c:trendlineLbl>
              <c:layout>
                <c:manualLayout>
                  <c:x val="0.11981583552055992"/>
                  <c:y val="-0.58268919510061246"/>
                </c:manualLayout>
              </c:layout>
              <c:numFmt formatCode="#,##0.0000000000" sourceLinked="0"/>
            </c:trendlineLbl>
          </c:trendline>
          <c:xVal>
            <c:numRef>
              <c:f>'R5'!$I$5:$I$48</c:f>
              <c:numCache>
                <c:formatCode>General</c:formatCode>
                <c:ptCount val="44"/>
                <c:pt idx="0">
                  <c:v>0</c:v>
                </c:pt>
                <c:pt idx="1">
                  <c:v>2.4662841110030023</c:v>
                </c:pt>
                <c:pt idx="2">
                  <c:v>4.9326543347769025</c:v>
                </c:pt>
                <c:pt idx="3">
                  <c:v>7.3991106713217007</c:v>
                </c:pt>
                <c:pt idx="4">
                  <c:v>9.8655287355238031</c:v>
                </c:pt>
                <c:pt idx="5">
                  <c:v>12.331989856111502</c:v>
                </c:pt>
                <c:pt idx="6">
                  <c:v>14.798675826712003</c:v>
                </c:pt>
                <c:pt idx="7">
                  <c:v>17.265373709258103</c:v>
                </c:pt>
                <c:pt idx="8">
                  <c:v>19.732056115907302</c:v>
                </c:pt>
                <c:pt idx="9">
                  <c:v>22.198666761914101</c:v>
                </c:pt>
                <c:pt idx="10">
                  <c:v>24.665438845285603</c:v>
                </c:pt>
                <c:pt idx="11">
                  <c:v>27.132368802070399</c:v>
                </c:pt>
                <c:pt idx="12">
                  <c:v>29.599399223754599</c:v>
                </c:pt>
                <c:pt idx="13">
                  <c:v>32.066472701824196</c:v>
                </c:pt>
                <c:pt idx="14">
                  <c:v>34.533574884150795</c:v>
                </c:pt>
                <c:pt idx="15">
                  <c:v>37.0007918835053</c:v>
                </c:pt>
                <c:pt idx="16">
                  <c:v>39.467937122217407</c:v>
                </c:pt>
                <c:pt idx="17">
                  <c:v>41.9352127501773</c:v>
                </c:pt>
                <c:pt idx="18">
                  <c:v>44.402385473054906</c:v>
                </c:pt>
                <c:pt idx="19">
                  <c:v>46.869915779053201</c:v>
                </c:pt>
                <c:pt idx="20">
                  <c:v>49.337149570719106</c:v>
                </c:pt>
                <c:pt idx="21">
                  <c:v>51.804624908386302</c:v>
                </c:pt>
                <c:pt idx="22">
                  <c:v>54.297079328341312</c:v>
                </c:pt>
                <c:pt idx="23">
                  <c:v>56.7395325273353</c:v>
                </c:pt>
                <c:pt idx="24">
                  <c:v>59.207079625645008</c:v>
                </c:pt>
                <c:pt idx="25">
                  <c:v>61.6746123718262</c:v>
                </c:pt>
                <c:pt idx="26">
                  <c:v>64.142202526521302</c:v>
                </c:pt>
                <c:pt idx="27">
                  <c:v>66.609749624830911</c:v>
                </c:pt>
                <c:pt idx="28">
                  <c:v>69.077224962498207</c:v>
                </c:pt>
                <c:pt idx="29">
                  <c:v>71.54474335655091</c:v>
                </c:pt>
                <c:pt idx="30">
                  <c:v>74.012118229318702</c:v>
                </c:pt>
                <c:pt idx="31">
                  <c:v>76.479593566985912</c:v>
                </c:pt>
                <c:pt idx="32">
                  <c:v>78.80203977940441</c:v>
                </c:pt>
                <c:pt idx="33">
                  <c:v>81.414501185934398</c:v>
                </c:pt>
                <c:pt idx="34">
                  <c:v>83.881947819344404</c:v>
                </c:pt>
                <c:pt idx="35">
                  <c:v>86.34941837296941</c:v>
                </c:pt>
                <c:pt idx="36">
                  <c:v>88.816801690054405</c:v>
                </c:pt>
                <c:pt idx="37">
                  <c:v>91.284082005734405</c:v>
                </c:pt>
                <c:pt idx="38">
                  <c:v>93.606092870255409</c:v>
                </c:pt>
                <c:pt idx="39">
                  <c:v>96.2184059714574</c:v>
                </c:pt>
                <c:pt idx="40">
                  <c:v>98.685508153784411</c:v>
                </c:pt>
                <c:pt idx="41">
                  <c:v>101.15242375844041</c:v>
                </c:pt>
                <c:pt idx="42">
                  <c:v>103.6192819545834</c:v>
                </c:pt>
                <c:pt idx="43">
                  <c:v>105.74962758815241</c:v>
                </c:pt>
              </c:numCache>
            </c:numRef>
          </c:xVal>
          <c:yVal>
            <c:numRef>
              <c:f>'R5'!$J$5:$J$48</c:f>
              <c:numCache>
                <c:formatCode>General</c:formatCode>
                <c:ptCount val="44"/>
                <c:pt idx="0">
                  <c:v>12.547136327147999</c:v>
                </c:pt>
                <c:pt idx="1">
                  <c:v>12.495239927554</c:v>
                </c:pt>
                <c:pt idx="2">
                  <c:v>12.428515985218899</c:v>
                </c:pt>
                <c:pt idx="3">
                  <c:v>12.346964500142599</c:v>
                </c:pt>
                <c:pt idx="4">
                  <c:v>12.272003034062401</c:v>
                </c:pt>
                <c:pt idx="5">
                  <c:v>12.1896277966116</c:v>
                </c:pt>
                <c:pt idx="6">
                  <c:v>12.068536197559</c:v>
                </c:pt>
                <c:pt idx="7">
                  <c:v>11.945393510379199</c:v>
                </c:pt>
                <c:pt idx="8">
                  <c:v>11.8249155792029</c:v>
                </c:pt>
                <c:pt idx="9">
                  <c:v>11.716793933644199</c:v>
                </c:pt>
                <c:pt idx="10">
                  <c:v>11.5808747918504</c:v>
                </c:pt>
                <c:pt idx="11">
                  <c:v>11.417771821697899</c:v>
                </c:pt>
                <c:pt idx="12">
                  <c:v>11.237370051680699</c:v>
                </c:pt>
                <c:pt idx="13">
                  <c:v>11.049554510293</c:v>
                </c:pt>
                <c:pt idx="14">
                  <c:v>10.8567964546582</c:v>
                </c:pt>
                <c:pt idx="15">
                  <c:v>10.6442683420352</c:v>
                </c:pt>
                <c:pt idx="16">
                  <c:v>10.4440965150298</c:v>
                </c:pt>
                <c:pt idx="17">
                  <c:v>10.2214732894146</c:v>
                </c:pt>
                <c:pt idx="18">
                  <c:v>10.016569032660399</c:v>
                </c:pt>
                <c:pt idx="19">
                  <c:v>9.7500934323163104</c:v>
                </c:pt>
                <c:pt idx="20">
                  <c:v>9.5346738935733999</c:v>
                </c:pt>
                <c:pt idx="21">
                  <c:v>9.2776631527270101</c:v>
                </c:pt>
                <c:pt idx="22">
                  <c:v>9.0085707103878292</c:v>
                </c:pt>
                <c:pt idx="23">
                  <c:v>8.77105544240478</c:v>
                </c:pt>
                <c:pt idx="24">
                  <c:v>8.5016884159407695</c:v>
                </c:pt>
                <c:pt idx="25">
                  <c:v>8.2347926466002797</c:v>
                </c:pt>
                <c:pt idx="26">
                  <c:v>7.9580118487657003</c:v>
                </c:pt>
                <c:pt idx="27">
                  <c:v>7.6886448223016899</c:v>
                </c:pt>
                <c:pt idx="28">
                  <c:v>7.4316340814552797</c:v>
                </c:pt>
                <c:pt idx="29">
                  <c:v>7.1672095692383202</c:v>
                </c:pt>
                <c:pt idx="30">
                  <c:v>6.9274976282565799</c:v>
                </c:pt>
                <c:pt idx="31">
                  <c:v>6.6704868874101901</c:v>
                </c:pt>
                <c:pt idx="32">
                  <c:v>6.3856786503287202</c:v>
                </c:pt>
                <c:pt idx="33">
                  <c:v>6.1638791770879697</c:v>
                </c:pt>
                <c:pt idx="34">
                  <c:v>5.9118109504886096</c:v>
                </c:pt>
                <c:pt idx="35">
                  <c:v>5.6556239620167199</c:v>
                </c:pt>
                <c:pt idx="36">
                  <c:v>5.4144580151658896</c:v>
                </c:pt>
                <c:pt idx="37">
                  <c:v>5.1910276227943903</c:v>
                </c:pt>
                <c:pt idx="38">
                  <c:v>4.9811808517931304</c:v>
                </c:pt>
                <c:pt idx="39">
                  <c:v>4.7849177021621001</c:v>
                </c:pt>
                <c:pt idx="40">
                  <c:v>4.5921596465272998</c:v>
                </c:pt>
                <c:pt idx="41">
                  <c:v>4.4315279334983</c:v>
                </c:pt>
                <c:pt idx="42">
                  <c:v>4.2807812489634003</c:v>
                </c:pt>
                <c:pt idx="43">
                  <c:v>4.1717370283879402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DA-49C9-8BEA-3E105C78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'R5'!$A$5:$A$69</c:f>
              <c:numCache>
                <c:formatCode>General</c:formatCode>
                <c:ptCount val="65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'R5'!$C$5:$C$69</c:f>
              <c:numCache>
                <c:formatCode>General</c:formatCode>
                <c:ptCount val="65"/>
                <c:pt idx="0">
                  <c:v>3.4402420964623416E-3</c:v>
                </c:pt>
                <c:pt idx="1">
                  <c:v>9.8121420052037972E-2</c:v>
                </c:pt>
                <c:pt idx="2">
                  <c:v>0.52675797601818053</c:v>
                </c:pt>
                <c:pt idx="3">
                  <c:v>1.4902785239837253</c:v>
                </c:pt>
                <c:pt idx="4">
                  <c:v>2.5826691470619676</c:v>
                </c:pt>
                <c:pt idx="5">
                  <c:v>3.7727077945768324</c:v>
                </c:pt>
                <c:pt idx="6">
                  <c:v>5.7539676711756558</c:v>
                </c:pt>
                <c:pt idx="7">
                  <c:v>6.3529064233798396</c:v>
                </c:pt>
                <c:pt idx="8">
                  <c:v>7.2488286984277899</c:v>
                </c:pt>
                <c:pt idx="9">
                  <c:v>8.1028021034898075</c:v>
                </c:pt>
                <c:pt idx="10">
                  <c:v>8.4992026024817218</c:v>
                </c:pt>
                <c:pt idx="11">
                  <c:v>8.9340287106702778</c:v>
                </c:pt>
                <c:pt idx="12">
                  <c:v>8.9478500011304423</c:v>
                </c:pt>
                <c:pt idx="13">
                  <c:v>10.453725114914382</c:v>
                </c:pt>
                <c:pt idx="14">
                  <c:v>12.068099339916007</c:v>
                </c:pt>
                <c:pt idx="15">
                  <c:v>12.512154743842165</c:v>
                </c:pt>
                <c:pt idx="16">
                  <c:v>12.546119512817162</c:v>
                </c:pt>
                <c:pt idx="17">
                  <c:v>12.547096789214615</c:v>
                </c:pt>
                <c:pt idx="18">
                  <c:v>12.547134789920865</c:v>
                </c:pt>
                <c:pt idx="19">
                  <c:v>12.547136267378262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5-475C-9527-586292173DC7}"/>
            </c:ext>
          </c:extLst>
        </c:ser>
        <c:ser>
          <c:idx val="0"/>
          <c:order val="1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'R5'!$A$5:$A$24</c:f>
              <c:numCache>
                <c:formatCode>General</c:formatCode>
                <c:ptCount val="20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'R5'!$B$5:$B$24</c:f>
              <c:numCache>
                <c:formatCode>General</c:formatCode>
                <c:ptCount val="20"/>
                <c:pt idx="0">
                  <c:v>0.67769665567593695</c:v>
                </c:pt>
                <c:pt idx="1">
                  <c:v>1.01815155580754</c:v>
                </c:pt>
                <c:pt idx="2">
                  <c:v>1.59319407878118</c:v>
                </c:pt>
                <c:pt idx="3">
                  <c:v>2.2765917217862102</c:v>
                </c:pt>
                <c:pt idx="4">
                  <c:v>2.7507024009341001</c:v>
                </c:pt>
                <c:pt idx="5">
                  <c:v>3.6654382252061501</c:v>
                </c:pt>
                <c:pt idx="6">
                  <c:v>4.9374148604928303</c:v>
                </c:pt>
                <c:pt idx="7">
                  <c:v>5.7948381133085203</c:v>
                </c:pt>
                <c:pt idx="8">
                  <c:v>6.71682295847625</c:v>
                </c:pt>
                <c:pt idx="9">
                  <c:v>7.7735942859227896</c:v>
                </c:pt>
                <c:pt idx="10">
                  <c:v>8.6128949864993096</c:v>
                </c:pt>
                <c:pt idx="11">
                  <c:v>10.0274878980272</c:v>
                </c:pt>
                <c:pt idx="12">
                  <c:v>9.3242051618866899</c:v>
                </c:pt>
                <c:pt idx="13">
                  <c:v>11.127399109683999</c:v>
                </c:pt>
                <c:pt idx="14">
                  <c:v>11.8167033287809</c:v>
                </c:pt>
                <c:pt idx="15">
                  <c:v>12.312614026125599</c:v>
                </c:pt>
                <c:pt idx="16">
                  <c:v>12.528820276028901</c:v>
                </c:pt>
                <c:pt idx="17">
                  <c:v>12.536023962901201</c:v>
                </c:pt>
                <c:pt idx="18">
                  <c:v>12.538495220024799</c:v>
                </c:pt>
                <c:pt idx="19">
                  <c:v>12.547136327147999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5-475C-9527-58629217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'R10'!$B$5:$B$35</c:f>
              <c:numCache>
                <c:formatCode>General</c:formatCode>
                <c:ptCount val="31"/>
                <c:pt idx="0">
                  <c:v>0.59429587416160901</c:v>
                </c:pt>
                <c:pt idx="1">
                  <c:v>1.0525926053118499</c:v>
                </c:pt>
                <c:pt idx="2">
                  <c:v>1.7111330548055199</c:v>
                </c:pt>
                <c:pt idx="3">
                  <c:v>2.42486714919758</c:v>
                </c:pt>
                <c:pt idx="4">
                  <c:v>2.89454206890739</c:v>
                </c:pt>
                <c:pt idx="5">
                  <c:v>3.6790301393855298</c:v>
                </c:pt>
                <c:pt idx="6">
                  <c:v>4.2544211729791499</c:v>
                </c:pt>
                <c:pt idx="7">
                  <c:v>4.9992580700089997</c:v>
                </c:pt>
                <c:pt idx="8">
                  <c:v>5.8401444939064397</c:v>
                </c:pt>
                <c:pt idx="9">
                  <c:v>6.4381887177990196</c:v>
                </c:pt>
                <c:pt idx="10">
                  <c:v>7.1721520834853703</c:v>
                </c:pt>
                <c:pt idx="11">
                  <c:v>7.9468911917098399</c:v>
                </c:pt>
                <c:pt idx="12">
                  <c:v>8.8321778685932504</c:v>
                </c:pt>
                <c:pt idx="13">
                  <c:v>9.2381230387506399</c:v>
                </c:pt>
                <c:pt idx="14">
                  <c:v>9.9055248589985503</c:v>
                </c:pt>
                <c:pt idx="15">
                  <c:v>10.787601255199499</c:v>
                </c:pt>
                <c:pt idx="16">
                  <c:v>11.412829307450901</c:v>
                </c:pt>
                <c:pt idx="17">
                  <c:v>12.4243972233463</c:v>
                </c:pt>
                <c:pt idx="18">
                  <c:v>13.071042837334801</c:v>
                </c:pt>
                <c:pt idx="19">
                  <c:v>13.7732917366026</c:v>
                </c:pt>
                <c:pt idx="20">
                  <c:v>14.527189909752099</c:v>
                </c:pt>
                <c:pt idx="21">
                  <c:v>15.1231431478913</c:v>
                </c:pt>
                <c:pt idx="22">
                  <c:v>15.9458713792749</c:v>
                </c:pt>
                <c:pt idx="23">
                  <c:v>16.628726373786701</c:v>
                </c:pt>
                <c:pt idx="24">
                  <c:v>17.4884149456323</c:v>
                </c:pt>
                <c:pt idx="25">
                  <c:v>18.0660712982558</c:v>
                </c:pt>
                <c:pt idx="26">
                  <c:v>19.035376140936901</c:v>
                </c:pt>
                <c:pt idx="27">
                  <c:v>19.893277627770001</c:v>
                </c:pt>
                <c:pt idx="28">
                  <c:v>20.376078894469</c:v>
                </c:pt>
                <c:pt idx="29">
                  <c:v>20.4776105210316</c:v>
                </c:pt>
                <c:pt idx="30">
                  <c:v>20.541653121745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1-43AC-A045-216768ADF5D3}"/>
            </c:ext>
          </c:extLst>
        </c:ser>
        <c:ser>
          <c:idx val="1"/>
          <c:order val="1"/>
          <c:tx>
            <c:strRef>
              <c:f>'R10'!$F$3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'R10'!$F$5:$F$44</c:f>
              <c:numCache>
                <c:formatCode>General</c:formatCode>
                <c:ptCount val="40"/>
                <c:pt idx="0">
                  <c:v>31.6869786810569</c:v>
                </c:pt>
                <c:pt idx="1">
                  <c:v>34.153320200573802</c:v>
                </c:pt>
                <c:pt idx="2">
                  <c:v>36.619877002018001</c:v>
                </c:pt>
                <c:pt idx="3">
                  <c:v>39.086405099205201</c:v>
                </c:pt>
                <c:pt idx="4">
                  <c:v>41.553429564916698</c:v>
                </c:pt>
                <c:pt idx="5">
                  <c:v>44.020243484582103</c:v>
                </c:pt>
                <c:pt idx="6">
                  <c:v>46.487342054795903</c:v>
                </c:pt>
                <c:pt idx="7">
                  <c:v>48.954297151886301</c:v>
                </c:pt>
                <c:pt idx="8">
                  <c:v>51.421423254427097</c:v>
                </c:pt>
                <c:pt idx="9">
                  <c:v>53.888544572924999</c:v>
                </c:pt>
                <c:pt idx="10">
                  <c:v>56.355818980793401</c:v>
                </c:pt>
                <c:pt idx="11">
                  <c:v>58.823136445047297</c:v>
                </c:pt>
                <c:pt idx="12">
                  <c:v>61.290525669943698</c:v>
                </c:pt>
                <c:pt idx="13">
                  <c:v>63.757929246968502</c:v>
                </c:pt>
                <c:pt idx="14">
                  <c:v>66.225318471864796</c:v>
                </c:pt>
                <c:pt idx="15">
                  <c:v>68.6927651052751</c:v>
                </c:pt>
                <c:pt idx="16">
                  <c:v>71.160283499327704</c:v>
                </c:pt>
                <c:pt idx="17">
                  <c:v>73.627830597637399</c:v>
                </c:pt>
                <c:pt idx="18">
                  <c:v>76.095377695947107</c:v>
                </c:pt>
                <c:pt idx="19">
                  <c:v>78.562953498513707</c:v>
                </c:pt>
                <c:pt idx="20">
                  <c:v>81.030558005337298</c:v>
                </c:pt>
                <c:pt idx="21">
                  <c:v>83.498062047261499</c:v>
                </c:pt>
                <c:pt idx="22">
                  <c:v>85.965551737057197</c:v>
                </c:pt>
                <c:pt idx="23">
                  <c:v>88.433055778981398</c:v>
                </c:pt>
                <c:pt idx="24">
                  <c:v>90.900574173034101</c:v>
                </c:pt>
                <c:pt idx="25">
                  <c:v>93.368078214958302</c:v>
                </c:pt>
                <c:pt idx="26">
                  <c:v>95.835662365519198</c:v>
                </c:pt>
                <c:pt idx="27">
                  <c:v>98.303014538164305</c:v>
                </c:pt>
                <c:pt idx="28">
                  <c:v>100.770489875831</c:v>
                </c:pt>
                <c:pt idx="29">
                  <c:v>103.237749931571</c:v>
                </c:pt>
                <c:pt idx="30">
                  <c:v>105.70519656498099</c:v>
                </c:pt>
                <c:pt idx="31">
                  <c:v>108.172499677107</c:v>
                </c:pt>
                <c:pt idx="32">
                  <c:v>110.639788437104</c:v>
                </c:pt>
                <c:pt idx="33">
                  <c:v>113.106909755602</c:v>
                </c:pt>
                <c:pt idx="34">
                  <c:v>115.57400715388501</c:v>
                </c:pt>
                <c:pt idx="35">
                  <c:v>118.04098016705601</c:v>
                </c:pt>
                <c:pt idx="36">
                  <c:v>120.507838363198</c:v>
                </c:pt>
                <c:pt idx="37">
                  <c:v>122.97450998167</c:v>
                </c:pt>
                <c:pt idx="38">
                  <c:v>125.441081135243</c:v>
                </c:pt>
                <c:pt idx="39">
                  <c:v>126.898518254709</c:v>
                </c:pt>
              </c:numCache>
            </c:numRef>
          </c:xVal>
          <c:yVal>
            <c:numRef>
              <c:f>'R10'!$G$5:$G$44</c:f>
              <c:numCache>
                <c:formatCode>General</c:formatCode>
                <c:ptCount val="40"/>
                <c:pt idx="0">
                  <c:v>20.502113007768699</c:v>
                </c:pt>
                <c:pt idx="1">
                  <c:v>20.440331579680599</c:v>
                </c:pt>
                <c:pt idx="2">
                  <c:v>20.341481294739701</c:v>
                </c:pt>
                <c:pt idx="3">
                  <c:v>20.247573524045801</c:v>
                </c:pt>
                <c:pt idx="4">
                  <c:v>20.068197298092201</c:v>
                </c:pt>
                <c:pt idx="5">
                  <c:v>19.925074469426001</c:v>
                </c:pt>
                <c:pt idx="6">
                  <c:v>19.732938374476699</c:v>
                </c:pt>
                <c:pt idx="7">
                  <c:v>19.565506557953402</c:v>
                </c:pt>
                <c:pt idx="8">
                  <c:v>19.368629740446099</c:v>
                </c:pt>
                <c:pt idx="9">
                  <c:v>19.172576675313302</c:v>
                </c:pt>
                <c:pt idx="10">
                  <c:v>18.9501635341962</c:v>
                </c:pt>
                <c:pt idx="11">
                  <c:v>18.720336621708501</c:v>
                </c:pt>
                <c:pt idx="12">
                  <c:v>18.478153423603299</c:v>
                </c:pt>
                <c:pt idx="13">
                  <c:v>18.233498968374501</c:v>
                </c:pt>
                <c:pt idx="14">
                  <c:v>17.9913157702692</c:v>
                </c:pt>
                <c:pt idx="15">
                  <c:v>17.739247543669901</c:v>
                </c:pt>
                <c:pt idx="16">
                  <c:v>17.4748230314529</c:v>
                </c:pt>
                <c:pt idx="17">
                  <c:v>17.2054560049889</c:v>
                </c:pt>
                <c:pt idx="18">
                  <c:v>16.9360889785249</c:v>
                </c:pt>
                <c:pt idx="19">
                  <c:v>16.661779437813799</c:v>
                </c:pt>
                <c:pt idx="20">
                  <c:v>16.382527382855699</c:v>
                </c:pt>
                <c:pt idx="21">
                  <c:v>16.1205741277623</c:v>
                </c:pt>
                <c:pt idx="22">
                  <c:v>15.8610921297924</c:v>
                </c:pt>
                <c:pt idx="23">
                  <c:v>15.5991388746989</c:v>
                </c:pt>
                <c:pt idx="24">
                  <c:v>15.334714362482</c:v>
                </c:pt>
                <c:pt idx="25">
                  <c:v>15.0727611073885</c:v>
                </c:pt>
                <c:pt idx="26">
                  <c:v>14.7970141464266</c:v>
                </c:pt>
                <c:pt idx="27">
                  <c:v>14.5612108828192</c:v>
                </c:pt>
                <c:pt idx="28">
                  <c:v>14.3042001419728</c:v>
                </c:pt>
                <c:pt idx="29">
                  <c:v>14.0842582579793</c:v>
                </c:pt>
                <c:pt idx="30">
                  <c:v>13.8321900313799</c:v>
                </c:pt>
                <c:pt idx="31">
                  <c:v>13.6048343760158</c:v>
                </c:pt>
                <c:pt idx="32">
                  <c:v>13.379949977775199</c:v>
                </c:pt>
                <c:pt idx="33">
                  <c:v>13.1838969126424</c:v>
                </c:pt>
                <c:pt idx="34">
                  <c:v>12.991962609382099</c:v>
                </c:pt>
                <c:pt idx="35">
                  <c:v>12.821445867859</c:v>
                </c:pt>
                <c:pt idx="36">
                  <c:v>12.6706991833241</c:v>
                </c:pt>
                <c:pt idx="37">
                  <c:v>12.552078841395</c:v>
                </c:pt>
                <c:pt idx="38">
                  <c:v>12.450757299330601</c:v>
                </c:pt>
                <c:pt idx="39">
                  <c:v>12.4050390425454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1-43AC-A045-216768AD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'R10'!$F$3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0.541653120000003"/>
            <c:dispRSqr val="1"/>
            <c:dispEq val="1"/>
            <c:trendlineLbl>
              <c:layout>
                <c:manualLayout>
                  <c:x val="0.14783880139982503"/>
                  <c:y val="-0.44675925925925924"/>
                </c:manualLayout>
              </c:layout>
              <c:numFmt formatCode="#,##0.0000000000" sourceLinked="0"/>
            </c:trendlineLbl>
          </c:trendline>
          <c:xVal>
            <c:numRef>
              <c:f>'R10'!$I$5:$I$45</c:f>
              <c:numCache>
                <c:formatCode>General</c:formatCode>
                <c:ptCount val="41"/>
                <c:pt idx="0">
                  <c:v>0</c:v>
                </c:pt>
                <c:pt idx="1">
                  <c:v>3.7729274138814013</c:v>
                </c:pt>
                <c:pt idx="2">
                  <c:v>6.2392689333983036</c:v>
                </c:pt>
                <c:pt idx="3">
                  <c:v>8.7058257348425023</c:v>
                </c:pt>
                <c:pt idx="4">
                  <c:v>11.172353832029703</c:v>
                </c:pt>
                <c:pt idx="5">
                  <c:v>13.639378297741199</c:v>
                </c:pt>
                <c:pt idx="6">
                  <c:v>16.106192217406605</c:v>
                </c:pt>
                <c:pt idx="7">
                  <c:v>18.573290787620405</c:v>
                </c:pt>
                <c:pt idx="8">
                  <c:v>21.040245884710803</c:v>
                </c:pt>
                <c:pt idx="9">
                  <c:v>23.507371987251599</c:v>
                </c:pt>
                <c:pt idx="10">
                  <c:v>25.974493305749501</c:v>
                </c:pt>
                <c:pt idx="11">
                  <c:v>28.441767713617903</c:v>
                </c:pt>
                <c:pt idx="12">
                  <c:v>30.909085177871798</c:v>
                </c:pt>
                <c:pt idx="13">
                  <c:v>33.376474402768196</c:v>
                </c:pt>
                <c:pt idx="14">
                  <c:v>35.843877979793007</c:v>
                </c:pt>
                <c:pt idx="15">
                  <c:v>38.311267204689301</c:v>
                </c:pt>
                <c:pt idx="16">
                  <c:v>40.778713838099605</c:v>
                </c:pt>
                <c:pt idx="17">
                  <c:v>43.246232232152209</c:v>
                </c:pt>
                <c:pt idx="18">
                  <c:v>45.713779330461904</c:v>
                </c:pt>
                <c:pt idx="19">
                  <c:v>48.181326428771612</c:v>
                </c:pt>
                <c:pt idx="20">
                  <c:v>50.648902231338212</c:v>
                </c:pt>
                <c:pt idx="21">
                  <c:v>53.116506738161803</c:v>
                </c:pt>
                <c:pt idx="22">
                  <c:v>55.584010780086004</c:v>
                </c:pt>
                <c:pt idx="23">
                  <c:v>58.051500469881702</c:v>
                </c:pt>
                <c:pt idx="24">
                  <c:v>60.519004511805903</c:v>
                </c:pt>
                <c:pt idx="25">
                  <c:v>62.986522905858607</c:v>
                </c:pt>
                <c:pt idx="26">
                  <c:v>65.454026947782808</c:v>
                </c:pt>
                <c:pt idx="27">
                  <c:v>67.921611098343703</c:v>
                </c:pt>
                <c:pt idx="28">
                  <c:v>70.38896327098881</c:v>
                </c:pt>
                <c:pt idx="29">
                  <c:v>72.856438608655509</c:v>
                </c:pt>
                <c:pt idx="30">
                  <c:v>75.323698664395508</c:v>
                </c:pt>
                <c:pt idx="31">
                  <c:v>77.7911452978055</c:v>
                </c:pt>
                <c:pt idx="32">
                  <c:v>80.258448409931503</c:v>
                </c:pt>
                <c:pt idx="33">
                  <c:v>82.725737169928507</c:v>
                </c:pt>
                <c:pt idx="34">
                  <c:v>85.192858488426509</c:v>
                </c:pt>
                <c:pt idx="35">
                  <c:v>87.659955886709511</c:v>
                </c:pt>
                <c:pt idx="36">
                  <c:v>90.126928899880511</c:v>
                </c:pt>
                <c:pt idx="37">
                  <c:v>92.59378709602251</c:v>
                </c:pt>
                <c:pt idx="38">
                  <c:v>95.060458714494501</c:v>
                </c:pt>
                <c:pt idx="39">
                  <c:v>97.527029868067501</c:v>
                </c:pt>
                <c:pt idx="40">
                  <c:v>98.984466987533509</c:v>
                </c:pt>
              </c:numCache>
            </c:numRef>
          </c:xVal>
          <c:yVal>
            <c:numRef>
              <c:f>'R10'!$J$5:$J$45</c:f>
              <c:numCache>
                <c:formatCode>General</c:formatCode>
                <c:ptCount val="41"/>
                <c:pt idx="0">
                  <c:v>20.541653121745</c:v>
                </c:pt>
                <c:pt idx="1">
                  <c:v>20.502113007768699</c:v>
                </c:pt>
                <c:pt idx="2">
                  <c:v>20.440331579680599</c:v>
                </c:pt>
                <c:pt idx="3">
                  <c:v>20.341481294739701</c:v>
                </c:pt>
                <c:pt idx="4">
                  <c:v>20.247573524045801</c:v>
                </c:pt>
                <c:pt idx="5">
                  <c:v>20.068197298092201</c:v>
                </c:pt>
                <c:pt idx="6">
                  <c:v>19.925074469426001</c:v>
                </c:pt>
                <c:pt idx="7">
                  <c:v>19.732938374476699</c:v>
                </c:pt>
                <c:pt idx="8">
                  <c:v>19.565506557953402</c:v>
                </c:pt>
                <c:pt idx="9">
                  <c:v>19.368629740446099</c:v>
                </c:pt>
                <c:pt idx="10">
                  <c:v>19.172576675313302</c:v>
                </c:pt>
                <c:pt idx="11">
                  <c:v>18.9501635341962</c:v>
                </c:pt>
                <c:pt idx="12">
                  <c:v>18.720336621708501</c:v>
                </c:pt>
                <c:pt idx="13">
                  <c:v>18.478153423603299</c:v>
                </c:pt>
                <c:pt idx="14">
                  <c:v>18.233498968374501</c:v>
                </c:pt>
                <c:pt idx="15">
                  <c:v>17.9913157702692</c:v>
                </c:pt>
                <c:pt idx="16">
                  <c:v>17.739247543669901</c:v>
                </c:pt>
                <c:pt idx="17">
                  <c:v>17.4748230314529</c:v>
                </c:pt>
                <c:pt idx="18">
                  <c:v>17.2054560049889</c:v>
                </c:pt>
                <c:pt idx="19">
                  <c:v>16.9360889785249</c:v>
                </c:pt>
                <c:pt idx="20">
                  <c:v>16.661779437813799</c:v>
                </c:pt>
                <c:pt idx="21">
                  <c:v>16.382527382855699</c:v>
                </c:pt>
                <c:pt idx="22">
                  <c:v>16.1205741277623</c:v>
                </c:pt>
                <c:pt idx="23">
                  <c:v>15.8610921297924</c:v>
                </c:pt>
                <c:pt idx="24">
                  <c:v>15.5991388746989</c:v>
                </c:pt>
                <c:pt idx="25">
                  <c:v>15.334714362482</c:v>
                </c:pt>
                <c:pt idx="26">
                  <c:v>15.0727611073885</c:v>
                </c:pt>
                <c:pt idx="27">
                  <c:v>14.7970141464266</c:v>
                </c:pt>
                <c:pt idx="28">
                  <c:v>14.5612108828192</c:v>
                </c:pt>
                <c:pt idx="29">
                  <c:v>14.3042001419728</c:v>
                </c:pt>
                <c:pt idx="30">
                  <c:v>14.0842582579793</c:v>
                </c:pt>
                <c:pt idx="31">
                  <c:v>13.8321900313799</c:v>
                </c:pt>
                <c:pt idx="32">
                  <c:v>13.6048343760158</c:v>
                </c:pt>
                <c:pt idx="33">
                  <c:v>13.379949977775199</c:v>
                </c:pt>
                <c:pt idx="34">
                  <c:v>13.1838969126424</c:v>
                </c:pt>
                <c:pt idx="35">
                  <c:v>12.991962609382099</c:v>
                </c:pt>
                <c:pt idx="36">
                  <c:v>12.821445867859</c:v>
                </c:pt>
                <c:pt idx="37">
                  <c:v>12.6706991833241</c:v>
                </c:pt>
                <c:pt idx="38">
                  <c:v>12.552078841395</c:v>
                </c:pt>
                <c:pt idx="39">
                  <c:v>12.450757299330601</c:v>
                </c:pt>
                <c:pt idx="40">
                  <c:v>12.4050390425454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4C-402D-9FB3-A4EBD5B9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'R10'!$C$5:$C$35</c:f>
              <c:numCache>
                <c:formatCode>General</c:formatCode>
                <c:ptCount val="31"/>
                <c:pt idx="0">
                  <c:v>0.35273815864522512</c:v>
                </c:pt>
                <c:pt idx="1">
                  <c:v>0.79813140541364924</c:v>
                </c:pt>
                <c:pt idx="2">
                  <c:v>1.2778586432349024</c:v>
                </c:pt>
                <c:pt idx="3">
                  <c:v>2.0349302381764818</c:v>
                </c:pt>
                <c:pt idx="4">
                  <c:v>2.489639728471313</c:v>
                </c:pt>
                <c:pt idx="5">
                  <c:v>3.2775128562945675</c:v>
                </c:pt>
                <c:pt idx="6">
                  <c:v>4.0468786910093666</c:v>
                </c:pt>
                <c:pt idx="7">
                  <c:v>4.8615058563620792</c:v>
                </c:pt>
                <c:pt idx="8">
                  <c:v>5.8124863191729901</c:v>
                </c:pt>
                <c:pt idx="9">
                  <c:v>6.4398728040554021</c:v>
                </c:pt>
                <c:pt idx="10">
                  <c:v>7.2730251744335535</c:v>
                </c:pt>
                <c:pt idx="11">
                  <c:v>8.1512756878768897</c:v>
                </c:pt>
                <c:pt idx="12">
                  <c:v>8.938039928381599</c:v>
                </c:pt>
                <c:pt idx="13">
                  <c:v>9.4322287380241523</c:v>
                </c:pt>
                <c:pt idx="14">
                  <c:v>10.140041021800174</c:v>
                </c:pt>
                <c:pt idx="15">
                  <c:v>10.981395022313855</c:v>
                </c:pt>
                <c:pt idx="16">
                  <c:v>11.543847682817731</c:v>
                </c:pt>
                <c:pt idx="17">
                  <c:v>12.725895077601661</c:v>
                </c:pt>
                <c:pt idx="18">
                  <c:v>13.321645561750229</c:v>
                </c:pt>
                <c:pt idx="19">
                  <c:v>13.92143731311493</c:v>
                </c:pt>
                <c:pt idx="20">
                  <c:v>14.743893282452188</c:v>
                </c:pt>
                <c:pt idx="21">
                  <c:v>15.185373559872682</c:v>
                </c:pt>
                <c:pt idx="22">
                  <c:v>15.958430674519827</c:v>
                </c:pt>
                <c:pt idx="23">
                  <c:v>16.50586713870047</c:v>
                </c:pt>
                <c:pt idx="24">
                  <c:v>17.042838915969323</c:v>
                </c:pt>
                <c:pt idx="25">
                  <c:v>17.550694633025518</c:v>
                </c:pt>
                <c:pt idx="26">
                  <c:v>18.373170747540673</c:v>
                </c:pt>
                <c:pt idx="27">
                  <c:v>19.244055561613667</c:v>
                </c:pt>
                <c:pt idx="28">
                  <c:v>19.891441919268193</c:v>
                </c:pt>
                <c:pt idx="29">
                  <c:v>20.151326384107499</c:v>
                </c:pt>
                <c:pt idx="30">
                  <c:v>20.33931634067347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5-4E23-BDB9-61139583C4B5}"/>
            </c:ext>
          </c:extLst>
        </c:ser>
        <c:ser>
          <c:idx val="0"/>
          <c:order val="1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'R10'!$B$5:$B$35</c:f>
              <c:numCache>
                <c:formatCode>General</c:formatCode>
                <c:ptCount val="31"/>
                <c:pt idx="0">
                  <c:v>0.59429587416160901</c:v>
                </c:pt>
                <c:pt idx="1">
                  <c:v>1.0525926053118499</c:v>
                </c:pt>
                <c:pt idx="2">
                  <c:v>1.7111330548055199</c:v>
                </c:pt>
                <c:pt idx="3">
                  <c:v>2.42486714919758</c:v>
                </c:pt>
                <c:pt idx="4">
                  <c:v>2.89454206890739</c:v>
                </c:pt>
                <c:pt idx="5">
                  <c:v>3.6790301393855298</c:v>
                </c:pt>
                <c:pt idx="6">
                  <c:v>4.2544211729791499</c:v>
                </c:pt>
                <c:pt idx="7">
                  <c:v>4.9992580700089997</c:v>
                </c:pt>
                <c:pt idx="8">
                  <c:v>5.8401444939064397</c:v>
                </c:pt>
                <c:pt idx="9">
                  <c:v>6.4381887177990196</c:v>
                </c:pt>
                <c:pt idx="10">
                  <c:v>7.1721520834853703</c:v>
                </c:pt>
                <c:pt idx="11">
                  <c:v>7.9468911917098399</c:v>
                </c:pt>
                <c:pt idx="12">
                  <c:v>8.8321778685932504</c:v>
                </c:pt>
                <c:pt idx="13">
                  <c:v>9.2381230387506399</c:v>
                </c:pt>
                <c:pt idx="14">
                  <c:v>9.9055248589985503</c:v>
                </c:pt>
                <c:pt idx="15">
                  <c:v>10.787601255199499</c:v>
                </c:pt>
                <c:pt idx="16">
                  <c:v>11.412829307450901</c:v>
                </c:pt>
                <c:pt idx="17">
                  <c:v>12.4243972233463</c:v>
                </c:pt>
                <c:pt idx="18">
                  <c:v>13.071042837334801</c:v>
                </c:pt>
                <c:pt idx="19">
                  <c:v>13.7732917366026</c:v>
                </c:pt>
                <c:pt idx="20">
                  <c:v>14.527189909752099</c:v>
                </c:pt>
                <c:pt idx="21">
                  <c:v>15.1231431478913</c:v>
                </c:pt>
                <c:pt idx="22">
                  <c:v>15.9458713792749</c:v>
                </c:pt>
                <c:pt idx="23">
                  <c:v>16.628726373786701</c:v>
                </c:pt>
                <c:pt idx="24">
                  <c:v>17.4884149456323</c:v>
                </c:pt>
                <c:pt idx="25">
                  <c:v>18.0660712982558</c:v>
                </c:pt>
                <c:pt idx="26">
                  <c:v>19.035376140936901</c:v>
                </c:pt>
                <c:pt idx="27">
                  <c:v>19.893277627770001</c:v>
                </c:pt>
                <c:pt idx="28">
                  <c:v>20.376078894469</c:v>
                </c:pt>
                <c:pt idx="29">
                  <c:v>20.4776105210316</c:v>
                </c:pt>
                <c:pt idx="30">
                  <c:v>20.541653121745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5-4E23-BDB9-61139583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4995595737692701E-2"/>
          <c:y val="5.2888868529219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Regression!$E$3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554478014928132E-2"/>
                  <c:y val="-0.27267989503136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Regression!$E$4:$E$12</c:f>
              <c:numCache>
                <c:formatCode>General</c:formatCode>
                <c:ptCount val="9"/>
                <c:pt idx="0">
                  <c:v>4.9193352746327461</c:v>
                </c:pt>
                <c:pt idx="1">
                  <c:v>6.8691772901053483</c:v>
                </c:pt>
                <c:pt idx="2">
                  <c:v>13.868221007924779</c:v>
                </c:pt>
                <c:pt idx="3">
                  <c:v>18.785674649837713</c:v>
                </c:pt>
                <c:pt idx="4">
                  <c:v>24.438680097681416</c:v>
                </c:pt>
                <c:pt idx="5">
                  <c:v>31.171005114893546</c:v>
                </c:pt>
                <c:pt idx="6">
                  <c:v>36.331510531464112</c:v>
                </c:pt>
                <c:pt idx="7">
                  <c:v>40.872029378409721</c:v>
                </c:pt>
                <c:pt idx="8">
                  <c:v>44.264328233000747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3-43B1-B514-ED165DDB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'R15'!$B$5:$B$47</c:f>
              <c:numCache>
                <c:formatCode>General</c:formatCode>
                <c:ptCount val="43"/>
                <c:pt idx="0">
                  <c:v>0.58935335991456095</c:v>
                </c:pt>
                <c:pt idx="1">
                  <c:v>1.00336474807394</c:v>
                </c:pt>
                <c:pt idx="2">
                  <c:v>1.57409569680605</c:v>
                </c:pt>
                <c:pt idx="3">
                  <c:v>2.0333746868082399</c:v>
                </c:pt>
                <c:pt idx="4">
                  <c:v>2.4646862174775799</c:v>
                </c:pt>
                <c:pt idx="5">
                  <c:v>2.7893526964898099</c:v>
                </c:pt>
                <c:pt idx="6">
                  <c:v>3.3264386259989398</c:v>
                </c:pt>
                <c:pt idx="7">
                  <c:v>3.8427716558417901</c:v>
                </c:pt>
                <c:pt idx="8">
                  <c:v>4.3093187796902299</c:v>
                </c:pt>
                <c:pt idx="9">
                  <c:v>4.7472436394830799</c:v>
                </c:pt>
                <c:pt idx="10">
                  <c:v>5.3890223899528404</c:v>
                </c:pt>
                <c:pt idx="11">
                  <c:v>5.9851249118197902</c:v>
                </c:pt>
                <c:pt idx="12">
                  <c:v>6.6624553017587402</c:v>
                </c:pt>
                <c:pt idx="13">
                  <c:v>7.41680653871415</c:v>
                </c:pt>
                <c:pt idx="14">
                  <c:v>8.0873409715634104</c:v>
                </c:pt>
                <c:pt idx="15">
                  <c:v>8.7941205088909999</c:v>
                </c:pt>
                <c:pt idx="16">
                  <c:v>9.4664671969641692</c:v>
                </c:pt>
                <c:pt idx="17">
                  <c:v>10.0147732248412</c:v>
                </c:pt>
                <c:pt idx="18">
                  <c:v>10.959765501471701</c:v>
                </c:pt>
                <c:pt idx="19">
                  <c:v>11.7730150332044</c:v>
                </c:pt>
                <c:pt idx="20">
                  <c:v>12.5605387506385</c:v>
                </c:pt>
                <c:pt idx="21">
                  <c:v>13.542229195553199</c:v>
                </c:pt>
                <c:pt idx="22">
                  <c:v>14.1991717142231</c:v>
                </c:pt>
                <c:pt idx="23">
                  <c:v>14.907634059972899</c:v>
                </c:pt>
                <c:pt idx="24">
                  <c:v>15.925344815003999</c:v>
                </c:pt>
                <c:pt idx="25">
                  <c:v>16.6049405239728</c:v>
                </c:pt>
                <c:pt idx="26">
                  <c:v>17.230168576224099</c:v>
                </c:pt>
                <c:pt idx="27">
                  <c:v>17.746661315040502</c:v>
                </c:pt>
                <c:pt idx="28">
                  <c:v>18.504572339042799</c:v>
                </c:pt>
                <c:pt idx="29">
                  <c:v>19.113880172224999</c:v>
                </c:pt>
                <c:pt idx="30">
                  <c:v>19.885882486362298</c:v>
                </c:pt>
                <c:pt idx="31">
                  <c:v>20.6172735897248</c:v>
                </c:pt>
                <c:pt idx="32">
                  <c:v>21.348518572575301</c:v>
                </c:pt>
                <c:pt idx="33">
                  <c:v>21.998212070349499</c:v>
                </c:pt>
                <c:pt idx="34">
                  <c:v>22.662403609915099</c:v>
                </c:pt>
                <c:pt idx="35">
                  <c:v>23.329540064219501</c:v>
                </c:pt>
                <c:pt idx="36">
                  <c:v>23.890206524118799</c:v>
                </c:pt>
                <c:pt idx="37">
                  <c:v>24.285607663882399</c:v>
                </c:pt>
                <c:pt idx="38">
                  <c:v>24.515434576370101</c:v>
                </c:pt>
                <c:pt idx="39">
                  <c:v>24.600297656562699</c:v>
                </c:pt>
                <c:pt idx="40">
                  <c:v>24.686388072507899</c:v>
                </c:pt>
                <c:pt idx="41">
                  <c:v>24.671350445268502</c:v>
                </c:pt>
                <c:pt idx="42">
                  <c:v>24.690700333260299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4-49D0-9F1D-5A395A8D217F}"/>
            </c:ext>
          </c:extLst>
        </c:ser>
        <c:ser>
          <c:idx val="1"/>
          <c:order val="1"/>
          <c:tx>
            <c:strRef>
              <c:f>'R15'!$F$3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'R15'!$F$5:$F$37</c:f>
              <c:numCache>
                <c:formatCode>General</c:formatCode>
                <c:ptCount val="33"/>
                <c:pt idx="0">
                  <c:v>49.149081799502703</c:v>
                </c:pt>
                <c:pt idx="1">
                  <c:v>51.615736721986401</c:v>
                </c:pt>
                <c:pt idx="2">
                  <c:v>54.082456180886801</c:v>
                </c:pt>
                <c:pt idx="3">
                  <c:v>56.549189991915597</c:v>
                </c:pt>
                <c:pt idx="4">
                  <c:v>59.0159285869873</c:v>
                </c:pt>
                <c:pt idx="5">
                  <c:v>61.483030769313899</c:v>
                </c:pt>
                <c:pt idx="6">
                  <c:v>63.950032486741101</c:v>
                </c:pt>
                <c:pt idx="7">
                  <c:v>66.304902459527398</c:v>
                </c:pt>
                <c:pt idx="8">
                  <c:v>68.884122034366499</c:v>
                </c:pt>
                <c:pt idx="9">
                  <c:v>71.351324681592502</c:v>
                </c:pt>
                <c:pt idx="10">
                  <c:v>73.818541680947007</c:v>
                </c:pt>
                <c:pt idx="11">
                  <c:v>76.285729976044607</c:v>
                </c:pt>
                <c:pt idx="12">
                  <c:v>78.7528752147566</c:v>
                </c:pt>
                <c:pt idx="13">
                  <c:v>81.220163974753603</c:v>
                </c:pt>
                <c:pt idx="14">
                  <c:v>83.687481439007499</c:v>
                </c:pt>
                <c:pt idx="15">
                  <c:v>86.154798903261394</c:v>
                </c:pt>
                <c:pt idx="16">
                  <c:v>88.622159423900698</c:v>
                </c:pt>
                <c:pt idx="17">
                  <c:v>91.089577353053997</c:v>
                </c:pt>
                <c:pt idx="18">
                  <c:v>93.556880465179404</c:v>
                </c:pt>
                <c:pt idx="19">
                  <c:v>96.024226633690304</c:v>
                </c:pt>
                <c:pt idx="20">
                  <c:v>98.491601506458096</c:v>
                </c:pt>
                <c:pt idx="21">
                  <c:v>100.959005083482</c:v>
                </c:pt>
                <c:pt idx="22">
                  <c:v>103.426394308379</c:v>
                </c:pt>
                <c:pt idx="23">
                  <c:v>105.89366871624701</c:v>
                </c:pt>
                <c:pt idx="24">
                  <c:v>108.36079838273901</c:v>
                </c:pt>
                <c:pt idx="25">
                  <c:v>110.828088362828</c:v>
                </c:pt>
                <c:pt idx="26">
                  <c:v>113.29523360154</c:v>
                </c:pt>
                <c:pt idx="27">
                  <c:v>115.762364488123</c:v>
                </c:pt>
                <c:pt idx="28">
                  <c:v>118.229337501294</c:v>
                </c:pt>
                <c:pt idx="29">
                  <c:v>120.696195697436</c:v>
                </c:pt>
                <c:pt idx="30">
                  <c:v>123.163082597835</c:v>
                </c:pt>
                <c:pt idx="31">
                  <c:v>125.62976856843601</c:v>
                </c:pt>
                <c:pt idx="32">
                  <c:v>127.872114824005</c:v>
                </c:pt>
              </c:numCache>
            </c:numRef>
          </c:xVal>
          <c:yVal>
            <c:numRef>
              <c:f>'R15'!$G$5:$G$37</c:f>
              <c:numCache>
                <c:formatCode>General</c:formatCode>
                <c:ptCount val="33"/>
                <c:pt idx="0">
                  <c:v>24.627061315925001</c:v>
                </c:pt>
                <c:pt idx="1">
                  <c:v>24.5113158144976</c:v>
                </c:pt>
                <c:pt idx="2">
                  <c:v>24.3844579488234</c:v>
                </c:pt>
                <c:pt idx="3">
                  <c:v>24.2551288260257</c:v>
                </c:pt>
                <c:pt idx="4">
                  <c:v>24.124975950853401</c:v>
                </c:pt>
                <c:pt idx="5">
                  <c:v>23.932217895218699</c:v>
                </c:pt>
                <c:pt idx="6">
                  <c:v>23.756758639448499</c:v>
                </c:pt>
                <c:pt idx="7">
                  <c:v>23.588466029336601</c:v>
                </c:pt>
                <c:pt idx="8">
                  <c:v>23.3910125851671</c:v>
                </c:pt>
                <c:pt idx="9">
                  <c:v>23.180955729667598</c:v>
                </c:pt>
                <c:pt idx="10">
                  <c:v>22.9684276170447</c:v>
                </c:pt>
                <c:pt idx="11">
                  <c:v>22.760842018668701</c:v>
                </c:pt>
                <c:pt idx="12">
                  <c:v>22.560670191663402</c:v>
                </c:pt>
                <c:pt idx="13">
                  <c:v>22.335785793422801</c:v>
                </c:pt>
                <c:pt idx="14">
                  <c:v>22.105958880935098</c:v>
                </c:pt>
                <c:pt idx="15">
                  <c:v>21.876131968447499</c:v>
                </c:pt>
                <c:pt idx="16">
                  <c:v>21.638891284589299</c:v>
                </c:pt>
                <c:pt idx="17">
                  <c:v>21.391765572236999</c:v>
                </c:pt>
                <c:pt idx="18">
                  <c:v>21.164409916872799</c:v>
                </c:pt>
                <c:pt idx="19">
                  <c:v>20.929640490138102</c:v>
                </c:pt>
                <c:pt idx="20">
                  <c:v>20.689928549156399</c:v>
                </c:pt>
                <c:pt idx="21">
                  <c:v>20.445274093927601</c:v>
                </c:pt>
                <c:pt idx="22">
                  <c:v>20.203090895822399</c:v>
                </c:pt>
                <c:pt idx="23">
                  <c:v>19.980677754705301</c:v>
                </c:pt>
                <c:pt idx="24">
                  <c:v>19.783187269321601</c:v>
                </c:pt>
                <c:pt idx="25">
                  <c:v>19.5580927865829</c:v>
                </c:pt>
                <c:pt idx="26">
                  <c:v>19.357920959577498</c:v>
                </c:pt>
                <c:pt idx="27">
                  <c:v>19.160220389695599</c:v>
                </c:pt>
                <c:pt idx="28">
                  <c:v>18.9897036481726</c:v>
                </c:pt>
                <c:pt idx="29">
                  <c:v>18.8389569636376</c:v>
                </c:pt>
                <c:pt idx="30">
                  <c:v>18.6832677648557</c:v>
                </c:pt>
                <c:pt idx="31">
                  <c:v>18.562176165803098</c:v>
                </c:pt>
                <c:pt idx="32">
                  <c:v>18.468542979234002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4-49D0-9F1D-5A395A8D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'R15'!$F$3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4.690700329999999"/>
            <c:dispRSqr val="1"/>
            <c:dispEq val="1"/>
            <c:trendlineLbl>
              <c:layout>
                <c:manualLayout>
                  <c:x val="9.6160542432195961E-2"/>
                  <c:y val="-0.33991214639836687"/>
                </c:manualLayout>
              </c:layout>
              <c:numFmt formatCode="#,##0.0000000000" sourceLinked="0"/>
            </c:trendlineLbl>
          </c:trendline>
          <c:xVal>
            <c:numRef>
              <c:f>'R15'!$I$5:$I$38</c:f>
              <c:numCache>
                <c:formatCode>General</c:formatCode>
                <c:ptCount val="34"/>
                <c:pt idx="0">
                  <c:v>0</c:v>
                </c:pt>
                <c:pt idx="1">
                  <c:v>2.4663523076940024</c:v>
                </c:pt>
                <c:pt idx="2">
                  <c:v>4.9330072301777008</c:v>
                </c:pt>
                <c:pt idx="3">
                  <c:v>7.3997266890781006</c:v>
                </c:pt>
                <c:pt idx="4">
                  <c:v>9.8664605001068963</c:v>
                </c:pt>
                <c:pt idx="5">
                  <c:v>12.3331990951786</c:v>
                </c:pt>
                <c:pt idx="6">
                  <c:v>14.800301277505199</c:v>
                </c:pt>
                <c:pt idx="7">
                  <c:v>17.2673029949324</c:v>
                </c:pt>
                <c:pt idx="8">
                  <c:v>19.622172967718697</c:v>
                </c:pt>
                <c:pt idx="9">
                  <c:v>22.201392542557798</c:v>
                </c:pt>
                <c:pt idx="10">
                  <c:v>24.668595189783801</c:v>
                </c:pt>
                <c:pt idx="11">
                  <c:v>27.135812189138306</c:v>
                </c:pt>
                <c:pt idx="12">
                  <c:v>29.603000484235906</c:v>
                </c:pt>
                <c:pt idx="13">
                  <c:v>32.070145722947899</c:v>
                </c:pt>
                <c:pt idx="14">
                  <c:v>34.537434482944903</c:v>
                </c:pt>
                <c:pt idx="15">
                  <c:v>37.004751947198798</c:v>
                </c:pt>
                <c:pt idx="16">
                  <c:v>39.472069411452694</c:v>
                </c:pt>
                <c:pt idx="17">
                  <c:v>41.939429932091997</c:v>
                </c:pt>
                <c:pt idx="18">
                  <c:v>44.406847861245296</c:v>
                </c:pt>
                <c:pt idx="19">
                  <c:v>46.874150973370703</c:v>
                </c:pt>
                <c:pt idx="20">
                  <c:v>49.341497141881604</c:v>
                </c:pt>
                <c:pt idx="21">
                  <c:v>51.808872014649396</c:v>
                </c:pt>
                <c:pt idx="22">
                  <c:v>54.276275591673297</c:v>
                </c:pt>
                <c:pt idx="23">
                  <c:v>56.743664816570302</c:v>
                </c:pt>
                <c:pt idx="24">
                  <c:v>59.210939224438306</c:v>
                </c:pt>
                <c:pt idx="25">
                  <c:v>61.678068890930305</c:v>
                </c:pt>
                <c:pt idx="26">
                  <c:v>64.145358871019297</c:v>
                </c:pt>
                <c:pt idx="27">
                  <c:v>66.612504109731304</c:v>
                </c:pt>
                <c:pt idx="28">
                  <c:v>69.079634996314297</c:v>
                </c:pt>
                <c:pt idx="29">
                  <c:v>71.546608009485297</c:v>
                </c:pt>
                <c:pt idx="30">
                  <c:v>74.013466205627296</c:v>
                </c:pt>
                <c:pt idx="31">
                  <c:v>76.4803531060263</c:v>
                </c:pt>
                <c:pt idx="32">
                  <c:v>78.947039076627306</c:v>
                </c:pt>
                <c:pt idx="33">
                  <c:v>81.189385332196295</c:v>
                </c:pt>
              </c:numCache>
            </c:numRef>
          </c:xVal>
          <c:yVal>
            <c:numRef>
              <c:f>'R15'!$J$5:$J$38</c:f>
              <c:numCache>
                <c:formatCode>General</c:formatCode>
                <c:ptCount val="34"/>
                <c:pt idx="0">
                  <c:v>24.690700333260299</c:v>
                </c:pt>
                <c:pt idx="1">
                  <c:v>24.627061315925001</c:v>
                </c:pt>
                <c:pt idx="2">
                  <c:v>24.5113158144976</c:v>
                </c:pt>
                <c:pt idx="3">
                  <c:v>24.3844579488234</c:v>
                </c:pt>
                <c:pt idx="4">
                  <c:v>24.2551288260257</c:v>
                </c:pt>
                <c:pt idx="5">
                  <c:v>24.124975950853401</c:v>
                </c:pt>
                <c:pt idx="6">
                  <c:v>23.932217895218699</c:v>
                </c:pt>
                <c:pt idx="7">
                  <c:v>23.756758639448499</c:v>
                </c:pt>
                <c:pt idx="8">
                  <c:v>23.588466029336601</c:v>
                </c:pt>
                <c:pt idx="9">
                  <c:v>23.3910125851671</c:v>
                </c:pt>
                <c:pt idx="10">
                  <c:v>23.180955729667598</c:v>
                </c:pt>
                <c:pt idx="11">
                  <c:v>22.9684276170447</c:v>
                </c:pt>
                <c:pt idx="12">
                  <c:v>22.760842018668701</c:v>
                </c:pt>
                <c:pt idx="13">
                  <c:v>22.560670191663402</c:v>
                </c:pt>
                <c:pt idx="14">
                  <c:v>22.335785793422801</c:v>
                </c:pt>
                <c:pt idx="15">
                  <c:v>22.105958880935098</c:v>
                </c:pt>
                <c:pt idx="16">
                  <c:v>21.876131968447499</c:v>
                </c:pt>
                <c:pt idx="17">
                  <c:v>21.638891284589299</c:v>
                </c:pt>
                <c:pt idx="18">
                  <c:v>21.391765572236999</c:v>
                </c:pt>
                <c:pt idx="19">
                  <c:v>21.164409916872799</c:v>
                </c:pt>
                <c:pt idx="20">
                  <c:v>20.929640490138102</c:v>
                </c:pt>
                <c:pt idx="21">
                  <c:v>20.689928549156399</c:v>
                </c:pt>
                <c:pt idx="22">
                  <c:v>20.445274093927601</c:v>
                </c:pt>
                <c:pt idx="23">
                  <c:v>20.203090895822399</c:v>
                </c:pt>
                <c:pt idx="24">
                  <c:v>19.980677754705301</c:v>
                </c:pt>
                <c:pt idx="25">
                  <c:v>19.783187269321601</c:v>
                </c:pt>
                <c:pt idx="26">
                  <c:v>19.5580927865829</c:v>
                </c:pt>
                <c:pt idx="27">
                  <c:v>19.357920959577498</c:v>
                </c:pt>
                <c:pt idx="28">
                  <c:v>19.160220389695599</c:v>
                </c:pt>
                <c:pt idx="29">
                  <c:v>18.9897036481726</c:v>
                </c:pt>
                <c:pt idx="30">
                  <c:v>18.8389569636376</c:v>
                </c:pt>
                <c:pt idx="31">
                  <c:v>18.6832677648557</c:v>
                </c:pt>
                <c:pt idx="32">
                  <c:v>18.562176165803098</c:v>
                </c:pt>
                <c:pt idx="33">
                  <c:v>18.468542979234002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3-4E78-831F-3AB767D3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'R15'!$C$5:$C$47</c:f>
              <c:numCache>
                <c:formatCode>General</c:formatCode>
                <c:ptCount val="43"/>
                <c:pt idx="0">
                  <c:v>0.39956936584343561</c:v>
                </c:pt>
                <c:pt idx="1">
                  <c:v>0.69722375325325625</c:v>
                </c:pt>
                <c:pt idx="2">
                  <c:v>1.0086625106707834</c:v>
                </c:pt>
                <c:pt idx="3">
                  <c:v>1.2953653549855391</c:v>
                </c:pt>
                <c:pt idx="4">
                  <c:v>1.6548950314712778</c:v>
                </c:pt>
                <c:pt idx="5">
                  <c:v>1.9896979269381641</c:v>
                </c:pt>
                <c:pt idx="6">
                  <c:v>2.5632956692697215</c:v>
                </c:pt>
                <c:pt idx="7">
                  <c:v>3.1876063772818282</c:v>
                </c:pt>
                <c:pt idx="8">
                  <c:v>3.8048172485213256</c:v>
                </c:pt>
                <c:pt idx="9">
                  <c:v>4.3513605367144166</c:v>
                </c:pt>
                <c:pt idx="10">
                  <c:v>5.0830217967973086</c:v>
                </c:pt>
                <c:pt idx="11">
                  <c:v>5.7355102166274783</c:v>
                </c:pt>
                <c:pt idx="12">
                  <c:v>6.7308267464794707</c:v>
                </c:pt>
                <c:pt idx="13">
                  <c:v>7.6487391691513578</c:v>
                </c:pt>
                <c:pt idx="14">
                  <c:v>8.4874490959624147</c:v>
                </c:pt>
                <c:pt idx="15">
                  <c:v>9.3672912536187791</c:v>
                </c:pt>
                <c:pt idx="16">
                  <c:v>9.8951602485113703</c:v>
                </c:pt>
                <c:pt idx="17">
                  <c:v>10.435726071828554</c:v>
                </c:pt>
                <c:pt idx="18">
                  <c:v>11.323141489614528</c:v>
                </c:pt>
                <c:pt idx="19">
                  <c:v>12.178960649582326</c:v>
                </c:pt>
                <c:pt idx="20">
                  <c:v>13.192118086623923</c:v>
                </c:pt>
                <c:pt idx="21">
                  <c:v>14.256311685102908</c:v>
                </c:pt>
                <c:pt idx="22">
                  <c:v>14.625127919953433</c:v>
                </c:pt>
                <c:pt idx="23">
                  <c:v>15.500068876067134</c:v>
                </c:pt>
                <c:pt idx="24">
                  <c:v>15.96668625961969</c:v>
                </c:pt>
                <c:pt idx="25">
                  <c:v>16.394895308523392</c:v>
                </c:pt>
                <c:pt idx="26">
                  <c:v>16.951141413559114</c:v>
                </c:pt>
                <c:pt idx="27">
                  <c:v>17.354364102260227</c:v>
                </c:pt>
                <c:pt idx="28">
                  <c:v>18.185332301710918</c:v>
                </c:pt>
                <c:pt idx="29">
                  <c:v>18.760721353745971</c:v>
                </c:pt>
                <c:pt idx="30">
                  <c:v>19.418628805710298</c:v>
                </c:pt>
                <c:pt idx="31">
                  <c:v>20.050554127889637</c:v>
                </c:pt>
                <c:pt idx="32">
                  <c:v>20.743227522426309</c:v>
                </c:pt>
                <c:pt idx="33">
                  <c:v>21.454104010201441</c:v>
                </c:pt>
                <c:pt idx="34">
                  <c:v>22.172771735834345</c:v>
                </c:pt>
                <c:pt idx="35">
                  <c:v>22.881034880651502</c:v>
                </c:pt>
                <c:pt idx="36">
                  <c:v>23.551169786778459</c:v>
                </c:pt>
                <c:pt idx="37">
                  <c:v>24.032645886060127</c:v>
                </c:pt>
                <c:pt idx="38">
                  <c:v>24.301375122464886</c:v>
                </c:pt>
                <c:pt idx="39">
                  <c:v>24.476203785399289</c:v>
                </c:pt>
                <c:pt idx="40">
                  <c:v>24.58763714512849</c:v>
                </c:pt>
                <c:pt idx="41">
                  <c:v>24.623937223784704</c:v>
                </c:pt>
                <c:pt idx="42">
                  <c:v>24.651605170592816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3-4168-B000-54BDCCABE58F}"/>
            </c:ext>
          </c:extLst>
        </c:ser>
        <c:ser>
          <c:idx val="0"/>
          <c:order val="1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'R15'!$B$5:$B$47</c:f>
              <c:numCache>
                <c:formatCode>General</c:formatCode>
                <c:ptCount val="43"/>
                <c:pt idx="0">
                  <c:v>0.58935335991456095</c:v>
                </c:pt>
                <c:pt idx="1">
                  <c:v>1.00336474807394</c:v>
                </c:pt>
                <c:pt idx="2">
                  <c:v>1.57409569680605</c:v>
                </c:pt>
                <c:pt idx="3">
                  <c:v>2.0333746868082399</c:v>
                </c:pt>
                <c:pt idx="4">
                  <c:v>2.4646862174775799</c:v>
                </c:pt>
                <c:pt idx="5">
                  <c:v>2.7893526964898099</c:v>
                </c:pt>
                <c:pt idx="6">
                  <c:v>3.3264386259989398</c:v>
                </c:pt>
                <c:pt idx="7">
                  <c:v>3.8427716558417901</c:v>
                </c:pt>
                <c:pt idx="8">
                  <c:v>4.3093187796902299</c:v>
                </c:pt>
                <c:pt idx="9">
                  <c:v>4.7472436394830799</c:v>
                </c:pt>
                <c:pt idx="10">
                  <c:v>5.3890223899528404</c:v>
                </c:pt>
                <c:pt idx="11">
                  <c:v>5.9851249118197902</c:v>
                </c:pt>
                <c:pt idx="12">
                  <c:v>6.6624553017587402</c:v>
                </c:pt>
                <c:pt idx="13">
                  <c:v>7.41680653871415</c:v>
                </c:pt>
                <c:pt idx="14">
                  <c:v>8.0873409715634104</c:v>
                </c:pt>
                <c:pt idx="15">
                  <c:v>8.7941205088909999</c:v>
                </c:pt>
                <c:pt idx="16">
                  <c:v>9.4664671969641692</c:v>
                </c:pt>
                <c:pt idx="17">
                  <c:v>10.0147732248412</c:v>
                </c:pt>
                <c:pt idx="18">
                  <c:v>10.959765501471701</c:v>
                </c:pt>
                <c:pt idx="19">
                  <c:v>11.7730150332044</c:v>
                </c:pt>
                <c:pt idx="20">
                  <c:v>12.5605387506385</c:v>
                </c:pt>
                <c:pt idx="21">
                  <c:v>13.542229195553199</c:v>
                </c:pt>
                <c:pt idx="22">
                  <c:v>14.1991717142231</c:v>
                </c:pt>
                <c:pt idx="23">
                  <c:v>14.907634059972899</c:v>
                </c:pt>
                <c:pt idx="24">
                  <c:v>15.925344815003999</c:v>
                </c:pt>
                <c:pt idx="25">
                  <c:v>16.6049405239728</c:v>
                </c:pt>
                <c:pt idx="26">
                  <c:v>17.230168576224099</c:v>
                </c:pt>
                <c:pt idx="27">
                  <c:v>17.746661315040502</c:v>
                </c:pt>
                <c:pt idx="28">
                  <c:v>18.504572339042799</c:v>
                </c:pt>
                <c:pt idx="29">
                  <c:v>19.113880172224999</c:v>
                </c:pt>
                <c:pt idx="30">
                  <c:v>19.885882486362298</c:v>
                </c:pt>
                <c:pt idx="31">
                  <c:v>20.6172735897248</c:v>
                </c:pt>
                <c:pt idx="32">
                  <c:v>21.348518572575301</c:v>
                </c:pt>
                <c:pt idx="33">
                  <c:v>21.998212070349499</c:v>
                </c:pt>
                <c:pt idx="34">
                  <c:v>22.662403609915099</c:v>
                </c:pt>
                <c:pt idx="35">
                  <c:v>23.329540064219501</c:v>
                </c:pt>
                <c:pt idx="36">
                  <c:v>23.890206524118799</c:v>
                </c:pt>
                <c:pt idx="37">
                  <c:v>24.285607663882399</c:v>
                </c:pt>
                <c:pt idx="38">
                  <c:v>24.515434576370101</c:v>
                </c:pt>
                <c:pt idx="39">
                  <c:v>24.600297656562699</c:v>
                </c:pt>
                <c:pt idx="40">
                  <c:v>24.686388072507899</c:v>
                </c:pt>
                <c:pt idx="41">
                  <c:v>24.671350445268502</c:v>
                </c:pt>
                <c:pt idx="42">
                  <c:v>24.690700333260299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3-4168-B000-54BDCCAB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'R20'!$B$5:$B$48</c:f>
              <c:numCache>
                <c:formatCode>General</c:formatCode>
                <c:ptCount val="44"/>
                <c:pt idx="0">
                  <c:v>0.51211413559074903</c:v>
                </c:pt>
                <c:pt idx="1">
                  <c:v>0.87456518037412601</c:v>
                </c:pt>
                <c:pt idx="2">
                  <c:v>1.3937593381395501</c:v>
                </c:pt>
                <c:pt idx="3">
                  <c:v>2.0344085236809502</c:v>
                </c:pt>
                <c:pt idx="4">
                  <c:v>2.6713242768486101</c:v>
                </c:pt>
                <c:pt idx="5">
                  <c:v>3.3815280416389699</c:v>
                </c:pt>
                <c:pt idx="6">
                  <c:v>3.99916502469046</c:v>
                </c:pt>
                <c:pt idx="7">
                  <c:v>4.7479552038772699</c:v>
                </c:pt>
                <c:pt idx="8">
                  <c:v>5.2984545152318603</c:v>
                </c:pt>
                <c:pt idx="9">
                  <c:v>6.0358680580894699</c:v>
                </c:pt>
                <c:pt idx="10">
                  <c:v>6.7032310442968699</c:v>
                </c:pt>
                <c:pt idx="11">
                  <c:v>7.2660640005838104</c:v>
                </c:pt>
                <c:pt idx="12">
                  <c:v>7.9116799241042104</c:v>
                </c:pt>
                <c:pt idx="13">
                  <c:v>8.5257790264905502</c:v>
                </c:pt>
                <c:pt idx="14">
                  <c:v>9.2163759760636399</c:v>
                </c:pt>
                <c:pt idx="15">
                  <c:v>9.8150512531145395</c:v>
                </c:pt>
                <c:pt idx="16">
                  <c:v>10.530261013403299</c:v>
                </c:pt>
                <c:pt idx="17">
                  <c:v>11.150052299982899</c:v>
                </c:pt>
                <c:pt idx="18">
                  <c:v>11.775280352234301</c:v>
                </c:pt>
                <c:pt idx="19">
                  <c:v>12.530818184872</c:v>
                </c:pt>
                <c:pt idx="20">
                  <c:v>13.5059840910749</c:v>
                </c:pt>
                <c:pt idx="21">
                  <c:v>14.185579800043699</c:v>
                </c:pt>
                <c:pt idx="22">
                  <c:v>14.883298061251701</c:v>
                </c:pt>
                <c:pt idx="23">
                  <c:v>15.581016322459799</c:v>
                </c:pt>
                <c:pt idx="24">
                  <c:v>16.378408620983201</c:v>
                </c:pt>
                <c:pt idx="25">
                  <c:v>17.021759225473701</c:v>
                </c:pt>
                <c:pt idx="26">
                  <c:v>17.665109829964202</c:v>
                </c:pt>
                <c:pt idx="27">
                  <c:v>18.541788294534001</c:v>
                </c:pt>
                <c:pt idx="28">
                  <c:v>19.151159113576099</c:v>
                </c:pt>
                <c:pt idx="29">
                  <c:v>19.878191621422999</c:v>
                </c:pt>
                <c:pt idx="30">
                  <c:v>20.493661140293501</c:v>
                </c:pt>
                <c:pt idx="31">
                  <c:v>21.174925198861501</c:v>
                </c:pt>
                <c:pt idx="32">
                  <c:v>21.787990464375198</c:v>
                </c:pt>
                <c:pt idx="33">
                  <c:v>22.589867169957799</c:v>
                </c:pt>
                <c:pt idx="34">
                  <c:v>23.3747476221751</c:v>
                </c:pt>
                <c:pt idx="35">
                  <c:v>23.937849897311299</c:v>
                </c:pt>
                <c:pt idx="36">
                  <c:v>24.566516275813498</c:v>
                </c:pt>
                <c:pt idx="37">
                  <c:v>25.2534755163102</c:v>
                </c:pt>
                <c:pt idx="38">
                  <c:v>25.877097251431302</c:v>
                </c:pt>
                <c:pt idx="39">
                  <c:v>26.3466361049007</c:v>
                </c:pt>
                <c:pt idx="40">
                  <c:v>26.628359416982299</c:v>
                </c:pt>
                <c:pt idx="41">
                  <c:v>26.788377462134999</c:v>
                </c:pt>
                <c:pt idx="42">
                  <c:v>26.900453119091299</c:v>
                </c:pt>
                <c:pt idx="43">
                  <c:v>26.975579335646401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4-4D3B-99E5-DC0060784C31}"/>
            </c:ext>
          </c:extLst>
        </c:ser>
        <c:ser>
          <c:idx val="1"/>
          <c:order val="1"/>
          <c:tx>
            <c:strRef>
              <c:f>'R20'!$F$3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'R20'!$F$5:$F$33</c:f>
              <c:numCache>
                <c:formatCode>General</c:formatCode>
                <c:ptCount val="29"/>
                <c:pt idx="0">
                  <c:v>57.878597729139301</c:v>
                </c:pt>
                <c:pt idx="1">
                  <c:v>60.3448818401422</c:v>
                </c:pt>
                <c:pt idx="2">
                  <c:v>62.811313036381399</c:v>
                </c:pt>
                <c:pt idx="3">
                  <c:v>65.277712706099507</c:v>
                </c:pt>
                <c:pt idx="4">
                  <c:v>67.744466131703902</c:v>
                </c:pt>
                <c:pt idx="5">
                  <c:v>70.211019369196705</c:v>
                </c:pt>
                <c:pt idx="6">
                  <c:v>72.677604874897895</c:v>
                </c:pt>
                <c:pt idx="7">
                  <c:v>75.144262141241498</c:v>
                </c:pt>
                <c:pt idx="8">
                  <c:v>77.3865828819158</c:v>
                </c:pt>
                <c:pt idx="9">
                  <c:v>80.593486847568599</c:v>
                </c:pt>
                <c:pt idx="10">
                  <c:v>82.992967589486398</c:v>
                </c:pt>
                <c:pt idx="11">
                  <c:v>85.459854489885799</c:v>
                </c:pt>
                <c:pt idx="12">
                  <c:v>87.926827503056003</c:v>
                </c:pt>
                <c:pt idx="13">
                  <c:v>90.3936856991984</c:v>
                </c:pt>
                <c:pt idx="14">
                  <c:v>92.861046219837803</c:v>
                </c:pt>
                <c:pt idx="15">
                  <c:v>95.473539894576604</c:v>
                </c:pt>
                <c:pt idx="16">
                  <c:v>97.795661964012695</c:v>
                </c:pt>
                <c:pt idx="17">
                  <c:v>99.972491882167603</c:v>
                </c:pt>
                <c:pt idx="18">
                  <c:v>102.729856808741</c:v>
                </c:pt>
                <c:pt idx="19">
                  <c:v>105.19703075171</c:v>
                </c:pt>
                <c:pt idx="20">
                  <c:v>107.664190342551</c:v>
                </c:pt>
                <c:pt idx="21">
                  <c:v>110.131407341906</c:v>
                </c:pt>
                <c:pt idx="22">
                  <c:v>112.598509524232</c:v>
                </c:pt>
                <c:pt idx="23">
                  <c:v>115.065482537402</c:v>
                </c:pt>
                <c:pt idx="24">
                  <c:v>117.532512959087</c:v>
                </c:pt>
                <c:pt idx="25">
                  <c:v>120.144561717842</c:v>
                </c:pt>
                <c:pt idx="26">
                  <c:v>122.46620064711399</c:v>
                </c:pt>
                <c:pt idx="27">
                  <c:v>124.932900969843</c:v>
                </c:pt>
                <c:pt idx="28">
                  <c:v>126.614661857531</c:v>
                </c:pt>
              </c:numCache>
            </c:numRef>
          </c:xVal>
          <c:yVal>
            <c:numRef>
              <c:f>'R20'!$G$5:$G$33</c:f>
              <c:numCache>
                <c:formatCode>General</c:formatCode>
                <c:ptCount val="29"/>
                <c:pt idx="0">
                  <c:v>26.953951689410999</c:v>
                </c:pt>
                <c:pt idx="1">
                  <c:v>26.902055289817</c:v>
                </c:pt>
                <c:pt idx="2">
                  <c:v>26.8248326511115</c:v>
                </c:pt>
                <c:pt idx="3">
                  <c:v>26.753038485268601</c:v>
                </c:pt>
                <c:pt idx="4">
                  <c:v>26.6203319777354</c:v>
                </c:pt>
                <c:pt idx="5">
                  <c:v>26.5220953606708</c:v>
                </c:pt>
                <c:pt idx="6">
                  <c:v>26.4183025614828</c:v>
                </c:pt>
                <c:pt idx="7">
                  <c:v>26.302153476677301</c:v>
                </c:pt>
                <c:pt idx="8">
                  <c:v>26.212913636105601</c:v>
                </c:pt>
                <c:pt idx="9">
                  <c:v>26.0189557031307</c:v>
                </c:pt>
                <c:pt idx="10">
                  <c:v>25.889453537048901</c:v>
                </c:pt>
                <c:pt idx="11">
                  <c:v>25.733764338267001</c:v>
                </c:pt>
                <c:pt idx="12">
                  <c:v>25.563247596743899</c:v>
                </c:pt>
                <c:pt idx="13">
                  <c:v>25.412500912209001</c:v>
                </c:pt>
                <c:pt idx="14">
                  <c:v>25.175260228350702</c:v>
                </c:pt>
                <c:pt idx="15">
                  <c:v>24.947904572986602</c:v>
                </c:pt>
                <c:pt idx="16">
                  <c:v>24.718909705682599</c:v>
                </c:pt>
                <c:pt idx="17">
                  <c:v>24.507407137123199</c:v>
                </c:pt>
                <c:pt idx="18">
                  <c:v>24.335032806352899</c:v>
                </c:pt>
                <c:pt idx="19">
                  <c:v>24.129918465100499</c:v>
                </c:pt>
                <c:pt idx="20">
                  <c:v>23.927275380971601</c:v>
                </c:pt>
                <c:pt idx="21">
                  <c:v>23.714747268348599</c:v>
                </c:pt>
                <c:pt idx="22">
                  <c:v>23.521989212713802</c:v>
                </c:pt>
                <c:pt idx="23">
                  <c:v>23.3514724711907</c:v>
                </c:pt>
                <c:pt idx="24">
                  <c:v>23.171070701173502</c:v>
                </c:pt>
                <c:pt idx="25">
                  <c:v>23.0203240166386</c:v>
                </c:pt>
                <c:pt idx="26">
                  <c:v>22.8745198463508</c:v>
                </c:pt>
                <c:pt idx="27">
                  <c:v>22.7509569901746</c:v>
                </c:pt>
                <c:pt idx="28">
                  <c:v>22.680526162154202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4-4D3B-99E5-DC006078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'R20'!$F$3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6.975579339999996"/>
            <c:dispRSqr val="1"/>
            <c:dispEq val="1"/>
            <c:trendlineLbl>
              <c:layout>
                <c:manualLayout>
                  <c:x val="0.15833333333333333"/>
                  <c:y val="-0.69446121318168563"/>
                </c:manualLayout>
              </c:layout>
              <c:numFmt formatCode="#,##0.0000000000" sourceLinked="0"/>
            </c:trendlineLbl>
          </c:trendline>
          <c:xVal>
            <c:numRef>
              <c:f>'R20'!$I$5:$I$34</c:f>
              <c:numCache>
                <c:formatCode>General</c:formatCode>
                <c:ptCount val="30"/>
                <c:pt idx="0">
                  <c:v>0</c:v>
                </c:pt>
                <c:pt idx="1">
                  <c:v>2.7564894467367012</c:v>
                </c:pt>
                <c:pt idx="2">
                  <c:v>5.2227735577396004</c:v>
                </c:pt>
                <c:pt idx="3">
                  <c:v>7.6892047539787995</c:v>
                </c:pt>
                <c:pt idx="4">
                  <c:v>10.155604423696907</c:v>
                </c:pt>
                <c:pt idx="5">
                  <c:v>12.622357849301302</c:v>
                </c:pt>
                <c:pt idx="6">
                  <c:v>15.088911086794106</c:v>
                </c:pt>
                <c:pt idx="7">
                  <c:v>17.555496592495295</c:v>
                </c:pt>
                <c:pt idx="8">
                  <c:v>20.022153858838898</c:v>
                </c:pt>
                <c:pt idx="9">
                  <c:v>22.2644745995132</c:v>
                </c:pt>
                <c:pt idx="10">
                  <c:v>25.471378565165999</c:v>
                </c:pt>
                <c:pt idx="11">
                  <c:v>27.870859307083798</c:v>
                </c:pt>
                <c:pt idx="12">
                  <c:v>30.3377462074832</c:v>
                </c:pt>
                <c:pt idx="13">
                  <c:v>32.804719220653404</c:v>
                </c:pt>
                <c:pt idx="14">
                  <c:v>35.2715774167958</c:v>
                </c:pt>
                <c:pt idx="15">
                  <c:v>37.738937937435203</c:v>
                </c:pt>
                <c:pt idx="16">
                  <c:v>40.351431612174004</c:v>
                </c:pt>
                <c:pt idx="17">
                  <c:v>42.673553681610095</c:v>
                </c:pt>
                <c:pt idx="18">
                  <c:v>44.850383599765003</c:v>
                </c:pt>
                <c:pt idx="19">
                  <c:v>47.607748526338405</c:v>
                </c:pt>
                <c:pt idx="20">
                  <c:v>50.074922469307403</c:v>
                </c:pt>
                <c:pt idx="21">
                  <c:v>52.542082060148395</c:v>
                </c:pt>
                <c:pt idx="22">
                  <c:v>55.009299059503398</c:v>
                </c:pt>
                <c:pt idx="23">
                  <c:v>57.4764012418294</c:v>
                </c:pt>
                <c:pt idx="24">
                  <c:v>59.943374254999405</c:v>
                </c:pt>
                <c:pt idx="25">
                  <c:v>62.410404676684401</c:v>
                </c:pt>
                <c:pt idx="26">
                  <c:v>65.022453435439388</c:v>
                </c:pt>
                <c:pt idx="27">
                  <c:v>67.3440923647114</c:v>
                </c:pt>
                <c:pt idx="28">
                  <c:v>69.810792687440397</c:v>
                </c:pt>
                <c:pt idx="29">
                  <c:v>71.492553575128397</c:v>
                </c:pt>
              </c:numCache>
            </c:numRef>
          </c:xVal>
          <c:yVal>
            <c:numRef>
              <c:f>'R20'!$J$5:$J$34</c:f>
              <c:numCache>
                <c:formatCode>General</c:formatCode>
                <c:ptCount val="30"/>
                <c:pt idx="0">
                  <c:v>26.975579335646401</c:v>
                </c:pt>
                <c:pt idx="1">
                  <c:v>26.953951689410999</c:v>
                </c:pt>
                <c:pt idx="2">
                  <c:v>26.902055289817</c:v>
                </c:pt>
                <c:pt idx="3">
                  <c:v>26.8248326511115</c:v>
                </c:pt>
                <c:pt idx="4">
                  <c:v>26.753038485268601</c:v>
                </c:pt>
                <c:pt idx="5">
                  <c:v>26.6203319777354</c:v>
                </c:pt>
                <c:pt idx="6">
                  <c:v>26.5220953606708</c:v>
                </c:pt>
                <c:pt idx="7">
                  <c:v>26.4183025614828</c:v>
                </c:pt>
                <c:pt idx="8">
                  <c:v>26.302153476677301</c:v>
                </c:pt>
                <c:pt idx="9">
                  <c:v>26.212913636105601</c:v>
                </c:pt>
                <c:pt idx="10">
                  <c:v>26.0189557031307</c:v>
                </c:pt>
                <c:pt idx="11">
                  <c:v>25.889453537048901</c:v>
                </c:pt>
                <c:pt idx="12">
                  <c:v>25.733764338267001</c:v>
                </c:pt>
                <c:pt idx="13">
                  <c:v>25.563247596743899</c:v>
                </c:pt>
                <c:pt idx="14">
                  <c:v>25.412500912209001</c:v>
                </c:pt>
                <c:pt idx="15">
                  <c:v>25.175260228350702</c:v>
                </c:pt>
                <c:pt idx="16">
                  <c:v>24.947904572986602</c:v>
                </c:pt>
                <c:pt idx="17">
                  <c:v>24.718909705682599</c:v>
                </c:pt>
                <c:pt idx="18">
                  <c:v>24.507407137123199</c:v>
                </c:pt>
                <c:pt idx="19">
                  <c:v>24.335032806352899</c:v>
                </c:pt>
                <c:pt idx="20">
                  <c:v>24.129918465100499</c:v>
                </c:pt>
                <c:pt idx="21">
                  <c:v>23.927275380971601</c:v>
                </c:pt>
                <c:pt idx="22">
                  <c:v>23.714747268348599</c:v>
                </c:pt>
                <c:pt idx="23">
                  <c:v>23.521989212713802</c:v>
                </c:pt>
                <c:pt idx="24">
                  <c:v>23.3514724711907</c:v>
                </c:pt>
                <c:pt idx="25">
                  <c:v>23.171070701173502</c:v>
                </c:pt>
                <c:pt idx="26">
                  <c:v>23.0203240166386</c:v>
                </c:pt>
                <c:pt idx="27">
                  <c:v>22.8745198463508</c:v>
                </c:pt>
                <c:pt idx="28">
                  <c:v>22.7509569901746</c:v>
                </c:pt>
                <c:pt idx="29">
                  <c:v>22.680526162154202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8-4423-ABED-F5BC8AD4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'R20'!$C$5:$C$48</c:f>
              <c:numCache>
                <c:formatCode>General</c:formatCode>
                <c:ptCount val="44"/>
                <c:pt idx="0">
                  <c:v>0.7340218285863539</c:v>
                </c:pt>
                <c:pt idx="1">
                  <c:v>1.0423666848617326</c:v>
                </c:pt>
                <c:pt idx="2">
                  <c:v>1.4055456662894263</c:v>
                </c:pt>
                <c:pt idx="3">
                  <c:v>1.8765453208484169</c:v>
                </c:pt>
                <c:pt idx="4">
                  <c:v>2.3556948852219675</c:v>
                </c:pt>
                <c:pt idx="5">
                  <c:v>3.0208417858121974</c:v>
                </c:pt>
                <c:pt idx="6">
                  <c:v>3.6293209039502679</c:v>
                </c:pt>
                <c:pt idx="7">
                  <c:v>4.4341034328162303</c:v>
                </c:pt>
                <c:pt idx="8">
                  <c:v>4.9999481487204784</c:v>
                </c:pt>
                <c:pt idx="9">
                  <c:v>5.7677335424741392</c:v>
                </c:pt>
                <c:pt idx="10">
                  <c:v>6.4821430332871222</c:v>
                </c:pt>
                <c:pt idx="11">
                  <c:v>7.052002470513596</c:v>
                </c:pt>
                <c:pt idx="12">
                  <c:v>7.8943387184995339</c:v>
                </c:pt>
                <c:pt idx="13">
                  <c:v>8.5363713546045261</c:v>
                </c:pt>
                <c:pt idx="14">
                  <c:v>9.3682012767802014</c:v>
                </c:pt>
                <c:pt idx="15">
                  <c:v>10.141971152467507</c:v>
                </c:pt>
                <c:pt idx="16">
                  <c:v>10.70846824877942</c:v>
                </c:pt>
                <c:pt idx="17">
                  <c:v>11.36394502049008</c:v>
                </c:pt>
                <c:pt idx="18">
                  <c:v>12.02984120731919</c:v>
                </c:pt>
                <c:pt idx="19">
                  <c:v>12.836061152558322</c:v>
                </c:pt>
                <c:pt idx="20">
                  <c:v>13.751645126141327</c:v>
                </c:pt>
                <c:pt idx="21">
                  <c:v>14.281275499927643</c:v>
                </c:pt>
                <c:pt idx="22">
                  <c:v>15.028747596377663</c:v>
                </c:pt>
                <c:pt idx="23">
                  <c:v>15.619318069244063</c:v>
                </c:pt>
                <c:pt idx="24">
                  <c:v>16.41421705760952</c:v>
                </c:pt>
                <c:pt idx="25">
                  <c:v>16.915422576083053</c:v>
                </c:pt>
                <c:pt idx="26">
                  <c:v>17.686157464660003</c:v>
                </c:pt>
                <c:pt idx="27">
                  <c:v>18.444311212341255</c:v>
                </c:pt>
                <c:pt idx="28">
                  <c:v>19.113888633282144</c:v>
                </c:pt>
                <c:pt idx="29">
                  <c:v>19.901851116503273</c:v>
                </c:pt>
                <c:pt idx="30">
                  <c:v>20.521644743380563</c:v>
                </c:pt>
                <c:pt idx="31">
                  <c:v>21.233761527248994</c:v>
                </c:pt>
                <c:pt idx="32">
                  <c:v>21.837838007737929</c:v>
                </c:pt>
                <c:pt idx="33">
                  <c:v>22.590603306904899</c:v>
                </c:pt>
                <c:pt idx="34">
                  <c:v>23.294443281710407</c:v>
                </c:pt>
                <c:pt idx="35">
                  <c:v>23.734855804375929</c:v>
                </c:pt>
                <c:pt idx="36">
                  <c:v>24.315765952648182</c:v>
                </c:pt>
                <c:pt idx="37">
                  <c:v>24.897898731231219</c:v>
                </c:pt>
                <c:pt idx="38">
                  <c:v>25.433703910895577</c:v>
                </c:pt>
                <c:pt idx="39">
                  <c:v>25.891615942874573</c:v>
                </c:pt>
                <c:pt idx="40">
                  <c:v>26.217709210107131</c:v>
                </c:pt>
                <c:pt idx="41">
                  <c:v>26.447757502985873</c:v>
                </c:pt>
                <c:pt idx="42">
                  <c:v>26.600991536278578</c:v>
                </c:pt>
                <c:pt idx="43">
                  <c:v>26.710194469574258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D-4D2D-8ED0-CEE12A76C99A}"/>
            </c:ext>
          </c:extLst>
        </c:ser>
        <c:ser>
          <c:idx val="0"/>
          <c:order val="1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'R20'!$B$5:$B$48</c:f>
              <c:numCache>
                <c:formatCode>General</c:formatCode>
                <c:ptCount val="44"/>
                <c:pt idx="0">
                  <c:v>0.51211413559074903</c:v>
                </c:pt>
                <c:pt idx="1">
                  <c:v>0.87456518037412601</c:v>
                </c:pt>
                <c:pt idx="2">
                  <c:v>1.3937593381395501</c:v>
                </c:pt>
                <c:pt idx="3">
                  <c:v>2.0344085236809502</c:v>
                </c:pt>
                <c:pt idx="4">
                  <c:v>2.6713242768486101</c:v>
                </c:pt>
                <c:pt idx="5">
                  <c:v>3.3815280416389699</c:v>
                </c:pt>
                <c:pt idx="6">
                  <c:v>3.99916502469046</c:v>
                </c:pt>
                <c:pt idx="7">
                  <c:v>4.7479552038772699</c:v>
                </c:pt>
                <c:pt idx="8">
                  <c:v>5.2984545152318603</c:v>
                </c:pt>
                <c:pt idx="9">
                  <c:v>6.0358680580894699</c:v>
                </c:pt>
                <c:pt idx="10">
                  <c:v>6.7032310442968699</c:v>
                </c:pt>
                <c:pt idx="11">
                  <c:v>7.2660640005838104</c:v>
                </c:pt>
                <c:pt idx="12">
                  <c:v>7.9116799241042104</c:v>
                </c:pt>
                <c:pt idx="13">
                  <c:v>8.5257790264905502</c:v>
                </c:pt>
                <c:pt idx="14">
                  <c:v>9.2163759760636399</c:v>
                </c:pt>
                <c:pt idx="15">
                  <c:v>9.8150512531145395</c:v>
                </c:pt>
                <c:pt idx="16">
                  <c:v>10.530261013403299</c:v>
                </c:pt>
                <c:pt idx="17">
                  <c:v>11.150052299982899</c:v>
                </c:pt>
                <c:pt idx="18">
                  <c:v>11.775280352234301</c:v>
                </c:pt>
                <c:pt idx="19">
                  <c:v>12.530818184872</c:v>
                </c:pt>
                <c:pt idx="20">
                  <c:v>13.5059840910749</c:v>
                </c:pt>
                <c:pt idx="21">
                  <c:v>14.185579800043699</c:v>
                </c:pt>
                <c:pt idx="22">
                  <c:v>14.883298061251701</c:v>
                </c:pt>
                <c:pt idx="23">
                  <c:v>15.581016322459799</c:v>
                </c:pt>
                <c:pt idx="24">
                  <c:v>16.378408620983201</c:v>
                </c:pt>
                <c:pt idx="25">
                  <c:v>17.021759225473701</c:v>
                </c:pt>
                <c:pt idx="26">
                  <c:v>17.665109829964202</c:v>
                </c:pt>
                <c:pt idx="27">
                  <c:v>18.541788294534001</c:v>
                </c:pt>
                <c:pt idx="28">
                  <c:v>19.151159113576099</c:v>
                </c:pt>
                <c:pt idx="29">
                  <c:v>19.878191621422999</c:v>
                </c:pt>
                <c:pt idx="30">
                  <c:v>20.493661140293501</c:v>
                </c:pt>
                <c:pt idx="31">
                  <c:v>21.174925198861501</c:v>
                </c:pt>
                <c:pt idx="32">
                  <c:v>21.787990464375198</c:v>
                </c:pt>
                <c:pt idx="33">
                  <c:v>22.589867169957799</c:v>
                </c:pt>
                <c:pt idx="34">
                  <c:v>23.3747476221751</c:v>
                </c:pt>
                <c:pt idx="35">
                  <c:v>23.937849897311299</c:v>
                </c:pt>
                <c:pt idx="36">
                  <c:v>24.566516275813498</c:v>
                </c:pt>
                <c:pt idx="37">
                  <c:v>25.2534755163102</c:v>
                </c:pt>
                <c:pt idx="38">
                  <c:v>25.877097251431302</c:v>
                </c:pt>
                <c:pt idx="39">
                  <c:v>26.3466361049007</c:v>
                </c:pt>
                <c:pt idx="40">
                  <c:v>26.628359416982299</c:v>
                </c:pt>
                <c:pt idx="41">
                  <c:v>26.788377462134999</c:v>
                </c:pt>
                <c:pt idx="42">
                  <c:v>26.900453119091299</c:v>
                </c:pt>
                <c:pt idx="43">
                  <c:v>26.975579335646401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D-4D2D-8ED0-CEE12A76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'R25'!$B$5:$B$56</c:f>
              <c:numCache>
                <c:formatCode>General</c:formatCode>
                <c:ptCount val="52"/>
                <c:pt idx="0">
                  <c:v>0.47504527873790803</c:v>
                </c:pt>
                <c:pt idx="1">
                  <c:v>0.89165389574059595</c:v>
                </c:pt>
                <c:pt idx="2">
                  <c:v>1.4844587653461601</c:v>
                </c:pt>
                <c:pt idx="3">
                  <c:v>2.0197710776416198</c:v>
                </c:pt>
                <c:pt idx="4">
                  <c:v>2.5637961554366702</c:v>
                </c:pt>
                <c:pt idx="5">
                  <c:v>3.0775879369481198</c:v>
                </c:pt>
                <c:pt idx="6">
                  <c:v>3.6631151329392599</c:v>
                </c:pt>
                <c:pt idx="7">
                  <c:v>4.2227067065605999</c:v>
                </c:pt>
                <c:pt idx="8">
                  <c:v>4.8172541292661002</c:v>
                </c:pt>
                <c:pt idx="9">
                  <c:v>5.3869512411255096</c:v>
                </c:pt>
                <c:pt idx="10">
                  <c:v>6.08013886427372</c:v>
                </c:pt>
                <c:pt idx="11">
                  <c:v>6.5682827535159101</c:v>
                </c:pt>
                <c:pt idx="12">
                  <c:v>7.28088739692038</c:v>
                </c:pt>
                <c:pt idx="13">
                  <c:v>8.0311610596219793</c:v>
                </c:pt>
                <c:pt idx="14">
                  <c:v>8.5824819382616901</c:v>
                </c:pt>
                <c:pt idx="15">
                  <c:v>9.3740421805444107</c:v>
                </c:pt>
                <c:pt idx="16">
                  <c:v>9.9440101776725101</c:v>
                </c:pt>
                <c:pt idx="17">
                  <c:v>10.4808123351508</c:v>
                </c:pt>
                <c:pt idx="18">
                  <c:v>11.2157465518499</c:v>
                </c:pt>
                <c:pt idx="19">
                  <c:v>11.7209126955168</c:v>
                </c:pt>
                <c:pt idx="20">
                  <c:v>12.383896064932999</c:v>
                </c:pt>
                <c:pt idx="21">
                  <c:v>13.2069619791286</c:v>
                </c:pt>
                <c:pt idx="22">
                  <c:v>13.782155367437699</c:v>
                </c:pt>
                <c:pt idx="23">
                  <c:v>14.26713128512</c:v>
                </c:pt>
                <c:pt idx="24">
                  <c:v>14.904171358027201</c:v>
                </c:pt>
                <c:pt idx="25">
                  <c:v>15.8302014157483</c:v>
                </c:pt>
                <c:pt idx="26">
                  <c:v>16.487143934418199</c:v>
                </c:pt>
                <c:pt idx="27">
                  <c:v>17.112371986669501</c:v>
                </c:pt>
                <c:pt idx="28">
                  <c:v>17.746661315040502</c:v>
                </c:pt>
                <c:pt idx="29">
                  <c:v>18.453440852368001</c:v>
                </c:pt>
                <c:pt idx="30">
                  <c:v>19.024301247901899</c:v>
                </c:pt>
                <c:pt idx="31">
                  <c:v>19.940284994141798</c:v>
                </c:pt>
                <c:pt idx="32">
                  <c:v>20.739471370537501</c:v>
                </c:pt>
                <c:pt idx="33">
                  <c:v>21.4136320513756</c:v>
                </c:pt>
                <c:pt idx="34">
                  <c:v>22.208692569927301</c:v>
                </c:pt>
                <c:pt idx="35">
                  <c:v>22.979548274100502</c:v>
                </c:pt>
                <c:pt idx="36">
                  <c:v>23.602057943516002</c:v>
                </c:pt>
                <c:pt idx="37">
                  <c:v>24.2744046315891</c:v>
                </c:pt>
                <c:pt idx="38">
                  <c:v>24.902798676534299</c:v>
                </c:pt>
                <c:pt idx="39">
                  <c:v>25.661209629683601</c:v>
                </c:pt>
                <c:pt idx="40">
                  <c:v>26.2479505704347</c:v>
                </c:pt>
                <c:pt idx="41">
                  <c:v>26.829025495412399</c:v>
                </c:pt>
                <c:pt idx="42">
                  <c:v>27.426575467880198</c:v>
                </c:pt>
                <c:pt idx="43">
                  <c:v>27.8763442643614</c:v>
                </c:pt>
                <c:pt idx="44">
                  <c:v>28.20502146179</c:v>
                </c:pt>
                <c:pt idx="45">
                  <c:v>28.424349677907198</c:v>
                </c:pt>
                <c:pt idx="46">
                  <c:v>28.6430476405299</c:v>
                </c:pt>
                <c:pt idx="47">
                  <c:v>28.725348795552399</c:v>
                </c:pt>
                <c:pt idx="48">
                  <c:v>28.850439740025902</c:v>
                </c:pt>
                <c:pt idx="49">
                  <c:v>28.936843071302601</c:v>
                </c:pt>
                <c:pt idx="50">
                  <c:v>28.957766381615102</c:v>
                </c:pt>
                <c:pt idx="51">
                  <c:v>28.962214644437498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4-4FF8-9AD0-B19B749CA5D7}"/>
            </c:ext>
          </c:extLst>
        </c:ser>
        <c:ser>
          <c:idx val="1"/>
          <c:order val="1"/>
          <c:tx>
            <c:strRef>
              <c:f>'R25'!$F$3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'R25'!$F$5:$F$26</c:f>
              <c:numCache>
                <c:formatCode>General</c:formatCode>
                <c:ptCount val="22"/>
                <c:pt idx="0">
                  <c:v>77.740193459708493</c:v>
                </c:pt>
                <c:pt idx="1">
                  <c:v>80.207040867673797</c:v>
                </c:pt>
                <c:pt idx="2">
                  <c:v>82.528547063838005</c:v>
                </c:pt>
                <c:pt idx="3">
                  <c:v>84.995577485522205</c:v>
                </c:pt>
                <c:pt idx="4">
                  <c:v>87.462737076362799</c:v>
                </c:pt>
                <c:pt idx="5">
                  <c:v>89.929982779974296</c:v>
                </c:pt>
                <c:pt idx="6">
                  <c:v>92.397128018686303</c:v>
                </c:pt>
                <c:pt idx="7">
                  <c:v>94.864258905269907</c:v>
                </c:pt>
                <c:pt idx="8">
                  <c:v>97.331389791853496</c:v>
                </c:pt>
                <c:pt idx="9">
                  <c:v>99.7986785518505</c:v>
                </c:pt>
                <c:pt idx="10">
                  <c:v>102.462003034825</c:v>
                </c:pt>
                <c:pt idx="11">
                  <c:v>104.732768099475</c:v>
                </c:pt>
                <c:pt idx="12">
                  <c:v>107.199712408389</c:v>
                </c:pt>
                <c:pt idx="13">
                  <c:v>109.66674283007301</c:v>
                </c:pt>
                <c:pt idx="14">
                  <c:v>112.133730195372</c:v>
                </c:pt>
                <c:pt idx="15">
                  <c:v>114.600703208542</c:v>
                </c:pt>
                <c:pt idx="16">
                  <c:v>117.067647517455</c:v>
                </c:pt>
                <c:pt idx="17">
                  <c:v>119.534376544441</c:v>
                </c:pt>
                <c:pt idx="18">
                  <c:v>122.001335205483</c:v>
                </c:pt>
                <c:pt idx="19">
                  <c:v>124.468121640983</c:v>
                </c:pt>
                <c:pt idx="20">
                  <c:v>126.93486502009701</c:v>
                </c:pt>
                <c:pt idx="21">
                  <c:v>128.50464342527999</c:v>
                </c:pt>
              </c:numCache>
            </c:numRef>
          </c:xVal>
          <c:yVal>
            <c:numRef>
              <c:f>'R25'!$G$5:$G$26</c:f>
              <c:numCache>
                <c:formatCode>General</c:formatCode>
                <c:ptCount val="22"/>
                <c:pt idx="0">
                  <c:v>28.926628541858701</c:v>
                </c:pt>
                <c:pt idx="1">
                  <c:v>28.777739446571001</c:v>
                </c:pt>
                <c:pt idx="2">
                  <c:v>28.654790258271198</c:v>
                </c:pt>
                <c:pt idx="3">
                  <c:v>28.474388488254</c:v>
                </c:pt>
                <c:pt idx="4">
                  <c:v>28.271745404125099</c:v>
                </c:pt>
                <c:pt idx="5">
                  <c:v>28.054274777255099</c:v>
                </c:pt>
                <c:pt idx="6">
                  <c:v>27.8541029502497</c:v>
                </c:pt>
                <c:pt idx="7">
                  <c:v>27.656402380367901</c:v>
                </c:pt>
                <c:pt idx="8">
                  <c:v>27.458701810486001</c:v>
                </c:pt>
                <c:pt idx="9">
                  <c:v>27.233817412245401</c:v>
                </c:pt>
                <c:pt idx="10">
                  <c:v>27.029938699554801</c:v>
                </c:pt>
                <c:pt idx="11">
                  <c:v>26.868071357963998</c:v>
                </c:pt>
                <c:pt idx="12">
                  <c:v>26.702497130687998</c:v>
                </c:pt>
                <c:pt idx="13">
                  <c:v>26.5220953606708</c:v>
                </c:pt>
                <c:pt idx="14">
                  <c:v>26.349107362024199</c:v>
                </c:pt>
                <c:pt idx="15">
                  <c:v>26.178590620501101</c:v>
                </c:pt>
                <c:pt idx="16">
                  <c:v>26.013016393225101</c:v>
                </c:pt>
                <c:pt idx="17">
                  <c:v>25.884511022801899</c:v>
                </c:pt>
                <c:pt idx="18">
                  <c:v>25.7164655384023</c:v>
                </c:pt>
                <c:pt idx="19">
                  <c:v>25.578075139485001</c:v>
                </c:pt>
                <c:pt idx="20">
                  <c:v>25.4470985119383</c:v>
                </c:pt>
                <c:pt idx="21">
                  <c:v>25.358133255491499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4-4FF8-9AD0-B19B749C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'R25'!$F$3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8.962214639999996"/>
            <c:dispRSqr val="1"/>
            <c:dispEq val="1"/>
            <c:trendlineLbl>
              <c:layout>
                <c:manualLayout>
                  <c:x val="0.12454440069991252"/>
                  <c:y val="-0.70015857392825898"/>
                </c:manualLayout>
              </c:layout>
              <c:numFmt formatCode="#,##0.0000000000" sourceLinked="0"/>
            </c:trendlineLbl>
          </c:trendline>
          <c:xVal>
            <c:numRef>
              <c:f>'R25'!$I$5:$I$27</c:f>
              <c:numCache>
                <c:formatCode>General</c:formatCode>
                <c:ptCount val="23"/>
                <c:pt idx="0">
                  <c:v>0</c:v>
                </c:pt>
                <c:pt idx="1">
                  <c:v>3.19214220002209</c:v>
                </c:pt>
                <c:pt idx="2">
                  <c:v>5.6589896079873938</c:v>
                </c:pt>
                <c:pt idx="3">
                  <c:v>7.9804958041516016</c:v>
                </c:pt>
                <c:pt idx="4">
                  <c:v>10.447526225835801</c:v>
                </c:pt>
                <c:pt idx="5">
                  <c:v>12.914685816676396</c:v>
                </c:pt>
                <c:pt idx="6">
                  <c:v>15.381931520287893</c:v>
                </c:pt>
                <c:pt idx="7">
                  <c:v>17.8490767589999</c:v>
                </c:pt>
                <c:pt idx="8">
                  <c:v>20.316207645583503</c:v>
                </c:pt>
                <c:pt idx="9">
                  <c:v>22.783338532167093</c:v>
                </c:pt>
                <c:pt idx="10">
                  <c:v>25.250627292164097</c:v>
                </c:pt>
                <c:pt idx="11">
                  <c:v>27.913951775138599</c:v>
                </c:pt>
                <c:pt idx="12">
                  <c:v>30.184716839788592</c:v>
                </c:pt>
                <c:pt idx="13">
                  <c:v>32.651661148702601</c:v>
                </c:pt>
                <c:pt idx="14">
                  <c:v>35.118691570386602</c:v>
                </c:pt>
                <c:pt idx="15">
                  <c:v>37.585678935685593</c:v>
                </c:pt>
                <c:pt idx="16">
                  <c:v>40.052651948855598</c:v>
                </c:pt>
                <c:pt idx="17">
                  <c:v>42.519596257768598</c:v>
                </c:pt>
                <c:pt idx="18">
                  <c:v>44.986325284754599</c:v>
                </c:pt>
                <c:pt idx="19">
                  <c:v>47.453283945796599</c:v>
                </c:pt>
                <c:pt idx="20">
                  <c:v>49.920070381296597</c:v>
                </c:pt>
                <c:pt idx="21">
                  <c:v>52.386813760410604</c:v>
                </c:pt>
                <c:pt idx="22">
                  <c:v>53.956592165593591</c:v>
                </c:pt>
              </c:numCache>
            </c:numRef>
          </c:xVal>
          <c:yVal>
            <c:numRef>
              <c:f>'R25'!$J$5:$J$27</c:f>
              <c:numCache>
                <c:formatCode>General</c:formatCode>
                <c:ptCount val="23"/>
                <c:pt idx="0">
                  <c:v>28.962214644437498</c:v>
                </c:pt>
                <c:pt idx="1">
                  <c:v>28.926628541858701</c:v>
                </c:pt>
                <c:pt idx="2">
                  <c:v>28.777739446571001</c:v>
                </c:pt>
                <c:pt idx="3">
                  <c:v>28.654790258271198</c:v>
                </c:pt>
                <c:pt idx="4">
                  <c:v>28.474388488254</c:v>
                </c:pt>
                <c:pt idx="5">
                  <c:v>28.271745404125099</c:v>
                </c:pt>
                <c:pt idx="6">
                  <c:v>28.054274777255099</c:v>
                </c:pt>
                <c:pt idx="7">
                  <c:v>27.8541029502497</c:v>
                </c:pt>
                <c:pt idx="8">
                  <c:v>27.656402380367901</c:v>
                </c:pt>
                <c:pt idx="9">
                  <c:v>27.458701810486001</c:v>
                </c:pt>
                <c:pt idx="10">
                  <c:v>27.233817412245401</c:v>
                </c:pt>
                <c:pt idx="11">
                  <c:v>27.029938699554801</c:v>
                </c:pt>
                <c:pt idx="12">
                  <c:v>26.868071357963998</c:v>
                </c:pt>
                <c:pt idx="13">
                  <c:v>26.702497130687998</c:v>
                </c:pt>
                <c:pt idx="14">
                  <c:v>26.5220953606708</c:v>
                </c:pt>
                <c:pt idx="15">
                  <c:v>26.349107362024199</c:v>
                </c:pt>
                <c:pt idx="16">
                  <c:v>26.178590620501101</c:v>
                </c:pt>
                <c:pt idx="17">
                  <c:v>26.013016393225101</c:v>
                </c:pt>
                <c:pt idx="18">
                  <c:v>25.884511022801899</c:v>
                </c:pt>
                <c:pt idx="19">
                  <c:v>25.7164655384023</c:v>
                </c:pt>
                <c:pt idx="20">
                  <c:v>25.578075139485001</c:v>
                </c:pt>
                <c:pt idx="21">
                  <c:v>25.4470985119383</c:v>
                </c:pt>
                <c:pt idx="22">
                  <c:v>25.358133255491499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9-42A8-857F-601CE3FE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'R25'!$C$5:$C$56</c:f>
              <c:numCache>
                <c:formatCode>General</c:formatCode>
                <c:ptCount val="52"/>
                <c:pt idx="0">
                  <c:v>0.76249037479308923</c:v>
                </c:pt>
                <c:pt idx="1">
                  <c:v>1.0474766542325362</c:v>
                </c:pt>
                <c:pt idx="2">
                  <c:v>1.3108631059686815</c:v>
                </c:pt>
                <c:pt idx="3">
                  <c:v>1.6355611754589532</c:v>
                </c:pt>
                <c:pt idx="4">
                  <c:v>2.0731438633835704</c:v>
                </c:pt>
                <c:pt idx="5">
                  <c:v>2.4939404277216801</c:v>
                </c:pt>
                <c:pt idx="6">
                  <c:v>2.9810748894082906</c:v>
                </c:pt>
                <c:pt idx="7">
                  <c:v>3.4594336316242233</c:v>
                </c:pt>
                <c:pt idx="8">
                  <c:v>4.0390194213497876</c:v>
                </c:pt>
                <c:pt idx="9">
                  <c:v>4.6098221069975152</c:v>
                </c:pt>
                <c:pt idx="10">
                  <c:v>5.3833308043918553</c:v>
                </c:pt>
                <c:pt idx="11">
                  <c:v>6.1234581974722904</c:v>
                </c:pt>
                <c:pt idx="12">
                  <c:v>6.999627154248115</c:v>
                </c:pt>
                <c:pt idx="13">
                  <c:v>7.8823377230381038</c:v>
                </c:pt>
                <c:pt idx="14">
                  <c:v>8.6192066308270974</c:v>
                </c:pt>
                <c:pt idx="15">
                  <c:v>9.5602766133066819</c:v>
                </c:pt>
                <c:pt idx="16">
                  <c:v>10.153329658456792</c:v>
                </c:pt>
                <c:pt idx="17">
                  <c:v>10.713782971960214</c:v>
                </c:pt>
                <c:pt idx="18">
                  <c:v>11.484005767032869</c:v>
                </c:pt>
                <c:pt idx="19">
                  <c:v>12.125675420811071</c:v>
                </c:pt>
                <c:pt idx="20">
                  <c:v>12.859518734867468</c:v>
                </c:pt>
                <c:pt idx="21">
                  <c:v>13.745817579591353</c:v>
                </c:pt>
                <c:pt idx="22">
                  <c:v>14.285919571452112</c:v>
                </c:pt>
                <c:pt idx="23">
                  <c:v>14.759895761660282</c:v>
                </c:pt>
                <c:pt idx="24">
                  <c:v>15.411613548796566</c:v>
                </c:pt>
                <c:pt idx="25">
                  <c:v>16.416653781918157</c:v>
                </c:pt>
                <c:pt idx="26">
                  <c:v>16.824422913926636</c:v>
                </c:pt>
                <c:pt idx="27">
                  <c:v>17.374370038570653</c:v>
                </c:pt>
                <c:pt idx="28">
                  <c:v>17.915717637902517</c:v>
                </c:pt>
                <c:pt idx="29">
                  <c:v>18.648204091351605</c:v>
                </c:pt>
                <c:pt idx="30">
                  <c:v>19.138673236650206</c:v>
                </c:pt>
                <c:pt idx="31">
                  <c:v>19.96087164653958</c:v>
                </c:pt>
                <c:pt idx="32">
                  <c:v>20.606340812848654</c:v>
                </c:pt>
                <c:pt idx="33">
                  <c:v>21.222550245570812</c:v>
                </c:pt>
                <c:pt idx="34">
                  <c:v>21.937478381195788</c:v>
                </c:pt>
                <c:pt idx="35">
                  <c:v>22.629195103908454</c:v>
                </c:pt>
                <c:pt idx="36">
                  <c:v>23.193747661994291</c:v>
                </c:pt>
                <c:pt idx="37">
                  <c:v>23.775753608827031</c:v>
                </c:pt>
                <c:pt idx="38">
                  <c:v>24.448224020539001</c:v>
                </c:pt>
                <c:pt idx="39">
                  <c:v>25.161546731250652</c:v>
                </c:pt>
                <c:pt idx="40">
                  <c:v>25.704681292025484</c:v>
                </c:pt>
                <c:pt idx="41">
                  <c:v>26.24307929311464</c:v>
                </c:pt>
                <c:pt idx="42">
                  <c:v>26.876602703087563</c:v>
                </c:pt>
                <c:pt idx="43">
                  <c:v>27.371621872612714</c:v>
                </c:pt>
                <c:pt idx="44">
                  <c:v>27.754523902237214</c:v>
                </c:pt>
                <c:pt idx="45">
                  <c:v>28.048393812331462</c:v>
                </c:pt>
                <c:pt idx="46">
                  <c:v>28.272532959925378</c:v>
                </c:pt>
                <c:pt idx="47">
                  <c:v>28.433994149703931</c:v>
                </c:pt>
                <c:pt idx="48">
                  <c:v>28.571543441486092</c:v>
                </c:pt>
                <c:pt idx="49">
                  <c:v>28.668735009610959</c:v>
                </c:pt>
                <c:pt idx="50">
                  <c:v>28.730478761696101</c:v>
                </c:pt>
                <c:pt idx="51">
                  <c:v>28.785410192347346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6-4E93-9A72-A1EFF810BC05}"/>
            </c:ext>
          </c:extLst>
        </c:ser>
        <c:ser>
          <c:idx val="0"/>
          <c:order val="1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'R25'!$B$5:$B$56</c:f>
              <c:numCache>
                <c:formatCode>General</c:formatCode>
                <c:ptCount val="52"/>
                <c:pt idx="0">
                  <c:v>0.47504527873790803</c:v>
                </c:pt>
                <c:pt idx="1">
                  <c:v>0.89165389574059595</c:v>
                </c:pt>
                <c:pt idx="2">
                  <c:v>1.4844587653461601</c:v>
                </c:pt>
                <c:pt idx="3">
                  <c:v>2.0197710776416198</c:v>
                </c:pt>
                <c:pt idx="4">
                  <c:v>2.5637961554366702</c:v>
                </c:pt>
                <c:pt idx="5">
                  <c:v>3.0775879369481198</c:v>
                </c:pt>
                <c:pt idx="6">
                  <c:v>3.6631151329392599</c:v>
                </c:pt>
                <c:pt idx="7">
                  <c:v>4.2227067065605999</c:v>
                </c:pt>
                <c:pt idx="8">
                  <c:v>4.8172541292661002</c:v>
                </c:pt>
                <c:pt idx="9">
                  <c:v>5.3869512411255096</c:v>
                </c:pt>
                <c:pt idx="10">
                  <c:v>6.08013886427372</c:v>
                </c:pt>
                <c:pt idx="11">
                  <c:v>6.5682827535159101</c:v>
                </c:pt>
                <c:pt idx="12">
                  <c:v>7.28088739692038</c:v>
                </c:pt>
                <c:pt idx="13">
                  <c:v>8.0311610596219793</c:v>
                </c:pt>
                <c:pt idx="14">
                  <c:v>8.5824819382616901</c:v>
                </c:pt>
                <c:pt idx="15">
                  <c:v>9.3740421805444107</c:v>
                </c:pt>
                <c:pt idx="16">
                  <c:v>9.9440101776725101</c:v>
                </c:pt>
                <c:pt idx="17">
                  <c:v>10.4808123351508</c:v>
                </c:pt>
                <c:pt idx="18">
                  <c:v>11.2157465518499</c:v>
                </c:pt>
                <c:pt idx="19">
                  <c:v>11.7209126955168</c:v>
                </c:pt>
                <c:pt idx="20">
                  <c:v>12.383896064932999</c:v>
                </c:pt>
                <c:pt idx="21">
                  <c:v>13.2069619791286</c:v>
                </c:pt>
                <c:pt idx="22">
                  <c:v>13.782155367437699</c:v>
                </c:pt>
                <c:pt idx="23">
                  <c:v>14.26713128512</c:v>
                </c:pt>
                <c:pt idx="24">
                  <c:v>14.904171358027201</c:v>
                </c:pt>
                <c:pt idx="25">
                  <c:v>15.8302014157483</c:v>
                </c:pt>
                <c:pt idx="26">
                  <c:v>16.487143934418199</c:v>
                </c:pt>
                <c:pt idx="27">
                  <c:v>17.112371986669501</c:v>
                </c:pt>
                <c:pt idx="28">
                  <c:v>17.746661315040502</c:v>
                </c:pt>
                <c:pt idx="29">
                  <c:v>18.453440852368001</c:v>
                </c:pt>
                <c:pt idx="30">
                  <c:v>19.024301247901899</c:v>
                </c:pt>
                <c:pt idx="31">
                  <c:v>19.940284994141798</c:v>
                </c:pt>
                <c:pt idx="32">
                  <c:v>20.739471370537501</c:v>
                </c:pt>
                <c:pt idx="33">
                  <c:v>21.4136320513756</c:v>
                </c:pt>
                <c:pt idx="34">
                  <c:v>22.208692569927301</c:v>
                </c:pt>
                <c:pt idx="35">
                  <c:v>22.979548274100502</c:v>
                </c:pt>
                <c:pt idx="36">
                  <c:v>23.602057943516002</c:v>
                </c:pt>
                <c:pt idx="37">
                  <c:v>24.2744046315891</c:v>
                </c:pt>
                <c:pt idx="38">
                  <c:v>24.902798676534299</c:v>
                </c:pt>
                <c:pt idx="39">
                  <c:v>25.661209629683601</c:v>
                </c:pt>
                <c:pt idx="40">
                  <c:v>26.2479505704347</c:v>
                </c:pt>
                <c:pt idx="41">
                  <c:v>26.829025495412399</c:v>
                </c:pt>
                <c:pt idx="42">
                  <c:v>27.426575467880198</c:v>
                </c:pt>
                <c:pt idx="43">
                  <c:v>27.8763442643614</c:v>
                </c:pt>
                <c:pt idx="44">
                  <c:v>28.20502146179</c:v>
                </c:pt>
                <c:pt idx="45">
                  <c:v>28.424349677907198</c:v>
                </c:pt>
                <c:pt idx="46">
                  <c:v>28.6430476405299</c:v>
                </c:pt>
                <c:pt idx="47">
                  <c:v>28.725348795552399</c:v>
                </c:pt>
                <c:pt idx="48">
                  <c:v>28.850439740025902</c:v>
                </c:pt>
                <c:pt idx="49">
                  <c:v>28.936843071302601</c:v>
                </c:pt>
                <c:pt idx="50">
                  <c:v>28.957766381615102</c:v>
                </c:pt>
                <c:pt idx="51">
                  <c:v>28.962214644437498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6-4E93-9A72-A1EFF810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'R30'!$B$5:$B$61</c:f>
              <c:numCache>
                <c:formatCode>General</c:formatCode>
                <c:ptCount val="57"/>
                <c:pt idx="0">
                  <c:v>0.45280396462619799</c:v>
                </c:pt>
                <c:pt idx="1">
                  <c:v>0.926655078848028</c:v>
                </c:pt>
                <c:pt idx="2">
                  <c:v>1.3795088003290501</c:v>
                </c:pt>
                <c:pt idx="3">
                  <c:v>1.8187954860581199</c:v>
                </c:pt>
                <c:pt idx="4">
                  <c:v>2.2975730932804601</c:v>
                </c:pt>
                <c:pt idx="5">
                  <c:v>2.77798104374402</c:v>
                </c:pt>
                <c:pt idx="6">
                  <c:v>3.4779686321730101</c:v>
                </c:pt>
                <c:pt idx="7">
                  <c:v>4.1054908900727396</c:v>
                </c:pt>
                <c:pt idx="8">
                  <c:v>4.7220900532730097</c:v>
                </c:pt>
                <c:pt idx="9">
                  <c:v>5.2855943953878697</c:v>
                </c:pt>
                <c:pt idx="10">
                  <c:v>5.9411129992389604</c:v>
                </c:pt>
                <c:pt idx="11">
                  <c:v>6.4925563745165302</c:v>
                </c:pt>
                <c:pt idx="12">
                  <c:v>7.0815393222895198</c:v>
                </c:pt>
                <c:pt idx="13">
                  <c:v>7.6886448223016899</c:v>
                </c:pt>
                <c:pt idx="14">
                  <c:v>8.3410567029117697</c:v>
                </c:pt>
                <c:pt idx="15">
                  <c:v>8.8972878723115905</c:v>
                </c:pt>
                <c:pt idx="16">
                  <c:v>9.4366926950302901</c:v>
                </c:pt>
                <c:pt idx="17">
                  <c:v>10.0385357626472</c:v>
                </c:pt>
                <c:pt idx="18">
                  <c:v>10.776727723856</c:v>
                </c:pt>
                <c:pt idx="19">
                  <c:v>11.4616324892359</c:v>
                </c:pt>
                <c:pt idx="20">
                  <c:v>12.208610712441899</c:v>
                </c:pt>
                <c:pt idx="21">
                  <c:v>13.071042837334801</c:v>
                </c:pt>
                <c:pt idx="22">
                  <c:v>13.6826789754068</c:v>
                </c:pt>
                <c:pt idx="23">
                  <c:v>14.2331514996716</c:v>
                </c:pt>
                <c:pt idx="24">
                  <c:v>14.9234571939408</c:v>
                </c:pt>
                <c:pt idx="25">
                  <c:v>15.911752900824601</c:v>
                </c:pt>
                <c:pt idx="26">
                  <c:v>16.490768444865999</c:v>
                </c:pt>
                <c:pt idx="27">
                  <c:v>16.9148361672626</c:v>
                </c:pt>
                <c:pt idx="28">
                  <c:v>17.8486006713858</c:v>
                </c:pt>
                <c:pt idx="29">
                  <c:v>18.534992337444301</c:v>
                </c:pt>
                <c:pt idx="30">
                  <c:v>19.1806082609647</c:v>
                </c:pt>
                <c:pt idx="31">
                  <c:v>19.827906992907302</c:v>
                </c:pt>
                <c:pt idx="32">
                  <c:v>20.4378603225571</c:v>
                </c:pt>
                <c:pt idx="33">
                  <c:v>21.083476246077499</c:v>
                </c:pt>
                <c:pt idx="34">
                  <c:v>21.726373786762</c:v>
                </c:pt>
                <c:pt idx="35">
                  <c:v>22.351601839013298</c:v>
                </c:pt>
                <c:pt idx="36">
                  <c:v>22.944209297234099</c:v>
                </c:pt>
                <c:pt idx="37">
                  <c:v>23.600245688292102</c:v>
                </c:pt>
                <c:pt idx="38">
                  <c:v>23.979785448441898</c:v>
                </c:pt>
                <c:pt idx="39">
                  <c:v>24.465748578981</c:v>
                </c:pt>
                <c:pt idx="40">
                  <c:v>24.853845500836201</c:v>
                </c:pt>
                <c:pt idx="41">
                  <c:v>25.490168993234001</c:v>
                </c:pt>
                <c:pt idx="42">
                  <c:v>26.092096621177799</c:v>
                </c:pt>
                <c:pt idx="43">
                  <c:v>26.749945267459601</c:v>
                </c:pt>
                <c:pt idx="44">
                  <c:v>27.2738216865962</c:v>
                </c:pt>
                <c:pt idx="45">
                  <c:v>27.8723902529638</c:v>
                </c:pt>
                <c:pt idx="46">
                  <c:v>28.435425000939802</c:v>
                </c:pt>
                <c:pt idx="47">
                  <c:v>28.883299166959599</c:v>
                </c:pt>
                <c:pt idx="48">
                  <c:v>29.207318017067699</c:v>
                </c:pt>
                <c:pt idx="49">
                  <c:v>29.4622776697869</c:v>
                </c:pt>
                <c:pt idx="50">
                  <c:v>29.6276418125648</c:v>
                </c:pt>
                <c:pt idx="51">
                  <c:v>29.716817153509801</c:v>
                </c:pt>
                <c:pt idx="52">
                  <c:v>29.770571142350999</c:v>
                </c:pt>
                <c:pt idx="53">
                  <c:v>29.842237598933199</c:v>
                </c:pt>
                <c:pt idx="54">
                  <c:v>29.925016419761999</c:v>
                </c:pt>
                <c:pt idx="55">
                  <c:v>29.931816523256298</c:v>
                </c:pt>
                <c:pt idx="56">
                  <c:v>29.964766618236599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F-4501-8AB3-CA4D470FF7D9}"/>
            </c:ext>
          </c:extLst>
        </c:ser>
        <c:ser>
          <c:idx val="1"/>
          <c:order val="1"/>
          <c:tx>
            <c:strRef>
              <c:f>'R30'!$E$3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'R30'!$E$5:$E$20</c:f>
              <c:numCache>
                <c:formatCode>General</c:formatCode>
                <c:ptCount val="16"/>
                <c:pt idx="0">
                  <c:v>91.040629370694205</c:v>
                </c:pt>
                <c:pt idx="1">
                  <c:v>93.506769960412299</c:v>
                </c:pt>
                <c:pt idx="2">
                  <c:v>95.973067203452302</c:v>
                </c:pt>
                <c:pt idx="3">
                  <c:v>98.439574944376702</c:v>
                </c:pt>
                <c:pt idx="4">
                  <c:v>100.957866031782</c:v>
                </c:pt>
                <c:pt idx="5">
                  <c:v>103.372551030114</c:v>
                </c:pt>
                <c:pt idx="6">
                  <c:v>105.83892969820501</c:v>
                </c:pt>
                <c:pt idx="7">
                  <c:v>108.30548649964901</c:v>
                </c:pt>
                <c:pt idx="8">
                  <c:v>110.772186822378</c:v>
                </c:pt>
                <c:pt idx="9">
                  <c:v>113.23901631426401</c:v>
                </c:pt>
                <c:pt idx="10">
                  <c:v>115.70583145402099</c:v>
                </c:pt>
                <c:pt idx="11">
                  <c:v>118.172589185264</c:v>
                </c:pt>
                <c:pt idx="12">
                  <c:v>120.63931821225</c:v>
                </c:pt>
                <c:pt idx="13">
                  <c:v>123.10588936582199</c:v>
                </c:pt>
                <c:pt idx="14">
                  <c:v>125.57247487152399</c:v>
                </c:pt>
                <c:pt idx="15">
                  <c:v>127.814719067513</c:v>
                </c:pt>
              </c:numCache>
            </c:numRef>
          </c:xVal>
          <c:yVal>
            <c:numRef>
              <c:f>'R30'!$F$5:$F$20</c:f>
              <c:numCache>
                <c:formatCode>General</c:formatCode>
                <c:ptCount val="16"/>
                <c:pt idx="0">
                  <c:v>29.819996284821499</c:v>
                </c:pt>
                <c:pt idx="1">
                  <c:v>29.792812456462698</c:v>
                </c:pt>
                <c:pt idx="2">
                  <c:v>29.738654884243399</c:v>
                </c:pt>
                <c:pt idx="3">
                  <c:v>29.648252207545699</c:v>
                </c:pt>
                <c:pt idx="4">
                  <c:v>29.557639446349899</c:v>
                </c:pt>
                <c:pt idx="5">
                  <c:v>29.474230372026401</c:v>
                </c:pt>
                <c:pt idx="6">
                  <c:v>29.406052423822199</c:v>
                </c:pt>
                <c:pt idx="7">
                  <c:v>29.307202138881301</c:v>
                </c:pt>
                <c:pt idx="8">
                  <c:v>29.183639282705101</c:v>
                </c:pt>
                <c:pt idx="9">
                  <c:v>29.037835112417302</c:v>
                </c:pt>
                <c:pt idx="10">
                  <c:v>28.894502199252901</c:v>
                </c:pt>
                <c:pt idx="11">
                  <c:v>28.761054314582701</c:v>
                </c:pt>
                <c:pt idx="12">
                  <c:v>28.632548944159499</c:v>
                </c:pt>
                <c:pt idx="13">
                  <c:v>28.531227402094999</c:v>
                </c:pt>
                <c:pt idx="14">
                  <c:v>28.427434602907098</c:v>
                </c:pt>
                <c:pt idx="15">
                  <c:v>28.351374800327498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F-4501-8AB3-CA4D470F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30514970663599E-2"/>
          <c:y val="4.70324499215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Regression!$G$3</c:f>
              <c:strCache>
                <c:ptCount val="1"/>
                <c:pt idx="0">
                  <c:v>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06401809886802"/>
                  <c:y val="-0.5627016054666538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Regression!$G$4:$G$12</c:f>
              <c:numCache>
                <c:formatCode>General</c:formatCode>
                <c:ptCount val="9"/>
                <c:pt idx="0">
                  <c:v>5.7827999999999999E-6</c:v>
                </c:pt>
                <c:pt idx="1">
                  <c:v>7.5858999999999997E-6</c:v>
                </c:pt>
                <c:pt idx="2">
                  <c:v>1.14384E-5</c:v>
                </c:pt>
                <c:pt idx="3">
                  <c:v>1.1433999999999999E-5</c:v>
                </c:pt>
                <c:pt idx="4">
                  <c:v>1.20781E-5</c:v>
                </c:pt>
                <c:pt idx="6">
                  <c:v>7.7525999999999993E-6</c:v>
                </c:pt>
                <c:pt idx="7">
                  <c:v>8.935E-7</c:v>
                </c:pt>
                <c:pt idx="8">
                  <c:v>-1.8672400000000001E-5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F-4BD8-97D3-3FD5F2D6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'R30'!$E$3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9.964766619999999"/>
            <c:dispRSqr val="1"/>
            <c:dispEq val="1"/>
            <c:trendlineLbl>
              <c:layout>
                <c:manualLayout>
                  <c:x val="0.15086920384951882"/>
                  <c:y val="-0.73329505686789154"/>
                </c:manualLayout>
              </c:layout>
              <c:numFmt formatCode="#,##0.0000000000" sourceLinked="0"/>
            </c:trendlineLbl>
          </c:trendline>
          <c:xVal>
            <c:numRef>
              <c:f>'R30'!$H$5:$H$21</c:f>
              <c:numCache>
                <c:formatCode>General</c:formatCode>
                <c:ptCount val="17"/>
                <c:pt idx="0">
                  <c:v>0</c:v>
                </c:pt>
                <c:pt idx="1">
                  <c:v>3.3379668634317028</c:v>
                </c:pt>
                <c:pt idx="2">
                  <c:v>5.8041074531497969</c:v>
                </c:pt>
                <c:pt idx="3">
                  <c:v>8.2704046961898001</c:v>
                </c:pt>
                <c:pt idx="4">
                  <c:v>10.736912437114199</c:v>
                </c:pt>
                <c:pt idx="5">
                  <c:v>13.255203524519501</c:v>
                </c:pt>
                <c:pt idx="6">
                  <c:v>15.669888522851494</c:v>
                </c:pt>
                <c:pt idx="7">
                  <c:v>18.136267190942505</c:v>
                </c:pt>
                <c:pt idx="8">
                  <c:v>20.602823992386504</c:v>
                </c:pt>
                <c:pt idx="9">
                  <c:v>23.069524315115501</c:v>
                </c:pt>
                <c:pt idx="10">
                  <c:v>25.536353807001504</c:v>
                </c:pt>
                <c:pt idx="11">
                  <c:v>28.003168946758493</c:v>
                </c:pt>
                <c:pt idx="12">
                  <c:v>30.469926678001499</c:v>
                </c:pt>
                <c:pt idx="13">
                  <c:v>32.936655704987501</c:v>
                </c:pt>
                <c:pt idx="14">
                  <c:v>35.403226858559492</c:v>
                </c:pt>
                <c:pt idx="15">
                  <c:v>37.869812364261492</c:v>
                </c:pt>
                <c:pt idx="16">
                  <c:v>40.112056560250494</c:v>
                </c:pt>
              </c:numCache>
            </c:numRef>
          </c:xVal>
          <c:yVal>
            <c:numRef>
              <c:f>'R30'!$I$5:$I$21</c:f>
              <c:numCache>
                <c:formatCode>General</c:formatCode>
                <c:ptCount val="17"/>
                <c:pt idx="0">
                  <c:v>29.964766618236599</c:v>
                </c:pt>
                <c:pt idx="1">
                  <c:v>29.819996284821499</c:v>
                </c:pt>
                <c:pt idx="2">
                  <c:v>29.792812456462698</c:v>
                </c:pt>
                <c:pt idx="3">
                  <c:v>29.738654884243399</c:v>
                </c:pt>
                <c:pt idx="4">
                  <c:v>29.648252207545699</c:v>
                </c:pt>
                <c:pt idx="5">
                  <c:v>29.557639446349899</c:v>
                </c:pt>
                <c:pt idx="6">
                  <c:v>29.474230372026401</c:v>
                </c:pt>
                <c:pt idx="7">
                  <c:v>29.406052423822199</c:v>
                </c:pt>
                <c:pt idx="8">
                  <c:v>29.307202138881301</c:v>
                </c:pt>
                <c:pt idx="9">
                  <c:v>29.183639282705101</c:v>
                </c:pt>
                <c:pt idx="10">
                  <c:v>29.037835112417302</c:v>
                </c:pt>
                <c:pt idx="11">
                  <c:v>28.894502199252901</c:v>
                </c:pt>
                <c:pt idx="12">
                  <c:v>28.761054314582701</c:v>
                </c:pt>
                <c:pt idx="13">
                  <c:v>28.632548944159499</c:v>
                </c:pt>
                <c:pt idx="14">
                  <c:v>28.531227402094999</c:v>
                </c:pt>
                <c:pt idx="15">
                  <c:v>28.427434602907098</c:v>
                </c:pt>
                <c:pt idx="16">
                  <c:v>28.351374800327498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6-4C4E-B47A-BAF1EF5D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'R30'!$C$5:$C$61</c:f>
              <c:numCache>
                <c:formatCode>General</c:formatCode>
                <c:ptCount val="57"/>
                <c:pt idx="0">
                  <c:v>0.99111589611455198</c:v>
                </c:pt>
                <c:pt idx="1">
                  <c:v>1.2403547547329026</c:v>
                </c:pt>
                <c:pt idx="2">
                  <c:v>1.4902107499410127</c:v>
                </c:pt>
                <c:pt idx="3">
                  <c:v>1.7444267064471166</c:v>
                </c:pt>
                <c:pt idx="4">
                  <c:v>2.066988587107851</c:v>
                </c:pt>
                <c:pt idx="5">
                  <c:v>2.5381043453654497</c:v>
                </c:pt>
                <c:pt idx="6">
                  <c:v>3.1006276700086675</c:v>
                </c:pt>
                <c:pt idx="7">
                  <c:v>3.6501995961958551</c:v>
                </c:pt>
                <c:pt idx="8">
                  <c:v>4.2034989335904855</c:v>
                </c:pt>
                <c:pt idx="9">
                  <c:v>4.7282166428049308</c:v>
                </c:pt>
                <c:pt idx="10">
                  <c:v>5.4189633546113063</c:v>
                </c:pt>
                <c:pt idx="11">
                  <c:v>5.9453661677241385</c:v>
                </c:pt>
                <c:pt idx="12">
                  <c:v>6.573266611449796</c:v>
                </c:pt>
                <c:pt idx="13">
                  <c:v>7.2474169291137533</c:v>
                </c:pt>
                <c:pt idx="14">
                  <c:v>7.9670128773074751</c:v>
                </c:pt>
                <c:pt idx="15">
                  <c:v>8.6978605755453611</c:v>
                </c:pt>
                <c:pt idx="16">
                  <c:v>9.2968114020822181</c:v>
                </c:pt>
                <c:pt idx="17">
                  <c:v>10.043894889390609</c:v>
                </c:pt>
                <c:pt idx="18">
                  <c:v>10.92923109548504</c:v>
                </c:pt>
                <c:pt idx="19">
                  <c:v>11.650268897930264</c:v>
                </c:pt>
                <c:pt idx="20">
                  <c:v>12.550372440656504</c:v>
                </c:pt>
                <c:pt idx="21">
                  <c:v>13.576510495240392</c:v>
                </c:pt>
                <c:pt idx="22">
                  <c:v>14.182466185343971</c:v>
                </c:pt>
                <c:pt idx="23">
                  <c:v>14.814757023561549</c:v>
                </c:pt>
                <c:pt idx="24">
                  <c:v>15.493923068265296</c:v>
                </c:pt>
                <c:pt idx="25">
                  <c:v>16.391937752422738</c:v>
                </c:pt>
                <c:pt idx="26">
                  <c:v>17.063159710887508</c:v>
                </c:pt>
                <c:pt idx="27">
                  <c:v>17.402973290624349</c:v>
                </c:pt>
                <c:pt idx="28">
                  <c:v>18.187820588535377</c:v>
                </c:pt>
                <c:pt idx="29">
                  <c:v>18.785601415939663</c:v>
                </c:pt>
                <c:pt idx="30">
                  <c:v>19.276639604298666</c:v>
                </c:pt>
                <c:pt idx="31">
                  <c:v>19.799234371246197</c:v>
                </c:pt>
                <c:pt idx="32">
                  <c:v>20.408049766631084</c:v>
                </c:pt>
                <c:pt idx="33">
                  <c:v>20.94913975557159</c:v>
                </c:pt>
                <c:pt idx="34">
                  <c:v>21.536715756368793</c:v>
                </c:pt>
                <c:pt idx="35">
                  <c:v>22.16176358690014</c:v>
                </c:pt>
                <c:pt idx="36">
                  <c:v>22.756070307193006</c:v>
                </c:pt>
                <c:pt idx="37">
                  <c:v>23.373174044217173</c:v>
                </c:pt>
                <c:pt idx="38">
                  <c:v>23.797834660343113</c:v>
                </c:pt>
                <c:pt idx="39">
                  <c:v>24.327223585812316</c:v>
                </c:pt>
                <c:pt idx="40">
                  <c:v>24.724106023467684</c:v>
                </c:pt>
                <c:pt idx="41">
                  <c:v>25.333882805139009</c:v>
                </c:pt>
                <c:pt idx="42">
                  <c:v>25.884484970023603</c:v>
                </c:pt>
                <c:pt idx="43">
                  <c:v>26.497223296508825</c:v>
                </c:pt>
                <c:pt idx="44">
                  <c:v>26.93227008288309</c:v>
                </c:pt>
                <c:pt idx="45">
                  <c:v>27.418401696606928</c:v>
                </c:pt>
                <c:pt idx="46">
                  <c:v>27.911217858917947</c:v>
                </c:pt>
                <c:pt idx="47">
                  <c:v>28.31449544411144</c:v>
                </c:pt>
                <c:pt idx="48">
                  <c:v>28.624949823132937</c:v>
                </c:pt>
                <c:pt idx="49">
                  <c:v>28.907646898791796</c:v>
                </c:pt>
                <c:pt idx="50">
                  <c:v>29.14350945312378</c:v>
                </c:pt>
                <c:pt idx="51">
                  <c:v>29.292781583952817</c:v>
                </c:pt>
                <c:pt idx="52">
                  <c:v>29.430059012569604</c:v>
                </c:pt>
                <c:pt idx="53">
                  <c:v>29.539695346511181</c:v>
                </c:pt>
                <c:pt idx="54">
                  <c:v>29.627107747402341</c:v>
                </c:pt>
                <c:pt idx="55">
                  <c:v>29.685551117622815</c:v>
                </c:pt>
                <c:pt idx="56">
                  <c:v>29.733954387443156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D-4DC1-A5B2-B0B2A2B91971}"/>
            </c:ext>
          </c:extLst>
        </c:ser>
        <c:ser>
          <c:idx val="0"/>
          <c:order val="1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'R30'!$B$5:$B$61</c:f>
              <c:numCache>
                <c:formatCode>General</c:formatCode>
                <c:ptCount val="57"/>
                <c:pt idx="0">
                  <c:v>0.45280396462619799</c:v>
                </c:pt>
                <c:pt idx="1">
                  <c:v>0.926655078848028</c:v>
                </c:pt>
                <c:pt idx="2">
                  <c:v>1.3795088003290501</c:v>
                </c:pt>
                <c:pt idx="3">
                  <c:v>1.8187954860581199</c:v>
                </c:pt>
                <c:pt idx="4">
                  <c:v>2.2975730932804601</c:v>
                </c:pt>
                <c:pt idx="5">
                  <c:v>2.77798104374402</c:v>
                </c:pt>
                <c:pt idx="6">
                  <c:v>3.4779686321730101</c:v>
                </c:pt>
                <c:pt idx="7">
                  <c:v>4.1054908900727396</c:v>
                </c:pt>
                <c:pt idx="8">
                  <c:v>4.7220900532730097</c:v>
                </c:pt>
                <c:pt idx="9">
                  <c:v>5.2855943953878697</c:v>
                </c:pt>
                <c:pt idx="10">
                  <c:v>5.9411129992389604</c:v>
                </c:pt>
                <c:pt idx="11">
                  <c:v>6.4925563745165302</c:v>
                </c:pt>
                <c:pt idx="12">
                  <c:v>7.0815393222895198</c:v>
                </c:pt>
                <c:pt idx="13">
                  <c:v>7.6886448223016899</c:v>
                </c:pt>
                <c:pt idx="14">
                  <c:v>8.3410567029117697</c:v>
                </c:pt>
                <c:pt idx="15">
                  <c:v>8.8972878723115905</c:v>
                </c:pt>
                <c:pt idx="16">
                  <c:v>9.4366926950302901</c:v>
                </c:pt>
                <c:pt idx="17">
                  <c:v>10.0385357626472</c:v>
                </c:pt>
                <c:pt idx="18">
                  <c:v>10.776727723856</c:v>
                </c:pt>
                <c:pt idx="19">
                  <c:v>11.4616324892359</c:v>
                </c:pt>
                <c:pt idx="20">
                  <c:v>12.208610712441899</c:v>
                </c:pt>
                <c:pt idx="21">
                  <c:v>13.071042837334801</c:v>
                </c:pt>
                <c:pt idx="22">
                  <c:v>13.6826789754068</c:v>
                </c:pt>
                <c:pt idx="23">
                  <c:v>14.2331514996716</c:v>
                </c:pt>
                <c:pt idx="24">
                  <c:v>14.9234571939408</c:v>
                </c:pt>
                <c:pt idx="25">
                  <c:v>15.911752900824601</c:v>
                </c:pt>
                <c:pt idx="26">
                  <c:v>16.490768444865999</c:v>
                </c:pt>
                <c:pt idx="27">
                  <c:v>16.9148361672626</c:v>
                </c:pt>
                <c:pt idx="28">
                  <c:v>17.8486006713858</c:v>
                </c:pt>
                <c:pt idx="29">
                  <c:v>18.534992337444301</c:v>
                </c:pt>
                <c:pt idx="30">
                  <c:v>19.1806082609647</c:v>
                </c:pt>
                <c:pt idx="31">
                  <c:v>19.827906992907302</c:v>
                </c:pt>
                <c:pt idx="32">
                  <c:v>20.4378603225571</c:v>
                </c:pt>
                <c:pt idx="33">
                  <c:v>21.083476246077499</c:v>
                </c:pt>
                <c:pt idx="34">
                  <c:v>21.726373786762</c:v>
                </c:pt>
                <c:pt idx="35">
                  <c:v>22.351601839013298</c:v>
                </c:pt>
                <c:pt idx="36">
                  <c:v>22.944209297234099</c:v>
                </c:pt>
                <c:pt idx="37">
                  <c:v>23.600245688292102</c:v>
                </c:pt>
                <c:pt idx="38">
                  <c:v>23.979785448441898</c:v>
                </c:pt>
                <c:pt idx="39">
                  <c:v>24.465748578981</c:v>
                </c:pt>
                <c:pt idx="40">
                  <c:v>24.853845500836201</c:v>
                </c:pt>
                <c:pt idx="41">
                  <c:v>25.490168993234001</c:v>
                </c:pt>
                <c:pt idx="42">
                  <c:v>26.092096621177799</c:v>
                </c:pt>
                <c:pt idx="43">
                  <c:v>26.749945267459601</c:v>
                </c:pt>
                <c:pt idx="44">
                  <c:v>27.2738216865962</c:v>
                </c:pt>
                <c:pt idx="45">
                  <c:v>27.8723902529638</c:v>
                </c:pt>
                <c:pt idx="46">
                  <c:v>28.435425000939802</c:v>
                </c:pt>
                <c:pt idx="47">
                  <c:v>28.883299166959599</c:v>
                </c:pt>
                <c:pt idx="48">
                  <c:v>29.207318017067699</c:v>
                </c:pt>
                <c:pt idx="49">
                  <c:v>29.4622776697869</c:v>
                </c:pt>
                <c:pt idx="50">
                  <c:v>29.6276418125648</c:v>
                </c:pt>
                <c:pt idx="51">
                  <c:v>29.716817153509801</c:v>
                </c:pt>
                <c:pt idx="52">
                  <c:v>29.770571142350999</c:v>
                </c:pt>
                <c:pt idx="53">
                  <c:v>29.842237598933199</c:v>
                </c:pt>
                <c:pt idx="54">
                  <c:v>29.925016419761999</c:v>
                </c:pt>
                <c:pt idx="55">
                  <c:v>29.931816523256298</c:v>
                </c:pt>
                <c:pt idx="56">
                  <c:v>29.964766618236599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D-4DC1-A5B2-B0B2A2B9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'R35'!$B$5:$B$68</c:f>
              <c:numCache>
                <c:formatCode>General</c:formatCode>
                <c:ptCount val="64"/>
                <c:pt idx="0">
                  <c:v>0.443650282919058</c:v>
                </c:pt>
                <c:pt idx="1">
                  <c:v>0.81483484041318299</c:v>
                </c:pt>
                <c:pt idx="2">
                  <c:v>1.32699873285876</c:v>
                </c:pt>
                <c:pt idx="3">
                  <c:v>1.88056032852792</c:v>
                </c:pt>
                <c:pt idx="4">
                  <c:v>2.4411608605945498</c:v>
                </c:pt>
                <c:pt idx="5">
                  <c:v>2.93966284755163</c:v>
                </c:pt>
                <c:pt idx="6">
                  <c:v>3.4720066112097001</c:v>
                </c:pt>
                <c:pt idx="7">
                  <c:v>4.1256699668361403</c:v>
                </c:pt>
                <c:pt idx="8">
                  <c:v>4.5905945170157398</c:v>
                </c:pt>
                <c:pt idx="9">
                  <c:v>5.05181347150259</c:v>
                </c:pt>
                <c:pt idx="10">
                  <c:v>5.43028493355063</c:v>
                </c:pt>
                <c:pt idx="11">
                  <c:v>5.7740383658522001</c:v>
                </c:pt>
                <c:pt idx="12">
                  <c:v>6.40540684837553</c:v>
                </c:pt>
                <c:pt idx="13">
                  <c:v>6.9251416964654897</c:v>
                </c:pt>
                <c:pt idx="14">
                  <c:v>7.4753095429224796</c:v>
                </c:pt>
                <c:pt idx="15">
                  <c:v>7.8948794667834301</c:v>
                </c:pt>
                <c:pt idx="16">
                  <c:v>8.3225716996278098</c:v>
                </c:pt>
                <c:pt idx="17">
                  <c:v>8.8738597387433398</c:v>
                </c:pt>
                <c:pt idx="18">
                  <c:v>9.4149473698842492</c:v>
                </c:pt>
                <c:pt idx="19">
                  <c:v>9.9903832899527192</c:v>
                </c:pt>
                <c:pt idx="20">
                  <c:v>10.746825512661401</c:v>
                </c:pt>
                <c:pt idx="21">
                  <c:v>11.4332171787199</c:v>
                </c:pt>
                <c:pt idx="22">
                  <c:v>12.123068604751399</c:v>
                </c:pt>
                <c:pt idx="23">
                  <c:v>12.8155148507626</c:v>
                </c:pt>
                <c:pt idx="24">
                  <c:v>13.451616434357399</c:v>
                </c:pt>
                <c:pt idx="25">
                  <c:v>14.099497676907699</c:v>
                </c:pt>
                <c:pt idx="26">
                  <c:v>14.857408700910099</c:v>
                </c:pt>
                <c:pt idx="27">
                  <c:v>15.484578455187</c:v>
                </c:pt>
                <c:pt idx="28">
                  <c:v>16.121068379187001</c:v>
                </c:pt>
                <c:pt idx="29">
                  <c:v>16.734063708676899</c:v>
                </c:pt>
                <c:pt idx="30">
                  <c:v>17.284536232941601</c:v>
                </c:pt>
                <c:pt idx="31">
                  <c:v>17.9043275195212</c:v>
                </c:pt>
                <c:pt idx="32">
                  <c:v>18.494216594906199</c:v>
                </c:pt>
                <c:pt idx="33">
                  <c:v>19.136661071784701</c:v>
                </c:pt>
                <c:pt idx="34">
                  <c:v>19.780825341886001</c:v>
                </c:pt>
                <c:pt idx="35">
                  <c:v>20.497082234338599</c:v>
                </c:pt>
                <c:pt idx="36">
                  <c:v>21.247938407647901</c:v>
                </c:pt>
                <c:pt idx="37">
                  <c:v>21.840545865868702</c:v>
                </c:pt>
                <c:pt idx="38">
                  <c:v>22.463055535284202</c:v>
                </c:pt>
                <c:pt idx="39">
                  <c:v>23.0213578535114</c:v>
                </c:pt>
                <c:pt idx="40">
                  <c:v>23.712256845621798</c:v>
                </c:pt>
                <c:pt idx="41">
                  <c:v>24.219432889797002</c:v>
                </c:pt>
                <c:pt idx="42">
                  <c:v>24.950764170515299</c:v>
                </c:pt>
                <c:pt idx="43">
                  <c:v>25.5574813301223</c:v>
                </c:pt>
                <c:pt idx="44">
                  <c:v>26.137403001775699</c:v>
                </c:pt>
                <c:pt idx="45">
                  <c:v>26.850142304604798</c:v>
                </c:pt>
                <c:pt idx="46">
                  <c:v>27.331684406959798</c:v>
                </c:pt>
                <c:pt idx="47">
                  <c:v>28.006875449588701</c:v>
                </c:pt>
                <c:pt idx="48">
                  <c:v>28.676760910888401</c:v>
                </c:pt>
                <c:pt idx="49">
                  <c:v>29.201687752516001</c:v>
                </c:pt>
                <c:pt idx="50">
                  <c:v>29.777235243775401</c:v>
                </c:pt>
                <c:pt idx="51">
                  <c:v>30.1392661195624</c:v>
                </c:pt>
                <c:pt idx="52">
                  <c:v>30.312390120278899</c:v>
                </c:pt>
                <c:pt idx="53">
                  <c:v>30.504744592535499</c:v>
                </c:pt>
                <c:pt idx="54">
                  <c:v>30.6509523462015</c:v>
                </c:pt>
                <c:pt idx="55">
                  <c:v>30.770186356006899</c:v>
                </c:pt>
                <c:pt idx="56">
                  <c:v>30.827025269848001</c:v>
                </c:pt>
                <c:pt idx="57">
                  <c:v>30.8492665839597</c:v>
                </c:pt>
                <c:pt idx="58">
                  <c:v>30.8690366409479</c:v>
                </c:pt>
                <c:pt idx="59">
                  <c:v>30.9011629835537</c:v>
                </c:pt>
                <c:pt idx="60">
                  <c:v>30.9168430270743</c:v>
                </c:pt>
                <c:pt idx="61">
                  <c:v>30.941316765406299</c:v>
                </c:pt>
                <c:pt idx="62">
                  <c:v>30.940703097530001</c:v>
                </c:pt>
                <c:pt idx="63">
                  <c:v>30.980570974915199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3-4147-9E05-EE8569764018}"/>
            </c:ext>
          </c:extLst>
        </c:ser>
        <c:ser>
          <c:idx val="1"/>
          <c:order val="1"/>
          <c:tx>
            <c:strRef>
              <c:f>'R35'!$E$3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'R35'!$E$5:$E$14</c:f>
              <c:numCache>
                <c:formatCode>General</c:formatCode>
                <c:ptCount val="10"/>
                <c:pt idx="0">
                  <c:v>106.647584882535</c:v>
                </c:pt>
                <c:pt idx="1">
                  <c:v>108.968486638969</c:v>
                </c:pt>
                <c:pt idx="2">
                  <c:v>111.434666721121</c:v>
                </c:pt>
                <c:pt idx="3">
                  <c:v>113.900821662967</c:v>
                </c:pt>
                <c:pt idx="4">
                  <c:v>116.36710577397</c:v>
                </c:pt>
                <c:pt idx="5">
                  <c:v>118.833289420074</c:v>
                </c:pt>
                <c:pt idx="6">
                  <c:v>121.29958788320501</c:v>
                </c:pt>
                <c:pt idx="7">
                  <c:v>123.765958106979</c:v>
                </c:pt>
                <c:pt idx="8">
                  <c:v>126.23235703501</c:v>
                </c:pt>
                <c:pt idx="9">
                  <c:v>128.138166608457</c:v>
                </c:pt>
              </c:numCache>
            </c:numRef>
          </c:xVal>
          <c:yVal>
            <c:numRef>
              <c:f>'R35'!$F$5:$F$14</c:f>
              <c:numCache>
                <c:formatCode>General</c:formatCode>
                <c:ptCount val="10"/>
                <c:pt idx="0">
                  <c:v>30.968846680333201</c:v>
                </c:pt>
                <c:pt idx="1">
                  <c:v>30.9499744581478</c:v>
                </c:pt>
                <c:pt idx="2">
                  <c:v>30.915990526294799</c:v>
                </c:pt>
                <c:pt idx="3">
                  <c:v>30.886335440812498</c:v>
                </c:pt>
                <c:pt idx="4">
                  <c:v>30.834439041218499</c:v>
                </c:pt>
                <c:pt idx="5">
                  <c:v>30.7998414414892</c:v>
                </c:pt>
                <c:pt idx="6">
                  <c:v>30.745473784771701</c:v>
                </c:pt>
                <c:pt idx="7">
                  <c:v>30.678749842436599</c:v>
                </c:pt>
                <c:pt idx="8">
                  <c:v>30.607083385854398</c:v>
                </c:pt>
                <c:pt idx="9">
                  <c:v>30.559305748132999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3-4147-9E05-EE856976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'R35'!$E$3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30.980570969999995"/>
            <c:dispRSqr val="1"/>
            <c:dispEq val="1"/>
            <c:trendlineLbl>
              <c:layout>
                <c:manualLayout>
                  <c:x val="0.10481780402449693"/>
                  <c:y val="-0.71586067366579176"/>
                </c:manualLayout>
              </c:layout>
              <c:numFmt formatCode="#,##0.0000000000" sourceLinked="0"/>
            </c:trendlineLbl>
          </c:trendline>
          <c:xVal>
            <c:numRef>
              <c:f>'R35'!$H$5:$H$15</c:f>
              <c:numCache>
                <c:formatCode>General</c:formatCode>
                <c:ptCount val="11"/>
                <c:pt idx="0">
                  <c:v>0</c:v>
                </c:pt>
                <c:pt idx="1">
                  <c:v>2.1756696813550036</c:v>
                </c:pt>
                <c:pt idx="2">
                  <c:v>4.4965714377890009</c:v>
                </c:pt>
                <c:pt idx="3">
                  <c:v>6.9627515199410084</c:v>
                </c:pt>
                <c:pt idx="4">
                  <c:v>9.4289064617870082</c:v>
                </c:pt>
                <c:pt idx="5">
                  <c:v>11.89519057279</c:v>
                </c:pt>
                <c:pt idx="6">
                  <c:v>14.361374218893999</c:v>
                </c:pt>
                <c:pt idx="7">
                  <c:v>16.82767268202501</c:v>
                </c:pt>
                <c:pt idx="8">
                  <c:v>19.294042905799003</c:v>
                </c:pt>
                <c:pt idx="9">
                  <c:v>21.760441833830001</c:v>
                </c:pt>
                <c:pt idx="10">
                  <c:v>23.666251407277002</c:v>
                </c:pt>
              </c:numCache>
            </c:numRef>
          </c:xVal>
          <c:yVal>
            <c:numRef>
              <c:f>'R35'!$I$5:$I$15</c:f>
              <c:numCache>
                <c:formatCode>General</c:formatCode>
                <c:ptCount val="11"/>
                <c:pt idx="0">
                  <c:v>30.980570974915199</c:v>
                </c:pt>
                <c:pt idx="1">
                  <c:v>30.968846680333201</c:v>
                </c:pt>
                <c:pt idx="2">
                  <c:v>30.9499744581478</c:v>
                </c:pt>
                <c:pt idx="3">
                  <c:v>30.915990526294799</c:v>
                </c:pt>
                <c:pt idx="4">
                  <c:v>30.886335440812498</c:v>
                </c:pt>
                <c:pt idx="5">
                  <c:v>30.834439041218499</c:v>
                </c:pt>
                <c:pt idx="6">
                  <c:v>30.7998414414892</c:v>
                </c:pt>
                <c:pt idx="7">
                  <c:v>30.745473784771701</c:v>
                </c:pt>
                <c:pt idx="8">
                  <c:v>30.678749842436599</c:v>
                </c:pt>
                <c:pt idx="9">
                  <c:v>30.607083385854398</c:v>
                </c:pt>
                <c:pt idx="10">
                  <c:v>30.559305748132999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1-4353-9909-EFE7A460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'R35'!$C$5:$C$68</c:f>
              <c:numCache>
                <c:formatCode>General</c:formatCode>
                <c:ptCount val="64"/>
                <c:pt idx="0">
                  <c:v>1.1513547460378453</c:v>
                </c:pt>
                <c:pt idx="1">
                  <c:v>1.3953760549836058</c:v>
                </c:pt>
                <c:pt idx="2">
                  <c:v>1.6880825798386947</c:v>
                </c:pt>
                <c:pt idx="3">
                  <c:v>2.0155502536020431</c:v>
                </c:pt>
                <c:pt idx="4">
                  <c:v>2.4541830558318107</c:v>
                </c:pt>
                <c:pt idx="5">
                  <c:v>2.8041887584193783</c:v>
                </c:pt>
                <c:pt idx="6">
                  <c:v>3.2024942462773396</c:v>
                </c:pt>
                <c:pt idx="7">
                  <c:v>3.7596754996092714</c:v>
                </c:pt>
                <c:pt idx="8">
                  <c:v>4.1624300789257251</c:v>
                </c:pt>
                <c:pt idx="9">
                  <c:v>4.5854012235322692</c:v>
                </c:pt>
                <c:pt idx="10">
                  <c:v>4.9076760071740928</c:v>
                </c:pt>
                <c:pt idx="11">
                  <c:v>5.2251371503550903</c:v>
                </c:pt>
                <c:pt idx="12">
                  <c:v>5.8529737190408806</c:v>
                </c:pt>
                <c:pt idx="13">
                  <c:v>6.3975907879129457</c:v>
                </c:pt>
                <c:pt idx="14">
                  <c:v>6.9760731288795483</c:v>
                </c:pt>
                <c:pt idx="15">
                  <c:v>7.4026205926333963</c:v>
                </c:pt>
                <c:pt idx="16">
                  <c:v>7.9139947120954242</c:v>
                </c:pt>
                <c:pt idx="17">
                  <c:v>8.5344154499829603</c:v>
                </c:pt>
                <c:pt idx="18">
                  <c:v>9.149378793502656</c:v>
                </c:pt>
                <c:pt idx="19">
                  <c:v>9.9061795248956237</c:v>
                </c:pt>
                <c:pt idx="20">
                  <c:v>10.679747404230747</c:v>
                </c:pt>
                <c:pt idx="21">
                  <c:v>11.455635555195222</c:v>
                </c:pt>
                <c:pt idx="22">
                  <c:v>12.178685824043621</c:v>
                </c:pt>
                <c:pt idx="23">
                  <c:v>13.001598609032392</c:v>
                </c:pt>
                <c:pt idx="24">
                  <c:v>13.691932389930908</c:v>
                </c:pt>
                <c:pt idx="25">
                  <c:v>14.459833330225695</c:v>
                </c:pt>
                <c:pt idx="26">
                  <c:v>15.27095653535188</c:v>
                </c:pt>
                <c:pt idx="27">
                  <c:v>15.86570035163901</c:v>
                </c:pt>
                <c:pt idx="28">
                  <c:v>16.497660867536123</c:v>
                </c:pt>
                <c:pt idx="29">
                  <c:v>17.126356629433296</c:v>
                </c:pt>
                <c:pt idx="30">
                  <c:v>17.680702937519307</c:v>
                </c:pt>
                <c:pt idx="31">
                  <c:v>18.297500207817126</c:v>
                </c:pt>
                <c:pt idx="32">
                  <c:v>18.905332953230918</c:v>
                </c:pt>
                <c:pt idx="33">
                  <c:v>19.502129831128727</c:v>
                </c:pt>
                <c:pt idx="34">
                  <c:v>20.177640873032807</c:v>
                </c:pt>
                <c:pt idx="35">
                  <c:v>20.92431830306516</c:v>
                </c:pt>
                <c:pt idx="36">
                  <c:v>21.62048264999925</c:v>
                </c:pt>
                <c:pt idx="37">
                  <c:v>22.174982484275496</c:v>
                </c:pt>
                <c:pt idx="38">
                  <c:v>22.780273836741454</c:v>
                </c:pt>
                <c:pt idx="39">
                  <c:v>23.32744129147741</c:v>
                </c:pt>
                <c:pt idx="40">
                  <c:v>23.920217330581725</c:v>
                </c:pt>
                <c:pt idx="41">
                  <c:v>24.40730245464367</c:v>
                </c:pt>
                <c:pt idx="42">
                  <c:v>24.95446442012706</c:v>
                </c:pt>
                <c:pt idx="43">
                  <c:v>25.452846468127273</c:v>
                </c:pt>
                <c:pt idx="44">
                  <c:v>25.955465408351206</c:v>
                </c:pt>
                <c:pt idx="45">
                  <c:v>26.512863702104255</c:v>
                </c:pt>
                <c:pt idx="46">
                  <c:v>26.849722984273559</c:v>
                </c:pt>
                <c:pt idx="47">
                  <c:v>27.315150800355983</c:v>
                </c:pt>
                <c:pt idx="48">
                  <c:v>27.795238615267127</c:v>
                </c:pt>
                <c:pt idx="49">
                  <c:v>28.235633189160382</c:v>
                </c:pt>
                <c:pt idx="50">
                  <c:v>28.697246569621853</c:v>
                </c:pt>
                <c:pt idx="51">
                  <c:v>29.086617881948719</c:v>
                </c:pt>
                <c:pt idx="52">
                  <c:v>29.41334968897031</c:v>
                </c:pt>
                <c:pt idx="53">
                  <c:v>29.686212946336234</c:v>
                </c:pt>
                <c:pt idx="54">
                  <c:v>29.913315255857682</c:v>
                </c:pt>
                <c:pt idx="55">
                  <c:v>30.101761682764273</c:v>
                </c:pt>
                <c:pt idx="56">
                  <c:v>30.257758789604079</c:v>
                </c:pt>
                <c:pt idx="57">
                  <c:v>30.386620822397489</c:v>
                </c:pt>
                <c:pt idx="58">
                  <c:v>30.492880339141852</c:v>
                </c:pt>
                <c:pt idx="59">
                  <c:v>30.580377757237528</c:v>
                </c:pt>
                <c:pt idx="60">
                  <c:v>30.652348609725344</c:v>
                </c:pt>
                <c:pt idx="61">
                  <c:v>30.711488986578768</c:v>
                </c:pt>
                <c:pt idx="62">
                  <c:v>30.760052479602933</c:v>
                </c:pt>
                <c:pt idx="63">
                  <c:v>30.806154004489922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BFF-A41A-51E1D5DBD5B1}"/>
            </c:ext>
          </c:extLst>
        </c:ser>
        <c:ser>
          <c:idx val="0"/>
          <c:order val="1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'R35'!$B$5:$B$68</c:f>
              <c:numCache>
                <c:formatCode>General</c:formatCode>
                <c:ptCount val="64"/>
                <c:pt idx="0">
                  <c:v>0.443650282919058</c:v>
                </c:pt>
                <c:pt idx="1">
                  <c:v>0.81483484041318299</c:v>
                </c:pt>
                <c:pt idx="2">
                  <c:v>1.32699873285876</c:v>
                </c:pt>
                <c:pt idx="3">
                  <c:v>1.88056032852792</c:v>
                </c:pt>
                <c:pt idx="4">
                  <c:v>2.4411608605945498</c:v>
                </c:pt>
                <c:pt idx="5">
                  <c:v>2.93966284755163</c:v>
                </c:pt>
                <c:pt idx="6">
                  <c:v>3.4720066112097001</c:v>
                </c:pt>
                <c:pt idx="7">
                  <c:v>4.1256699668361403</c:v>
                </c:pt>
                <c:pt idx="8">
                  <c:v>4.5905945170157398</c:v>
                </c:pt>
                <c:pt idx="9">
                  <c:v>5.05181347150259</c:v>
                </c:pt>
                <c:pt idx="10">
                  <c:v>5.43028493355063</c:v>
                </c:pt>
                <c:pt idx="11">
                  <c:v>5.7740383658522001</c:v>
                </c:pt>
                <c:pt idx="12">
                  <c:v>6.40540684837553</c:v>
                </c:pt>
                <c:pt idx="13">
                  <c:v>6.9251416964654897</c:v>
                </c:pt>
                <c:pt idx="14">
                  <c:v>7.4753095429224796</c:v>
                </c:pt>
                <c:pt idx="15">
                  <c:v>7.8948794667834301</c:v>
                </c:pt>
                <c:pt idx="16">
                  <c:v>8.3225716996278098</c:v>
                </c:pt>
                <c:pt idx="17">
                  <c:v>8.8738597387433398</c:v>
                </c:pt>
                <c:pt idx="18">
                  <c:v>9.4149473698842492</c:v>
                </c:pt>
                <c:pt idx="19">
                  <c:v>9.9903832899527192</c:v>
                </c:pt>
                <c:pt idx="20">
                  <c:v>10.746825512661401</c:v>
                </c:pt>
                <c:pt idx="21">
                  <c:v>11.4332171787199</c:v>
                </c:pt>
                <c:pt idx="22">
                  <c:v>12.123068604751399</c:v>
                </c:pt>
                <c:pt idx="23">
                  <c:v>12.8155148507626</c:v>
                </c:pt>
                <c:pt idx="24">
                  <c:v>13.451616434357399</c:v>
                </c:pt>
                <c:pt idx="25">
                  <c:v>14.099497676907699</c:v>
                </c:pt>
                <c:pt idx="26">
                  <c:v>14.857408700910099</c:v>
                </c:pt>
                <c:pt idx="27">
                  <c:v>15.484578455187</c:v>
                </c:pt>
                <c:pt idx="28">
                  <c:v>16.121068379187001</c:v>
                </c:pt>
                <c:pt idx="29">
                  <c:v>16.734063708676899</c:v>
                </c:pt>
                <c:pt idx="30">
                  <c:v>17.284536232941601</c:v>
                </c:pt>
                <c:pt idx="31">
                  <c:v>17.9043275195212</c:v>
                </c:pt>
                <c:pt idx="32">
                  <c:v>18.494216594906199</c:v>
                </c:pt>
                <c:pt idx="33">
                  <c:v>19.136661071784701</c:v>
                </c:pt>
                <c:pt idx="34">
                  <c:v>19.780825341886001</c:v>
                </c:pt>
                <c:pt idx="35">
                  <c:v>20.497082234338599</c:v>
                </c:pt>
                <c:pt idx="36">
                  <c:v>21.247938407647901</c:v>
                </c:pt>
                <c:pt idx="37">
                  <c:v>21.840545865868702</c:v>
                </c:pt>
                <c:pt idx="38">
                  <c:v>22.463055535284202</c:v>
                </c:pt>
                <c:pt idx="39">
                  <c:v>23.0213578535114</c:v>
                </c:pt>
                <c:pt idx="40">
                  <c:v>23.712256845621798</c:v>
                </c:pt>
                <c:pt idx="41">
                  <c:v>24.219432889797002</c:v>
                </c:pt>
                <c:pt idx="42">
                  <c:v>24.950764170515299</c:v>
                </c:pt>
                <c:pt idx="43">
                  <c:v>25.5574813301223</c:v>
                </c:pt>
                <c:pt idx="44">
                  <c:v>26.137403001775699</c:v>
                </c:pt>
                <c:pt idx="45">
                  <c:v>26.850142304604798</c:v>
                </c:pt>
                <c:pt idx="46">
                  <c:v>27.331684406959798</c:v>
                </c:pt>
                <c:pt idx="47">
                  <c:v>28.006875449588701</c:v>
                </c:pt>
                <c:pt idx="48">
                  <c:v>28.676760910888401</c:v>
                </c:pt>
                <c:pt idx="49">
                  <c:v>29.201687752516001</c:v>
                </c:pt>
                <c:pt idx="50">
                  <c:v>29.777235243775401</c:v>
                </c:pt>
                <c:pt idx="51">
                  <c:v>30.1392661195624</c:v>
                </c:pt>
                <c:pt idx="52">
                  <c:v>30.312390120278899</c:v>
                </c:pt>
                <c:pt idx="53">
                  <c:v>30.504744592535499</c:v>
                </c:pt>
                <c:pt idx="54">
                  <c:v>30.6509523462015</c:v>
                </c:pt>
                <c:pt idx="55">
                  <c:v>30.770186356006899</c:v>
                </c:pt>
                <c:pt idx="56">
                  <c:v>30.827025269848001</c:v>
                </c:pt>
                <c:pt idx="57">
                  <c:v>30.8492665839597</c:v>
                </c:pt>
                <c:pt idx="58">
                  <c:v>30.8690366409479</c:v>
                </c:pt>
                <c:pt idx="59">
                  <c:v>30.9011629835537</c:v>
                </c:pt>
                <c:pt idx="60">
                  <c:v>30.9168430270743</c:v>
                </c:pt>
                <c:pt idx="61">
                  <c:v>30.941316765406299</c:v>
                </c:pt>
                <c:pt idx="62">
                  <c:v>30.940703097530001</c:v>
                </c:pt>
                <c:pt idx="63">
                  <c:v>30.980570974915199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E-4BFF-A41A-51E1D5DB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'R38'!$B$5:$B$69</c:f>
              <c:numCache>
                <c:formatCode>General</c:formatCode>
                <c:ptCount val="65"/>
                <c:pt idx="0">
                  <c:v>0.436711373595635</c:v>
                </c:pt>
                <c:pt idx="1">
                  <c:v>0.79301369529786503</c:v>
                </c:pt>
                <c:pt idx="2">
                  <c:v>1.2323943661971699</c:v>
                </c:pt>
                <c:pt idx="3">
                  <c:v>1.67236935508482</c:v>
                </c:pt>
                <c:pt idx="4">
                  <c:v>2.2649676605014899</c:v>
                </c:pt>
                <c:pt idx="5">
                  <c:v>2.8065586958712498</c:v>
                </c:pt>
                <c:pt idx="6">
                  <c:v>3.2795226769630301</c:v>
                </c:pt>
                <c:pt idx="7">
                  <c:v>3.8513203573774302</c:v>
                </c:pt>
                <c:pt idx="8">
                  <c:v>4.4264524973676203</c:v>
                </c:pt>
                <c:pt idx="9">
                  <c:v>5.0208992392273402</c:v>
                </c:pt>
                <c:pt idx="10">
                  <c:v>5.6389841640516698</c:v>
                </c:pt>
                <c:pt idx="11">
                  <c:v>6.4313927607093397</c:v>
                </c:pt>
                <c:pt idx="12">
                  <c:v>7.0161787177769099</c:v>
                </c:pt>
                <c:pt idx="13">
                  <c:v>7.6136463150073297</c:v>
                </c:pt>
                <c:pt idx="14">
                  <c:v>8.2012541570667494</c:v>
                </c:pt>
                <c:pt idx="15">
                  <c:v>8.7850592327714097</c:v>
                </c:pt>
                <c:pt idx="16">
                  <c:v>9.2777661217738192</c:v>
                </c:pt>
                <c:pt idx="17">
                  <c:v>9.9966830343025297</c:v>
                </c:pt>
                <c:pt idx="18">
                  <c:v>10.6018450947481</c:v>
                </c:pt>
                <c:pt idx="19">
                  <c:v>11.177236128341701</c:v>
                </c:pt>
                <c:pt idx="20">
                  <c:v>11.846817809563101</c:v>
                </c:pt>
                <c:pt idx="21">
                  <c:v>12.476110549306201</c:v>
                </c:pt>
                <c:pt idx="22">
                  <c:v>12.984457309969899</c:v>
                </c:pt>
                <c:pt idx="23">
                  <c:v>13.691094755058799</c:v>
                </c:pt>
                <c:pt idx="24">
                  <c:v>14.4677807779318</c:v>
                </c:pt>
                <c:pt idx="25">
                  <c:v>15.2311355177698</c:v>
                </c:pt>
                <c:pt idx="26">
                  <c:v>16.0401463183244</c:v>
                </c:pt>
                <c:pt idx="27">
                  <c:v>17.0888126687586</c:v>
                </c:pt>
                <c:pt idx="28">
                  <c:v>17.735787783696999</c:v>
                </c:pt>
                <c:pt idx="29">
                  <c:v>18.344705538932999</c:v>
                </c:pt>
                <c:pt idx="30">
                  <c:v>18.824953173270998</c:v>
                </c:pt>
                <c:pt idx="31">
                  <c:v>19.4451275876328</c:v>
                </c:pt>
                <c:pt idx="32">
                  <c:v>20.042063781653599</c:v>
                </c:pt>
                <c:pt idx="33">
                  <c:v>20.682514777785801</c:v>
                </c:pt>
                <c:pt idx="34">
                  <c:v>21.313179595708899</c:v>
                </c:pt>
                <c:pt idx="35">
                  <c:v>21.927534116616702</c:v>
                </c:pt>
                <c:pt idx="36">
                  <c:v>22.5717908487192</c:v>
                </c:pt>
                <c:pt idx="37">
                  <c:v>23.389247401507401</c:v>
                </c:pt>
                <c:pt idx="38">
                  <c:v>24.188599380778999</c:v>
                </c:pt>
                <c:pt idx="39">
                  <c:v>24.829634325816698</c:v>
                </c:pt>
                <c:pt idx="40">
                  <c:v>25.645505155283999</c:v>
                </c:pt>
                <c:pt idx="41">
                  <c:v>26.2098932107324</c:v>
                </c:pt>
                <c:pt idx="42">
                  <c:v>26.927488506166501</c:v>
                </c:pt>
                <c:pt idx="43">
                  <c:v>27.528956120140499</c:v>
                </c:pt>
                <c:pt idx="44">
                  <c:v>28.043129241771801</c:v>
                </c:pt>
                <c:pt idx="45">
                  <c:v>28.8655267094796</c:v>
                </c:pt>
                <c:pt idx="46">
                  <c:v>29.5129614764001</c:v>
                </c:pt>
                <c:pt idx="47">
                  <c:v>29.9889030395052</c:v>
                </c:pt>
                <c:pt idx="48">
                  <c:v>30.470340491686098</c:v>
                </c:pt>
                <c:pt idx="49">
                  <c:v>30.685175110957701</c:v>
                </c:pt>
                <c:pt idx="50">
                  <c:v>30.949599623174699</c:v>
                </c:pt>
                <c:pt idx="51">
                  <c:v>31.192771324129399</c:v>
                </c:pt>
                <c:pt idx="52">
                  <c:v>31.318805437429099</c:v>
                </c:pt>
                <c:pt idx="53">
                  <c:v>31.422598236616999</c:v>
                </c:pt>
                <c:pt idx="54">
                  <c:v>31.504149721693299</c:v>
                </c:pt>
                <c:pt idx="55">
                  <c:v>31.558517378410802</c:v>
                </c:pt>
                <c:pt idx="56">
                  <c:v>31.6054712637577</c:v>
                </c:pt>
                <c:pt idx="57">
                  <c:v>31.637597606363499</c:v>
                </c:pt>
                <c:pt idx="58">
                  <c:v>31.6672526918458</c:v>
                </c:pt>
                <c:pt idx="59">
                  <c:v>31.701850291575099</c:v>
                </c:pt>
                <c:pt idx="60">
                  <c:v>31.7191490914398</c:v>
                </c:pt>
                <c:pt idx="61">
                  <c:v>31.721620348563299</c:v>
                </c:pt>
                <c:pt idx="62">
                  <c:v>31.738095396053499</c:v>
                </c:pt>
                <c:pt idx="63">
                  <c:v>31.752474021393201</c:v>
                </c:pt>
                <c:pt idx="64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F-450E-B6B0-68553AD5912A}"/>
            </c:ext>
          </c:extLst>
        </c:ser>
        <c:ser>
          <c:idx val="1"/>
          <c:order val="1"/>
          <c:tx>
            <c:strRef>
              <c:f>'R38'!$E$3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'R38'!$E$5:$E$8</c:f>
              <c:numCache>
                <c:formatCode>General</c:formatCode>
                <c:ptCount val="4"/>
                <c:pt idx="0">
                  <c:v>119.948708141677</c:v>
                </c:pt>
                <c:pt idx="1">
                  <c:v>122.414834379266</c:v>
                </c:pt>
                <c:pt idx="2">
                  <c:v>124.88106108175501</c:v>
                </c:pt>
                <c:pt idx="3">
                  <c:v>126.67466954194001</c:v>
                </c:pt>
              </c:numCache>
            </c:numRef>
          </c:xVal>
          <c:yVal>
            <c:numRef>
              <c:f>'R38'!$F$5:$F$8</c:f>
              <c:numCache>
                <c:formatCode>General</c:formatCode>
                <c:ptCount val="4"/>
                <c:pt idx="0">
                  <c:v>31.743861662674998</c:v>
                </c:pt>
                <c:pt idx="1">
                  <c:v>31.7191490914398</c:v>
                </c:pt>
                <c:pt idx="2">
                  <c:v>31.6771377203399</c:v>
                </c:pt>
                <c:pt idx="3">
                  <c:v>31.648471137706998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F-450E-B6B0-68553AD5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'R38'!$E$3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31.777845590000002"/>
            <c:dispRSqr val="1"/>
            <c:dispEq val="1"/>
            <c:trendlineLbl>
              <c:layout>
                <c:manualLayout>
                  <c:x val="0.14444444444444443"/>
                  <c:y val="-0.72866542723826189"/>
                </c:manualLayout>
              </c:layout>
              <c:numFmt formatCode="#,##0.0000000000" sourceLinked="0"/>
            </c:trendlineLbl>
          </c:trendline>
          <c:xVal>
            <c:numRef>
              <c:f>'R38'!$H$5:$H$9</c:f>
              <c:numCache>
                <c:formatCode>General</c:formatCode>
                <c:ptCount val="5"/>
                <c:pt idx="0">
                  <c:v>0</c:v>
                </c:pt>
                <c:pt idx="1">
                  <c:v>3.4825140204469989</c:v>
                </c:pt>
                <c:pt idx="2">
                  <c:v>5.9486402580359936</c:v>
                </c:pt>
                <c:pt idx="3">
                  <c:v>8.4148669605250035</c:v>
                </c:pt>
                <c:pt idx="4">
                  <c:v>10.208475420710002</c:v>
                </c:pt>
              </c:numCache>
            </c:numRef>
          </c:xVal>
          <c:yVal>
            <c:numRef>
              <c:f>'R38'!$I$5:$I$9</c:f>
              <c:numCache>
                <c:formatCode>General</c:formatCode>
                <c:ptCount val="5"/>
                <c:pt idx="0">
                  <c:v>31.777845594527999</c:v>
                </c:pt>
                <c:pt idx="1">
                  <c:v>31.743861662674998</c:v>
                </c:pt>
                <c:pt idx="2">
                  <c:v>31.7191490914398</c:v>
                </c:pt>
                <c:pt idx="3">
                  <c:v>31.6771377203399</c:v>
                </c:pt>
                <c:pt idx="4">
                  <c:v>31.648471137706998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E-4AB9-B691-8E7C2BC6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'R38'!$C$5:$C$69</c:f>
              <c:numCache>
                <c:formatCode>General</c:formatCode>
                <c:ptCount val="65"/>
                <c:pt idx="0">
                  <c:v>1.3057263257244032</c:v>
                </c:pt>
                <c:pt idx="1">
                  <c:v>1.4617712982934497</c:v>
                </c:pt>
                <c:pt idx="2">
                  <c:v>1.7646126233723798</c:v>
                </c:pt>
                <c:pt idx="3">
                  <c:v>2.0081195505715006</c:v>
                </c:pt>
                <c:pt idx="4">
                  <c:v>2.3878293414415572</c:v>
                </c:pt>
                <c:pt idx="5">
                  <c:v>2.7577415419630675</c:v>
                </c:pt>
                <c:pt idx="6">
                  <c:v>3.1028428608507865</c:v>
                </c:pt>
                <c:pt idx="7">
                  <c:v>3.5198867023715672</c:v>
                </c:pt>
                <c:pt idx="8">
                  <c:v>3.973159308674441</c:v>
                </c:pt>
                <c:pt idx="9">
                  <c:v>4.4563887255671073</c:v>
                </c:pt>
                <c:pt idx="10">
                  <c:v>5.0804494669143248</c:v>
                </c:pt>
                <c:pt idx="11">
                  <c:v>5.7772510740339325</c:v>
                </c:pt>
                <c:pt idx="12">
                  <c:v>6.3736716029865601</c:v>
                </c:pt>
                <c:pt idx="13">
                  <c:v>7.031381372690066</c:v>
                </c:pt>
                <c:pt idx="14">
                  <c:v>7.5769306881538174</c:v>
                </c:pt>
                <c:pt idx="15">
                  <c:v>8.2266384310019909</c:v>
                </c:pt>
                <c:pt idx="16">
                  <c:v>8.8259517310341984</c:v>
                </c:pt>
                <c:pt idx="17">
                  <c:v>9.606844039210257</c:v>
                </c:pt>
                <c:pt idx="18">
                  <c:v>10.203982793309683</c:v>
                </c:pt>
                <c:pt idx="19">
                  <c:v>10.916235378787674</c:v>
                </c:pt>
                <c:pt idx="20">
                  <c:v>11.722910316650877</c:v>
                </c:pt>
                <c:pt idx="21">
                  <c:v>12.533345852342599</c:v>
                </c:pt>
                <c:pt idx="22">
                  <c:v>13.178342508945624</c:v>
                </c:pt>
                <c:pt idx="23">
                  <c:v>14.116491268700592</c:v>
                </c:pt>
                <c:pt idx="24">
                  <c:v>14.950546763608607</c:v>
                </c:pt>
                <c:pt idx="25">
                  <c:v>15.745790823193742</c:v>
                </c:pt>
                <c:pt idx="26">
                  <c:v>16.659548244852047</c:v>
                </c:pt>
                <c:pt idx="27">
                  <c:v>17.623546334772119</c:v>
                </c:pt>
                <c:pt idx="28">
                  <c:v>18.280550050475259</c:v>
                </c:pt>
                <c:pt idx="29">
                  <c:v>18.864760006505112</c:v>
                </c:pt>
                <c:pt idx="30">
                  <c:v>19.313514907489193</c:v>
                </c:pt>
                <c:pt idx="31">
                  <c:v>19.940974807534403</c:v>
                </c:pt>
                <c:pt idx="32">
                  <c:v>20.43999408275322</c:v>
                </c:pt>
                <c:pt idx="33">
                  <c:v>21.045896243714257</c:v>
                </c:pt>
                <c:pt idx="34">
                  <c:v>21.635515069572833</c:v>
                </c:pt>
                <c:pt idx="35">
                  <c:v>22.207518418333571</c:v>
                </c:pt>
                <c:pt idx="36">
                  <c:v>22.815041791542349</c:v>
                </c:pt>
                <c:pt idx="37">
                  <c:v>23.633999731103881</c:v>
                </c:pt>
                <c:pt idx="38">
                  <c:v>24.379571955248171</c:v>
                </c:pt>
                <c:pt idx="39">
                  <c:v>24.792812537315246</c:v>
                </c:pt>
                <c:pt idx="40">
                  <c:v>25.646704506655489</c:v>
                </c:pt>
                <c:pt idx="41">
                  <c:v>26.170361312172133</c:v>
                </c:pt>
                <c:pt idx="42">
                  <c:v>26.744351020225579</c:v>
                </c:pt>
                <c:pt idx="43">
                  <c:v>27.14438330990394</c:v>
                </c:pt>
                <c:pt idx="44">
                  <c:v>27.566826801367824</c:v>
                </c:pt>
                <c:pt idx="45">
                  <c:v>28.227593345549398</c:v>
                </c:pt>
                <c:pt idx="46">
                  <c:v>28.641783108948442</c:v>
                </c:pt>
                <c:pt idx="47">
                  <c:v>29.030436966505125</c:v>
                </c:pt>
                <c:pt idx="48">
                  <c:v>29.461699676098572</c:v>
                </c:pt>
                <c:pt idx="49">
                  <c:v>29.830022574057612</c:v>
                </c:pt>
                <c:pt idx="50">
                  <c:v>30.142989796620945</c:v>
                </c:pt>
                <c:pt idx="51">
                  <c:v>30.407992331553494</c:v>
                </c:pt>
                <c:pt idx="52">
                  <c:v>30.63172915683889</c:v>
                </c:pt>
                <c:pt idx="53">
                  <c:v>30.820083295162629</c:v>
                </c:pt>
                <c:pt idx="54">
                  <c:v>30.97829864786295</c:v>
                </c:pt>
                <c:pt idx="55">
                  <c:v>31.110951285520287</c:v>
                </c:pt>
                <c:pt idx="56">
                  <c:v>31.221992231778469</c:v>
                </c:pt>
                <c:pt idx="57">
                  <c:v>31.314822482898066</c:v>
                </c:pt>
                <c:pt idx="58">
                  <c:v>31.392341456354302</c:v>
                </c:pt>
                <c:pt idx="59">
                  <c:v>31.457014541793523</c:v>
                </c:pt>
                <c:pt idx="60">
                  <c:v>31.510932170399769</c:v>
                </c:pt>
                <c:pt idx="61">
                  <c:v>31.55585398505502</c:v>
                </c:pt>
                <c:pt idx="62">
                  <c:v>31.593258573818293</c:v>
                </c:pt>
                <c:pt idx="63">
                  <c:v>31.619299840548113</c:v>
                </c:pt>
                <c:pt idx="64">
                  <c:v>31.640191913598915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D-49E6-8999-C36F959DE46B}"/>
            </c:ext>
          </c:extLst>
        </c:ser>
        <c:ser>
          <c:idx val="0"/>
          <c:order val="1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'R38'!$B$5:$B$69</c:f>
              <c:numCache>
                <c:formatCode>General</c:formatCode>
                <c:ptCount val="65"/>
                <c:pt idx="0">
                  <c:v>0.436711373595635</c:v>
                </c:pt>
                <c:pt idx="1">
                  <c:v>0.79301369529786503</c:v>
                </c:pt>
                <c:pt idx="2">
                  <c:v>1.2323943661971699</c:v>
                </c:pt>
                <c:pt idx="3">
                  <c:v>1.67236935508482</c:v>
                </c:pt>
                <c:pt idx="4">
                  <c:v>2.2649676605014899</c:v>
                </c:pt>
                <c:pt idx="5">
                  <c:v>2.8065586958712498</c:v>
                </c:pt>
                <c:pt idx="6">
                  <c:v>3.2795226769630301</c:v>
                </c:pt>
                <c:pt idx="7">
                  <c:v>3.8513203573774302</c:v>
                </c:pt>
                <c:pt idx="8">
                  <c:v>4.4264524973676203</c:v>
                </c:pt>
                <c:pt idx="9">
                  <c:v>5.0208992392273402</c:v>
                </c:pt>
                <c:pt idx="10">
                  <c:v>5.6389841640516698</c:v>
                </c:pt>
                <c:pt idx="11">
                  <c:v>6.4313927607093397</c:v>
                </c:pt>
                <c:pt idx="12">
                  <c:v>7.0161787177769099</c:v>
                </c:pt>
                <c:pt idx="13">
                  <c:v>7.6136463150073297</c:v>
                </c:pt>
                <c:pt idx="14">
                  <c:v>8.2012541570667494</c:v>
                </c:pt>
                <c:pt idx="15">
                  <c:v>8.7850592327714097</c:v>
                </c:pt>
                <c:pt idx="16">
                  <c:v>9.2777661217738192</c:v>
                </c:pt>
                <c:pt idx="17">
                  <c:v>9.9966830343025297</c:v>
                </c:pt>
                <c:pt idx="18">
                  <c:v>10.6018450947481</c:v>
                </c:pt>
                <c:pt idx="19">
                  <c:v>11.177236128341701</c:v>
                </c:pt>
                <c:pt idx="20">
                  <c:v>11.846817809563101</c:v>
                </c:pt>
                <c:pt idx="21">
                  <c:v>12.476110549306201</c:v>
                </c:pt>
                <c:pt idx="22">
                  <c:v>12.984457309969899</c:v>
                </c:pt>
                <c:pt idx="23">
                  <c:v>13.691094755058799</c:v>
                </c:pt>
                <c:pt idx="24">
                  <c:v>14.4677807779318</c:v>
                </c:pt>
                <c:pt idx="25">
                  <c:v>15.2311355177698</c:v>
                </c:pt>
                <c:pt idx="26">
                  <c:v>16.0401463183244</c:v>
                </c:pt>
                <c:pt idx="27">
                  <c:v>17.0888126687586</c:v>
                </c:pt>
                <c:pt idx="28">
                  <c:v>17.735787783696999</c:v>
                </c:pt>
                <c:pt idx="29">
                  <c:v>18.344705538932999</c:v>
                </c:pt>
                <c:pt idx="30">
                  <c:v>18.824953173270998</c:v>
                </c:pt>
                <c:pt idx="31">
                  <c:v>19.4451275876328</c:v>
                </c:pt>
                <c:pt idx="32">
                  <c:v>20.042063781653599</c:v>
                </c:pt>
                <c:pt idx="33">
                  <c:v>20.682514777785801</c:v>
                </c:pt>
                <c:pt idx="34">
                  <c:v>21.313179595708899</c:v>
                </c:pt>
                <c:pt idx="35">
                  <c:v>21.927534116616702</c:v>
                </c:pt>
                <c:pt idx="36">
                  <c:v>22.5717908487192</c:v>
                </c:pt>
                <c:pt idx="37">
                  <c:v>23.389247401507401</c:v>
                </c:pt>
                <c:pt idx="38">
                  <c:v>24.188599380778999</c:v>
                </c:pt>
                <c:pt idx="39">
                  <c:v>24.829634325816698</c:v>
                </c:pt>
                <c:pt idx="40">
                  <c:v>25.645505155283999</c:v>
                </c:pt>
                <c:pt idx="41">
                  <c:v>26.2098932107324</c:v>
                </c:pt>
                <c:pt idx="42">
                  <c:v>26.927488506166501</c:v>
                </c:pt>
                <c:pt idx="43">
                  <c:v>27.528956120140499</c:v>
                </c:pt>
                <c:pt idx="44">
                  <c:v>28.043129241771801</c:v>
                </c:pt>
                <c:pt idx="45">
                  <c:v>28.8655267094796</c:v>
                </c:pt>
                <c:pt idx="46">
                  <c:v>29.5129614764001</c:v>
                </c:pt>
                <c:pt idx="47">
                  <c:v>29.9889030395052</c:v>
                </c:pt>
                <c:pt idx="48">
                  <c:v>30.470340491686098</c:v>
                </c:pt>
                <c:pt idx="49">
                  <c:v>30.685175110957701</c:v>
                </c:pt>
                <c:pt idx="50">
                  <c:v>30.949599623174699</c:v>
                </c:pt>
                <c:pt idx="51">
                  <c:v>31.192771324129399</c:v>
                </c:pt>
                <c:pt idx="52">
                  <c:v>31.318805437429099</c:v>
                </c:pt>
                <c:pt idx="53">
                  <c:v>31.422598236616999</c:v>
                </c:pt>
                <c:pt idx="54">
                  <c:v>31.504149721693299</c:v>
                </c:pt>
                <c:pt idx="55">
                  <c:v>31.558517378410802</c:v>
                </c:pt>
                <c:pt idx="56">
                  <c:v>31.6054712637577</c:v>
                </c:pt>
                <c:pt idx="57">
                  <c:v>31.637597606363499</c:v>
                </c:pt>
                <c:pt idx="58">
                  <c:v>31.6672526918458</c:v>
                </c:pt>
                <c:pt idx="59">
                  <c:v>31.701850291575099</c:v>
                </c:pt>
                <c:pt idx="60">
                  <c:v>31.7191490914398</c:v>
                </c:pt>
                <c:pt idx="61">
                  <c:v>31.721620348563299</c:v>
                </c:pt>
                <c:pt idx="62">
                  <c:v>31.738095396053499</c:v>
                </c:pt>
                <c:pt idx="63">
                  <c:v>31.752474021393201</c:v>
                </c:pt>
                <c:pt idx="64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D-49E6-8999-C36F959D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2427543040866325E-2"/>
          <c:y val="3.1302395311049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Regression!$H$3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213300802188458"/>
                  <c:y val="-0.5889873225306295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Regression!$H$4:$H$12</c:f>
              <c:numCache>
                <c:formatCode>General</c:formatCode>
                <c:ptCount val="9"/>
                <c:pt idx="0">
                  <c:v>-1.2236650000000001E-3</c:v>
                </c:pt>
                <c:pt idx="1">
                  <c:v>-1.4937574E-3</c:v>
                </c:pt>
                <c:pt idx="2">
                  <c:v>-1.8381699E-3</c:v>
                </c:pt>
                <c:pt idx="3">
                  <c:v>-1.5047801000000001E-3</c:v>
                </c:pt>
                <c:pt idx="4">
                  <c:v>-1.6674913E-3</c:v>
                </c:pt>
                <c:pt idx="5">
                  <c:v>-1.7158019E-3</c:v>
                </c:pt>
                <c:pt idx="6">
                  <c:v>-8.2736039999999999E-4</c:v>
                </c:pt>
                <c:pt idx="7">
                  <c:v>-5.7091360000000003E-4</c:v>
                </c:pt>
                <c:pt idx="8">
                  <c:v>-2.5941160000000002E-4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B38-90E2-8F316F18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8890220817149087E-2"/>
          <c:y val="7.825603649812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Regression!$I$3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218001259190831"/>
                  <c:y val="-0.2500132370902674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Regression!$I$4:$I$12</c:f>
              <c:numCache>
                <c:formatCode>General</c:formatCode>
                <c:ptCount val="9"/>
                <c:pt idx="0">
                  <c:v>-1.1608122699999999E-2</c:v>
                </c:pt>
                <c:pt idx="1">
                  <c:v>-6.9297758000000003E-3</c:v>
                </c:pt>
                <c:pt idx="2">
                  <c:v>-1.26047513E-2</c:v>
                </c:pt>
                <c:pt idx="3">
                  <c:v>-3.0265915500000001E-2</c:v>
                </c:pt>
                <c:pt idx="5">
                  <c:v>-3.6437626200000003E-2</c:v>
                </c:pt>
                <c:pt idx="6">
                  <c:v>-2.0419374000000001E-2</c:v>
                </c:pt>
                <c:pt idx="7">
                  <c:v>-4.9114203999999998E-3</c:v>
                </c:pt>
                <c:pt idx="8">
                  <c:v>-8.1650183999999997E-3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7A2-B82C-D981845A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694962888099714E-2"/>
          <c:y val="4.663029528892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Regression!$C$2</c:f>
              <c:strCache>
                <c:ptCount val="1"/>
                <c:pt idx="0">
                  <c:v>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594069015216119"/>
                  <c:y val="-0.2832751800226839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Regression!$C$4:$C$12</c:f>
              <c:numCache>
                <c:formatCode>General</c:formatCode>
                <c:ptCount val="9"/>
                <c:pt idx="0">
                  <c:v>9.8079578902208997</c:v>
                </c:pt>
                <c:pt idx="1">
                  <c:v>12.547136327147999</c:v>
                </c:pt>
                <c:pt idx="2">
                  <c:v>20.541653121745</c:v>
                </c:pt>
                <c:pt idx="3">
                  <c:v>24.690700333260299</c:v>
                </c:pt>
                <c:pt idx="4">
                  <c:v>26.975579335646401</c:v>
                </c:pt>
                <c:pt idx="5">
                  <c:v>28.962214644437498</c:v>
                </c:pt>
                <c:pt idx="6">
                  <c:v>29.964766618236599</c:v>
                </c:pt>
                <c:pt idx="7">
                  <c:v>30.980570974915199</c:v>
                </c:pt>
                <c:pt idx="8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830-B35F-55BE2083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Inflow Angle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Regression!$N$24</c:f>
              <c:strCache>
                <c:ptCount val="1"/>
                <c:pt idx="0">
                  <c:v>38</c:v>
                </c:pt>
              </c:strCache>
            </c:strRef>
          </c:tx>
          <c:marker>
            <c:symbol val="none"/>
          </c:marker>
          <c:xVal>
            <c:numRef>
              <c:f>Regression!$W$15:$AS$15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</c:numCache>
            </c:numRef>
          </c:xVal>
          <c:yVal>
            <c:numRef>
              <c:f>Regression!$W$24:$AS$24</c:f>
              <c:numCache>
                <c:formatCode>General</c:formatCode>
                <c:ptCount val="23"/>
                <c:pt idx="0">
                  <c:v>1.5730439690770128</c:v>
                </c:pt>
                <c:pt idx="1">
                  <c:v>1.7838042983395739</c:v>
                </c:pt>
                <c:pt idx="2">
                  <c:v>2.0209617756169238</c:v>
                </c:pt>
                <c:pt idx="3">
                  <c:v>2.2873069146038976</c:v>
                </c:pt>
                <c:pt idx="4">
                  <c:v>2.5857829437194146</c:v>
                </c:pt>
                <c:pt idx="5">
                  <c:v>2.9194529870058044</c:v>
                </c:pt>
                <c:pt idx="6">
                  <c:v>3.2914535508582063</c:v>
                </c:pt>
                <c:pt idx="7">
                  <c:v>3.704932204747025</c:v>
                </c:pt>
                <c:pt idx="8">
                  <c:v>3.9281931748238121</c:v>
                </c:pt>
                <c:pt idx="9">
                  <c:v>4.162967683126066</c:v>
                </c:pt>
                <c:pt idx="10">
                  <c:v>4.6684712942122282</c:v>
                </c:pt>
                <c:pt idx="11">
                  <c:v>5.2240695723773678</c:v>
                </c:pt>
                <c:pt idx="12">
                  <c:v>8.8075619449945961</c:v>
                </c:pt>
                <c:pt idx="13">
                  <c:v>13.624510728812719</c:v>
                </c:pt>
                <c:pt idx="14">
                  <c:v>18.97256752335775</c:v>
                </c:pt>
                <c:pt idx="15">
                  <c:v>23.784544145125352</c:v>
                </c:pt>
                <c:pt idx="16">
                  <c:v>27.361284972565191</c:v>
                </c:pt>
                <c:pt idx="17">
                  <c:v>29.660184949220607</c:v>
                </c:pt>
                <c:pt idx="18">
                  <c:v>31.002756618699706</c:v>
                </c:pt>
                <c:pt idx="19">
                  <c:v>31.743332777784225</c:v>
                </c:pt>
                <c:pt idx="20">
                  <c:v>32.139023321841854</c:v>
                </c:pt>
                <c:pt idx="21">
                  <c:v>32.539070585926169</c:v>
                </c:pt>
                <c:pt idx="22">
                  <c:v>32.412148567141571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4-4266-B628-A15040C0B5AF}"/>
            </c:ext>
          </c:extLst>
        </c:ser>
        <c:ser>
          <c:idx val="7"/>
          <c:order val="1"/>
          <c:tx>
            <c:strRef>
              <c:f>Regression!$N$23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Regression!$W$15:$AS$15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</c:numCache>
            </c:numRef>
          </c:xVal>
          <c:yVal>
            <c:numRef>
              <c:f>Regression!$W$23:$AS$23</c:f>
              <c:numCache>
                <c:formatCode>General</c:formatCode>
                <c:ptCount val="23"/>
                <c:pt idx="0">
                  <c:v>1.3785854452791446</c:v>
                </c:pt>
                <c:pt idx="1">
                  <c:v>1.5889023041234085</c:v>
                </c:pt>
                <c:pt idx="2">
                  <c:v>1.8293738865534814</c:v>
                </c:pt>
                <c:pt idx="3">
                  <c:v>2.1037029860549299</c:v>
                </c:pt>
                <c:pt idx="4">
                  <c:v>2.4158508841812996</c:v>
                </c:pt>
                <c:pt idx="5">
                  <c:v>2.7699911052623212</c:v>
                </c:pt>
                <c:pt idx="6">
                  <c:v>3.1704383716153872</c:v>
                </c:pt>
                <c:pt idx="7">
                  <c:v>3.6215479951182501</c:v>
                </c:pt>
                <c:pt idx="8">
                  <c:v>3.8674410122011103</c:v>
                </c:pt>
                <c:pt idx="9">
                  <c:v>4.1275815649644372</c:v>
                </c:pt>
                <c:pt idx="10">
                  <c:v>4.6925362399460218</c:v>
                </c:pt>
                <c:pt idx="11">
                  <c:v>5.3199374578368133</c:v>
                </c:pt>
                <c:pt idx="12">
                  <c:v>9.4522355888276035</c:v>
                </c:pt>
                <c:pt idx="13">
                  <c:v>14.977012633363044</c:v>
                </c:pt>
                <c:pt idx="14">
                  <c:v>20.731660384339317</c:v>
                </c:pt>
                <c:pt idx="15">
                  <c:v>25.358983551488773</c:v>
                </c:pt>
                <c:pt idx="16">
                  <c:v>28.36570942919856</c:v>
                </c:pt>
                <c:pt idx="17">
                  <c:v>30.058212990416628</c:v>
                </c:pt>
                <c:pt idx="18">
                  <c:v>30.934784760730523</c:v>
                </c:pt>
                <c:pt idx="19">
                  <c:v>31.369227544117415</c:v>
                </c:pt>
                <c:pt idx="20">
                  <c:v>31.69149054250309</c:v>
                </c:pt>
                <c:pt idx="21">
                  <c:v>31.434415241836518</c:v>
                </c:pt>
                <c:pt idx="22">
                  <c:v>31.015532283281949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C4-4266-B628-A15040C0B5AF}"/>
            </c:ext>
          </c:extLst>
        </c:ser>
        <c:ser>
          <c:idx val="6"/>
          <c:order val="2"/>
          <c:tx>
            <c:strRef>
              <c:f>Regression!$N$22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Regression!$W$15:$AS$15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</c:numCache>
            </c:numRef>
          </c:xVal>
          <c:yVal>
            <c:numRef>
              <c:f>Regression!$W$22:$AS$22</c:f>
              <c:numCache>
                <c:formatCode>General</c:formatCode>
                <c:ptCount val="23"/>
                <c:pt idx="0">
                  <c:v>1.0591749138035287</c:v>
                </c:pt>
                <c:pt idx="1">
                  <c:v>1.2657352289852</c:v>
                </c:pt>
                <c:pt idx="2">
                  <c:v>1.5104963690835944</c:v>
                </c:pt>
                <c:pt idx="3">
                  <c:v>1.7996520470013175</c:v>
                </c:pt>
                <c:pt idx="4">
                  <c:v>2.1400431027544893</c:v>
                </c:pt>
                <c:pt idx="5">
                  <c:v>2.5390761901662779</c:v>
                </c:pt>
                <c:pt idx="6">
                  <c:v>3.0045679512189256</c:v>
                </c:pt>
                <c:pt idx="7">
                  <c:v>3.544493722733129</c:v>
                </c:pt>
                <c:pt idx="8">
                  <c:v>3.8448175817403296</c:v>
                </c:pt>
                <c:pt idx="9">
                  <c:v>4.1666216101378302</c:v>
                </c:pt>
                <c:pt idx="10">
                  <c:v>4.8780194953781573</c:v>
                </c:pt>
                <c:pt idx="11">
                  <c:v>5.68443613337418</c:v>
                </c:pt>
                <c:pt idx="12">
                  <c:v>11.158709773168518</c:v>
                </c:pt>
                <c:pt idx="13">
                  <c:v>18.038045148554104</c:v>
                </c:pt>
                <c:pt idx="14">
                  <c:v>23.864470818086051</c:v>
                </c:pt>
                <c:pt idx="15">
                  <c:v>27.3649296864055</c:v>
                </c:pt>
                <c:pt idx="16">
                  <c:v>29.052552413331568</c:v>
                </c:pt>
                <c:pt idx="17">
                  <c:v>29.779865946889451</c:v>
                </c:pt>
                <c:pt idx="18">
                  <c:v>30.078064244445969</c:v>
                </c:pt>
                <c:pt idx="19">
                  <c:v>29.915865790356392</c:v>
                </c:pt>
                <c:pt idx="20">
                  <c:v>29.380120869204443</c:v>
                </c:pt>
                <c:pt idx="21">
                  <c:v>28.679368863664489</c:v>
                </c:pt>
                <c:pt idx="22">
                  <c:v>27.838678973736538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C4-4266-B628-A15040C0B5AF}"/>
            </c:ext>
          </c:extLst>
        </c:ser>
        <c:ser>
          <c:idx val="5"/>
          <c:order val="3"/>
          <c:tx>
            <c:strRef>
              <c:f>Regression!$N$21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xVal>
            <c:numRef>
              <c:f>Regression!$W$15:$AS$15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</c:numCache>
            </c:numRef>
          </c:xVal>
          <c:yVal>
            <c:numRef>
              <c:f>Regression!$W$21:$AS$21</c:f>
              <c:numCache>
                <c:formatCode>General</c:formatCode>
                <c:ptCount val="23"/>
                <c:pt idx="0">
                  <c:v>0.75253454468171055</c:v>
                </c:pt>
                <c:pt idx="1">
                  <c:v>0.94969821018433553</c:v>
                </c:pt>
                <c:pt idx="2">
                  <c:v>1.1962921520993608</c:v>
                </c:pt>
                <c:pt idx="3">
                  <c:v>1.5034223257317803</c:v>
                </c:pt>
                <c:pt idx="4">
                  <c:v>1.8839643439743463</c:v>
                </c:pt>
                <c:pt idx="5">
                  <c:v>2.3524371119602954</c:v>
                </c:pt>
                <c:pt idx="6">
                  <c:v>2.9246051903744514</c:v>
                </c:pt>
                <c:pt idx="7">
                  <c:v>3.6166944876117593</c:v>
                </c:pt>
                <c:pt idx="8">
                  <c:v>4.012602638360125</c:v>
                </c:pt>
                <c:pt idx="9">
                  <c:v>4.4441117195413513</c:v>
                </c:pt>
                <c:pt idx="10">
                  <c:v>5.4196071811025428</c:v>
                </c:pt>
                <c:pt idx="11">
                  <c:v>6.5509344193567438</c:v>
                </c:pt>
                <c:pt idx="12">
                  <c:v>14.180162448364701</c:v>
                </c:pt>
                <c:pt idx="13">
                  <c:v>21.851800468918938</c:v>
                </c:pt>
                <c:pt idx="14">
                  <c:v>26.110132310486669</c:v>
                </c:pt>
                <c:pt idx="15">
                  <c:v>27.739720582997528</c:v>
                </c:pt>
                <c:pt idx="16">
                  <c:v>28.271636890305022</c:v>
                </c:pt>
                <c:pt idx="17">
                  <c:v>28.283806832877236</c:v>
                </c:pt>
                <c:pt idx="18">
                  <c:v>27.716277799408743</c:v>
                </c:pt>
                <c:pt idx="19">
                  <c:v>26.960575943052252</c:v>
                </c:pt>
                <c:pt idx="20">
                  <c:v>26.07997246380776</c:v>
                </c:pt>
                <c:pt idx="21">
                  <c:v>25.137738561675267</c:v>
                </c:pt>
                <c:pt idx="22">
                  <c:v>24.197145436654775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C4-4266-B628-A15040C0B5AF}"/>
            </c:ext>
          </c:extLst>
        </c:ser>
        <c:ser>
          <c:idx val="4"/>
          <c:order val="4"/>
          <c:tx>
            <c:strRef>
              <c:f>Regression!$N$20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Regression!$W$15:$AS$15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</c:numCache>
            </c:numRef>
          </c:xVal>
          <c:yVal>
            <c:numRef>
              <c:f>Regression!$W$20:$AS$20</c:f>
              <c:numCache>
                <c:formatCode>General</c:formatCode>
                <c:ptCount val="23"/>
                <c:pt idx="0">
                  <c:v>0.47079137394304033</c:v>
                </c:pt>
                <c:pt idx="1">
                  <c:v>0.64964215286019655</c:v>
                </c:pt>
                <c:pt idx="2">
                  <c:v>0.89408915757788643</c:v>
                </c:pt>
                <c:pt idx="3">
                  <c:v>1.2261269462733988</c:v>
                </c:pt>
                <c:pt idx="4">
                  <c:v>1.6733652382952355</c:v>
                </c:pt>
                <c:pt idx="5">
                  <c:v>2.2689991750952081</c:v>
                </c:pt>
                <c:pt idx="6">
                  <c:v>3.0504318594413724</c:v>
                </c:pt>
                <c:pt idx="7">
                  <c:v>4.0556467321817005</c:v>
                </c:pt>
                <c:pt idx="8">
                  <c:v>4.6526193464431849</c:v>
                </c:pt>
                <c:pt idx="9">
                  <c:v>5.3165015226003147</c:v>
                </c:pt>
                <c:pt idx="10">
                  <c:v>6.8488800921795079</c:v>
                </c:pt>
                <c:pt idx="11">
                  <c:v>8.6414093780571548</c:v>
                </c:pt>
                <c:pt idx="12">
                  <c:v>18.876856787548864</c:v>
                </c:pt>
                <c:pt idx="13">
                  <c:v>24.473474552067454</c:v>
                </c:pt>
                <c:pt idx="14">
                  <c:v>25.959404933792896</c:v>
                </c:pt>
                <c:pt idx="15">
                  <c:v>26.267316714616356</c:v>
                </c:pt>
                <c:pt idx="16">
                  <c:v>25.800192252781876</c:v>
                </c:pt>
                <c:pt idx="17">
                  <c:v>25.065032875643922</c:v>
                </c:pt>
                <c:pt idx="18">
                  <c:v>24.176196193117971</c:v>
                </c:pt>
                <c:pt idx="19">
                  <c:v>23.217395405204016</c:v>
                </c:pt>
                <c:pt idx="20">
                  <c:v>22.27234371190206</c:v>
                </c:pt>
                <c:pt idx="21">
                  <c:v>21.424754313212109</c:v>
                </c:pt>
                <c:pt idx="22">
                  <c:v>20.758340409134156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C4-4266-B628-A15040C0B5AF}"/>
            </c:ext>
          </c:extLst>
        </c:ser>
        <c:ser>
          <c:idx val="3"/>
          <c:order val="5"/>
          <c:tx>
            <c:strRef>
              <c:f>Regression!$N$19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Regression!$W$15:$AS$15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</c:numCache>
            </c:numRef>
          </c:xVal>
          <c:yVal>
            <c:numRef>
              <c:f>Regression!$W$19:$AS$19</c:f>
              <c:numCache>
                <c:formatCode>General</c:formatCode>
                <c:ptCount val="23"/>
                <c:pt idx="0">
                  <c:v>0.23306119093717947</c:v>
                </c:pt>
                <c:pt idx="1">
                  <c:v>0.37968551678910512</c:v>
                </c:pt>
                <c:pt idx="2">
                  <c:v>0.61611727720409393</c:v>
                </c:pt>
                <c:pt idx="3">
                  <c:v>0.99346357671025276</c:v>
                </c:pt>
                <c:pt idx="4">
                  <c:v>1.585937276165678</c:v>
                </c:pt>
                <c:pt idx="5">
                  <c:v>2.4926994874898081</c:v>
                </c:pt>
                <c:pt idx="6">
                  <c:v>3.8275594744503607</c:v>
                </c:pt>
                <c:pt idx="7">
                  <c:v>5.6842868330814422</c:v>
                </c:pt>
                <c:pt idx="8">
                  <c:v>6.8168155798999548</c:v>
                </c:pt>
                <c:pt idx="9">
                  <c:v>8.07302733681062</c:v>
                </c:pt>
                <c:pt idx="10">
                  <c:v>10.855657453568657</c:v>
                </c:pt>
                <c:pt idx="11">
                  <c:v>13.745599262238038</c:v>
                </c:pt>
                <c:pt idx="12">
                  <c:v>22.212478138049459</c:v>
                </c:pt>
                <c:pt idx="13">
                  <c:v>23.431144956842068</c:v>
                </c:pt>
                <c:pt idx="14">
                  <c:v>23.290461736585652</c:v>
                </c:pt>
                <c:pt idx="15">
                  <c:v>22.669510325613956</c:v>
                </c:pt>
                <c:pt idx="16">
                  <c:v>21.847101150754263</c:v>
                </c:pt>
                <c:pt idx="17">
                  <c:v>20.909629412006566</c:v>
                </c:pt>
                <c:pt idx="18">
                  <c:v>19.943490309370873</c:v>
                </c:pt>
                <c:pt idx="19">
                  <c:v>19.03507904284718</c:v>
                </c:pt>
                <c:pt idx="20">
                  <c:v>18.270790812435486</c:v>
                </c:pt>
                <c:pt idx="21">
                  <c:v>17.73702081813579</c:v>
                </c:pt>
                <c:pt idx="22">
                  <c:v>17.520164259948093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C4-4266-B628-A15040C0B5AF}"/>
            </c:ext>
          </c:extLst>
        </c:ser>
        <c:ser>
          <c:idx val="1"/>
          <c:order val="6"/>
          <c:tx>
            <c:strRef>
              <c:f>Regression!$N$18</c:f>
              <c:strCache>
                <c:ptCount val="1"/>
                <c:pt idx="0">
                  <c:v>10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Regression!$W$15:$AS$15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</c:numCache>
            </c:numRef>
          </c:xVal>
          <c:yVal>
            <c:numRef>
              <c:f>Regression!$W$18:$AS$18</c:f>
              <c:numCache>
                <c:formatCode>General</c:formatCode>
                <c:ptCount val="23"/>
                <c:pt idx="0">
                  <c:v>6.7768533505362091E-2</c:v>
                </c:pt>
                <c:pt idx="1">
                  <c:v>0.16223121256469145</c:v>
                </c:pt>
                <c:pt idx="2">
                  <c:v>0.38576709980749702</c:v>
                </c:pt>
                <c:pt idx="3">
                  <c:v>0.90301212736961223</c:v>
                </c:pt>
                <c:pt idx="4">
                  <c:v>2.040209237507586</c:v>
                </c:pt>
                <c:pt idx="5">
                  <c:v>4.2818228950180677</c:v>
                </c:pt>
                <c:pt idx="6">
                  <c:v>7.8818248038697414</c:v>
                </c:pt>
                <c:pt idx="7">
                  <c:v>12.116814974797332</c:v>
                </c:pt>
                <c:pt idx="8">
                  <c:v>14.020919164116801</c:v>
                </c:pt>
                <c:pt idx="9">
                  <c:v>15.601689641785249</c:v>
                </c:pt>
                <c:pt idx="10">
                  <c:v>17.720347459356862</c:v>
                </c:pt>
                <c:pt idx="11">
                  <c:v>18.780546251110273</c:v>
                </c:pt>
                <c:pt idx="12">
                  <c:v>19.604704998184509</c:v>
                </c:pt>
                <c:pt idx="13">
                  <c:v>19.148845338680484</c:v>
                </c:pt>
                <c:pt idx="14">
                  <c:v>18.487404272505806</c:v>
                </c:pt>
                <c:pt idx="15">
                  <c:v>17.653844575943133</c:v>
                </c:pt>
                <c:pt idx="16">
                  <c:v>16.719483448992456</c:v>
                </c:pt>
                <c:pt idx="17">
                  <c:v>15.755638091653779</c:v>
                </c:pt>
                <c:pt idx="18">
                  <c:v>14.833625703927105</c:v>
                </c:pt>
                <c:pt idx="19">
                  <c:v>14.024763485812429</c:v>
                </c:pt>
                <c:pt idx="20">
                  <c:v>13.400368637309752</c:v>
                </c:pt>
                <c:pt idx="21">
                  <c:v>13.031758358419076</c:v>
                </c:pt>
                <c:pt idx="22">
                  <c:v>12.990249849140401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C4-4266-B628-A15040C0B5AF}"/>
            </c:ext>
          </c:extLst>
        </c:ser>
        <c:ser>
          <c:idx val="2"/>
          <c:order val="7"/>
          <c:tx>
            <c:strRef>
              <c:f>Regression!$N$17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Regression!$W$15:$AS$15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</c:numCache>
            </c:numRef>
          </c:xVal>
          <c:yVal>
            <c:numRef>
              <c:f>Regression!$W$17:$AS$17</c:f>
              <c:numCache>
                <c:formatCode>General</c:formatCode>
                <c:ptCount val="23"/>
                <c:pt idx="0">
                  <c:v>2.8718958535032509E-3</c:v>
                </c:pt>
                <c:pt idx="1">
                  <c:v>2.9819354309091835E-2</c:v>
                </c:pt>
                <c:pt idx="2">
                  <c:v>0.30366067229478755</c:v>
                </c:pt>
                <c:pt idx="3">
                  <c:v>2.5864633225335232</c:v>
                </c:pt>
                <c:pt idx="4">
                  <c:v>9.3207712801225213</c:v>
                </c:pt>
                <c:pt idx="5">
                  <c:v>12.431589291199964</c:v>
                </c:pt>
                <c:pt idx="6">
                  <c:v>12.84356307399802</c:v>
                </c:pt>
                <c:pt idx="7">
                  <c:v>12.884600032954024</c:v>
                </c:pt>
                <c:pt idx="8">
                  <c:v>12.887621013469408</c:v>
                </c:pt>
                <c:pt idx="9">
                  <c:v>12.842831099041295</c:v>
                </c:pt>
                <c:pt idx="10">
                  <c:v>12.800845711895082</c:v>
                </c:pt>
                <c:pt idx="11">
                  <c:v>12.748360317673351</c:v>
                </c:pt>
                <c:pt idx="12">
                  <c:v>12.339207416431895</c:v>
                </c:pt>
                <c:pt idx="13">
                  <c:v>11.713729378302437</c:v>
                </c:pt>
                <c:pt idx="14">
                  <c:v>10.910405403284981</c:v>
                </c:pt>
                <c:pt idx="15">
                  <c:v>9.9677146913795234</c:v>
                </c:pt>
                <c:pt idx="16">
                  <c:v>8.9241364425860681</c:v>
                </c:pt>
                <c:pt idx="17">
                  <c:v>7.8181498569046095</c:v>
                </c:pt>
                <c:pt idx="18">
                  <c:v>6.6882341343351541</c:v>
                </c:pt>
                <c:pt idx="19">
                  <c:v>5.5728684748776951</c:v>
                </c:pt>
                <c:pt idx="20">
                  <c:v>4.5105320785322398</c:v>
                </c:pt>
                <c:pt idx="21">
                  <c:v>3.5397041452987814</c:v>
                </c:pt>
                <c:pt idx="22">
                  <c:v>2.6988638751773255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C4-4266-B628-A15040C0B5AF}"/>
            </c:ext>
          </c:extLst>
        </c:ser>
        <c:ser>
          <c:idx val="0"/>
          <c:order val="8"/>
          <c:tx>
            <c:strRef>
              <c:f>Regression!$N$16</c:f>
              <c:strCache>
                <c:ptCount val="1"/>
                <c:pt idx="0">
                  <c:v>4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Regression!$W$15:$AS$15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</c:numCache>
            </c:numRef>
          </c:xVal>
          <c:yVal>
            <c:numRef>
              <c:f>Regression!$W$16:$AS$16</c:f>
              <c:numCache>
                <c:formatCode>General</c:formatCode>
                <c:ptCount val="23"/>
                <c:pt idx="0">
                  <c:v>6.6115984810919477E-4</c:v>
                </c:pt>
                <c:pt idx="1">
                  <c:v>1.6402262092433041E-2</c:v>
                </c:pt>
                <c:pt idx="2">
                  <c:v>0.39317096865018869</c:v>
                </c:pt>
                <c:pt idx="3">
                  <c:v>5.2118057155888193</c:v>
                </c:pt>
                <c:pt idx="4">
                  <c:v>10.285693486729139</c:v>
                </c:pt>
                <c:pt idx="5">
                  <c:v>10.70517328836868</c:v>
                </c:pt>
                <c:pt idx="6">
                  <c:v>10.722774775925155</c:v>
                </c:pt>
                <c:pt idx="7">
                  <c:v>10.670196165938012</c:v>
                </c:pt>
                <c:pt idx="8">
                  <c:v>10.651099336645505</c:v>
                </c:pt>
                <c:pt idx="9">
                  <c:v>10.629460508350956</c:v>
                </c:pt>
                <c:pt idx="10">
                  <c:v>10.578675976355738</c:v>
                </c:pt>
                <c:pt idx="11">
                  <c:v>10.518080813152361</c:v>
                </c:pt>
                <c:pt idx="12">
                  <c:v>10.076284041013073</c:v>
                </c:pt>
                <c:pt idx="13">
                  <c:v>9.4249579686697871</c:v>
                </c:pt>
                <c:pt idx="14">
                  <c:v>8.593882996122499</c:v>
                </c:pt>
                <c:pt idx="15">
                  <c:v>7.6128395233712132</c:v>
                </c:pt>
                <c:pt idx="16">
                  <c:v>6.5116079504159252</c:v>
                </c:pt>
                <c:pt idx="17">
                  <c:v>5.3199686772566395</c:v>
                </c:pt>
                <c:pt idx="18">
                  <c:v>4.0677021038933523</c:v>
                </c:pt>
                <c:pt idx="19">
                  <c:v>2.7845886303260663</c:v>
                </c:pt>
                <c:pt idx="20">
                  <c:v>1.5004086565547787</c:v>
                </c:pt>
                <c:pt idx="21">
                  <c:v>0.24494258257949042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C4-4266-B628-A15040C0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4656"/>
        <c:axId val="1847378816"/>
      </c:scatterChart>
      <c:valAx>
        <c:axId val="184737465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(N. Mi)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8816"/>
        <c:crosses val="autoZero"/>
        <c:crossBetween val="midCat"/>
      </c:valAx>
      <c:valAx>
        <c:axId val="184737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Inflow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4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1858988027602"/>
          <c:y val="0.14436097720929636"/>
          <c:w val="0.11047606981520204"/>
          <c:h val="0.7052595297040247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30514970663599E-2"/>
          <c:y val="4.70324499215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Regression!$J$3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194114820154522"/>
                  <c:y val="-0.2632432432432432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Regression!$J$4:$J$12</c:f>
              <c:numCache>
                <c:formatCode>General</c:formatCode>
                <c:ptCount val="9"/>
                <c:pt idx="0">
                  <c:v>9.8079578900000008</c:v>
                </c:pt>
                <c:pt idx="1">
                  <c:v>12.547136330000001</c:v>
                </c:pt>
                <c:pt idx="2">
                  <c:v>20.541653119999999</c:v>
                </c:pt>
                <c:pt idx="3">
                  <c:v>24.690700329999999</c:v>
                </c:pt>
                <c:pt idx="4">
                  <c:v>26.975579339999999</c:v>
                </c:pt>
                <c:pt idx="5">
                  <c:v>28.962214639999999</c:v>
                </c:pt>
                <c:pt idx="6">
                  <c:v>29.964766619999999</c:v>
                </c:pt>
                <c:pt idx="7">
                  <c:v>30.980570969999999</c:v>
                </c:pt>
                <c:pt idx="8">
                  <c:v>31.777845589999998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7-4F02-B927-3E9E9A83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Inflow Angle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Regression!$N$24</c:f>
              <c:strCache>
                <c:ptCount val="1"/>
                <c:pt idx="0">
                  <c:v>38</c:v>
                </c:pt>
              </c:strCache>
            </c:strRef>
          </c:tx>
          <c:marker>
            <c:symbol val="none"/>
          </c:marker>
          <c:xVal>
            <c:numRef>
              <c:f>Regression!$W$15:$BJ$15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</c:numCache>
            </c:numRef>
          </c:xVal>
          <c:yVal>
            <c:numRef>
              <c:f>Regression!$W$24:$BJ$24</c:f>
              <c:numCache>
                <c:formatCode>General</c:formatCode>
                <c:ptCount val="40"/>
                <c:pt idx="0">
                  <c:v>1.5730439690770128</c:v>
                </c:pt>
                <c:pt idx="1">
                  <c:v>1.7838042983395739</c:v>
                </c:pt>
                <c:pt idx="2">
                  <c:v>2.0209617756169238</c:v>
                </c:pt>
                <c:pt idx="3">
                  <c:v>2.2873069146038976</c:v>
                </c:pt>
                <c:pt idx="4">
                  <c:v>2.5857829437194146</c:v>
                </c:pt>
                <c:pt idx="5">
                  <c:v>2.9194529870058044</c:v>
                </c:pt>
                <c:pt idx="6">
                  <c:v>3.2914535508582063</c:v>
                </c:pt>
                <c:pt idx="7">
                  <c:v>3.704932204747025</c:v>
                </c:pt>
                <c:pt idx="8">
                  <c:v>3.9281931748238121</c:v>
                </c:pt>
                <c:pt idx="9">
                  <c:v>4.162967683126066</c:v>
                </c:pt>
                <c:pt idx="10">
                  <c:v>4.6684712942122282</c:v>
                </c:pt>
                <c:pt idx="11">
                  <c:v>5.2240695723773678</c:v>
                </c:pt>
                <c:pt idx="12">
                  <c:v>8.8075619449945961</c:v>
                </c:pt>
                <c:pt idx="13">
                  <c:v>13.624510728812719</c:v>
                </c:pt>
                <c:pt idx="14">
                  <c:v>18.97256752335775</c:v>
                </c:pt>
                <c:pt idx="15">
                  <c:v>23.784544145125352</c:v>
                </c:pt>
                <c:pt idx="16">
                  <c:v>27.361284972565191</c:v>
                </c:pt>
                <c:pt idx="17">
                  <c:v>29.660184949220607</c:v>
                </c:pt>
                <c:pt idx="18">
                  <c:v>31.002756618699706</c:v>
                </c:pt>
                <c:pt idx="19">
                  <c:v>31.743332777784225</c:v>
                </c:pt>
                <c:pt idx="20">
                  <c:v>32.139023321841854</c:v>
                </c:pt>
                <c:pt idx="21">
                  <c:v>32.539070585926169</c:v>
                </c:pt>
                <c:pt idx="22">
                  <c:v>32.412148567141571</c:v>
                </c:pt>
                <c:pt idx="23">
                  <c:v>32.128771670720973</c:v>
                </c:pt>
                <c:pt idx="24">
                  <c:v>31.615945096664372</c:v>
                </c:pt>
                <c:pt idx="25">
                  <c:v>30.800674044971775</c:v>
                </c:pt>
                <c:pt idx="26">
                  <c:v>29.609963715643175</c:v>
                </c:pt>
                <c:pt idx="27">
                  <c:v>27.970819308678578</c:v>
                </c:pt>
                <c:pt idx="28">
                  <c:v>25.81024602407798</c:v>
                </c:pt>
                <c:pt idx="29">
                  <c:v>23.05524906184138</c:v>
                </c:pt>
                <c:pt idx="30">
                  <c:v>19.632833621968778</c:v>
                </c:pt>
                <c:pt idx="31">
                  <c:v>15.470004904460179</c:v>
                </c:pt>
                <c:pt idx="32">
                  <c:v>10.493768109315575</c:v>
                </c:pt>
                <c:pt idx="33">
                  <c:v>4.6311284365349721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1-4EAE-B005-B0E82FE8A9AA}"/>
            </c:ext>
          </c:extLst>
        </c:ser>
        <c:ser>
          <c:idx val="7"/>
          <c:order val="1"/>
          <c:tx>
            <c:strRef>
              <c:f>Regression!$N$23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Regression!$W$15:$BJ$15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</c:numCache>
            </c:numRef>
          </c:xVal>
          <c:yVal>
            <c:numRef>
              <c:f>Regression!$W$23:$BJ$23</c:f>
              <c:numCache>
                <c:formatCode>General</c:formatCode>
                <c:ptCount val="40"/>
                <c:pt idx="0">
                  <c:v>1.3785854452791446</c:v>
                </c:pt>
                <c:pt idx="1">
                  <c:v>1.5889023041234085</c:v>
                </c:pt>
                <c:pt idx="2">
                  <c:v>1.8293738865534814</c:v>
                </c:pt>
                <c:pt idx="3">
                  <c:v>2.1037029860549299</c:v>
                </c:pt>
                <c:pt idx="4">
                  <c:v>2.4158508841812996</c:v>
                </c:pt>
                <c:pt idx="5">
                  <c:v>2.7699911052623212</c:v>
                </c:pt>
                <c:pt idx="6">
                  <c:v>3.1704383716153872</c:v>
                </c:pt>
                <c:pt idx="7">
                  <c:v>3.6215479951182501</c:v>
                </c:pt>
                <c:pt idx="8">
                  <c:v>3.8674410122011103</c:v>
                </c:pt>
                <c:pt idx="9">
                  <c:v>4.1275815649644372</c:v>
                </c:pt>
                <c:pt idx="10">
                  <c:v>4.6925362399460218</c:v>
                </c:pt>
                <c:pt idx="11">
                  <c:v>5.3199374578368133</c:v>
                </c:pt>
                <c:pt idx="12">
                  <c:v>9.4522355888276035</c:v>
                </c:pt>
                <c:pt idx="13">
                  <c:v>14.977012633363044</c:v>
                </c:pt>
                <c:pt idx="14">
                  <c:v>20.731660384339317</c:v>
                </c:pt>
                <c:pt idx="15">
                  <c:v>25.358983551488773</c:v>
                </c:pt>
                <c:pt idx="16">
                  <c:v>28.36570942919856</c:v>
                </c:pt>
                <c:pt idx="17">
                  <c:v>30.058212990416628</c:v>
                </c:pt>
                <c:pt idx="18">
                  <c:v>30.934784760730523</c:v>
                </c:pt>
                <c:pt idx="19">
                  <c:v>31.369227544117415</c:v>
                </c:pt>
                <c:pt idx="20">
                  <c:v>31.69149054250309</c:v>
                </c:pt>
                <c:pt idx="21">
                  <c:v>31.434415241836518</c:v>
                </c:pt>
                <c:pt idx="22">
                  <c:v>31.015532283281949</c:v>
                </c:pt>
                <c:pt idx="23">
                  <c:v>30.403948866839379</c:v>
                </c:pt>
                <c:pt idx="24">
                  <c:v>29.56877219250881</c:v>
                </c:pt>
                <c:pt idx="25">
                  <c:v>28.479109460290239</c:v>
                </c:pt>
                <c:pt idx="26">
                  <c:v>27.10406787018367</c:v>
                </c:pt>
                <c:pt idx="27">
                  <c:v>25.412754622189098</c:v>
                </c:pt>
                <c:pt idx="28">
                  <c:v>23.374276916306528</c:v>
                </c:pt>
                <c:pt idx="29">
                  <c:v>20.957741952535955</c:v>
                </c:pt>
                <c:pt idx="30">
                  <c:v>18.132256930877382</c:v>
                </c:pt>
                <c:pt idx="31">
                  <c:v>14.866929051330811</c:v>
                </c:pt>
                <c:pt idx="32">
                  <c:v>11.130865513896239</c:v>
                </c:pt>
                <c:pt idx="33">
                  <c:v>6.8931735185736684</c:v>
                </c:pt>
                <c:pt idx="34">
                  <c:v>2.1229602653631012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B1-4EAE-B005-B0E82FE8A9AA}"/>
            </c:ext>
          </c:extLst>
        </c:ser>
        <c:ser>
          <c:idx val="6"/>
          <c:order val="2"/>
          <c:tx>
            <c:strRef>
              <c:f>Regression!$N$22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Regression!$W$15:$BJ$15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</c:numCache>
            </c:numRef>
          </c:xVal>
          <c:yVal>
            <c:numRef>
              <c:f>Regression!$W$22:$BJ$22</c:f>
              <c:numCache>
                <c:formatCode>General</c:formatCode>
                <c:ptCount val="40"/>
                <c:pt idx="0">
                  <c:v>1.0591749138035287</c:v>
                </c:pt>
                <c:pt idx="1">
                  <c:v>1.2657352289852</c:v>
                </c:pt>
                <c:pt idx="2">
                  <c:v>1.5104963690835944</c:v>
                </c:pt>
                <c:pt idx="3">
                  <c:v>1.7996520470013175</c:v>
                </c:pt>
                <c:pt idx="4">
                  <c:v>2.1400431027544893</c:v>
                </c:pt>
                <c:pt idx="5">
                  <c:v>2.5390761901662779</c:v>
                </c:pt>
                <c:pt idx="6">
                  <c:v>3.0045679512189256</c:v>
                </c:pt>
                <c:pt idx="7">
                  <c:v>3.544493722733129</c:v>
                </c:pt>
                <c:pt idx="8">
                  <c:v>3.8448175817403296</c:v>
                </c:pt>
                <c:pt idx="9">
                  <c:v>4.1666216101378302</c:v>
                </c:pt>
                <c:pt idx="10">
                  <c:v>4.8780194953781573</c:v>
                </c:pt>
                <c:pt idx="11">
                  <c:v>5.68443613337418</c:v>
                </c:pt>
                <c:pt idx="12">
                  <c:v>11.158709773168518</c:v>
                </c:pt>
                <c:pt idx="13">
                  <c:v>18.038045148554104</c:v>
                </c:pt>
                <c:pt idx="14">
                  <c:v>23.864470818086051</c:v>
                </c:pt>
                <c:pt idx="15">
                  <c:v>27.3649296864055</c:v>
                </c:pt>
                <c:pt idx="16">
                  <c:v>29.052552413331568</c:v>
                </c:pt>
                <c:pt idx="17">
                  <c:v>29.779865946889451</c:v>
                </c:pt>
                <c:pt idx="18">
                  <c:v>30.078064244445969</c:v>
                </c:pt>
                <c:pt idx="19">
                  <c:v>29.915865790356392</c:v>
                </c:pt>
                <c:pt idx="20">
                  <c:v>29.380120869204443</c:v>
                </c:pt>
                <c:pt idx="21">
                  <c:v>28.679368863664489</c:v>
                </c:pt>
                <c:pt idx="22">
                  <c:v>27.838678973736538</c:v>
                </c:pt>
                <c:pt idx="23">
                  <c:v>26.883120399420587</c:v>
                </c:pt>
                <c:pt idx="24">
                  <c:v>25.837762340716637</c:v>
                </c:pt>
                <c:pt idx="25">
                  <c:v>24.727673997624684</c:v>
                </c:pt>
                <c:pt idx="26">
                  <c:v>23.577924570144731</c:v>
                </c:pt>
                <c:pt idx="27">
                  <c:v>22.41358325827678</c:v>
                </c:pt>
                <c:pt idx="28">
                  <c:v>21.259719262020827</c:v>
                </c:pt>
                <c:pt idx="29">
                  <c:v>20.141401781376871</c:v>
                </c:pt>
                <c:pt idx="30">
                  <c:v>19.08370001634492</c:v>
                </c:pt>
                <c:pt idx="31">
                  <c:v>18.111683166924966</c:v>
                </c:pt>
                <c:pt idx="32">
                  <c:v>17.250420433117014</c:v>
                </c:pt>
                <c:pt idx="33">
                  <c:v>16.52498101492106</c:v>
                </c:pt>
                <c:pt idx="34">
                  <c:v>15.960434112337108</c:v>
                </c:pt>
                <c:pt idx="35">
                  <c:v>15.581848925365154</c:v>
                </c:pt>
                <c:pt idx="36">
                  <c:v>15.4142946540052</c:v>
                </c:pt>
                <c:pt idx="37">
                  <c:v>15.482840498257245</c:v>
                </c:pt>
                <c:pt idx="38">
                  <c:v>15.81255565812129</c:v>
                </c:pt>
                <c:pt idx="39">
                  <c:v>16.428509333597336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B1-4EAE-B005-B0E82FE8A9AA}"/>
            </c:ext>
          </c:extLst>
        </c:ser>
        <c:ser>
          <c:idx val="5"/>
          <c:order val="3"/>
          <c:tx>
            <c:strRef>
              <c:f>Regression!$N$21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xVal>
            <c:numRef>
              <c:f>Regression!$W$15:$BJ$15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</c:numCache>
            </c:numRef>
          </c:xVal>
          <c:yVal>
            <c:numRef>
              <c:f>Regression!$W$21:$BJ$21</c:f>
              <c:numCache>
                <c:formatCode>General</c:formatCode>
                <c:ptCount val="40"/>
                <c:pt idx="0">
                  <c:v>0.75253454468171055</c:v>
                </c:pt>
                <c:pt idx="1">
                  <c:v>0.94969821018433553</c:v>
                </c:pt>
                <c:pt idx="2">
                  <c:v>1.1962921520993608</c:v>
                </c:pt>
                <c:pt idx="3">
                  <c:v>1.5034223257317803</c:v>
                </c:pt>
                <c:pt idx="4">
                  <c:v>1.8839643439743463</c:v>
                </c:pt>
                <c:pt idx="5">
                  <c:v>2.3524371119602954</c:v>
                </c:pt>
                <c:pt idx="6">
                  <c:v>2.9246051903744514</c:v>
                </c:pt>
                <c:pt idx="7">
                  <c:v>3.6166944876117593</c:v>
                </c:pt>
                <c:pt idx="8">
                  <c:v>4.012602638360125</c:v>
                </c:pt>
                <c:pt idx="9">
                  <c:v>4.4441117195413513</c:v>
                </c:pt>
                <c:pt idx="10">
                  <c:v>5.4196071811025428</c:v>
                </c:pt>
                <c:pt idx="11">
                  <c:v>6.5509344193567438</c:v>
                </c:pt>
                <c:pt idx="12">
                  <c:v>14.180162448364701</c:v>
                </c:pt>
                <c:pt idx="13">
                  <c:v>21.851800468918938</c:v>
                </c:pt>
                <c:pt idx="14">
                  <c:v>26.110132310486669</c:v>
                </c:pt>
                <c:pt idx="15">
                  <c:v>27.739720582997528</c:v>
                </c:pt>
                <c:pt idx="16">
                  <c:v>28.271636890305022</c:v>
                </c:pt>
                <c:pt idx="17">
                  <c:v>28.283806832877236</c:v>
                </c:pt>
                <c:pt idx="18">
                  <c:v>27.716277799408743</c:v>
                </c:pt>
                <c:pt idx="19">
                  <c:v>26.960575943052252</c:v>
                </c:pt>
                <c:pt idx="20">
                  <c:v>26.07997246380776</c:v>
                </c:pt>
                <c:pt idx="21">
                  <c:v>25.137738561675267</c:v>
                </c:pt>
                <c:pt idx="22">
                  <c:v>24.197145436654775</c:v>
                </c:pt>
                <c:pt idx="23">
                  <c:v>23.321464288746281</c:v>
                </c:pt>
                <c:pt idx="24">
                  <c:v>22.57396631794979</c:v>
                </c:pt>
                <c:pt idx="25">
                  <c:v>22.017922724265297</c:v>
                </c:pt>
                <c:pt idx="26">
                  <c:v>21.716604707692802</c:v>
                </c:pt>
                <c:pt idx="27">
                  <c:v>21.733283468232315</c:v>
                </c:pt>
                <c:pt idx="28">
                  <c:v>22.131230205883817</c:v>
                </c:pt>
                <c:pt idx="29">
                  <c:v>22.973716120647325</c:v>
                </c:pt>
                <c:pt idx="30">
                  <c:v>24.324012412522837</c:v>
                </c:pt>
                <c:pt idx="31">
                  <c:v>26.245390281510343</c:v>
                </c:pt>
                <c:pt idx="32">
                  <c:v>28.801120927609851</c:v>
                </c:pt>
                <c:pt idx="33">
                  <c:v>32.054475550821365</c:v>
                </c:pt>
                <c:pt idx="34">
                  <c:v>36.068725351144863</c:v>
                </c:pt>
                <c:pt idx="35">
                  <c:v>40.907141528580368</c:v>
                </c:pt>
                <c:pt idx="36">
                  <c:v>46.632995283127869</c:v>
                </c:pt>
                <c:pt idx="37">
                  <c:v>53.309557814787368</c:v>
                </c:pt>
                <c:pt idx="38">
                  <c:v>61.00010032355889</c:v>
                </c:pt>
                <c:pt idx="39">
                  <c:v>69.767894009442401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B1-4EAE-B005-B0E82FE8A9AA}"/>
            </c:ext>
          </c:extLst>
        </c:ser>
        <c:ser>
          <c:idx val="4"/>
          <c:order val="4"/>
          <c:tx>
            <c:strRef>
              <c:f>Regression!$N$20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Regression!$W$15:$BJ$15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</c:numCache>
            </c:numRef>
          </c:xVal>
          <c:yVal>
            <c:numRef>
              <c:f>Regression!$W$20:$BJ$20</c:f>
              <c:numCache>
                <c:formatCode>General</c:formatCode>
                <c:ptCount val="40"/>
                <c:pt idx="0">
                  <c:v>0.47079137394304033</c:v>
                </c:pt>
                <c:pt idx="1">
                  <c:v>0.64964215286019655</c:v>
                </c:pt>
                <c:pt idx="2">
                  <c:v>0.89408915757788643</c:v>
                </c:pt>
                <c:pt idx="3">
                  <c:v>1.2261269462733988</c:v>
                </c:pt>
                <c:pt idx="4">
                  <c:v>1.6733652382952355</c:v>
                </c:pt>
                <c:pt idx="5">
                  <c:v>2.2689991750952081</c:v>
                </c:pt>
                <c:pt idx="6">
                  <c:v>3.0504318594413724</c:v>
                </c:pt>
                <c:pt idx="7">
                  <c:v>4.0556467321817005</c:v>
                </c:pt>
                <c:pt idx="8">
                  <c:v>4.6526193464431849</c:v>
                </c:pt>
                <c:pt idx="9">
                  <c:v>5.3165015226003147</c:v>
                </c:pt>
                <c:pt idx="10">
                  <c:v>6.8488800921795079</c:v>
                </c:pt>
                <c:pt idx="11">
                  <c:v>8.6414093780571548</c:v>
                </c:pt>
                <c:pt idx="12">
                  <c:v>18.876856787548864</c:v>
                </c:pt>
                <c:pt idx="13">
                  <c:v>24.473474552067454</c:v>
                </c:pt>
                <c:pt idx="14">
                  <c:v>25.959404933792896</c:v>
                </c:pt>
                <c:pt idx="15">
                  <c:v>26.267316714616356</c:v>
                </c:pt>
                <c:pt idx="16">
                  <c:v>25.800192252781876</c:v>
                </c:pt>
                <c:pt idx="17">
                  <c:v>25.065032875643922</c:v>
                </c:pt>
                <c:pt idx="18">
                  <c:v>24.176196193117971</c:v>
                </c:pt>
                <c:pt idx="19">
                  <c:v>23.217395405204016</c:v>
                </c:pt>
                <c:pt idx="20">
                  <c:v>22.27234371190206</c:v>
                </c:pt>
                <c:pt idx="21">
                  <c:v>21.424754313212109</c:v>
                </c:pt>
                <c:pt idx="22">
                  <c:v>20.758340409134156</c:v>
                </c:pt>
                <c:pt idx="23">
                  <c:v>20.356815199668201</c:v>
                </c:pt>
                <c:pt idx="24">
                  <c:v>20.303891884814249</c:v>
                </c:pt>
                <c:pt idx="25">
                  <c:v>20.683283664572294</c:v>
                </c:pt>
                <c:pt idx="26">
                  <c:v>21.578703738942338</c:v>
                </c:pt>
                <c:pt idx="27">
                  <c:v>23.073865307924383</c:v>
                </c:pt>
                <c:pt idx="28">
                  <c:v>25.25248157151843</c:v>
                </c:pt>
                <c:pt idx="29">
                  <c:v>28.198265729724472</c:v>
                </c:pt>
                <c:pt idx="30">
                  <c:v>31.994930982542527</c:v>
                </c:pt>
                <c:pt idx="31">
                  <c:v>36.72619052997257</c:v>
                </c:pt>
                <c:pt idx="32">
                  <c:v>42.475757572014615</c:v>
                </c:pt>
                <c:pt idx="33">
                  <c:v>49.327345308668669</c:v>
                </c:pt>
                <c:pt idx="34">
                  <c:v>57.3646669399347</c:v>
                </c:pt>
                <c:pt idx="35">
                  <c:v>66.671435665812737</c:v>
                </c:pt>
                <c:pt idx="36">
                  <c:v>77.331364686302791</c:v>
                </c:pt>
                <c:pt idx="37">
                  <c:v>89.428167201404847</c:v>
                </c:pt>
                <c:pt idx="38">
                  <c:v>103.04555641111888</c:v>
                </c:pt>
                <c:pt idx="39">
                  <c:v>118.26724551544493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B1-4EAE-B005-B0E82FE8A9AA}"/>
            </c:ext>
          </c:extLst>
        </c:ser>
        <c:ser>
          <c:idx val="3"/>
          <c:order val="5"/>
          <c:tx>
            <c:strRef>
              <c:f>Regression!$N$19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Regression!$W$15:$BJ$15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</c:numCache>
            </c:numRef>
          </c:xVal>
          <c:yVal>
            <c:numRef>
              <c:f>Regression!$W$19:$BJ$19</c:f>
              <c:numCache>
                <c:formatCode>General</c:formatCode>
                <c:ptCount val="40"/>
                <c:pt idx="0">
                  <c:v>0.23306119093717947</c:v>
                </c:pt>
                <c:pt idx="1">
                  <c:v>0.37968551678910512</c:v>
                </c:pt>
                <c:pt idx="2">
                  <c:v>0.61611727720409393</c:v>
                </c:pt>
                <c:pt idx="3">
                  <c:v>0.99346357671025276</c:v>
                </c:pt>
                <c:pt idx="4">
                  <c:v>1.585937276165678</c:v>
                </c:pt>
                <c:pt idx="5">
                  <c:v>2.4926994874898081</c:v>
                </c:pt>
                <c:pt idx="6">
                  <c:v>3.8275594744503607</c:v>
                </c:pt>
                <c:pt idx="7">
                  <c:v>5.6842868330814422</c:v>
                </c:pt>
                <c:pt idx="8">
                  <c:v>6.8168155798999548</c:v>
                </c:pt>
                <c:pt idx="9">
                  <c:v>8.07302733681062</c:v>
                </c:pt>
                <c:pt idx="10">
                  <c:v>10.855657453568657</c:v>
                </c:pt>
                <c:pt idx="11">
                  <c:v>13.745599262238038</c:v>
                </c:pt>
                <c:pt idx="12">
                  <c:v>22.212478138049459</c:v>
                </c:pt>
                <c:pt idx="13">
                  <c:v>23.431144956842068</c:v>
                </c:pt>
                <c:pt idx="14">
                  <c:v>23.290461736585652</c:v>
                </c:pt>
                <c:pt idx="15">
                  <c:v>22.669510325613956</c:v>
                </c:pt>
                <c:pt idx="16">
                  <c:v>21.847101150754263</c:v>
                </c:pt>
                <c:pt idx="17">
                  <c:v>20.909629412006566</c:v>
                </c:pt>
                <c:pt idx="18">
                  <c:v>19.943490309370873</c:v>
                </c:pt>
                <c:pt idx="19">
                  <c:v>19.03507904284718</c:v>
                </c:pt>
                <c:pt idx="20">
                  <c:v>18.270790812435486</c:v>
                </c:pt>
                <c:pt idx="21">
                  <c:v>17.73702081813579</c:v>
                </c:pt>
                <c:pt idx="22">
                  <c:v>17.520164259948093</c:v>
                </c:pt>
                <c:pt idx="23">
                  <c:v>17.706616337872397</c:v>
                </c:pt>
                <c:pt idx="24">
                  <c:v>18.382772251908705</c:v>
                </c:pt>
                <c:pt idx="25">
                  <c:v>19.63502720205701</c:v>
                </c:pt>
                <c:pt idx="26">
                  <c:v>21.549776388317312</c:v>
                </c:pt>
                <c:pt idx="27">
                  <c:v>24.213415010689612</c:v>
                </c:pt>
                <c:pt idx="28">
                  <c:v>27.712338269173916</c:v>
                </c:pt>
                <c:pt idx="29">
                  <c:v>32.132941363770229</c:v>
                </c:pt>
                <c:pt idx="30">
                  <c:v>37.561619494478535</c:v>
                </c:pt>
                <c:pt idx="31">
                  <c:v>44.084767861298829</c:v>
                </c:pt>
                <c:pt idx="32">
                  <c:v>51.788781664231138</c:v>
                </c:pt>
                <c:pt idx="33">
                  <c:v>60.760056103275431</c:v>
                </c:pt>
                <c:pt idx="34">
                  <c:v>71.084986378431751</c:v>
                </c:pt>
                <c:pt idx="35">
                  <c:v>82.849967689700023</c:v>
                </c:pt>
                <c:pt idx="36">
                  <c:v>96.141395237080346</c:v>
                </c:pt>
                <c:pt idx="37">
                  <c:v>111.04566422057265</c:v>
                </c:pt>
                <c:pt idx="38">
                  <c:v>127.64916984017695</c:v>
                </c:pt>
                <c:pt idx="39">
                  <c:v>146.03830729589333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B1-4EAE-B005-B0E82FE8A9AA}"/>
            </c:ext>
          </c:extLst>
        </c:ser>
        <c:ser>
          <c:idx val="1"/>
          <c:order val="6"/>
          <c:tx>
            <c:strRef>
              <c:f>Regression!$N$18</c:f>
              <c:strCache>
                <c:ptCount val="1"/>
                <c:pt idx="0">
                  <c:v>10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Regression!$W$15:$BJ$15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</c:numCache>
            </c:numRef>
          </c:xVal>
          <c:yVal>
            <c:numRef>
              <c:f>Regression!$W$18:$BJ$18</c:f>
              <c:numCache>
                <c:formatCode>General</c:formatCode>
                <c:ptCount val="40"/>
                <c:pt idx="0">
                  <c:v>6.7768533505362091E-2</c:v>
                </c:pt>
                <c:pt idx="1">
                  <c:v>0.16223121256469145</c:v>
                </c:pt>
                <c:pt idx="2">
                  <c:v>0.38576709980749702</c:v>
                </c:pt>
                <c:pt idx="3">
                  <c:v>0.90301212736961223</c:v>
                </c:pt>
                <c:pt idx="4">
                  <c:v>2.040209237507586</c:v>
                </c:pt>
                <c:pt idx="5">
                  <c:v>4.2818228950180677</c:v>
                </c:pt>
                <c:pt idx="6">
                  <c:v>7.8818248038697414</c:v>
                </c:pt>
                <c:pt idx="7">
                  <c:v>12.116814974797332</c:v>
                </c:pt>
                <c:pt idx="8">
                  <c:v>14.020919164116801</c:v>
                </c:pt>
                <c:pt idx="9">
                  <c:v>15.601689641785249</c:v>
                </c:pt>
                <c:pt idx="10">
                  <c:v>17.720347459356862</c:v>
                </c:pt>
                <c:pt idx="11">
                  <c:v>18.780546251110273</c:v>
                </c:pt>
                <c:pt idx="12">
                  <c:v>19.604704998184509</c:v>
                </c:pt>
                <c:pt idx="13">
                  <c:v>19.148845338680484</c:v>
                </c:pt>
                <c:pt idx="14">
                  <c:v>18.487404272505806</c:v>
                </c:pt>
                <c:pt idx="15">
                  <c:v>17.653844575943133</c:v>
                </c:pt>
                <c:pt idx="16">
                  <c:v>16.719483448992456</c:v>
                </c:pt>
                <c:pt idx="17">
                  <c:v>15.755638091653779</c:v>
                </c:pt>
                <c:pt idx="18">
                  <c:v>14.833625703927105</c:v>
                </c:pt>
                <c:pt idx="19">
                  <c:v>14.024763485812429</c:v>
                </c:pt>
                <c:pt idx="20">
                  <c:v>13.400368637309752</c:v>
                </c:pt>
                <c:pt idx="21">
                  <c:v>13.031758358419076</c:v>
                </c:pt>
                <c:pt idx="22">
                  <c:v>12.990249849140401</c:v>
                </c:pt>
                <c:pt idx="23">
                  <c:v>13.347160309473722</c:v>
                </c:pt>
                <c:pt idx="24">
                  <c:v>14.173806939419048</c:v>
                </c:pt>
                <c:pt idx="25">
                  <c:v>15.541506938976365</c:v>
                </c:pt>
                <c:pt idx="26">
                  <c:v>17.521577508145686</c:v>
                </c:pt>
                <c:pt idx="27">
                  <c:v>20.185335846927011</c:v>
                </c:pt>
                <c:pt idx="28">
                  <c:v>23.604099155320334</c:v>
                </c:pt>
                <c:pt idx="29">
                  <c:v>27.84918463332566</c:v>
                </c:pt>
                <c:pt idx="30">
                  <c:v>32.991909480942979</c:v>
                </c:pt>
                <c:pt idx="31">
                  <c:v>39.1035908981723</c:v>
                </c:pt>
                <c:pt idx="32">
                  <c:v>46.25554608501362</c:v>
                </c:pt>
                <c:pt idx="33">
                  <c:v>54.519092241466936</c:v>
                </c:pt>
                <c:pt idx="34">
                  <c:v>63.965546567532257</c:v>
                </c:pt>
                <c:pt idx="35">
                  <c:v>74.66622626320958</c:v>
                </c:pt>
                <c:pt idx="36">
                  <c:v>86.692448528498915</c:v>
                </c:pt>
                <c:pt idx="37">
                  <c:v>100.11553056340021</c:v>
                </c:pt>
                <c:pt idx="38">
                  <c:v>115.00678956791357</c:v>
                </c:pt>
                <c:pt idx="39">
                  <c:v>131.43754274203891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B1-4EAE-B005-B0E82FE8A9AA}"/>
            </c:ext>
          </c:extLst>
        </c:ser>
        <c:ser>
          <c:idx val="2"/>
          <c:order val="7"/>
          <c:tx>
            <c:strRef>
              <c:f>Regression!$N$17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Regression!$W$15:$BJ$15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</c:numCache>
            </c:numRef>
          </c:xVal>
          <c:yVal>
            <c:numRef>
              <c:f>Regression!$W$17:$BJ$17</c:f>
              <c:numCache>
                <c:formatCode>General</c:formatCode>
                <c:ptCount val="40"/>
                <c:pt idx="0">
                  <c:v>2.8718958535032509E-3</c:v>
                </c:pt>
                <c:pt idx="1">
                  <c:v>2.9819354309091835E-2</c:v>
                </c:pt>
                <c:pt idx="2">
                  <c:v>0.30366067229478755</c:v>
                </c:pt>
                <c:pt idx="3">
                  <c:v>2.5864633225335232</c:v>
                </c:pt>
                <c:pt idx="4">
                  <c:v>9.3207712801225213</c:v>
                </c:pt>
                <c:pt idx="5">
                  <c:v>12.431589291199964</c:v>
                </c:pt>
                <c:pt idx="6">
                  <c:v>12.84356307399802</c:v>
                </c:pt>
                <c:pt idx="7">
                  <c:v>12.884600032954024</c:v>
                </c:pt>
                <c:pt idx="8">
                  <c:v>12.887621013469408</c:v>
                </c:pt>
                <c:pt idx="9">
                  <c:v>12.842831099041295</c:v>
                </c:pt>
                <c:pt idx="10">
                  <c:v>12.800845711895082</c:v>
                </c:pt>
                <c:pt idx="11">
                  <c:v>12.748360317673351</c:v>
                </c:pt>
                <c:pt idx="12">
                  <c:v>12.339207416431895</c:v>
                </c:pt>
                <c:pt idx="13">
                  <c:v>11.713729378302437</c:v>
                </c:pt>
                <c:pt idx="14">
                  <c:v>10.910405403284981</c:v>
                </c:pt>
                <c:pt idx="15">
                  <c:v>9.9677146913795234</c:v>
                </c:pt>
                <c:pt idx="16">
                  <c:v>8.9241364425860681</c:v>
                </c:pt>
                <c:pt idx="17">
                  <c:v>7.8181498569046095</c:v>
                </c:pt>
                <c:pt idx="18">
                  <c:v>6.6882341343351541</c:v>
                </c:pt>
                <c:pt idx="19">
                  <c:v>5.5728684748776951</c:v>
                </c:pt>
                <c:pt idx="20">
                  <c:v>4.5105320785322398</c:v>
                </c:pt>
                <c:pt idx="21">
                  <c:v>3.5397041452987814</c:v>
                </c:pt>
                <c:pt idx="22">
                  <c:v>2.6988638751773255</c:v>
                </c:pt>
                <c:pt idx="23">
                  <c:v>2.0264904681678697</c:v>
                </c:pt>
                <c:pt idx="24">
                  <c:v>1.5610631242704081</c:v>
                </c:pt>
                <c:pt idx="25">
                  <c:v>1.3410610434849524</c:v>
                </c:pt>
                <c:pt idx="26">
                  <c:v>1.4049634258114967</c:v>
                </c:pt>
                <c:pt idx="27">
                  <c:v>1.7912494712500422</c:v>
                </c:pt>
                <c:pt idx="28">
                  <c:v>2.5383983798005882</c:v>
                </c:pt>
                <c:pt idx="29">
                  <c:v>3.6848893514631236</c:v>
                </c:pt>
                <c:pt idx="30">
                  <c:v>5.2692015862376635</c:v>
                </c:pt>
                <c:pt idx="31">
                  <c:v>7.3298142841242084</c:v>
                </c:pt>
                <c:pt idx="32">
                  <c:v>9.9052066451227478</c:v>
                </c:pt>
                <c:pt idx="33">
                  <c:v>13.0338578692333</c:v>
                </c:pt>
                <c:pt idx="34">
                  <c:v>16.754247156455857</c:v>
                </c:pt>
                <c:pt idx="35">
                  <c:v>21.104853706790387</c:v>
                </c:pt>
                <c:pt idx="36">
                  <c:v>26.124156720236929</c:v>
                </c:pt>
                <c:pt idx="37">
                  <c:v>31.850635396795482</c:v>
                </c:pt>
                <c:pt idx="38">
                  <c:v>38.322768936466034</c:v>
                </c:pt>
                <c:pt idx="39">
                  <c:v>45.579036539248555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B1-4EAE-B005-B0E82FE8A9AA}"/>
            </c:ext>
          </c:extLst>
        </c:ser>
        <c:ser>
          <c:idx val="0"/>
          <c:order val="8"/>
          <c:tx>
            <c:strRef>
              <c:f>Regression!$N$16</c:f>
              <c:strCache>
                <c:ptCount val="1"/>
                <c:pt idx="0">
                  <c:v>4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Regression!$W$15:$BJ$15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</c:numCache>
            </c:numRef>
          </c:xVal>
          <c:yVal>
            <c:numRef>
              <c:f>Regression!$W$16:$BJ$16</c:f>
              <c:numCache>
                <c:formatCode>General</c:formatCode>
                <c:ptCount val="40"/>
                <c:pt idx="0">
                  <c:v>6.6115984810919477E-4</c:v>
                </c:pt>
                <c:pt idx="1">
                  <c:v>1.6402262092433041E-2</c:v>
                </c:pt>
                <c:pt idx="2">
                  <c:v>0.39317096865018869</c:v>
                </c:pt>
                <c:pt idx="3">
                  <c:v>5.2118057155888193</c:v>
                </c:pt>
                <c:pt idx="4">
                  <c:v>10.285693486729139</c:v>
                </c:pt>
                <c:pt idx="5">
                  <c:v>10.70517328836868</c:v>
                </c:pt>
                <c:pt idx="6">
                  <c:v>10.722774775925155</c:v>
                </c:pt>
                <c:pt idx="7">
                  <c:v>10.670196165938012</c:v>
                </c:pt>
                <c:pt idx="8">
                  <c:v>10.651099336645505</c:v>
                </c:pt>
                <c:pt idx="9">
                  <c:v>10.629460508350956</c:v>
                </c:pt>
                <c:pt idx="10">
                  <c:v>10.578675976355738</c:v>
                </c:pt>
                <c:pt idx="11">
                  <c:v>10.518080813152361</c:v>
                </c:pt>
                <c:pt idx="12">
                  <c:v>10.076284041013073</c:v>
                </c:pt>
                <c:pt idx="13">
                  <c:v>9.4249579686697871</c:v>
                </c:pt>
                <c:pt idx="14">
                  <c:v>8.593882996122499</c:v>
                </c:pt>
                <c:pt idx="15">
                  <c:v>7.6128395233712132</c:v>
                </c:pt>
                <c:pt idx="16">
                  <c:v>6.5116079504159252</c:v>
                </c:pt>
                <c:pt idx="17">
                  <c:v>5.3199686772566395</c:v>
                </c:pt>
                <c:pt idx="18">
                  <c:v>4.0677021038933523</c:v>
                </c:pt>
                <c:pt idx="19">
                  <c:v>2.7845886303260663</c:v>
                </c:pt>
                <c:pt idx="20">
                  <c:v>1.5004086565547787</c:v>
                </c:pt>
                <c:pt idx="21">
                  <c:v>0.24494258257949042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8.6930502336734605E-2</c:v>
                </c:pt>
                <c:pt idx="35">
                  <c:v>2.3604010255054604</c:v>
                </c:pt>
                <c:pt idx="36">
                  <c:v>5.1092914484701666</c:v>
                </c:pt>
                <c:pt idx="37">
                  <c:v>8.3633821712308887</c:v>
                </c:pt>
                <c:pt idx="38">
                  <c:v>12.152453593787605</c:v>
                </c:pt>
                <c:pt idx="39">
                  <c:v>16.506286116140323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B1-4EAE-B005-B0E82FE8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4656"/>
        <c:axId val="1847378816"/>
      </c:scatterChart>
      <c:valAx>
        <c:axId val="184737465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(N. Mi)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8816"/>
        <c:crosses val="autoZero"/>
        <c:crossBetween val="midCat"/>
      </c:valAx>
      <c:valAx>
        <c:axId val="184737881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Inflow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4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1858988027602"/>
          <c:y val="0.14436097720929636"/>
          <c:w val="0.11047606981520204"/>
          <c:h val="0.7052595297040247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31749</xdr:rowOff>
    </xdr:from>
    <xdr:to>
      <xdr:col>9</xdr:col>
      <xdr:colOff>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100" y="31749"/>
              <a:ext cx="6134100" cy="41592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NWS23 Hurricane Wind Inflow Angle</a:t>
              </a:r>
            </a:p>
            <a:p>
              <a:endParaRPr lang="en-US" sz="1100" baseline="0"/>
            </a:p>
            <a:p>
              <a:r>
                <a:rPr lang="en-US" sz="1100" baseline="0"/>
                <a:t>Final Regression: Given Rmax and Distance from Hurricane center, Calculate Inflow Angle (Phi)</a:t>
              </a:r>
            </a:p>
            <a:p>
              <a:r>
                <a:rPr lang="en-US" sz="1100" baseline="0"/>
                <a:t>Rmax = Radius of Maximum Winds</a:t>
              </a:r>
            </a:p>
            <a:p>
              <a:r>
                <a:rPr lang="en-US" sz="1100" baseline="0"/>
                <a:t>r_PhiMax = Radius of Maximum Pho Value</a:t>
              </a:r>
            </a:p>
            <a:p>
              <a:endParaRPr lang="en-US" sz="1100" baseline="0"/>
            </a:p>
            <a:p>
              <a:r>
                <a:rPr lang="en-US" sz="1100" baseline="0"/>
                <a:t>r_PhiMax =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3.0688 ∗ 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𝑅𝑚𝑎𝑥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) − 2.7151</m:t>
                  </m:r>
                </m:oMath>
              </a14:m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/>
                <a:t>If  distance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(d)</a:t>
              </a:r>
              <a:r>
                <a:rPr lang="en-US" sz="1100" baseline="0"/>
                <a:t> &lt;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r_PhiMax</a:t>
              </a:r>
              <a:r>
                <a:rPr lang="en-US" sz="1100" baseline="0"/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=11.438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 b="0" i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 </m:t>
                        </m:r>
                        <m:r>
                          <m:rPr>
                            <m:nor/>
                          </m:rPr>
                          <a:rPr lang="en-US" sz="1100" b="0" i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Rmax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−1.416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1.1453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∗ 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1.4536</m:t>
                    </m:r>
                  </m:oMath>
                </m:oMathPara>
              </a14:m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PhiMax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9.7043566358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ln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2.7295806727</m:t>
                    </m:r>
                  </m:oMath>
                </m:oMathPara>
              </a14:m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Phi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𝑃h𝑖𝑀𝑎𝑥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 distance (d) &gt; r_PhiMax (if d &gt; 130, d = 130)*: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0.0000896902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0.0036924418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0.0072307906</m:t>
                    </m:r>
                  </m:oMath>
                </m:oMathPara>
              </a14:m>
              <a:endParaRPr lang="en-US" i="1" baseline="0">
                <a:effectLst/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0.0000029660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0.0000905320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0.0010373287</m:t>
                    </m:r>
                  </m:oMath>
                </m:oMathPara>
              </a14:m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−0.0000000592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 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0.0000019826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− 0.0000020198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b="0" baseline="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9.7043566341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ln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2.7295806689</m:t>
                    </m:r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𝑃h𝑖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𝑅𝑚𝑎𝑥</m:t>
                                </m:r>
                              </m:e>
                            </m:d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)+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−(3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𝑅𝑚𝑎𝑥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−(3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𝑅𝑚𝑎𝑥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))+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</m:t>
                    </m:r>
                  </m:oMath>
                </m:oMathPara>
              </a14:m>
              <a:endParaRPr lang="en-US" sz="1100"/>
            </a:p>
            <a:p>
              <a:r>
                <a:rPr lang="en-US" sz="1100"/>
                <a:t>*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Relationship is valid until 130 n.mi. After 130 nmi, assume a the point has reached the asymptote of inflow angle at 130 nmi.  This is due to the limits of the NWS23 paper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100" y="31749"/>
              <a:ext cx="6134100" cy="41592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NWS23 Hurricane Wind Inflow Angle</a:t>
              </a:r>
            </a:p>
            <a:p>
              <a:endParaRPr lang="en-US" sz="1100" baseline="0"/>
            </a:p>
            <a:p>
              <a:r>
                <a:rPr lang="en-US" sz="1100" baseline="0"/>
                <a:t>Final Regression: Given Rmax and Distance from Hurricane center, Calculate Inflow Angle (Phi)</a:t>
              </a:r>
            </a:p>
            <a:p>
              <a:r>
                <a:rPr lang="en-US" sz="1100" baseline="0"/>
                <a:t>Rmax = Radius of Maximum Winds</a:t>
              </a:r>
            </a:p>
            <a:p>
              <a:r>
                <a:rPr lang="en-US" sz="1100" baseline="0"/>
                <a:t>r_PhiMax = Radius of Maximum Pho Value</a:t>
              </a:r>
            </a:p>
            <a:p>
              <a:endParaRPr lang="en-US" sz="1100" baseline="0"/>
            </a:p>
            <a:p>
              <a:r>
                <a:rPr lang="en-US" sz="1100" baseline="0"/>
                <a:t>r_PhiMax = </a:t>
              </a:r>
              <a:r>
                <a:rPr lang="en-US" sz="1100" b="0" i="0" baseline="0">
                  <a:latin typeface="Cambria Math" panose="02040503050406030204" pitchFamily="18" charset="0"/>
                </a:rPr>
                <a:t>(</a:t>
              </a:r>
              <a:r>
                <a:rPr lang="en-US" sz="1100" i="0" baseline="0">
                  <a:latin typeface="Cambria Math" panose="02040503050406030204" pitchFamily="18" charset="0"/>
                </a:rPr>
                <a:t>3.0688 * 𝑅𝑚𝑎𝑥) - 2.7151</a:t>
              </a:r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/>
                <a:t>If  distance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(d)</a:t>
              </a:r>
              <a:r>
                <a:rPr lang="en-US" sz="1100" baseline="0"/>
                <a:t> &lt;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r_PhiMax</a:t>
              </a:r>
              <a:r>
                <a:rPr lang="en-US" sz="1100" baseline="0"/>
                <a:t>: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𝑎=11.438〖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"∗ Rmax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−1.416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endParaRPr lang="en-US" sz="1100" b="0"/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𝑏= "(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1.1453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 Rmax)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+ 1.4536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"PhiMax = 9.7043566358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− 2.7295806727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"Phi = "  𝑃ℎ𝑖𝑀𝑎𝑥/(1+ 𝑒^(−𝑎(𝑑−𝑏)) )</a:t>
              </a:r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 distance (d) &gt; r_PhiMax (if d &gt; 130, d = 130)*: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𝑥_1=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0.0000896902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− 0.0036924418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+ 0.0072307906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i="1" baseline="0">
                <a:effectLst/>
                <a:latin typeface="Cambria Math" panose="02040503050406030204" pitchFamily="18" charset="0"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𝑥_2= 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0.0000029660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− 0.0000905320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− 0.0010373287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𝑥_3=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−0.0000000592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0.0000019826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− 0.0000020198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b="0" baseline="0">
                <a:effectLst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 = 9.70435663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41ln(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− 2.7295806689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𝑃ℎ𝑖= 𝑥_3 ((𝑑−(3𝑅𝑚𝑎𝑥))^3)+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 〖((𝑑−(3𝑅𝑚𝑎𝑥))〗^2)+ 𝑥_1 (𝑑−(3𝑅𝑚𝑎𝑥))+𝑐</a:t>
              </a:r>
              <a:endParaRPr lang="en-US" sz="1100"/>
            </a:p>
            <a:p>
              <a:pPr/>
              <a:r>
                <a:rPr lang="en-US" sz="1100"/>
                <a:t>*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Relationship is v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alid until 130 n.mi. After 130 nmi, assume a the point has reached the asymptote of inflow angle at 130 nmi.  This is due to the limits of the NWS23 paper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3</xdr:row>
      <xdr:rowOff>0</xdr:rowOff>
    </xdr:from>
    <xdr:to>
      <xdr:col>17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311150</xdr:colOff>
      <xdr:row>34</xdr:row>
      <xdr:rowOff>6350</xdr:rowOff>
    </xdr:from>
    <xdr:to>
      <xdr:col>17</xdr:col>
      <xdr:colOff>6350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330200</xdr:colOff>
      <xdr:row>18</xdr:row>
      <xdr:rowOff>50800</xdr:rowOff>
    </xdr:from>
    <xdr:to>
      <xdr:col>17</xdr:col>
      <xdr:colOff>25400</xdr:colOff>
      <xdr:row>33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19050</xdr:rowOff>
    </xdr:from>
    <xdr:to>
      <xdr:col>16</xdr:col>
      <xdr:colOff>457200</xdr:colOff>
      <xdr:row>17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33</xdr:row>
      <xdr:rowOff>57150</xdr:rowOff>
    </xdr:from>
    <xdr:to>
      <xdr:col>16</xdr:col>
      <xdr:colOff>381000</xdr:colOff>
      <xdr:row>48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3</xdr:row>
      <xdr:rowOff>50800</xdr:rowOff>
    </xdr:from>
    <xdr:to>
      <xdr:col>16</xdr:col>
      <xdr:colOff>374650</xdr:colOff>
      <xdr:row>18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35</xdr:row>
      <xdr:rowOff>12700</xdr:rowOff>
    </xdr:from>
    <xdr:to>
      <xdr:col>16</xdr:col>
      <xdr:colOff>419100</xdr:colOff>
      <xdr:row>49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0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1</xdr:rowOff>
    </xdr:from>
    <xdr:to>
      <xdr:col>6</xdr:col>
      <xdr:colOff>0</xdr:colOff>
      <xdr:row>48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0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24</xdr:row>
      <xdr:rowOff>186764</xdr:rowOff>
    </xdr:from>
    <xdr:to>
      <xdr:col>27</xdr:col>
      <xdr:colOff>0</xdr:colOff>
      <xdr:row>43</xdr:row>
      <xdr:rowOff>186764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1</xdr:colOff>
      <xdr:row>59</xdr:row>
      <xdr:rowOff>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27</xdr:col>
      <xdr:colOff>326572</xdr:colOff>
      <xdr:row>25</xdr:row>
      <xdr:rowOff>64299</xdr:rowOff>
    </xdr:from>
    <xdr:to>
      <xdr:col>37</xdr:col>
      <xdr:colOff>326572</xdr:colOff>
      <xdr:row>41</xdr:row>
      <xdr:rowOff>135270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44608" y="4854013"/>
          <a:ext cx="6803571" cy="31189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38</xdr:col>
      <xdr:colOff>1</xdr:colOff>
      <xdr:row>24</xdr:row>
      <xdr:rowOff>190499</xdr:rowOff>
    </xdr:from>
    <xdr:to>
      <xdr:col>51</xdr:col>
      <xdr:colOff>530680</xdr:colOff>
      <xdr:row>45</xdr:row>
      <xdr:rowOff>13606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3</xdr:row>
      <xdr:rowOff>161925</xdr:rowOff>
    </xdr:from>
    <xdr:to>
      <xdr:col>13</xdr:col>
      <xdr:colOff>333375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2</xdr:row>
      <xdr:rowOff>88900</xdr:rowOff>
    </xdr:from>
    <xdr:to>
      <xdr:col>18</xdr:col>
      <xdr:colOff>50800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35</xdr:row>
      <xdr:rowOff>31750</xdr:rowOff>
    </xdr:from>
    <xdr:to>
      <xdr:col>17</xdr:col>
      <xdr:colOff>520700</xdr:colOff>
      <xdr:row>50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18</xdr:row>
      <xdr:rowOff>57150</xdr:rowOff>
    </xdr:from>
    <xdr:to>
      <xdr:col>18</xdr:col>
      <xdr:colOff>50800</xdr:colOff>
      <xdr:row>33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3</xdr:row>
      <xdr:rowOff>50800</xdr:rowOff>
    </xdr:from>
    <xdr:to>
      <xdr:col>18</xdr:col>
      <xdr:colOff>387350</xdr:colOff>
      <xdr:row>18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34</xdr:row>
      <xdr:rowOff>152400</xdr:rowOff>
    </xdr:from>
    <xdr:to>
      <xdr:col>18</xdr:col>
      <xdr:colOff>349250</xdr:colOff>
      <xdr:row>49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82550</xdr:rowOff>
    </xdr:from>
    <xdr:to>
      <xdr:col>17</xdr:col>
      <xdr:colOff>381000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32</xdr:row>
      <xdr:rowOff>165100</xdr:rowOff>
    </xdr:from>
    <xdr:to>
      <xdr:col>18</xdr:col>
      <xdr:colOff>285750</xdr:colOff>
      <xdr:row>47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18</xdr:row>
      <xdr:rowOff>165100</xdr:rowOff>
    </xdr:from>
    <xdr:to>
      <xdr:col>17</xdr:col>
      <xdr:colOff>438150</xdr:colOff>
      <xdr:row>33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3</xdr:row>
      <xdr:rowOff>69850</xdr:rowOff>
    </xdr:from>
    <xdr:to>
      <xdr:col>17</xdr:col>
      <xdr:colOff>374650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34</xdr:row>
      <xdr:rowOff>50800</xdr:rowOff>
    </xdr:from>
    <xdr:to>
      <xdr:col>17</xdr:col>
      <xdr:colOff>552450</xdr:colOff>
      <xdr:row>49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</xdr:row>
      <xdr:rowOff>82550</xdr:rowOff>
    </xdr:from>
    <xdr:to>
      <xdr:col>18</xdr:col>
      <xdr:colOff>438150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44450</xdr:rowOff>
    </xdr:from>
    <xdr:to>
      <xdr:col>18</xdr:col>
      <xdr:colOff>304800</xdr:colOff>
      <xdr:row>51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133350</xdr:rowOff>
    </xdr:from>
    <xdr:to>
      <xdr:col>17</xdr:col>
      <xdr:colOff>400050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34</xdr:row>
      <xdr:rowOff>171450</xdr:rowOff>
    </xdr:from>
    <xdr:to>
      <xdr:col>17</xdr:col>
      <xdr:colOff>438150</xdr:colOff>
      <xdr:row>49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107950</xdr:colOff>
      <xdr:row>19</xdr:row>
      <xdr:rowOff>12700</xdr:rowOff>
    </xdr:from>
    <xdr:to>
      <xdr:col>17</xdr:col>
      <xdr:colOff>412750</xdr:colOff>
      <xdr:row>33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D1" zoomScaleNormal="100" workbookViewId="0">
      <selection activeCell="A3" sqref="A3"/>
    </sheetView>
  </sheetViews>
  <sheetFormatPr defaultRowHeight="15" x14ac:dyDescent="0.25"/>
  <cols>
    <col min="1" max="1" width="11.875" bestFit="1" customWidth="1"/>
    <col min="3" max="9" width="11.875" bestFit="1" customWidth="1"/>
  </cols>
  <sheetData>
    <row r="1" spans="1:9" x14ac:dyDescent="0.25">
      <c r="A1" t="s">
        <v>7</v>
      </c>
      <c r="B1" t="s">
        <v>8</v>
      </c>
    </row>
    <row r="2" spans="1:9" x14ac:dyDescent="0.25">
      <c r="A2" t="s">
        <v>5</v>
      </c>
      <c r="B2">
        <v>9.4575266545934636E-2</v>
      </c>
      <c r="C2" t="s">
        <v>6</v>
      </c>
      <c r="D2">
        <v>36.331510531464112</v>
      </c>
    </row>
    <row r="3" spans="1:9" x14ac:dyDescent="0.25">
      <c r="A3" t="s">
        <v>24</v>
      </c>
      <c r="C3" t="s">
        <v>2</v>
      </c>
      <c r="D3">
        <f>SUM(D5:D69)</f>
        <v>7.7699800663958811</v>
      </c>
      <c r="E3" t="s">
        <v>23</v>
      </c>
    </row>
    <row r="4" spans="1:9" ht="17.25" x14ac:dyDescent="0.2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22</v>
      </c>
      <c r="I4" t="s">
        <v>1</v>
      </c>
    </row>
    <row r="5" spans="1:9" x14ac:dyDescent="0.25">
      <c r="A5">
        <v>0.64236317524129605</v>
      </c>
      <c r="B5">
        <v>0.45280396462619799</v>
      </c>
      <c r="C5">
        <f>MAX($B$5:$B$69)/(1+EXP(-1*$B$2*(A5-$D$2)))</f>
        <v>0.99111589611455198</v>
      </c>
      <c r="D5">
        <f t="shared" ref="D5:D61" si="0">(B5-C5)^2</f>
        <v>0.2897797355827223</v>
      </c>
      <c r="E5">
        <v>91.040629370694205</v>
      </c>
      <c r="F5">
        <v>29.819996284821499</v>
      </c>
      <c r="G5">
        <v>87.702662507262502</v>
      </c>
      <c r="H5">
        <f>G5-$G$5</f>
        <v>0</v>
      </c>
      <c r="I5">
        <v>29.964766618236599</v>
      </c>
    </row>
    <row r="6" spans="1:9" x14ac:dyDescent="0.25">
      <c r="A6">
        <v>3.1055939431513302</v>
      </c>
      <c r="B6">
        <v>0.926655078848028</v>
      </c>
      <c r="C6">
        <f t="shared" ref="C6:C61" si="1">MAX($B$5:$B$69)/(1+EXP(-1*$B$2*(A6-$D$2)))</f>
        <v>1.2403547547329026</v>
      </c>
      <c r="D6">
        <f t="shared" si="0"/>
        <v>9.8407486650275364E-2</v>
      </c>
      <c r="E6">
        <v>93.506769960412299</v>
      </c>
      <c r="F6">
        <v>29.792812456462698</v>
      </c>
      <c r="G6">
        <v>91.040629370694205</v>
      </c>
      <c r="H6">
        <f t="shared" ref="H6:H21" si="2">G6-$G$5</f>
        <v>3.3379668634317028</v>
      </c>
      <c r="I6">
        <v>29.819996284821499</v>
      </c>
    </row>
    <row r="7" spans="1:9" x14ac:dyDescent="0.25">
      <c r="A7">
        <v>5.1384357790953503</v>
      </c>
      <c r="B7">
        <v>1.3795088003290501</v>
      </c>
      <c r="C7">
        <f t="shared" si="1"/>
        <v>1.4902107499410127</v>
      </c>
      <c r="D7">
        <f t="shared" si="0"/>
        <v>1.2254921647889497E-2</v>
      </c>
      <c r="E7">
        <v>95.973067203452302</v>
      </c>
      <c r="F7">
        <v>29.738654884243399</v>
      </c>
      <c r="G7">
        <v>93.506769960412299</v>
      </c>
      <c r="H7">
        <f t="shared" si="2"/>
        <v>5.8041074531497969</v>
      </c>
      <c r="I7">
        <v>29.792812456462698</v>
      </c>
    </row>
    <row r="8" spans="1:9" x14ac:dyDescent="0.25">
      <c r="A8">
        <v>6.8986881203374804</v>
      </c>
      <c r="B8">
        <v>1.8187954860581199</v>
      </c>
      <c r="C8">
        <f t="shared" si="1"/>
        <v>1.7444267064471166</v>
      </c>
      <c r="D8">
        <f t="shared" si="0"/>
        <v>5.5307153808299798E-3</v>
      </c>
      <c r="E8">
        <v>98.439574944376702</v>
      </c>
      <c r="F8">
        <v>29.648252207545699</v>
      </c>
      <c r="G8">
        <v>95.973067203452302</v>
      </c>
      <c r="H8">
        <f t="shared" si="2"/>
        <v>8.2704046961898001</v>
      </c>
      <c r="I8">
        <v>29.738654884243399</v>
      </c>
    </row>
    <row r="9" spans="1:9" x14ac:dyDescent="0.25">
      <c r="A9">
        <v>8.8142284657272008</v>
      </c>
      <c r="B9">
        <v>2.2975730932804601</v>
      </c>
      <c r="C9">
        <f t="shared" si="1"/>
        <v>2.066988587107851</v>
      </c>
      <c r="D9">
        <f t="shared" si="0"/>
        <v>5.3169214486865984E-2</v>
      </c>
      <c r="E9">
        <v>100.957866031782</v>
      </c>
      <c r="F9">
        <v>29.557639446349899</v>
      </c>
      <c r="G9">
        <v>98.439574944376702</v>
      </c>
      <c r="H9">
        <f t="shared" si="2"/>
        <v>10.736912437114199</v>
      </c>
      <c r="I9">
        <v>29.648252207545699</v>
      </c>
    </row>
    <row r="10" spans="1:9" x14ac:dyDescent="0.25">
      <c r="A10">
        <v>11.1653310305391</v>
      </c>
      <c r="B10">
        <v>2.77798104374402</v>
      </c>
      <c r="C10">
        <f t="shared" si="1"/>
        <v>2.5381043453654497</v>
      </c>
      <c r="D10">
        <f t="shared" si="0"/>
        <v>5.7540830425003582E-2</v>
      </c>
      <c r="E10">
        <v>103.372551030114</v>
      </c>
      <c r="F10">
        <v>29.474230372026401</v>
      </c>
      <c r="G10">
        <v>100.957866031782</v>
      </c>
      <c r="H10">
        <f t="shared" si="2"/>
        <v>13.255203524519501</v>
      </c>
      <c r="I10">
        <v>29.557639446349899</v>
      </c>
    </row>
    <row r="11" spans="1:9" x14ac:dyDescent="0.25">
      <c r="A11">
        <v>13.5011470942705</v>
      </c>
      <c r="B11">
        <v>3.4779686321730101</v>
      </c>
      <c r="C11">
        <f t="shared" si="1"/>
        <v>3.1006276700086675</v>
      </c>
      <c r="D11">
        <f t="shared" si="0"/>
        <v>0.14238620172711186</v>
      </c>
      <c r="E11">
        <v>105.83892969820501</v>
      </c>
      <c r="F11">
        <v>29.406052423822199</v>
      </c>
      <c r="G11">
        <v>103.372551030114</v>
      </c>
      <c r="H11">
        <f t="shared" si="2"/>
        <v>15.669888522851494</v>
      </c>
      <c r="I11">
        <v>29.474230372026401</v>
      </c>
    </row>
    <row r="12" spans="1:9" x14ac:dyDescent="0.25">
      <c r="A12">
        <v>15.445068577146801</v>
      </c>
      <c r="B12">
        <v>4.1054908900727396</v>
      </c>
      <c r="C12">
        <f t="shared" si="1"/>
        <v>3.6501995961958551</v>
      </c>
      <c r="D12">
        <f t="shared" si="0"/>
        <v>0.20729016228008759</v>
      </c>
      <c r="E12">
        <v>108.30548649964901</v>
      </c>
      <c r="F12">
        <v>29.307202138881301</v>
      </c>
      <c r="G12">
        <v>105.83892969820501</v>
      </c>
      <c r="H12">
        <f t="shared" si="2"/>
        <v>18.136267190942505</v>
      </c>
      <c r="I12">
        <v>29.406052423822199</v>
      </c>
    </row>
    <row r="13" spans="1:9" x14ac:dyDescent="0.25">
      <c r="A13">
        <v>17.1620709972103</v>
      </c>
      <c r="B13">
        <v>4.7220900532730097</v>
      </c>
      <c r="C13">
        <f t="shared" si="1"/>
        <v>4.2034989335904855</v>
      </c>
      <c r="D13">
        <f t="shared" si="0"/>
        <v>0.26893674941357409</v>
      </c>
      <c r="E13">
        <v>110.772186822378</v>
      </c>
      <c r="F13">
        <v>29.183639282705101</v>
      </c>
      <c r="G13">
        <v>108.30548649964901</v>
      </c>
      <c r="H13">
        <f t="shared" si="2"/>
        <v>20.602823992386504</v>
      </c>
      <c r="I13">
        <v>29.307202138881301</v>
      </c>
    </row>
    <row r="14" spans="1:9" x14ac:dyDescent="0.25">
      <c r="A14">
        <v>18.6234426566987</v>
      </c>
      <c r="B14">
        <v>5.2855943953878697</v>
      </c>
      <c r="C14">
        <f t="shared" si="1"/>
        <v>4.7282166428049308</v>
      </c>
      <c r="D14">
        <f t="shared" si="0"/>
        <v>0.31066995907440781</v>
      </c>
      <c r="E14">
        <v>113.23901631426401</v>
      </c>
      <c r="F14">
        <v>29.037835112417302</v>
      </c>
      <c r="G14">
        <v>110.772186822378</v>
      </c>
      <c r="H14">
        <f t="shared" si="2"/>
        <v>23.069524315115501</v>
      </c>
      <c r="I14">
        <v>29.183639282705101</v>
      </c>
    </row>
    <row r="15" spans="1:9" x14ac:dyDescent="0.25">
      <c r="A15">
        <v>20.35866251173</v>
      </c>
      <c r="B15">
        <v>5.9411129992389604</v>
      </c>
      <c r="C15">
        <f t="shared" si="1"/>
        <v>5.4189633546113063</v>
      </c>
      <c r="D15">
        <f t="shared" si="0"/>
        <v>0.27264025138478548</v>
      </c>
      <c r="E15">
        <v>115.70583145402099</v>
      </c>
      <c r="F15">
        <v>28.894502199252901</v>
      </c>
      <c r="G15">
        <v>113.23901631426401</v>
      </c>
      <c r="H15">
        <f t="shared" si="2"/>
        <v>25.536353807001504</v>
      </c>
      <c r="I15">
        <v>29.037835112417302</v>
      </c>
    </row>
    <row r="16" spans="1:9" x14ac:dyDescent="0.25">
      <c r="A16">
        <v>21.568139661814399</v>
      </c>
      <c r="B16">
        <v>6.4925563745165302</v>
      </c>
      <c r="C16">
        <f t="shared" si="1"/>
        <v>5.9453661677241385</v>
      </c>
      <c r="D16">
        <f t="shared" si="0"/>
        <v>0.29941712240950041</v>
      </c>
      <c r="E16">
        <v>118.172589185264</v>
      </c>
      <c r="F16">
        <v>28.761054314582701</v>
      </c>
      <c r="G16">
        <v>115.70583145402099</v>
      </c>
      <c r="H16">
        <f t="shared" si="2"/>
        <v>28.003168946758493</v>
      </c>
      <c r="I16">
        <v>28.894502199252901</v>
      </c>
    </row>
    <row r="17" spans="1:9" x14ac:dyDescent="0.25">
      <c r="A17">
        <v>22.909800552813</v>
      </c>
      <c r="B17">
        <v>7.0815393222895198</v>
      </c>
      <c r="C17">
        <f t="shared" si="1"/>
        <v>6.573266611449796</v>
      </c>
      <c r="D17">
        <f t="shared" si="0"/>
        <v>0.25834114858436147</v>
      </c>
      <c r="E17">
        <v>120.63931821225</v>
      </c>
      <c r="F17">
        <v>28.632548944159499</v>
      </c>
      <c r="G17">
        <v>118.172589185264</v>
      </c>
      <c r="H17">
        <f t="shared" si="2"/>
        <v>30.469926678001499</v>
      </c>
      <c r="I17">
        <v>28.761054314582701</v>
      </c>
    </row>
    <row r="18" spans="1:9" x14ac:dyDescent="0.25">
      <c r="A18">
        <v>24.251356194869299</v>
      </c>
      <c r="B18">
        <v>7.6886448223016899</v>
      </c>
      <c r="C18">
        <f t="shared" si="1"/>
        <v>7.2474169291137533</v>
      </c>
      <c r="D18">
        <f t="shared" si="0"/>
        <v>0.19468205372706512</v>
      </c>
      <c r="E18">
        <v>123.10588936582199</v>
      </c>
      <c r="F18">
        <v>28.531227402094999</v>
      </c>
      <c r="G18">
        <v>120.63931821225</v>
      </c>
      <c r="H18">
        <f t="shared" si="2"/>
        <v>32.936655704987501</v>
      </c>
      <c r="I18">
        <v>28.632548944159499</v>
      </c>
    </row>
    <row r="19" spans="1:9" x14ac:dyDescent="0.25">
      <c r="A19">
        <v>25.59264871457</v>
      </c>
      <c r="B19">
        <v>8.3410567029117697</v>
      </c>
      <c r="C19">
        <f t="shared" si="1"/>
        <v>7.9670128773074751</v>
      </c>
      <c r="D19">
        <f t="shared" si="0"/>
        <v>0.13990878347269597</v>
      </c>
      <c r="E19">
        <v>125.57247487152399</v>
      </c>
      <c r="F19">
        <v>28.427434602907098</v>
      </c>
      <c r="G19">
        <v>123.10588936582199</v>
      </c>
      <c r="H19">
        <f t="shared" si="2"/>
        <v>35.403226858559492</v>
      </c>
      <c r="I19">
        <v>28.531227402094999</v>
      </c>
    </row>
    <row r="20" spans="1:9" x14ac:dyDescent="0.25">
      <c r="A20">
        <v>26.877928155903898</v>
      </c>
      <c r="B20">
        <v>8.8972878723115905</v>
      </c>
      <c r="C20">
        <f t="shared" si="1"/>
        <v>8.6978605755453611</v>
      </c>
      <c r="D20">
        <f t="shared" si="0"/>
        <v>3.9771246695485728E-2</v>
      </c>
      <c r="E20">
        <v>127.814719067513</v>
      </c>
      <c r="F20">
        <v>28.351374800327498</v>
      </c>
      <c r="G20">
        <v>125.57247487152399</v>
      </c>
      <c r="H20">
        <f t="shared" si="2"/>
        <v>37.869812364261492</v>
      </c>
      <c r="I20">
        <v>28.427434602907098</v>
      </c>
    </row>
    <row r="21" spans="1:9" x14ac:dyDescent="0.25">
      <c r="A21">
        <v>27.884133205427599</v>
      </c>
      <c r="B21">
        <v>9.4366926950302901</v>
      </c>
      <c r="C21">
        <f t="shared" si="1"/>
        <v>9.2968114020822181</v>
      </c>
      <c r="D21">
        <f t="shared" si="0"/>
        <v>1.9566776116824322E-2</v>
      </c>
      <c r="G21">
        <v>127.814719067513</v>
      </c>
      <c r="H21">
        <f t="shared" si="2"/>
        <v>40.112056560250494</v>
      </c>
      <c r="I21">
        <v>28.351374800327498</v>
      </c>
    </row>
    <row r="22" spans="1:9" x14ac:dyDescent="0.25">
      <c r="A22">
        <v>29.090684663647099</v>
      </c>
      <c r="B22">
        <v>10.0385357626472</v>
      </c>
      <c r="C22">
        <f t="shared" si="1"/>
        <v>10.043894889390609</v>
      </c>
      <c r="D22">
        <f t="shared" si="0"/>
        <v>2.8720239451921476E-5</v>
      </c>
    </row>
    <row r="23" spans="1:9" x14ac:dyDescent="0.25">
      <c r="A23">
        <v>30.464579444166301</v>
      </c>
      <c r="B23">
        <v>10.776727723856</v>
      </c>
      <c r="C23">
        <f t="shared" si="1"/>
        <v>10.92923109548504</v>
      </c>
      <c r="D23">
        <f t="shared" si="0"/>
        <v>2.3257278358225029E-2</v>
      </c>
    </row>
    <row r="24" spans="1:9" x14ac:dyDescent="0.25">
      <c r="A24">
        <v>31.5484025713764</v>
      </c>
      <c r="B24">
        <v>11.4616324892359</v>
      </c>
      <c r="C24">
        <f t="shared" si="1"/>
        <v>11.650268897930264</v>
      </c>
      <c r="D24">
        <f t="shared" si="0"/>
        <v>3.5583694685107269E-2</v>
      </c>
    </row>
    <row r="25" spans="1:9" x14ac:dyDescent="0.25">
      <c r="A25">
        <v>32.868165556605703</v>
      </c>
      <c r="B25">
        <v>12.208610712441899</v>
      </c>
      <c r="C25">
        <f t="shared" si="1"/>
        <v>12.550372440656504</v>
      </c>
      <c r="D25">
        <f t="shared" si="0"/>
        <v>0.11680107887223357</v>
      </c>
    </row>
    <row r="26" spans="1:9" x14ac:dyDescent="0.25">
      <c r="A26">
        <v>34.3413088103297</v>
      </c>
      <c r="B26">
        <v>13.071042837334801</v>
      </c>
      <c r="C26">
        <f t="shared" si="1"/>
        <v>13.576510495240392</v>
      </c>
      <c r="D26">
        <f t="shared" si="0"/>
        <v>0.25549755318856338</v>
      </c>
    </row>
    <row r="27" spans="1:9" x14ac:dyDescent="0.25">
      <c r="A27">
        <v>35.201377207131898</v>
      </c>
      <c r="B27">
        <v>13.6826789754068</v>
      </c>
      <c r="C27">
        <f t="shared" si="1"/>
        <v>14.182466185343971</v>
      </c>
      <c r="D27">
        <f t="shared" si="0"/>
        <v>0.24978725521678202</v>
      </c>
    </row>
    <row r="28" spans="1:9" x14ac:dyDescent="0.25">
      <c r="A28">
        <v>36.094901258259</v>
      </c>
      <c r="B28">
        <v>14.2331514996716</v>
      </c>
      <c r="C28">
        <f t="shared" si="1"/>
        <v>14.814757023561549</v>
      </c>
      <c r="D28">
        <f t="shared" si="0"/>
        <v>0.33826498541930294</v>
      </c>
    </row>
    <row r="29" spans="1:9" x14ac:dyDescent="0.25">
      <c r="A29">
        <v>37.053814089411198</v>
      </c>
      <c r="B29">
        <v>14.9234571939408</v>
      </c>
      <c r="C29">
        <f t="shared" si="1"/>
        <v>15.493923068265296</v>
      </c>
      <c r="D29">
        <f t="shared" si="0"/>
        <v>0.32543131376881157</v>
      </c>
    </row>
    <row r="30" spans="1:9" x14ac:dyDescent="0.25">
      <c r="A30">
        <v>38.326955044353497</v>
      </c>
      <c r="B30">
        <v>15.911752900824601</v>
      </c>
      <c r="C30">
        <f t="shared" si="1"/>
        <v>16.391937752422738</v>
      </c>
      <c r="D30">
        <f t="shared" si="0"/>
        <v>0.23057749170432512</v>
      </c>
    </row>
    <row r="31" spans="1:9" x14ac:dyDescent="0.25">
      <c r="A31">
        <v>39.287567402477698</v>
      </c>
      <c r="B31">
        <v>16.490768444865999</v>
      </c>
      <c r="C31">
        <f t="shared" si="1"/>
        <v>17.063159710887508</v>
      </c>
      <c r="D31">
        <f t="shared" si="0"/>
        <v>0.32763176141770528</v>
      </c>
    </row>
    <row r="32" spans="1:9" x14ac:dyDescent="0.25">
      <c r="A32">
        <v>39.778301120490603</v>
      </c>
      <c r="B32">
        <v>16.9148361672626</v>
      </c>
      <c r="C32">
        <f t="shared" si="1"/>
        <v>17.402973290624349</v>
      </c>
      <c r="D32">
        <f t="shared" si="0"/>
        <v>0.23827785120388364</v>
      </c>
    </row>
    <row r="33" spans="1:4" x14ac:dyDescent="0.25">
      <c r="A33">
        <v>40.926879842571502</v>
      </c>
      <c r="B33">
        <v>17.8486006713858</v>
      </c>
      <c r="C33">
        <f t="shared" si="1"/>
        <v>18.187820588535377</v>
      </c>
      <c r="D33">
        <f t="shared" si="0"/>
        <v>0.11507015219096627</v>
      </c>
    </row>
    <row r="34" spans="1:4" x14ac:dyDescent="0.25">
      <c r="A34">
        <v>41.819614526632002</v>
      </c>
      <c r="B34">
        <v>18.534992337444301</v>
      </c>
      <c r="C34">
        <f t="shared" si="1"/>
        <v>18.785601415939663</v>
      </c>
      <c r="D34">
        <f t="shared" si="0"/>
        <v>6.2804910224294547E-2</v>
      </c>
    </row>
    <row r="35" spans="1:4" x14ac:dyDescent="0.25">
      <c r="A35">
        <v>42.567395458199101</v>
      </c>
      <c r="B35">
        <v>19.1806082609647</v>
      </c>
      <c r="C35">
        <f t="shared" si="1"/>
        <v>19.276639604298666</v>
      </c>
      <c r="D35">
        <f t="shared" si="0"/>
        <v>9.2220189025259951E-3</v>
      </c>
    </row>
    <row r="36" spans="1:4" x14ac:dyDescent="0.25">
      <c r="A36">
        <v>43.380292805357499</v>
      </c>
      <c r="B36">
        <v>19.827906992907302</v>
      </c>
      <c r="C36">
        <f t="shared" si="1"/>
        <v>19.799234371246197</v>
      </c>
      <c r="D36">
        <f t="shared" si="0"/>
        <v>8.2211923292087156E-4</v>
      </c>
    </row>
    <row r="37" spans="1:4" x14ac:dyDescent="0.25">
      <c r="A37">
        <v>44.353535788326703</v>
      </c>
      <c r="B37">
        <v>20.4378603225571</v>
      </c>
      <c r="C37">
        <f t="shared" si="1"/>
        <v>20.408049766631084</v>
      </c>
      <c r="D37">
        <f t="shared" si="0"/>
        <v>8.8866924461811453E-4</v>
      </c>
    </row>
    <row r="38" spans="1:4" x14ac:dyDescent="0.25">
      <c r="A38">
        <v>45.246507282507103</v>
      </c>
      <c r="B38">
        <v>21.083476246077499</v>
      </c>
      <c r="C38">
        <f t="shared" si="1"/>
        <v>20.94913975557159</v>
      </c>
      <c r="D38">
        <f t="shared" si="0"/>
        <v>1.8046292681444181E-2</v>
      </c>
    </row>
    <row r="39" spans="1:4" x14ac:dyDescent="0.25">
      <c r="A39">
        <v>46.251584687497399</v>
      </c>
      <c r="B39">
        <v>21.726373786762</v>
      </c>
      <c r="C39">
        <f t="shared" si="1"/>
        <v>21.536715756368793</v>
      </c>
      <c r="D39">
        <f t="shared" si="0"/>
        <v>3.5970168492630863E-2</v>
      </c>
    </row>
    <row r="40" spans="1:4" x14ac:dyDescent="0.25">
      <c r="A40">
        <v>47.368854833674597</v>
      </c>
      <c r="B40">
        <v>22.351601839013298</v>
      </c>
      <c r="C40">
        <f t="shared" si="1"/>
        <v>22.16176358690014</v>
      </c>
      <c r="D40">
        <f t="shared" si="0"/>
        <v>3.6038561965379218E-2</v>
      </c>
    </row>
    <row r="41" spans="1:4" x14ac:dyDescent="0.25">
      <c r="A41">
        <v>48.486314427947903</v>
      </c>
      <c r="B41">
        <v>22.944209297234099</v>
      </c>
      <c r="C41">
        <f t="shared" si="1"/>
        <v>22.756070307193006</v>
      </c>
      <c r="D41">
        <f t="shared" si="0"/>
        <v>3.53962795736825E-2</v>
      </c>
    </row>
    <row r="42" spans="1:4" x14ac:dyDescent="0.25">
      <c r="A42">
        <v>49.715495774391798</v>
      </c>
      <c r="B42">
        <v>23.600245688292102</v>
      </c>
      <c r="C42">
        <f t="shared" si="1"/>
        <v>23.373174044217173</v>
      </c>
      <c r="D42">
        <f t="shared" si="0"/>
        <v>5.1561531542891226E-2</v>
      </c>
    </row>
    <row r="43" spans="1:4" x14ac:dyDescent="0.25">
      <c r="A43">
        <v>50.6100125384866</v>
      </c>
      <c r="B43">
        <v>23.979785448441898</v>
      </c>
      <c r="C43">
        <f t="shared" si="1"/>
        <v>23.797834660343113</v>
      </c>
      <c r="D43">
        <f t="shared" si="0"/>
        <v>3.3106089289768943E-2</v>
      </c>
    </row>
    <row r="44" spans="1:4" x14ac:dyDescent="0.25">
      <c r="A44">
        <v>51.7916593715698</v>
      </c>
      <c r="B44">
        <v>24.465748578981</v>
      </c>
      <c r="C44">
        <f t="shared" si="1"/>
        <v>24.327223585812316</v>
      </c>
      <c r="D44">
        <f t="shared" si="0"/>
        <v>1.9189173732383841E-2</v>
      </c>
    </row>
    <row r="45" spans="1:4" x14ac:dyDescent="0.25">
      <c r="A45">
        <v>52.734648673555597</v>
      </c>
      <c r="B45">
        <v>24.853845500836201</v>
      </c>
      <c r="C45">
        <f t="shared" si="1"/>
        <v>24.724106023467684</v>
      </c>
      <c r="D45">
        <f t="shared" si="0"/>
        <v>1.6832331987855931E-2</v>
      </c>
    </row>
    <row r="46" spans="1:4" x14ac:dyDescent="0.25">
      <c r="A46">
        <v>54.300214875478503</v>
      </c>
      <c r="B46">
        <v>25.490168993234001</v>
      </c>
      <c r="C46">
        <f t="shared" si="1"/>
        <v>25.333882805139009</v>
      </c>
      <c r="D46">
        <f t="shared" si="0"/>
        <v>2.4425372589263136E-2</v>
      </c>
    </row>
    <row r="47" spans="1:4" x14ac:dyDescent="0.25">
      <c r="A47">
        <v>55.865980835598002</v>
      </c>
      <c r="B47">
        <v>26.092096621177799</v>
      </c>
      <c r="C47">
        <f t="shared" si="1"/>
        <v>25.884484970023603</v>
      </c>
      <c r="D47">
        <f t="shared" si="0"/>
        <v>4.3102597694971344E-2</v>
      </c>
    </row>
    <row r="48" spans="1:4" x14ac:dyDescent="0.25">
      <c r="A48">
        <v>57.833893276248098</v>
      </c>
      <c r="B48">
        <v>26.749945267459601</v>
      </c>
      <c r="C48">
        <f t="shared" si="1"/>
        <v>26.497223296508825</v>
      </c>
      <c r="D48">
        <f t="shared" si="0"/>
        <v>6.3868394601245299E-2</v>
      </c>
    </row>
    <row r="49" spans="1:4" x14ac:dyDescent="0.25">
      <c r="A49">
        <v>59.423583748809001</v>
      </c>
      <c r="B49">
        <v>27.2738216865962</v>
      </c>
      <c r="C49">
        <f t="shared" si="1"/>
        <v>26.93227008288309</v>
      </c>
      <c r="D49">
        <f t="shared" si="0"/>
        <v>0.11665749799899772</v>
      </c>
    </row>
    <row r="50" spans="1:4" x14ac:dyDescent="0.25">
      <c r="A50">
        <v>61.460147735657301</v>
      </c>
      <c r="B50">
        <v>27.8723902529638</v>
      </c>
      <c r="C50">
        <f t="shared" si="1"/>
        <v>27.418401696606928</v>
      </c>
      <c r="D50">
        <f t="shared" si="0"/>
        <v>0.20610560930299712</v>
      </c>
    </row>
    <row r="51" spans="1:4" x14ac:dyDescent="0.25">
      <c r="A51">
        <v>63.922860558688903</v>
      </c>
      <c r="B51">
        <v>28.435425000939802</v>
      </c>
      <c r="C51">
        <f t="shared" si="1"/>
        <v>27.911217858917947</v>
      </c>
      <c r="D51">
        <f t="shared" si="0"/>
        <v>0.2747931277467206</v>
      </c>
    </row>
    <row r="52" spans="1:4" x14ac:dyDescent="0.25">
      <c r="A52">
        <v>66.386242190907893</v>
      </c>
      <c r="B52">
        <v>28.883299166959599</v>
      </c>
      <c r="C52">
        <f t="shared" si="1"/>
        <v>28.31449544411144</v>
      </c>
      <c r="D52">
        <f t="shared" si="0"/>
        <v>0.32353767512592535</v>
      </c>
    </row>
    <row r="53" spans="1:4" x14ac:dyDescent="0.25">
      <c r="A53">
        <v>68.705152565433494</v>
      </c>
      <c r="B53">
        <v>29.207318017067699</v>
      </c>
      <c r="C53">
        <f t="shared" si="1"/>
        <v>28.624949823132937</v>
      </c>
      <c r="D53">
        <f t="shared" si="0"/>
        <v>0.33915271330683683</v>
      </c>
    </row>
    <row r="54" spans="1:4" x14ac:dyDescent="0.25">
      <c r="A54">
        <v>71.314845134934799</v>
      </c>
      <c r="B54">
        <v>29.4622776697869</v>
      </c>
      <c r="C54">
        <f t="shared" si="1"/>
        <v>28.907646898791796</v>
      </c>
      <c r="D54">
        <f t="shared" si="0"/>
        <v>0.30761529213462319</v>
      </c>
    </row>
    <row r="55" spans="1:4" x14ac:dyDescent="0.25">
      <c r="A55">
        <v>74.070248603949395</v>
      </c>
      <c r="B55">
        <v>29.6276418125648</v>
      </c>
      <c r="C55">
        <f t="shared" si="1"/>
        <v>29.14350945312378</v>
      </c>
      <c r="D55">
        <f t="shared" si="0"/>
        <v>0.23438414145792882</v>
      </c>
    </row>
    <row r="56" spans="1:4" x14ac:dyDescent="0.25">
      <c r="A56">
        <v>76.245332298310501</v>
      </c>
      <c r="B56">
        <v>29.716817153509801</v>
      </c>
      <c r="C56">
        <f t="shared" si="1"/>
        <v>29.292781583952817</v>
      </c>
      <c r="D56">
        <f t="shared" si="0"/>
        <v>0.17980616424951634</v>
      </c>
    </row>
    <row r="57" spans="1:4" x14ac:dyDescent="0.25">
      <c r="A57">
        <v>78.711002831739904</v>
      </c>
      <c r="B57">
        <v>29.770571142350999</v>
      </c>
      <c r="C57">
        <f t="shared" si="1"/>
        <v>29.430059012569604</v>
      </c>
      <c r="D57">
        <f t="shared" si="0"/>
        <v>0.11594851052826152</v>
      </c>
    </row>
    <row r="58" spans="1:4" x14ac:dyDescent="0.25">
      <c r="A58">
        <v>81.176569336318707</v>
      </c>
      <c r="B58">
        <v>29.842237598933199</v>
      </c>
      <c r="C58">
        <f t="shared" si="1"/>
        <v>29.539695346511181</v>
      </c>
      <c r="D58">
        <f t="shared" si="0"/>
        <v>9.1531814500588213E-2</v>
      </c>
    </row>
    <row r="59" spans="1:4" x14ac:dyDescent="0.25">
      <c r="A59">
        <v>83.642071304480694</v>
      </c>
      <c r="B59">
        <v>29.925016419761999</v>
      </c>
      <c r="C59">
        <f t="shared" si="1"/>
        <v>29.627107747402341</v>
      </c>
      <c r="D59">
        <f t="shared" si="0"/>
        <v>8.8749577067093674E-2</v>
      </c>
    </row>
    <row r="60" spans="1:4" x14ac:dyDescent="0.25">
      <c r="A60">
        <v>85.672442840511096</v>
      </c>
      <c r="B60">
        <v>29.931816523256298</v>
      </c>
      <c r="C60">
        <f t="shared" si="1"/>
        <v>29.685551117622815</v>
      </c>
      <c r="D60">
        <f t="shared" si="0"/>
        <v>6.0646650011824128E-2</v>
      </c>
    </row>
    <row r="61" spans="1:4" x14ac:dyDescent="0.25">
      <c r="A61">
        <v>87.702662507262502</v>
      </c>
      <c r="B61">
        <v>29.964766618236599</v>
      </c>
      <c r="C61">
        <f t="shared" si="1"/>
        <v>29.733954387443156</v>
      </c>
      <c r="D61">
        <f t="shared" si="0"/>
        <v>5.3274285883845716E-2</v>
      </c>
    </row>
  </sheetData>
  <sortState ref="E5:F20">
    <sortCondition ref="E5:E2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E3" sqref="E3"/>
    </sheetView>
  </sheetViews>
  <sheetFormatPr defaultRowHeight="15" x14ac:dyDescent="0.25"/>
  <cols>
    <col min="1" max="1" width="11.875" bestFit="1" customWidth="1"/>
    <col min="3" max="9" width="11.875" bestFit="1" customWidth="1"/>
  </cols>
  <sheetData>
    <row r="1" spans="1:9" x14ac:dyDescent="0.25">
      <c r="A1" t="s">
        <v>7</v>
      </c>
      <c r="B1" t="s">
        <v>8</v>
      </c>
    </row>
    <row r="2" spans="1:9" x14ac:dyDescent="0.25">
      <c r="A2" t="s">
        <v>5</v>
      </c>
      <c r="B2">
        <v>8.13526765525448E-2</v>
      </c>
      <c r="C2" t="s">
        <v>6</v>
      </c>
      <c r="D2">
        <v>40.872029378409721</v>
      </c>
    </row>
    <row r="3" spans="1:9" x14ac:dyDescent="0.25">
      <c r="A3" t="s">
        <v>24</v>
      </c>
      <c r="C3" t="s">
        <v>2</v>
      </c>
      <c r="D3">
        <f>SUM(D5:D69)</f>
        <v>14.232482154997065</v>
      </c>
      <c r="E3" t="s">
        <v>23</v>
      </c>
    </row>
    <row r="4" spans="1:9" ht="17.25" x14ac:dyDescent="0.2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22</v>
      </c>
      <c r="I4" t="s">
        <v>1</v>
      </c>
    </row>
    <row r="5" spans="1:9" x14ac:dyDescent="0.25">
      <c r="A5">
        <v>0.86659658330597999</v>
      </c>
      <c r="B5">
        <v>0.443650282919058</v>
      </c>
      <c r="C5">
        <f>MAX($B$5:$B$69)/(1+EXP(-1*$B$2*(A5-$D$2)))</f>
        <v>1.1513547460378453</v>
      </c>
      <c r="D5">
        <f t="shared" ref="D5:D68" si="0">(B5-C5)^2</f>
        <v>0.50084560711825088</v>
      </c>
      <c r="E5">
        <v>106.647584882535</v>
      </c>
      <c r="F5">
        <v>30.968846680333201</v>
      </c>
      <c r="G5">
        <v>104.47191520118</v>
      </c>
      <c r="H5">
        <f>G5-$G$5</f>
        <v>0</v>
      </c>
      <c r="I5">
        <v>30.980570974915199</v>
      </c>
    </row>
    <row r="6" spans="1:9" x14ac:dyDescent="0.25">
      <c r="A6">
        <v>3.3304235998213199</v>
      </c>
      <c r="B6">
        <v>0.81483484041318299</v>
      </c>
      <c r="C6">
        <f t="shared" ref="C6:C68" si="1">MAX($B$5:$B$69)/(1+EXP(-1*$B$2*(A6-$D$2)))</f>
        <v>1.3953760549836058</v>
      </c>
      <c r="D6">
        <f t="shared" si="0"/>
        <v>0.33702810181490173</v>
      </c>
      <c r="E6">
        <v>108.968486638969</v>
      </c>
      <c r="F6">
        <v>30.9499744581478</v>
      </c>
      <c r="G6">
        <v>106.647584882535</v>
      </c>
      <c r="H6">
        <f t="shared" ref="H6:H15" si="2">G6-$G$5</f>
        <v>2.1756696813550036</v>
      </c>
      <c r="I6">
        <v>30.968846680333201</v>
      </c>
    </row>
    <row r="7" spans="1:9" x14ac:dyDescent="0.25">
      <c r="A7">
        <v>5.7934318615783296</v>
      </c>
      <c r="B7">
        <v>1.32699873285876</v>
      </c>
      <c r="C7">
        <f t="shared" si="1"/>
        <v>1.6880825798386947</v>
      </c>
      <c r="D7">
        <f t="shared" si="0"/>
        <v>0.13038154454982889</v>
      </c>
      <c r="E7">
        <v>111.434666721121</v>
      </c>
      <c r="F7">
        <v>30.915990526294799</v>
      </c>
      <c r="G7">
        <v>108.968486638969</v>
      </c>
      <c r="H7">
        <f t="shared" si="2"/>
        <v>4.4965714377890009</v>
      </c>
      <c r="I7">
        <v>30.9499744581478</v>
      </c>
    </row>
    <row r="8" spans="1:9" x14ac:dyDescent="0.25">
      <c r="A8">
        <v>8.1110091384890293</v>
      </c>
      <c r="B8">
        <v>1.88056032852792</v>
      </c>
      <c r="C8">
        <f t="shared" si="1"/>
        <v>2.0155502536020431</v>
      </c>
      <c r="D8">
        <f t="shared" si="0"/>
        <v>1.822227987151737E-2</v>
      </c>
      <c r="E8">
        <v>113.900821662967</v>
      </c>
      <c r="F8">
        <v>30.886335440812498</v>
      </c>
      <c r="G8">
        <v>111.434666721121</v>
      </c>
      <c r="H8">
        <f t="shared" si="2"/>
        <v>6.9627515199410084</v>
      </c>
      <c r="I8">
        <v>30.915990526294799</v>
      </c>
    </row>
    <row r="9" spans="1:9" x14ac:dyDescent="0.25">
      <c r="A9">
        <v>10.718926661141101</v>
      </c>
      <c r="B9">
        <v>2.4411608605945498</v>
      </c>
      <c r="C9">
        <f t="shared" si="1"/>
        <v>2.4541830558318107</v>
      </c>
      <c r="D9">
        <f t="shared" si="0"/>
        <v>1.6957756879734025E-4</v>
      </c>
      <c r="E9">
        <v>116.36710577397</v>
      </c>
      <c r="F9">
        <v>30.834439041218499</v>
      </c>
      <c r="G9">
        <v>113.900821662967</v>
      </c>
      <c r="H9">
        <f t="shared" si="2"/>
        <v>9.4289064617870082</v>
      </c>
      <c r="I9">
        <v>30.886335440812498</v>
      </c>
    </row>
    <row r="10" spans="1:9" x14ac:dyDescent="0.25">
      <c r="A10">
        <v>12.5094735252775</v>
      </c>
      <c r="B10">
        <v>2.93966284755163</v>
      </c>
      <c r="C10">
        <f t="shared" si="1"/>
        <v>2.8041887584193783</v>
      </c>
      <c r="D10">
        <f t="shared" si="0"/>
        <v>1.8353228826213271E-2</v>
      </c>
      <c r="E10">
        <v>118.833289420074</v>
      </c>
      <c r="F10">
        <v>30.7998414414892</v>
      </c>
      <c r="G10">
        <v>116.36710577397</v>
      </c>
      <c r="H10">
        <f t="shared" si="2"/>
        <v>11.89519057279</v>
      </c>
      <c r="I10">
        <v>30.834439041218499</v>
      </c>
    </row>
    <row r="11" spans="1:9" x14ac:dyDescent="0.25">
      <c r="A11">
        <v>14.317068483529701</v>
      </c>
      <c r="B11">
        <v>3.4720066112097001</v>
      </c>
      <c r="C11">
        <f t="shared" si="1"/>
        <v>3.2024942462773396</v>
      </c>
      <c r="D11">
        <f t="shared" si="0"/>
        <v>7.2636914851433879E-2</v>
      </c>
      <c r="E11">
        <v>121.29958788320501</v>
      </c>
      <c r="F11">
        <v>30.745473784771701</v>
      </c>
      <c r="G11">
        <v>118.833289420074</v>
      </c>
      <c r="H11">
        <f t="shared" si="2"/>
        <v>14.361374218893999</v>
      </c>
      <c r="I11">
        <v>30.7998414414892</v>
      </c>
    </row>
    <row r="12" spans="1:9" x14ac:dyDescent="0.25">
      <c r="A12">
        <v>16.537830088503402</v>
      </c>
      <c r="B12">
        <v>4.1256699668361403</v>
      </c>
      <c r="C12">
        <f t="shared" si="1"/>
        <v>3.7596754996092714</v>
      </c>
      <c r="D12">
        <f t="shared" si="0"/>
        <v>0.13395195004067961</v>
      </c>
      <c r="E12">
        <v>123.765958106979</v>
      </c>
      <c r="F12">
        <v>30.678749842436599</v>
      </c>
      <c r="G12">
        <v>121.29958788320501</v>
      </c>
      <c r="H12">
        <f t="shared" si="2"/>
        <v>16.82767268202501</v>
      </c>
      <c r="I12">
        <v>30.745473784771701</v>
      </c>
    </row>
    <row r="13" spans="1:9" x14ac:dyDescent="0.25">
      <c r="A13">
        <v>17.9719899542003</v>
      </c>
      <c r="B13">
        <v>4.5905945170157398</v>
      </c>
      <c r="C13">
        <f t="shared" si="1"/>
        <v>4.1624300789257251</v>
      </c>
      <c r="D13">
        <f t="shared" si="0"/>
        <v>0.18332478604493804</v>
      </c>
      <c r="E13">
        <v>126.23235703501</v>
      </c>
      <c r="F13">
        <v>30.607083385854398</v>
      </c>
      <c r="G13">
        <v>123.765958106979</v>
      </c>
      <c r="H13">
        <f t="shared" si="2"/>
        <v>19.294042905799003</v>
      </c>
      <c r="I13">
        <v>30.678749842436599</v>
      </c>
    </row>
    <row r="14" spans="1:9" x14ac:dyDescent="0.25">
      <c r="A14">
        <v>19.357022203685901</v>
      </c>
      <c r="B14">
        <v>5.05181347150259</v>
      </c>
      <c r="C14">
        <f t="shared" si="1"/>
        <v>4.5854012235322692</v>
      </c>
      <c r="D14">
        <f t="shared" si="0"/>
        <v>0.21754038505672799</v>
      </c>
      <c r="E14">
        <v>128.138166608457</v>
      </c>
      <c r="F14">
        <v>30.559305748132999</v>
      </c>
      <c r="G14">
        <v>126.23235703501</v>
      </c>
      <c r="H14">
        <f t="shared" si="2"/>
        <v>21.760441833830001</v>
      </c>
      <c r="I14">
        <v>30.607083385854398</v>
      </c>
    </row>
    <row r="15" spans="1:9" x14ac:dyDescent="0.25">
      <c r="A15">
        <v>20.3429475210555</v>
      </c>
      <c r="B15">
        <v>5.43028493355063</v>
      </c>
      <c r="C15">
        <f t="shared" si="1"/>
        <v>4.9076760071740928</v>
      </c>
      <c r="D15">
        <f t="shared" si="0"/>
        <v>0.27312008992843689</v>
      </c>
      <c r="G15">
        <v>128.138166608457</v>
      </c>
      <c r="H15">
        <f t="shared" si="2"/>
        <v>23.666251407277002</v>
      </c>
      <c r="I15">
        <v>30.559305748132999</v>
      </c>
    </row>
    <row r="16" spans="1:9" x14ac:dyDescent="0.25">
      <c r="A16">
        <v>21.2640134116306</v>
      </c>
      <c r="B16">
        <v>5.7740383658522001</v>
      </c>
      <c r="C16">
        <f t="shared" si="1"/>
        <v>5.2251371503550903</v>
      </c>
      <c r="D16">
        <f t="shared" si="0"/>
        <v>0.30129254437420455</v>
      </c>
    </row>
    <row r="17" spans="1:4" x14ac:dyDescent="0.25">
      <c r="A17">
        <v>22.962146925634698</v>
      </c>
      <c r="B17">
        <v>6.40540684837553</v>
      </c>
      <c r="C17">
        <f t="shared" si="1"/>
        <v>5.8529737190408806</v>
      </c>
      <c r="D17">
        <f t="shared" si="0"/>
        <v>0.30518236238647345</v>
      </c>
    </row>
    <row r="18" spans="1:4" x14ac:dyDescent="0.25">
      <c r="A18">
        <v>24.325150798468101</v>
      </c>
      <c r="B18">
        <v>6.9251416964654897</v>
      </c>
      <c r="C18">
        <f t="shared" si="1"/>
        <v>6.3975907879129457</v>
      </c>
      <c r="D18">
        <f t="shared" si="0"/>
        <v>0.2783099611146147</v>
      </c>
    </row>
    <row r="19" spans="1:4" x14ac:dyDescent="0.25">
      <c r="A19">
        <v>25.6819323105378</v>
      </c>
      <c r="B19">
        <v>7.4753095429224796</v>
      </c>
      <c r="C19">
        <f t="shared" si="1"/>
        <v>6.9760731288795483</v>
      </c>
      <c r="D19">
        <f t="shared" si="0"/>
        <v>0.24923699710644512</v>
      </c>
    </row>
    <row r="20" spans="1:4" x14ac:dyDescent="0.25">
      <c r="A20">
        <v>26.631835362752799</v>
      </c>
      <c r="B20">
        <v>7.8948794667834301</v>
      </c>
      <c r="C20">
        <f t="shared" si="1"/>
        <v>7.4026205926333963</v>
      </c>
      <c r="D20">
        <f t="shared" si="0"/>
        <v>0.24231879917945878</v>
      </c>
    </row>
    <row r="21" spans="1:4" x14ac:dyDescent="0.25">
      <c r="A21">
        <v>27.722468414390601</v>
      </c>
      <c r="B21">
        <v>8.3225716996278098</v>
      </c>
      <c r="C21">
        <f t="shared" si="1"/>
        <v>7.9139947120954242</v>
      </c>
      <c r="D21">
        <f t="shared" si="0"/>
        <v>0.16693515474103926</v>
      </c>
    </row>
    <row r="22" spans="1:4" x14ac:dyDescent="0.25">
      <c r="A22">
        <v>28.985358538865601</v>
      </c>
      <c r="B22">
        <v>8.8738597387433398</v>
      </c>
      <c r="C22">
        <f t="shared" si="1"/>
        <v>8.5344154499829603</v>
      </c>
      <c r="D22">
        <f t="shared" si="0"/>
        <v>0.11522242517203987</v>
      </c>
    </row>
    <row r="23" spans="1:4" x14ac:dyDescent="0.25">
      <c r="A23">
        <v>30.182107025169401</v>
      </c>
      <c r="B23">
        <v>9.4149473698842492</v>
      </c>
      <c r="C23">
        <f t="shared" si="1"/>
        <v>9.149378793502656</v>
      </c>
      <c r="D23">
        <f t="shared" si="0"/>
        <v>7.052666876134607E-2</v>
      </c>
    </row>
    <row r="24" spans="1:4" x14ac:dyDescent="0.25">
      <c r="A24">
        <v>31.592680459958402</v>
      </c>
      <c r="B24">
        <v>9.9903832899527192</v>
      </c>
      <c r="C24">
        <f t="shared" si="1"/>
        <v>9.9061795248956237</v>
      </c>
      <c r="D24">
        <f t="shared" si="0"/>
        <v>7.0902740497905343E-3</v>
      </c>
    </row>
    <row r="25" spans="1:4" x14ac:dyDescent="0.25">
      <c r="A25">
        <v>32.976625066404097</v>
      </c>
      <c r="B25">
        <v>10.746825512661401</v>
      </c>
      <c r="C25">
        <f t="shared" si="1"/>
        <v>10.679747404230747</v>
      </c>
      <c r="D25">
        <f t="shared" si="0"/>
        <v>4.4994726306344839E-3</v>
      </c>
    </row>
    <row r="26" spans="1:4" x14ac:dyDescent="0.25">
      <c r="A26">
        <v>34.317720244338197</v>
      </c>
      <c r="B26">
        <v>11.4332171787199</v>
      </c>
      <c r="C26">
        <f t="shared" si="1"/>
        <v>11.455635555195222</v>
      </c>
      <c r="D26">
        <f t="shared" si="0"/>
        <v>5.0258360378927435E-4</v>
      </c>
    </row>
    <row r="27" spans="1:4" x14ac:dyDescent="0.25">
      <c r="A27">
        <v>35.533916399790698</v>
      </c>
      <c r="B27">
        <v>12.123068604751399</v>
      </c>
      <c r="C27">
        <f t="shared" si="1"/>
        <v>12.178685824043621</v>
      </c>
      <c r="D27">
        <f t="shared" si="0"/>
        <v>3.0932750817990575E-3</v>
      </c>
    </row>
    <row r="28" spans="1:4" x14ac:dyDescent="0.25">
      <c r="A28">
        <v>36.887765221043303</v>
      </c>
      <c r="B28">
        <v>12.8155148507626</v>
      </c>
      <c r="C28">
        <f t="shared" si="1"/>
        <v>13.001598609032392</v>
      </c>
      <c r="D28">
        <f t="shared" si="0"/>
        <v>3.4627165091810325E-2</v>
      </c>
    </row>
    <row r="29" spans="1:4" x14ac:dyDescent="0.25">
      <c r="A29">
        <v>38.004972217855197</v>
      </c>
      <c r="B29">
        <v>13.451616434357399</v>
      </c>
      <c r="C29">
        <f t="shared" si="1"/>
        <v>13.691932389930908</v>
      </c>
      <c r="D29">
        <f t="shared" si="0"/>
        <v>5.7751758503208774E-2</v>
      </c>
    </row>
    <row r="30" spans="1:4" x14ac:dyDescent="0.25">
      <c r="A30">
        <v>39.234200926323098</v>
      </c>
      <c r="B30">
        <v>14.099497676907699</v>
      </c>
      <c r="C30">
        <f t="shared" si="1"/>
        <v>14.459833330225695</v>
      </c>
      <c r="D30">
        <f t="shared" si="0"/>
        <v>0.12984178305210717</v>
      </c>
    </row>
    <row r="31" spans="1:4" x14ac:dyDescent="0.25">
      <c r="A31">
        <v>40.523913593368199</v>
      </c>
      <c r="B31">
        <v>14.857408700910099</v>
      </c>
      <c r="C31">
        <f t="shared" si="1"/>
        <v>15.27095653535188</v>
      </c>
      <c r="D31">
        <f t="shared" si="0"/>
        <v>0.17102181137148662</v>
      </c>
    </row>
    <row r="32" spans="1:4" x14ac:dyDescent="0.25">
      <c r="A32">
        <v>41.467959369392503</v>
      </c>
      <c r="B32">
        <v>15.484578455187</v>
      </c>
      <c r="C32">
        <f t="shared" si="1"/>
        <v>15.86570035163901</v>
      </c>
      <c r="D32">
        <f t="shared" si="0"/>
        <v>0.14525389995517646</v>
      </c>
    </row>
    <row r="33" spans="1:4" x14ac:dyDescent="0.25">
      <c r="A33">
        <v>42.473073987401598</v>
      </c>
      <c r="B33">
        <v>16.121068379187001</v>
      </c>
      <c r="C33">
        <f t="shared" si="1"/>
        <v>16.497660867536123</v>
      </c>
      <c r="D33">
        <f t="shared" si="0"/>
        <v>0.14182190228098329</v>
      </c>
    </row>
    <row r="34" spans="1:4" x14ac:dyDescent="0.25">
      <c r="A34">
        <v>43.478325053146499</v>
      </c>
      <c r="B34">
        <v>16.734063708676899</v>
      </c>
      <c r="C34">
        <f t="shared" si="1"/>
        <v>17.126356629433296</v>
      </c>
      <c r="D34">
        <f t="shared" si="0"/>
        <v>0.15389373567558459</v>
      </c>
    </row>
    <row r="35" spans="1:4" x14ac:dyDescent="0.25">
      <c r="A35">
        <v>44.371849104273601</v>
      </c>
      <c r="B35">
        <v>17.284536232941601</v>
      </c>
      <c r="C35">
        <f t="shared" si="1"/>
        <v>17.680702937519307</v>
      </c>
      <c r="D35">
        <f t="shared" si="0"/>
        <v>0.156948057815959</v>
      </c>
    </row>
    <row r="36" spans="1:4" x14ac:dyDescent="0.25">
      <c r="A36">
        <v>45.377060701665201</v>
      </c>
      <c r="B36">
        <v>17.9043275195212</v>
      </c>
      <c r="C36">
        <f t="shared" si="1"/>
        <v>18.297500207817126</v>
      </c>
      <c r="D36">
        <f t="shared" si="0"/>
        <v>0.15458476282184599</v>
      </c>
    </row>
    <row r="37" spans="1:4" x14ac:dyDescent="0.25">
      <c r="A37">
        <v>46.382445959811399</v>
      </c>
      <c r="B37">
        <v>18.494216594906199</v>
      </c>
      <c r="C37">
        <f t="shared" si="1"/>
        <v>18.905332953230918</v>
      </c>
      <c r="D37">
        <f t="shared" si="0"/>
        <v>0.16901666008217878</v>
      </c>
    </row>
    <row r="38" spans="1:4" x14ac:dyDescent="0.25">
      <c r="A38">
        <v>47.387525996025097</v>
      </c>
      <c r="B38">
        <v>19.136661071784701</v>
      </c>
      <c r="C38">
        <f t="shared" si="1"/>
        <v>19.502129831128727</v>
      </c>
      <c r="D38">
        <f t="shared" si="0"/>
        <v>0.13356741405646144</v>
      </c>
    </row>
    <row r="39" spans="1:4" x14ac:dyDescent="0.25">
      <c r="A39">
        <v>48.551650102558398</v>
      </c>
      <c r="B39">
        <v>19.780825341886001</v>
      </c>
      <c r="C39">
        <f t="shared" si="1"/>
        <v>20.177640873032807</v>
      </c>
      <c r="D39">
        <f t="shared" si="0"/>
        <v>0.1574625657593223</v>
      </c>
    </row>
    <row r="40" spans="1:4" x14ac:dyDescent="0.25">
      <c r="A40">
        <v>49.8787083389157</v>
      </c>
      <c r="B40">
        <v>20.497082234338599</v>
      </c>
      <c r="C40">
        <f t="shared" si="1"/>
        <v>20.92431830306516</v>
      </c>
      <c r="D40">
        <f t="shared" si="0"/>
        <v>0.18253065842092681</v>
      </c>
    </row>
    <row r="41" spans="1:4" x14ac:dyDescent="0.25">
      <c r="A41">
        <v>51.162857471697002</v>
      </c>
      <c r="B41">
        <v>21.247938407647901</v>
      </c>
      <c r="C41">
        <f t="shared" si="1"/>
        <v>21.62048264999925</v>
      </c>
      <c r="D41">
        <f t="shared" si="0"/>
        <v>0.13878921250914081</v>
      </c>
    </row>
    <row r="42" spans="1:4" x14ac:dyDescent="0.25">
      <c r="A42">
        <v>52.2247986021315</v>
      </c>
      <c r="B42">
        <v>21.840545865868702</v>
      </c>
      <c r="C42">
        <f t="shared" si="1"/>
        <v>22.174982484275496</v>
      </c>
      <c r="D42">
        <f t="shared" si="0"/>
        <v>0.11184785173137181</v>
      </c>
    </row>
    <row r="43" spans="1:4" x14ac:dyDescent="0.25">
      <c r="A43">
        <v>53.431230036529399</v>
      </c>
      <c r="B43">
        <v>22.463055535284202</v>
      </c>
      <c r="C43">
        <f t="shared" si="1"/>
        <v>22.780273836741454</v>
      </c>
      <c r="D43">
        <f t="shared" si="0"/>
        <v>0.10062745077942432</v>
      </c>
    </row>
    <row r="44" spans="1:4" x14ac:dyDescent="0.25">
      <c r="A44">
        <v>54.571833484694899</v>
      </c>
      <c r="B44">
        <v>23.0213578535114</v>
      </c>
      <c r="C44">
        <f t="shared" si="1"/>
        <v>23.32744129147741</v>
      </c>
      <c r="D44">
        <f t="shared" si="0"/>
        <v>9.3687070997091892E-2</v>
      </c>
    </row>
    <row r="45" spans="1:4" x14ac:dyDescent="0.25">
      <c r="A45">
        <v>55.871276175946797</v>
      </c>
      <c r="B45">
        <v>23.712256845621798</v>
      </c>
      <c r="C45">
        <f t="shared" si="1"/>
        <v>23.920217330581725</v>
      </c>
      <c r="D45">
        <f t="shared" si="0"/>
        <v>4.3247563304767755E-2</v>
      </c>
    </row>
    <row r="46" spans="1:4" x14ac:dyDescent="0.25">
      <c r="A46">
        <v>56.997757794311802</v>
      </c>
      <c r="B46">
        <v>24.219432889797002</v>
      </c>
      <c r="C46">
        <f t="shared" si="1"/>
        <v>24.40730245464367</v>
      </c>
      <c r="D46">
        <f t="shared" si="0"/>
        <v>3.5294973395676457E-2</v>
      </c>
    </row>
    <row r="47" spans="1:4" x14ac:dyDescent="0.25">
      <c r="A47">
        <v>58.338591979928403</v>
      </c>
      <c r="B47">
        <v>24.950764170515299</v>
      </c>
      <c r="C47">
        <f t="shared" si="1"/>
        <v>24.95446442012706</v>
      </c>
      <c r="D47">
        <f t="shared" si="0"/>
        <v>1.3691847189336343E-5</v>
      </c>
    </row>
    <row r="48" spans="1:4" x14ac:dyDescent="0.25">
      <c r="A48">
        <v>59.642786502829701</v>
      </c>
      <c r="B48">
        <v>25.5574813301223</v>
      </c>
      <c r="C48">
        <f t="shared" si="1"/>
        <v>25.452846468127273</v>
      </c>
      <c r="D48">
        <f t="shared" si="0"/>
        <v>1.0948454344718398E-2</v>
      </c>
    </row>
    <row r="49" spans="1:4" x14ac:dyDescent="0.25">
      <c r="A49">
        <v>61.054963831933797</v>
      </c>
      <c r="B49">
        <v>26.137403001775699</v>
      </c>
      <c r="C49">
        <f t="shared" si="1"/>
        <v>25.955465408351206</v>
      </c>
      <c r="D49">
        <f t="shared" si="0"/>
        <v>3.3101287901096163E-2</v>
      </c>
    </row>
    <row r="50" spans="1:4" x14ac:dyDescent="0.25">
      <c r="A50">
        <v>62.761348214815598</v>
      </c>
      <c r="B50">
        <v>26.850142304604798</v>
      </c>
      <c r="C50">
        <f t="shared" si="1"/>
        <v>26.512863702104255</v>
      </c>
      <c r="D50">
        <f t="shared" si="0"/>
        <v>0.11375685570471943</v>
      </c>
    </row>
    <row r="51" spans="1:4" x14ac:dyDescent="0.25">
      <c r="A51">
        <v>63.880157353475497</v>
      </c>
      <c r="B51">
        <v>27.331684406959798</v>
      </c>
      <c r="C51">
        <f t="shared" si="1"/>
        <v>26.849722984273559</v>
      </c>
      <c r="D51">
        <f t="shared" si="0"/>
        <v>0.23228681295774437</v>
      </c>
    </row>
    <row r="52" spans="1:4" x14ac:dyDescent="0.25">
      <c r="A52">
        <v>65.5608120195553</v>
      </c>
      <c r="B52">
        <v>28.006875449588701</v>
      </c>
      <c r="C52">
        <f t="shared" si="1"/>
        <v>27.315150800355983</v>
      </c>
      <c r="D52">
        <f t="shared" si="0"/>
        <v>0.47848299035612679</v>
      </c>
    </row>
    <row r="53" spans="1:4" x14ac:dyDescent="0.25">
      <c r="A53">
        <v>67.500632024060494</v>
      </c>
      <c r="B53">
        <v>28.676760910888401</v>
      </c>
      <c r="C53">
        <f t="shared" si="1"/>
        <v>27.795238615267127</v>
      </c>
      <c r="D53">
        <f t="shared" si="0"/>
        <v>0.77708155767740006</v>
      </c>
    </row>
    <row r="54" spans="1:4" x14ac:dyDescent="0.25">
      <c r="A54">
        <v>69.5229165673084</v>
      </c>
      <c r="B54">
        <v>29.201687752516001</v>
      </c>
      <c r="C54">
        <f t="shared" si="1"/>
        <v>28.235633189160382</v>
      </c>
      <c r="D54">
        <f t="shared" si="0"/>
        <v>0.93326141938021701</v>
      </c>
    </row>
    <row r="55" spans="1:4" x14ac:dyDescent="0.25">
      <c r="A55">
        <v>71.9855567210506</v>
      </c>
      <c r="B55">
        <v>29.777235243775401</v>
      </c>
      <c r="C55">
        <f t="shared" si="1"/>
        <v>28.697246569621853</v>
      </c>
      <c r="D55">
        <f t="shared" si="0"/>
        <v>1.1663755362999371</v>
      </c>
    </row>
    <row r="56" spans="1:4" x14ac:dyDescent="0.25">
      <c r="A56">
        <v>74.449436898693804</v>
      </c>
      <c r="B56">
        <v>30.1392661195624</v>
      </c>
      <c r="C56">
        <f t="shared" si="1"/>
        <v>29.086617881948719</v>
      </c>
      <c r="D56">
        <f t="shared" si="0"/>
        <v>1.1080683121511889</v>
      </c>
    </row>
    <row r="57" spans="1:4" x14ac:dyDescent="0.25">
      <c r="A57">
        <v>76.914414176155901</v>
      </c>
      <c r="B57">
        <v>30.312390120278899</v>
      </c>
      <c r="C57">
        <f t="shared" si="1"/>
        <v>29.41334968897031</v>
      </c>
      <c r="D57">
        <f t="shared" si="0"/>
        <v>0.80827369712753239</v>
      </c>
    </row>
    <row r="58" spans="1:4" x14ac:dyDescent="0.25">
      <c r="A58">
        <v>79.379279770298794</v>
      </c>
      <c r="B58">
        <v>30.504744592535499</v>
      </c>
      <c r="C58">
        <f t="shared" si="1"/>
        <v>29.686212946336234</v>
      </c>
      <c r="D58">
        <f t="shared" si="0"/>
        <v>0.66999405582967853</v>
      </c>
    </row>
    <row r="59" spans="1:4" x14ac:dyDescent="0.25">
      <c r="A59">
        <v>81.844413367163099</v>
      </c>
      <c r="B59">
        <v>30.6509523462015</v>
      </c>
      <c r="C59">
        <f t="shared" si="1"/>
        <v>29.913315255857682</v>
      </c>
      <c r="D59">
        <f t="shared" si="0"/>
        <v>0.54410847705089271</v>
      </c>
    </row>
    <row r="60" spans="1:4" x14ac:dyDescent="0.25">
      <c r="A60">
        <v>84.3097036173492</v>
      </c>
      <c r="B60">
        <v>30.770186356006899</v>
      </c>
      <c r="C60">
        <f t="shared" si="1"/>
        <v>30.101761682764273</v>
      </c>
      <c r="D60">
        <f t="shared" si="0"/>
        <v>0.44679154379951136</v>
      </c>
    </row>
    <row r="61" spans="1:4" x14ac:dyDescent="0.25">
      <c r="A61">
        <v>86.775356234698805</v>
      </c>
      <c r="B61">
        <v>30.827025269848001</v>
      </c>
      <c r="C61">
        <f t="shared" si="1"/>
        <v>30.257758789604079</v>
      </c>
      <c r="D61">
        <f t="shared" si="0"/>
        <v>0.32406432552930342</v>
      </c>
    </row>
    <row r="62" spans="1:4" x14ac:dyDescent="0.25">
      <c r="A62">
        <v>89.241209781847303</v>
      </c>
      <c r="B62">
        <v>30.8492665839597</v>
      </c>
      <c r="C62">
        <f t="shared" si="1"/>
        <v>30.386620822397489</v>
      </c>
      <c r="D62">
        <f t="shared" si="0"/>
        <v>0.21404110069147803</v>
      </c>
    </row>
    <row r="63" spans="1:4" x14ac:dyDescent="0.25">
      <c r="A63">
        <v>91.707077681124204</v>
      </c>
      <c r="B63">
        <v>30.8690366409479</v>
      </c>
      <c r="C63">
        <f t="shared" si="1"/>
        <v>30.492880339141852</v>
      </c>
      <c r="D63">
        <f t="shared" si="0"/>
        <v>0.14149356338840308</v>
      </c>
    </row>
    <row r="64" spans="1:4" x14ac:dyDescent="0.25">
      <c r="A64">
        <v>94.172873819758607</v>
      </c>
      <c r="B64">
        <v>30.9011629835537</v>
      </c>
      <c r="C64">
        <f t="shared" si="1"/>
        <v>30.580377757237528</v>
      </c>
      <c r="D64">
        <f t="shared" si="0"/>
        <v>0.10290316142271763</v>
      </c>
    </row>
    <row r="65" spans="1:4" x14ac:dyDescent="0.25">
      <c r="A65">
        <v>96.638765472289805</v>
      </c>
      <c r="B65">
        <v>30.9168430270743</v>
      </c>
      <c r="C65">
        <f t="shared" si="1"/>
        <v>30.652348609725344</v>
      </c>
      <c r="D65">
        <f t="shared" si="0"/>
        <v>6.9957296808763864E-2</v>
      </c>
    </row>
    <row r="66" spans="1:4" x14ac:dyDescent="0.25">
      <c r="A66">
        <v>99.104606054361099</v>
      </c>
      <c r="B66">
        <v>30.941316765406299</v>
      </c>
      <c r="C66">
        <f t="shared" si="1"/>
        <v>30.711488986578768</v>
      </c>
      <c r="D66">
        <f t="shared" si="0"/>
        <v>5.2820807920796367E-2</v>
      </c>
    </row>
    <row r="67" spans="1:4" x14ac:dyDescent="0.25">
      <c r="A67">
        <v>101.570592334617</v>
      </c>
      <c r="B67">
        <v>30.940703097530001</v>
      </c>
      <c r="C67">
        <f t="shared" si="1"/>
        <v>30.760052479602933</v>
      </c>
      <c r="D67">
        <f t="shared" si="0"/>
        <v>3.2634645757431399E-2</v>
      </c>
    </row>
    <row r="68" spans="1:4" x14ac:dyDescent="0.25">
      <c r="A68">
        <v>104.47191520118</v>
      </c>
      <c r="B68">
        <v>30.980570974915199</v>
      </c>
      <c r="C68">
        <f t="shared" si="1"/>
        <v>30.806154004489922</v>
      </c>
      <c r="D68">
        <f t="shared" si="0"/>
        <v>3.0421279572331927E-2</v>
      </c>
    </row>
  </sheetData>
  <sortState ref="A5:B68">
    <sortCondition ref="A5:A68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Normal="100" workbookViewId="0">
      <selection activeCell="E7" sqref="E7"/>
    </sheetView>
  </sheetViews>
  <sheetFormatPr defaultRowHeight="15" x14ac:dyDescent="0.25"/>
  <cols>
    <col min="1" max="1" width="11.875" bestFit="1" customWidth="1"/>
    <col min="3" max="9" width="11.875" bestFit="1" customWidth="1"/>
  </cols>
  <sheetData>
    <row r="1" spans="1:9" x14ac:dyDescent="0.25">
      <c r="A1" t="s">
        <v>7</v>
      </c>
      <c r="B1" t="s">
        <v>8</v>
      </c>
    </row>
    <row r="2" spans="1:9" x14ac:dyDescent="0.25">
      <c r="A2" t="s">
        <v>9</v>
      </c>
      <c r="B2">
        <v>7.5308891924837709E-2</v>
      </c>
      <c r="C2" t="s">
        <v>10</v>
      </c>
      <c r="D2">
        <v>44.264328233000747</v>
      </c>
    </row>
    <row r="3" spans="1:9" x14ac:dyDescent="0.25">
      <c r="A3" t="s">
        <v>24</v>
      </c>
      <c r="C3" t="s">
        <v>11</v>
      </c>
      <c r="D3">
        <f>SUM(D5:D69)</f>
        <v>15.47978792052594</v>
      </c>
      <c r="E3" t="s">
        <v>23</v>
      </c>
    </row>
    <row r="4" spans="1:9" ht="17.25" x14ac:dyDescent="0.2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22</v>
      </c>
      <c r="I4" t="s">
        <v>1</v>
      </c>
    </row>
    <row r="5" spans="1:9" x14ac:dyDescent="0.25">
      <c r="A5">
        <v>2.4358986104295099</v>
      </c>
      <c r="B5">
        <v>0.436711373595635</v>
      </c>
      <c r="C5">
        <f>MAX($B$5:$B$69)/(1+EXP(-1*$B$2*(A5-$D$2)))</f>
        <v>1.3057263257244032</v>
      </c>
      <c r="D5">
        <f t="shared" ref="D5:D68" si="0">(B5-C5)^2</f>
        <v>0.75518698702336529</v>
      </c>
      <c r="E5">
        <v>119.948708141677</v>
      </c>
      <c r="F5">
        <v>31.743861662674998</v>
      </c>
      <c r="G5">
        <v>116.46619412123</v>
      </c>
      <c r="H5">
        <f>G5-$G$5</f>
        <v>0</v>
      </c>
      <c r="I5">
        <v>31.777845594527999</v>
      </c>
    </row>
    <row r="6" spans="1:9" x14ac:dyDescent="0.25">
      <c r="A6">
        <v>4.00309106960517</v>
      </c>
      <c r="B6">
        <v>0.79301369529786503</v>
      </c>
      <c r="C6">
        <f t="shared" ref="C6:C69" si="1">MAX($B$5:$B$69)/(1+EXP(-1*$B$2*(A6-$D$2)))</f>
        <v>1.4617712982934497</v>
      </c>
      <c r="D6">
        <f t="shared" si="0"/>
        <v>0.44723673156439997</v>
      </c>
      <c r="E6">
        <v>122.414834379266</v>
      </c>
      <c r="F6">
        <v>31.7191490914398</v>
      </c>
      <c r="G6">
        <v>119.948708141677</v>
      </c>
      <c r="H6">
        <f t="shared" ref="H6:H9" si="2">G6-$G$5</f>
        <v>3.4825140204469989</v>
      </c>
      <c r="I6">
        <v>31.743861662674998</v>
      </c>
    </row>
    <row r="7" spans="1:9" x14ac:dyDescent="0.25">
      <c r="A7">
        <v>6.6365379208097801</v>
      </c>
      <c r="B7">
        <v>1.2323943661971699</v>
      </c>
      <c r="C7">
        <f t="shared" si="1"/>
        <v>1.7646126233723798</v>
      </c>
      <c r="D7">
        <f t="shared" si="0"/>
        <v>0.28325627327061786</v>
      </c>
      <c r="E7">
        <v>124.88106108175501</v>
      </c>
      <c r="F7">
        <v>31.6771377203399</v>
      </c>
      <c r="G7">
        <v>122.414834379266</v>
      </c>
      <c r="H7">
        <f t="shared" si="2"/>
        <v>5.9486402580359936</v>
      </c>
      <c r="I7">
        <v>31.7191490914398</v>
      </c>
    </row>
    <row r="8" spans="1:9" x14ac:dyDescent="0.25">
      <c r="A8">
        <v>8.4612090201730705</v>
      </c>
      <c r="B8">
        <v>1.67236935508482</v>
      </c>
      <c r="C8">
        <f t="shared" si="1"/>
        <v>2.0081195505715006</v>
      </c>
      <c r="D8">
        <f t="shared" si="0"/>
        <v>0.11272819376934425</v>
      </c>
      <c r="E8">
        <v>126.67466954194001</v>
      </c>
      <c r="F8">
        <v>31.648471137706998</v>
      </c>
      <c r="G8">
        <v>124.88106108175501</v>
      </c>
      <c r="H8">
        <f t="shared" si="2"/>
        <v>8.4148669605250035</v>
      </c>
      <c r="I8">
        <v>31.6771377203399</v>
      </c>
    </row>
    <row r="9" spans="1:9" x14ac:dyDescent="0.25">
      <c r="A9">
        <v>10.9313413656386</v>
      </c>
      <c r="B9">
        <v>2.2649676605014899</v>
      </c>
      <c r="C9">
        <f t="shared" si="1"/>
        <v>2.3878293414415572</v>
      </c>
      <c r="D9">
        <f t="shared" si="0"/>
        <v>1.5094992643418905E-2</v>
      </c>
      <c r="G9">
        <v>126.67466954194001</v>
      </c>
      <c r="H9">
        <f t="shared" si="2"/>
        <v>10.208475420710002</v>
      </c>
      <c r="I9">
        <v>31.648471137706998</v>
      </c>
    </row>
    <row r="10" spans="1:9" x14ac:dyDescent="0.25">
      <c r="A10">
        <v>13.012019110074601</v>
      </c>
      <c r="B10">
        <v>2.8065586958712498</v>
      </c>
      <c r="C10">
        <f t="shared" si="1"/>
        <v>2.7577415419630675</v>
      </c>
      <c r="D10">
        <f t="shared" si="0"/>
        <v>2.3831145156951593E-3</v>
      </c>
    </row>
    <row r="11" spans="1:9" x14ac:dyDescent="0.25">
      <c r="A11">
        <v>14.7365134110185</v>
      </c>
      <c r="B11">
        <v>3.2795226769630301</v>
      </c>
      <c r="C11">
        <f t="shared" si="1"/>
        <v>3.1028428608507865</v>
      </c>
      <c r="D11">
        <f t="shared" si="0"/>
        <v>3.121575742145621E-2</v>
      </c>
    </row>
    <row r="12" spans="1:9" x14ac:dyDescent="0.25">
      <c r="A12">
        <v>16.6056242857595</v>
      </c>
      <c r="B12">
        <v>3.8513203573774302</v>
      </c>
      <c r="C12">
        <f t="shared" si="1"/>
        <v>3.5198867023715672</v>
      </c>
      <c r="D12">
        <f t="shared" si="0"/>
        <v>0.1098482676705454</v>
      </c>
    </row>
    <row r="13" spans="1:9" x14ac:dyDescent="0.25">
      <c r="A13">
        <v>18.428826550039599</v>
      </c>
      <c r="B13">
        <v>4.4264524973676203</v>
      </c>
      <c r="C13">
        <f t="shared" si="1"/>
        <v>3.973159308674441</v>
      </c>
      <c r="D13">
        <f t="shared" si="0"/>
        <v>0.20547471491563021</v>
      </c>
    </row>
    <row r="14" spans="1:9" x14ac:dyDescent="0.25">
      <c r="A14">
        <v>20.185715764113201</v>
      </c>
      <c r="B14">
        <v>5.0208992392273402</v>
      </c>
      <c r="C14">
        <f t="shared" si="1"/>
        <v>4.4563887255671073</v>
      </c>
      <c r="D14">
        <f t="shared" si="0"/>
        <v>0.31867212003293993</v>
      </c>
    </row>
    <row r="15" spans="1:9" x14ac:dyDescent="0.25">
      <c r="A15">
        <v>22.2328488217703</v>
      </c>
      <c r="B15">
        <v>5.6389841640516698</v>
      </c>
      <c r="C15">
        <f t="shared" si="1"/>
        <v>5.0804494669143248</v>
      </c>
      <c r="D15">
        <f t="shared" si="0"/>
        <v>0.31196100790630577</v>
      </c>
    </row>
    <row r="16" spans="1:9" x14ac:dyDescent="0.25">
      <c r="A16">
        <v>24.290705083590101</v>
      </c>
      <c r="B16">
        <v>6.4313927607093397</v>
      </c>
      <c r="C16">
        <f t="shared" si="1"/>
        <v>5.7772510740339325</v>
      </c>
      <c r="D16">
        <f t="shared" si="0"/>
        <v>0.42790134624654674</v>
      </c>
    </row>
    <row r="17" spans="1:4" x14ac:dyDescent="0.25">
      <c r="A17">
        <v>25.903444647695299</v>
      </c>
      <c r="B17">
        <v>7.0161787177769099</v>
      </c>
      <c r="C17">
        <f t="shared" si="1"/>
        <v>6.3736716029865601</v>
      </c>
      <c r="D17">
        <f t="shared" si="0"/>
        <v>0.4128153925562198</v>
      </c>
    </row>
    <row r="18" spans="1:4" x14ac:dyDescent="0.25">
      <c r="A18">
        <v>27.555817410728402</v>
      </c>
      <c r="B18">
        <v>7.6136463150073297</v>
      </c>
      <c r="C18">
        <f t="shared" si="1"/>
        <v>7.031381372690066</v>
      </c>
      <c r="D18">
        <f t="shared" si="0"/>
        <v>0.33903246305172641</v>
      </c>
    </row>
    <row r="19" spans="1:4" x14ac:dyDescent="0.25">
      <c r="A19">
        <v>28.844074215565001</v>
      </c>
      <c r="B19">
        <v>8.2012541570667494</v>
      </c>
      <c r="C19">
        <f t="shared" si="1"/>
        <v>7.5769306881538174</v>
      </c>
      <c r="D19">
        <f t="shared" si="0"/>
        <v>0.38977979383547678</v>
      </c>
    </row>
    <row r="20" spans="1:4" x14ac:dyDescent="0.25">
      <c r="A20">
        <v>30.2978553011583</v>
      </c>
      <c r="B20">
        <v>8.7850592327714097</v>
      </c>
      <c r="C20">
        <f t="shared" si="1"/>
        <v>8.2266384310019909</v>
      </c>
      <c r="D20">
        <f t="shared" si="0"/>
        <v>0.3118337918488005</v>
      </c>
    </row>
    <row r="21" spans="1:4" x14ac:dyDescent="0.25">
      <c r="A21">
        <v>31.573874448872299</v>
      </c>
      <c r="B21">
        <v>9.2777661217738192</v>
      </c>
      <c r="C21">
        <f t="shared" si="1"/>
        <v>8.8259517310341984</v>
      </c>
      <c r="D21">
        <f t="shared" si="0"/>
        <v>0.20413624367941477</v>
      </c>
    </row>
    <row r="22" spans="1:4" x14ac:dyDescent="0.25">
      <c r="A22">
        <v>33.159272612501503</v>
      </c>
      <c r="B22">
        <v>9.9966830343025297</v>
      </c>
      <c r="C22">
        <f t="shared" si="1"/>
        <v>9.606844039210257</v>
      </c>
      <c r="D22">
        <f t="shared" si="0"/>
        <v>0.15197444209455302</v>
      </c>
    </row>
    <row r="23" spans="1:4" x14ac:dyDescent="0.25">
      <c r="A23">
        <v>34.322548539562703</v>
      </c>
      <c r="B23">
        <v>10.6018450947481</v>
      </c>
      <c r="C23">
        <f t="shared" si="1"/>
        <v>10.203982793309683</v>
      </c>
      <c r="D23">
        <f t="shared" si="0"/>
        <v>0.15829441090587401</v>
      </c>
    </row>
    <row r="24" spans="1:4" x14ac:dyDescent="0.25">
      <c r="A24">
        <v>35.664288367267901</v>
      </c>
      <c r="B24">
        <v>11.177236128341701</v>
      </c>
      <c r="C24">
        <f t="shared" si="1"/>
        <v>10.916235378787674</v>
      </c>
      <c r="D24">
        <f t="shared" si="0"/>
        <v>6.8121391267763912E-2</v>
      </c>
    </row>
    <row r="25" spans="1:4" x14ac:dyDescent="0.25">
      <c r="A25">
        <v>37.134623036094403</v>
      </c>
      <c r="B25">
        <v>11.846817809563101</v>
      </c>
      <c r="C25">
        <f t="shared" si="1"/>
        <v>11.722910316650877</v>
      </c>
      <c r="D25">
        <f t="shared" si="0"/>
        <v>1.5353066799792819E-2</v>
      </c>
    </row>
    <row r="26" spans="1:4" x14ac:dyDescent="0.25">
      <c r="A26">
        <v>38.570013515545902</v>
      </c>
      <c r="B26">
        <v>12.476110549306201</v>
      </c>
      <c r="C26">
        <f t="shared" si="1"/>
        <v>12.533345852342599</v>
      </c>
      <c r="D26">
        <f t="shared" si="0"/>
        <v>3.2758799136683239E-3</v>
      </c>
    </row>
    <row r="27" spans="1:4" x14ac:dyDescent="0.25">
      <c r="A27">
        <v>39.689037153725202</v>
      </c>
      <c r="B27">
        <v>12.984457309969899</v>
      </c>
      <c r="C27">
        <f t="shared" si="1"/>
        <v>13.178342508945624</v>
      </c>
      <c r="D27">
        <f t="shared" si="0"/>
        <v>3.759147038185634E-2</v>
      </c>
    </row>
    <row r="28" spans="1:4" x14ac:dyDescent="0.25">
      <c r="A28">
        <v>41.2894448170644</v>
      </c>
      <c r="B28">
        <v>13.691094755058799</v>
      </c>
      <c r="C28">
        <f t="shared" si="1"/>
        <v>14.116491268700592</v>
      </c>
      <c r="D28">
        <f t="shared" si="0"/>
        <v>0.18096219381859235</v>
      </c>
    </row>
    <row r="29" spans="1:4" x14ac:dyDescent="0.25">
      <c r="A29">
        <v>42.694067098584597</v>
      </c>
      <c r="B29">
        <v>14.4677807779318</v>
      </c>
      <c r="C29">
        <f t="shared" si="1"/>
        <v>14.950546763608607</v>
      </c>
      <c r="D29">
        <f t="shared" si="0"/>
        <v>0.23306299692649854</v>
      </c>
    </row>
    <row r="30" spans="1:4" x14ac:dyDescent="0.25">
      <c r="A30">
        <v>44.025086085379002</v>
      </c>
      <c r="B30">
        <v>15.2311355177698</v>
      </c>
      <c r="C30">
        <f t="shared" si="1"/>
        <v>15.745790823193742</v>
      </c>
      <c r="D30">
        <f t="shared" si="0"/>
        <v>0.26487008340101059</v>
      </c>
    </row>
    <row r="31" spans="1:4" x14ac:dyDescent="0.25">
      <c r="A31">
        <v>45.553389358086903</v>
      </c>
      <c r="B31">
        <v>16.0401463183244</v>
      </c>
      <c r="C31">
        <f t="shared" si="1"/>
        <v>16.659548244852047</v>
      </c>
      <c r="D31">
        <f t="shared" si="0"/>
        <v>0.38365874658616106</v>
      </c>
    </row>
    <row r="32" spans="1:4" x14ac:dyDescent="0.25">
      <c r="A32">
        <v>47.1752388795596</v>
      </c>
      <c r="B32">
        <v>17.0888126687586</v>
      </c>
      <c r="C32">
        <f t="shared" si="1"/>
        <v>17.623546334772119</v>
      </c>
      <c r="D32">
        <f t="shared" si="0"/>
        <v>0.28594009356825784</v>
      </c>
    </row>
    <row r="33" spans="1:4" x14ac:dyDescent="0.25">
      <c r="A33">
        <v>48.292382727006199</v>
      </c>
      <c r="B33">
        <v>17.735787783696999</v>
      </c>
      <c r="C33">
        <f t="shared" si="1"/>
        <v>18.280550050475259</v>
      </c>
      <c r="D33">
        <f t="shared" si="0"/>
        <v>0.29676592730538848</v>
      </c>
    </row>
    <row r="34" spans="1:4" x14ac:dyDescent="0.25">
      <c r="A34">
        <v>49.297657473763103</v>
      </c>
      <c r="B34">
        <v>18.344705538932999</v>
      </c>
      <c r="C34">
        <f t="shared" si="1"/>
        <v>18.864760006505112</v>
      </c>
      <c r="D34">
        <f t="shared" si="0"/>
        <v>0.27045664924171353</v>
      </c>
    </row>
    <row r="35" spans="1:4" x14ac:dyDescent="0.25">
      <c r="A35">
        <v>50.079499241073002</v>
      </c>
      <c r="B35">
        <v>18.824953173270998</v>
      </c>
      <c r="C35">
        <f t="shared" si="1"/>
        <v>19.313514907489193</v>
      </c>
      <c r="D35">
        <f t="shared" si="0"/>
        <v>0.2386925681422897</v>
      </c>
    </row>
    <row r="36" spans="1:4" x14ac:dyDescent="0.25">
      <c r="A36">
        <v>51.189902812049397</v>
      </c>
      <c r="B36">
        <v>19.4451275876328</v>
      </c>
      <c r="C36">
        <f t="shared" si="1"/>
        <v>19.940974807534403</v>
      </c>
      <c r="D36">
        <f t="shared" si="0"/>
        <v>0.24586446548414784</v>
      </c>
    </row>
    <row r="37" spans="1:4" x14ac:dyDescent="0.25">
      <c r="A37">
        <v>52.090052944544396</v>
      </c>
      <c r="B37">
        <v>20.042063781653599</v>
      </c>
      <c r="C37">
        <f t="shared" si="1"/>
        <v>20.43999408275322</v>
      </c>
      <c r="D37">
        <f t="shared" si="0"/>
        <v>0.15834852453323461</v>
      </c>
    </row>
    <row r="38" spans="1:4" x14ac:dyDescent="0.25">
      <c r="A38">
        <v>53.207234681610203</v>
      </c>
      <c r="B38">
        <v>20.682514777785801</v>
      </c>
      <c r="C38">
        <f t="shared" si="1"/>
        <v>21.045896243714257</v>
      </c>
      <c r="D38">
        <f t="shared" si="0"/>
        <v>0.13204608978031315</v>
      </c>
    </row>
    <row r="39" spans="1:4" x14ac:dyDescent="0.25">
      <c r="A39">
        <v>54.324473253104799</v>
      </c>
      <c r="B39">
        <v>21.313179595708899</v>
      </c>
      <c r="C39">
        <f t="shared" si="1"/>
        <v>21.635515069572833</v>
      </c>
      <c r="D39">
        <f t="shared" si="0"/>
        <v>0.10390015771108668</v>
      </c>
    </row>
    <row r="40" spans="1:4" x14ac:dyDescent="0.25">
      <c r="A40">
        <v>55.441806548647399</v>
      </c>
      <c r="B40">
        <v>21.927534116616702</v>
      </c>
      <c r="C40">
        <f t="shared" si="1"/>
        <v>22.207518418333571</v>
      </c>
      <c r="D40">
        <f t="shared" si="0"/>
        <v>7.839120920788277E-2</v>
      </c>
    </row>
    <row r="41" spans="1:4" x14ac:dyDescent="0.25">
      <c r="A41">
        <v>56.671056306903701</v>
      </c>
      <c r="B41">
        <v>22.5717908487192</v>
      </c>
      <c r="C41">
        <f t="shared" si="1"/>
        <v>22.815041791542349</v>
      </c>
      <c r="D41">
        <f t="shared" si="0"/>
        <v>5.9171021184350941E-2</v>
      </c>
    </row>
    <row r="42" spans="1:4" x14ac:dyDescent="0.25">
      <c r="A42">
        <v>58.4117121789821</v>
      </c>
      <c r="B42">
        <v>23.389247401507401</v>
      </c>
      <c r="C42">
        <f t="shared" si="1"/>
        <v>23.633999731103881</v>
      </c>
      <c r="D42">
        <f t="shared" si="0"/>
        <v>5.9903702842903965E-2</v>
      </c>
    </row>
    <row r="43" spans="1:4" x14ac:dyDescent="0.25">
      <c r="A43">
        <v>60.099096946318397</v>
      </c>
      <c r="B43">
        <v>24.188599380778999</v>
      </c>
      <c r="C43">
        <f t="shared" si="1"/>
        <v>24.379571955248171</v>
      </c>
      <c r="D43">
        <f t="shared" si="0"/>
        <v>3.6470524199383167E-2</v>
      </c>
    </row>
    <row r="44" spans="1:4" x14ac:dyDescent="0.25">
      <c r="A44">
        <v>61.085503481316202</v>
      </c>
      <c r="B44">
        <v>24.829634325816698</v>
      </c>
      <c r="C44">
        <f t="shared" si="1"/>
        <v>24.792812537315246</v>
      </c>
      <c r="D44">
        <f t="shared" si="0"/>
        <v>1.3558441084456881E-3</v>
      </c>
    </row>
    <row r="45" spans="1:4" x14ac:dyDescent="0.25">
      <c r="A45">
        <v>63.26652261916</v>
      </c>
      <c r="B45">
        <v>25.645505155283999</v>
      </c>
      <c r="C45">
        <f t="shared" si="1"/>
        <v>25.646704506655489</v>
      </c>
      <c r="D45">
        <f t="shared" si="0"/>
        <v>1.4384437122945939E-6</v>
      </c>
    </row>
    <row r="46" spans="1:4" x14ac:dyDescent="0.25">
      <c r="A46">
        <v>64.720416471477094</v>
      </c>
      <c r="B46">
        <v>26.2098932107324</v>
      </c>
      <c r="C46">
        <f t="shared" si="1"/>
        <v>26.170361312172133</v>
      </c>
      <c r="D46">
        <f t="shared" si="0"/>
        <v>1.5627710037791926E-3</v>
      </c>
    </row>
    <row r="47" spans="1:4" x14ac:dyDescent="0.25">
      <c r="A47">
        <v>66.442436850303494</v>
      </c>
      <c r="B47">
        <v>26.927488506166501</v>
      </c>
      <c r="C47">
        <f t="shared" si="1"/>
        <v>26.744351020225579</v>
      </c>
      <c r="D47">
        <f t="shared" si="0"/>
        <v>3.353933875676126E-2</v>
      </c>
    </row>
    <row r="48" spans="1:4" x14ac:dyDescent="0.25">
      <c r="A48">
        <v>67.7391891856863</v>
      </c>
      <c r="B48">
        <v>27.528956120140499</v>
      </c>
      <c r="C48">
        <f t="shared" si="1"/>
        <v>27.14438330990394</v>
      </c>
      <c r="D48">
        <f t="shared" si="0"/>
        <v>0.1478962463732445</v>
      </c>
    </row>
    <row r="49" spans="1:4" x14ac:dyDescent="0.25">
      <c r="A49">
        <v>69.2136863004948</v>
      </c>
      <c r="B49">
        <v>28.043129241771801</v>
      </c>
      <c r="C49">
        <f t="shared" si="1"/>
        <v>27.566826801367824</v>
      </c>
      <c r="D49">
        <f t="shared" si="0"/>
        <v>0.2268640147347839</v>
      </c>
    </row>
    <row r="50" spans="1:4" x14ac:dyDescent="0.25">
      <c r="A50">
        <v>71.794693863982204</v>
      </c>
      <c r="B50">
        <v>28.8655267094796</v>
      </c>
      <c r="C50">
        <f t="shared" si="1"/>
        <v>28.227593345549398</v>
      </c>
      <c r="D50">
        <f t="shared" si="0"/>
        <v>0.40695897681530335</v>
      </c>
    </row>
    <row r="51" spans="1:4" x14ac:dyDescent="0.25">
      <c r="A51">
        <v>73.635342936210293</v>
      </c>
      <c r="B51">
        <v>29.5129614764001</v>
      </c>
      <c r="C51">
        <f t="shared" si="1"/>
        <v>28.641783108948442</v>
      </c>
      <c r="D51">
        <f t="shared" si="0"/>
        <v>0.75895174791573761</v>
      </c>
    </row>
    <row r="52" spans="1:4" x14ac:dyDescent="0.25">
      <c r="A52">
        <v>75.571211385385396</v>
      </c>
      <c r="B52">
        <v>29.9889030395052</v>
      </c>
      <c r="C52">
        <f t="shared" si="1"/>
        <v>29.030436966505125</v>
      </c>
      <c r="D52">
        <f t="shared" si="0"/>
        <v>0.91865721309218495</v>
      </c>
    </row>
    <row r="53" spans="1:4" x14ac:dyDescent="0.25">
      <c r="A53">
        <v>78.034398094708394</v>
      </c>
      <c r="B53">
        <v>30.470340491686098</v>
      </c>
      <c r="C53">
        <f t="shared" si="1"/>
        <v>29.461699676098572</v>
      </c>
      <c r="D53">
        <f t="shared" si="0"/>
        <v>1.01735629486907</v>
      </c>
    </row>
    <row r="54" spans="1:4" x14ac:dyDescent="0.25">
      <c r="A54">
        <v>80.499133132643493</v>
      </c>
      <c r="B54">
        <v>30.685175110957701</v>
      </c>
      <c r="C54">
        <f t="shared" si="1"/>
        <v>29.830022574057612</v>
      </c>
      <c r="D54">
        <f t="shared" si="0"/>
        <v>0.73128586136665841</v>
      </c>
    </row>
    <row r="55" spans="1:4" x14ac:dyDescent="0.25">
      <c r="A55">
        <v>82.963580171200405</v>
      </c>
      <c r="B55">
        <v>30.949599623174699</v>
      </c>
      <c r="C55">
        <f t="shared" si="1"/>
        <v>30.142989796620945</v>
      </c>
      <c r="D55">
        <f t="shared" si="0"/>
        <v>0.65061941229307607</v>
      </c>
    </row>
    <row r="56" spans="1:4" x14ac:dyDescent="0.25">
      <c r="A56">
        <v>85.428150638062306</v>
      </c>
      <c r="B56">
        <v>31.192771324129399</v>
      </c>
      <c r="C56">
        <f t="shared" si="1"/>
        <v>30.407992331553494</v>
      </c>
      <c r="D56">
        <f t="shared" si="0"/>
        <v>0.61587806718845273</v>
      </c>
    </row>
    <row r="57" spans="1:4" x14ac:dyDescent="0.25">
      <c r="A57">
        <v>87.893401395814294</v>
      </c>
      <c r="B57">
        <v>31.318805437429099</v>
      </c>
      <c r="C57">
        <f t="shared" si="1"/>
        <v>30.63172915683889</v>
      </c>
      <c r="D57">
        <f t="shared" si="0"/>
        <v>0.47207381534967452</v>
      </c>
    </row>
    <row r="58" spans="1:4" x14ac:dyDescent="0.25">
      <c r="A58">
        <v>90.358781322722706</v>
      </c>
      <c r="B58">
        <v>31.422598236616999</v>
      </c>
      <c r="C58">
        <f t="shared" si="1"/>
        <v>30.820083295162629</v>
      </c>
      <c r="D58">
        <f t="shared" si="0"/>
        <v>0.36302425467576266</v>
      </c>
    </row>
    <row r="59" spans="1:4" x14ac:dyDescent="0.25">
      <c r="A59">
        <v>92.824290418787498</v>
      </c>
      <c r="B59">
        <v>31.504149721693299</v>
      </c>
      <c r="C59">
        <f t="shared" si="1"/>
        <v>30.97829864786295</v>
      </c>
      <c r="D59">
        <f t="shared" si="0"/>
        <v>0.27651935184853138</v>
      </c>
    </row>
    <row r="60" spans="1:4" x14ac:dyDescent="0.25">
      <c r="A60">
        <v>95.289957388265606</v>
      </c>
      <c r="B60">
        <v>31.558517378410802</v>
      </c>
      <c r="C60">
        <f t="shared" si="1"/>
        <v>31.110951285520287</v>
      </c>
      <c r="D60">
        <f t="shared" si="0"/>
        <v>0.20031540750528107</v>
      </c>
    </row>
    <row r="61" spans="1:4" x14ac:dyDescent="0.25">
      <c r="A61">
        <v>97.755667414129206</v>
      </c>
      <c r="B61">
        <v>31.6054712637577</v>
      </c>
      <c r="C61">
        <f t="shared" si="1"/>
        <v>31.221992231778469</v>
      </c>
      <c r="D61">
        <f t="shared" si="0"/>
        <v>0.14705616796772819</v>
      </c>
    </row>
    <row r="62" spans="1:4" x14ac:dyDescent="0.25">
      <c r="A62">
        <v>100.221463552763</v>
      </c>
      <c r="B62">
        <v>31.637597606363499</v>
      </c>
      <c r="C62">
        <f t="shared" si="1"/>
        <v>31.314822482898066</v>
      </c>
      <c r="D62">
        <f t="shared" si="0"/>
        <v>0.10418378032812582</v>
      </c>
    </row>
    <row r="63" spans="1:4" x14ac:dyDescent="0.25">
      <c r="A63">
        <v>102.687274043526</v>
      </c>
      <c r="B63">
        <v>31.6672526918458</v>
      </c>
      <c r="C63">
        <f t="shared" si="1"/>
        <v>31.392341456354302</v>
      </c>
      <c r="D63">
        <f t="shared" si="0"/>
        <v>7.5576187399461744E-2</v>
      </c>
    </row>
    <row r="64" spans="1:4" x14ac:dyDescent="0.25">
      <c r="A64">
        <v>105.153055830032</v>
      </c>
      <c r="B64">
        <v>31.701850291575099</v>
      </c>
      <c r="C64">
        <f t="shared" si="1"/>
        <v>31.457014541793523</v>
      </c>
      <c r="D64">
        <f t="shared" si="0"/>
        <v>5.9944544371106308E-2</v>
      </c>
    </row>
    <row r="65" spans="1:4" x14ac:dyDescent="0.25">
      <c r="A65">
        <v>107.618938081438</v>
      </c>
      <c r="B65">
        <v>31.7191490914398</v>
      </c>
      <c r="C65">
        <f t="shared" si="1"/>
        <v>31.510932170399769</v>
      </c>
      <c r="D65">
        <f t="shared" si="0"/>
        <v>4.3354286207390173E-2</v>
      </c>
    </row>
    <row r="66" spans="1:4" x14ac:dyDescent="0.25">
      <c r="A66">
        <v>110.084906445614</v>
      </c>
      <c r="B66">
        <v>31.721620348563299</v>
      </c>
      <c r="C66">
        <f t="shared" si="1"/>
        <v>31.55585398505502</v>
      </c>
      <c r="D66">
        <f t="shared" si="0"/>
        <v>2.7478487270758929E-2</v>
      </c>
    </row>
    <row r="67" spans="1:4" x14ac:dyDescent="0.25">
      <c r="A67">
        <v>112.550793481062</v>
      </c>
      <c r="B67">
        <v>31.738095396053499</v>
      </c>
      <c r="C67">
        <f t="shared" si="1"/>
        <v>31.593258573818293</v>
      </c>
      <c r="D67">
        <f t="shared" si="0"/>
        <v>2.0977705075192629E-2</v>
      </c>
    </row>
    <row r="68" spans="1:4" x14ac:dyDescent="0.25">
      <c r="A68">
        <v>114.581121003899</v>
      </c>
      <c r="B68">
        <v>31.752474021393201</v>
      </c>
      <c r="C68">
        <f t="shared" si="1"/>
        <v>31.619299840548113</v>
      </c>
      <c r="D68">
        <f t="shared" si="0"/>
        <v>1.7735362443760359E-2</v>
      </c>
    </row>
    <row r="69" spans="1:4" x14ac:dyDescent="0.25">
      <c r="A69">
        <v>116.46619412123</v>
      </c>
      <c r="B69">
        <v>31.777845594527999</v>
      </c>
      <c r="C69">
        <f t="shared" si="1"/>
        <v>31.640191913598915</v>
      </c>
      <c r="D69">
        <f t="shared" ref="D69" si="3">(B69-C69)^2</f>
        <v>1.8948535873326074E-2</v>
      </c>
    </row>
  </sheetData>
  <sortState ref="A3:B72">
    <sortCondition ref="A3:A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24"/>
  <sheetViews>
    <sheetView tabSelected="1" topLeftCell="AB1" zoomScale="85" zoomScaleNormal="85" workbookViewId="0">
      <selection activeCell="W14" sqref="W14:AR14"/>
    </sheetView>
  </sheetViews>
  <sheetFormatPr defaultRowHeight="15" x14ac:dyDescent="0.25"/>
  <cols>
    <col min="5" max="5" width="13.125" bestFit="1" customWidth="1"/>
    <col min="6" max="6" width="11.5" bestFit="1" customWidth="1"/>
    <col min="18" max="18" width="12" bestFit="1" customWidth="1"/>
  </cols>
  <sheetData>
    <row r="2" spans="2:62" x14ac:dyDescent="0.25">
      <c r="B2" s="4" t="s">
        <v>19</v>
      </c>
      <c r="C2" s="4" t="s">
        <v>18</v>
      </c>
      <c r="D2" s="3" t="s">
        <v>32</v>
      </c>
      <c r="E2" s="3"/>
      <c r="F2" s="3"/>
      <c r="G2" s="3" t="s">
        <v>33</v>
      </c>
      <c r="H2" s="3"/>
      <c r="I2" s="3"/>
      <c r="J2" s="3"/>
      <c r="K2" s="3"/>
      <c r="N2" s="4" t="s">
        <v>19</v>
      </c>
      <c r="O2" s="4" t="s">
        <v>18</v>
      </c>
      <c r="P2" s="3" t="s">
        <v>32</v>
      </c>
      <c r="Q2" s="3"/>
      <c r="R2" s="3"/>
      <c r="S2" s="3" t="s">
        <v>33</v>
      </c>
      <c r="T2" s="3"/>
      <c r="U2" s="3"/>
      <c r="V2" s="3"/>
      <c r="W2" s="3"/>
    </row>
    <row r="3" spans="2:62" ht="17.25" x14ac:dyDescent="0.25">
      <c r="B3" s="4"/>
      <c r="C3" s="4"/>
      <c r="D3" s="1" t="s">
        <v>5</v>
      </c>
      <c r="E3" s="1" t="s">
        <v>6</v>
      </c>
      <c r="F3" s="1" t="s">
        <v>17</v>
      </c>
      <c r="G3" s="1" t="s">
        <v>14</v>
      </c>
      <c r="H3" s="1" t="s">
        <v>13</v>
      </c>
      <c r="I3" s="1" t="s">
        <v>12</v>
      </c>
      <c r="J3" s="1" t="s">
        <v>15</v>
      </c>
      <c r="K3" s="1" t="s">
        <v>16</v>
      </c>
      <c r="N3" s="4"/>
      <c r="O3" s="4"/>
      <c r="P3" s="1" t="s">
        <v>5</v>
      </c>
      <c r="Q3" s="1" t="s">
        <v>6</v>
      </c>
      <c r="R3" s="1" t="s">
        <v>17</v>
      </c>
      <c r="S3" s="1" t="s">
        <v>14</v>
      </c>
      <c r="T3" s="1" t="s">
        <v>13</v>
      </c>
      <c r="U3" s="1" t="s">
        <v>12</v>
      </c>
      <c r="V3" s="1" t="s">
        <v>15</v>
      </c>
      <c r="W3" s="1" t="s">
        <v>16</v>
      </c>
    </row>
    <row r="4" spans="2:62" x14ac:dyDescent="0.25">
      <c r="B4" s="1">
        <v>4</v>
      </c>
      <c r="C4" s="1">
        <v>9.8079578902208997</v>
      </c>
      <c r="D4" s="1">
        <v>1.8114027190846893</v>
      </c>
      <c r="E4" s="1">
        <v>4.9193352746327461</v>
      </c>
      <c r="F4" s="1">
        <v>30.506846904161744</v>
      </c>
      <c r="G4" s="1">
        <v>5.7827999999999999E-6</v>
      </c>
      <c r="H4" s="1">
        <v>-1.2236650000000001E-3</v>
      </c>
      <c r="I4" s="1">
        <v>-1.1608122699999999E-2</v>
      </c>
      <c r="J4" s="1">
        <v>9.8079578900000008</v>
      </c>
      <c r="K4" s="1">
        <v>0.99977066540000004</v>
      </c>
      <c r="N4" s="1">
        <v>4</v>
      </c>
      <c r="O4" s="1">
        <v>9.8079578902208997</v>
      </c>
      <c r="P4" s="1">
        <v>1.8114027190846893</v>
      </c>
      <c r="Q4" s="1">
        <v>4.9193352746327461</v>
      </c>
      <c r="R4" s="1">
        <v>30.506846904161744</v>
      </c>
      <c r="S4" s="1">
        <v>5.7827999999999999E-6</v>
      </c>
      <c r="T4" s="1">
        <v>-1.2236650000000001E-3</v>
      </c>
      <c r="U4" s="1">
        <v>-1.1608122699999999E-2</v>
      </c>
      <c r="V4" s="1">
        <v>9.8079578900000008</v>
      </c>
      <c r="W4" s="1">
        <v>0.99977066540000004</v>
      </c>
    </row>
    <row r="5" spans="2:62" x14ac:dyDescent="0.25">
      <c r="B5" s="1">
        <v>5</v>
      </c>
      <c r="C5" s="1">
        <v>12.547136327147999</v>
      </c>
      <c r="D5" s="1">
        <v>1.3168390134393009</v>
      </c>
      <c r="E5" s="1">
        <v>6.8691772901053483</v>
      </c>
      <c r="F5" s="1">
        <v>6.3735719055554574</v>
      </c>
      <c r="G5" s="1">
        <v>7.5858999999999997E-6</v>
      </c>
      <c r="H5" s="1">
        <v>-1.4937574E-3</v>
      </c>
      <c r="I5" s="1">
        <v>-6.9297758000000003E-3</v>
      </c>
      <c r="J5" s="1">
        <v>12.547136330000001</v>
      </c>
      <c r="K5" s="1">
        <v>0.99988775399999996</v>
      </c>
      <c r="N5" s="1">
        <v>5</v>
      </c>
      <c r="O5" s="1">
        <v>12.547136327147999</v>
      </c>
      <c r="P5" s="1">
        <v>1.3168390134393009</v>
      </c>
      <c r="Q5" s="1">
        <v>6.8691772901053483</v>
      </c>
      <c r="R5" s="1">
        <v>6.3735719055554574</v>
      </c>
      <c r="S5" s="1">
        <v>7.5858999999999997E-6</v>
      </c>
      <c r="T5" s="1">
        <v>-1.4937574E-3</v>
      </c>
      <c r="U5" s="1">
        <v>-6.9297758000000003E-3</v>
      </c>
      <c r="V5" s="1">
        <v>12.547136330000001</v>
      </c>
      <c r="W5" s="1">
        <v>0.99988775399999996</v>
      </c>
    </row>
    <row r="6" spans="2:62" x14ac:dyDescent="0.25">
      <c r="B6" s="1">
        <v>10</v>
      </c>
      <c r="C6" s="1">
        <v>20.541653121745</v>
      </c>
      <c r="D6" s="1">
        <v>0.32823816251752996</v>
      </c>
      <c r="E6" s="1">
        <v>13.868221007924779</v>
      </c>
      <c r="F6" s="1">
        <v>3.0095751968863853</v>
      </c>
      <c r="G6" s="1">
        <v>1.14384E-5</v>
      </c>
      <c r="H6" s="1">
        <v>-1.8381699E-3</v>
      </c>
      <c r="I6" s="1">
        <v>-1.26047513E-2</v>
      </c>
      <c r="J6" s="1">
        <v>20.541653119999999</v>
      </c>
      <c r="K6" s="1">
        <v>0.99996493850000001</v>
      </c>
      <c r="N6" s="1">
        <v>10</v>
      </c>
      <c r="O6" s="1">
        <v>20.541653121745</v>
      </c>
      <c r="P6" s="1">
        <v>0.32823816251752996</v>
      </c>
      <c r="Q6" s="1">
        <v>13.868221007924779</v>
      </c>
      <c r="R6" s="1">
        <v>3.0095751968863853</v>
      </c>
      <c r="S6" s="1">
        <v>1.14384E-5</v>
      </c>
      <c r="T6" s="1">
        <v>-1.8381699E-3</v>
      </c>
      <c r="U6" s="1">
        <v>-1.26047513E-2</v>
      </c>
      <c r="V6" s="1">
        <v>20.541653119999999</v>
      </c>
      <c r="W6" s="1">
        <v>0.99996493850000001</v>
      </c>
    </row>
    <row r="7" spans="2:62" x14ac:dyDescent="0.25">
      <c r="B7" s="1">
        <v>15</v>
      </c>
      <c r="C7" s="1">
        <v>24.690700333260299</v>
      </c>
      <c r="D7" s="1">
        <v>0.23108527369493909</v>
      </c>
      <c r="E7" s="1">
        <v>18.785674649837713</v>
      </c>
      <c r="F7" s="1">
        <v>8.9149808870028533</v>
      </c>
      <c r="G7" s="1">
        <v>1.1433999999999999E-5</v>
      </c>
      <c r="H7" s="1">
        <v>-1.5047801000000001E-3</v>
      </c>
      <c r="I7" s="1">
        <v>-3.0265915500000001E-2</v>
      </c>
      <c r="J7" s="1">
        <v>24.690700329999999</v>
      </c>
      <c r="K7" s="1">
        <v>0.99992853120000003</v>
      </c>
      <c r="N7" s="1">
        <v>15</v>
      </c>
      <c r="O7" s="1">
        <v>24.690700333260299</v>
      </c>
      <c r="P7" s="1">
        <v>0.23108527369493909</v>
      </c>
      <c r="Q7" s="1">
        <v>18.785674649837713</v>
      </c>
      <c r="R7" s="1">
        <v>8.9149808870028533</v>
      </c>
      <c r="S7" s="1">
        <v>1.1433999999999999E-5</v>
      </c>
      <c r="T7" s="1">
        <v>-1.5047801000000001E-3</v>
      </c>
      <c r="U7" s="1">
        <v>-3.0265915500000001E-2</v>
      </c>
      <c r="V7" s="1">
        <v>24.690700329999999</v>
      </c>
      <c r="W7" s="1">
        <v>0.99992853120000003</v>
      </c>
    </row>
    <row r="8" spans="2:62" x14ac:dyDescent="0.25">
      <c r="B8" s="1">
        <v>20</v>
      </c>
      <c r="C8" s="1">
        <v>26.975579335646401</v>
      </c>
      <c r="D8" s="1">
        <v>0.15029674852200933</v>
      </c>
      <c r="E8" s="1">
        <v>24.438680097681416</v>
      </c>
      <c r="F8" s="1">
        <v>2.3977034309132765</v>
      </c>
      <c r="G8" s="1">
        <v>1.20781E-5</v>
      </c>
      <c r="H8" s="1">
        <v>-1.6674913E-3</v>
      </c>
      <c r="I8" s="1"/>
      <c r="J8" s="1">
        <v>26.975579339999999</v>
      </c>
      <c r="K8" s="1">
        <v>0.9992611804</v>
      </c>
      <c r="N8" s="1">
        <v>20</v>
      </c>
      <c r="O8" s="1">
        <v>26.975579335646401</v>
      </c>
      <c r="P8" s="1">
        <v>0.15029674852200933</v>
      </c>
      <c r="Q8" s="1">
        <v>24.438680097681416</v>
      </c>
      <c r="R8" s="1">
        <v>2.3977034309132765</v>
      </c>
      <c r="S8" s="1">
        <v>1.20781E-5</v>
      </c>
      <c r="T8" s="1">
        <v>-1.6674913E-3</v>
      </c>
      <c r="U8" s="1">
        <v>-3.3714531E-3</v>
      </c>
      <c r="V8" s="1">
        <v>26.975579339999999</v>
      </c>
      <c r="W8" s="1">
        <v>0.9992611804</v>
      </c>
    </row>
    <row r="9" spans="2:62" x14ac:dyDescent="0.25">
      <c r="B9" s="1">
        <v>25</v>
      </c>
      <c r="C9" s="1">
        <v>28.962214644437498</v>
      </c>
      <c r="D9" s="1">
        <v>0.11740263730336169</v>
      </c>
      <c r="E9" s="1">
        <v>31.171005114893546</v>
      </c>
      <c r="F9" s="1">
        <v>9.2719337671356659</v>
      </c>
      <c r="G9" s="1"/>
      <c r="H9" s="1">
        <v>-1.7158019E-3</v>
      </c>
      <c r="I9" s="1">
        <v>-3.6437626200000003E-2</v>
      </c>
      <c r="J9" s="1">
        <v>28.962214639999999</v>
      </c>
      <c r="K9" s="1">
        <v>0.99965778920000004</v>
      </c>
      <c r="N9" s="1">
        <v>25</v>
      </c>
      <c r="O9" s="1">
        <v>28.962214644437498</v>
      </c>
      <c r="P9" s="1">
        <v>0.11740263730336169</v>
      </c>
      <c r="Q9" s="1">
        <v>31.171005114893546</v>
      </c>
      <c r="R9" s="1">
        <v>9.2719337671356659</v>
      </c>
      <c r="S9" s="1">
        <v>2.1725E-5</v>
      </c>
      <c r="T9" s="1">
        <v>-1.7158019E-3</v>
      </c>
      <c r="U9" s="1">
        <v>-3.6437626200000003E-2</v>
      </c>
      <c r="V9" s="1">
        <v>28.962214639999999</v>
      </c>
      <c r="W9" s="1">
        <v>0.99965778920000004</v>
      </c>
    </row>
    <row r="10" spans="2:62" x14ac:dyDescent="0.25">
      <c r="B10" s="1">
        <v>30</v>
      </c>
      <c r="C10" s="1">
        <v>29.964766618236599</v>
      </c>
      <c r="D10" s="1">
        <v>9.4575266545934636E-2</v>
      </c>
      <c r="E10" s="1">
        <v>36.331510531464112</v>
      </c>
      <c r="F10" s="1">
        <v>7.7699800663958811</v>
      </c>
      <c r="G10" s="1">
        <v>7.7525999999999993E-6</v>
      </c>
      <c r="H10" s="1">
        <v>-8.2736039999999999E-4</v>
      </c>
      <c r="I10" s="1">
        <v>-2.0419374000000001E-2</v>
      </c>
      <c r="J10" s="1">
        <v>29.964766619999999</v>
      </c>
      <c r="K10" s="1">
        <v>0.99861666130000004</v>
      </c>
      <c r="N10" s="1">
        <v>30</v>
      </c>
      <c r="O10" s="1">
        <v>29.964766618236599</v>
      </c>
      <c r="P10" s="1">
        <v>9.4575266545934636E-2</v>
      </c>
      <c r="Q10" s="1">
        <v>36.331510531464112</v>
      </c>
      <c r="R10" s="1">
        <v>7.7699800663958811</v>
      </c>
      <c r="S10" s="1">
        <v>7.7525999999999993E-6</v>
      </c>
      <c r="T10" s="1">
        <v>-8.2736039999999999E-4</v>
      </c>
      <c r="U10" s="1">
        <v>-2.0419374000000001E-2</v>
      </c>
      <c r="V10" s="1">
        <v>29.964766619999999</v>
      </c>
      <c r="W10" s="1">
        <v>0.99861666130000004</v>
      </c>
    </row>
    <row r="11" spans="2:62" x14ac:dyDescent="0.25">
      <c r="B11" s="1">
        <v>35</v>
      </c>
      <c r="C11" s="1">
        <v>30.980570974915199</v>
      </c>
      <c r="D11" s="1">
        <v>8.13526765525448E-2</v>
      </c>
      <c r="E11" s="1">
        <v>40.872029378409721</v>
      </c>
      <c r="F11" s="1">
        <v>14.232482154997065</v>
      </c>
      <c r="G11" s="1">
        <v>8.935E-7</v>
      </c>
      <c r="H11" s="1">
        <v>-5.7091360000000003E-4</v>
      </c>
      <c r="I11" s="1">
        <v>-4.9114203999999998E-3</v>
      </c>
      <c r="J11" s="1">
        <v>30.980570969999999</v>
      </c>
      <c r="K11" s="1">
        <v>0.99905386699999998</v>
      </c>
      <c r="N11" s="1">
        <v>35</v>
      </c>
      <c r="O11" s="1">
        <v>30.980570974915199</v>
      </c>
      <c r="P11" s="1">
        <v>8.13526765525448E-2</v>
      </c>
      <c r="Q11" s="1">
        <v>40.872029378409721</v>
      </c>
      <c r="R11" s="1">
        <v>14.232482154997065</v>
      </c>
      <c r="S11" s="1">
        <v>8.935E-7</v>
      </c>
      <c r="T11" s="1">
        <v>-5.7091360000000003E-4</v>
      </c>
      <c r="U11" s="1">
        <v>-4.9114203999999998E-3</v>
      </c>
      <c r="V11" s="1">
        <v>30.980570969999999</v>
      </c>
      <c r="W11" s="1">
        <v>0.99905386699999998</v>
      </c>
    </row>
    <row r="12" spans="2:62" x14ac:dyDescent="0.25">
      <c r="B12" s="1">
        <v>38</v>
      </c>
      <c r="C12" s="1">
        <v>31.777845594527999</v>
      </c>
      <c r="D12" s="1">
        <v>7.5308891924837709E-2</v>
      </c>
      <c r="E12" s="1">
        <v>44.264328233000747</v>
      </c>
      <c r="F12" s="1">
        <v>15.47978792052594</v>
      </c>
      <c r="G12" s="1">
        <v>-1.8672400000000001E-5</v>
      </c>
      <c r="H12" s="1">
        <v>-2.5941160000000002E-4</v>
      </c>
      <c r="I12" s="1">
        <v>-8.1650183999999997E-3</v>
      </c>
      <c r="J12" s="1">
        <v>31.777845589999998</v>
      </c>
      <c r="K12" s="1">
        <v>0.99999990780000003</v>
      </c>
      <c r="N12" s="1">
        <v>38</v>
      </c>
      <c r="O12" s="1">
        <v>31.777845594527999</v>
      </c>
      <c r="P12" s="1">
        <v>7.5308891924837709E-2</v>
      </c>
      <c r="Q12" s="1">
        <v>44.264328233000747</v>
      </c>
      <c r="R12" s="1">
        <v>15.47978792052594</v>
      </c>
      <c r="S12" s="1">
        <v>-1.8672400000000001E-5</v>
      </c>
      <c r="T12" s="1">
        <v>-2.5941160000000002E-4</v>
      </c>
      <c r="U12" s="1">
        <v>-8.1650183999999997E-3</v>
      </c>
      <c r="V12" s="1">
        <v>31.777845589999998</v>
      </c>
      <c r="W12" s="1">
        <v>0.99999990780000003</v>
      </c>
    </row>
    <row r="13" spans="2:62" x14ac:dyDescent="0.25">
      <c r="W13">
        <f>$R16/(1+EXP(-1*$P16*(W$15-$Q16)))</f>
        <v>6.6115984810919477E-4</v>
      </c>
      <c r="X13">
        <f>($S16*((W$15-$O16)^3)) + ($T16*((W$15-$O16)^2))+($U16*(W$15-$O16))+$V16</f>
        <v>10.653964856818934</v>
      </c>
    </row>
    <row r="14" spans="2:62" x14ac:dyDescent="0.25">
      <c r="B14" s="3" t="s">
        <v>28</v>
      </c>
      <c r="C14" s="3"/>
      <c r="D14" s="3"/>
      <c r="E14" s="3"/>
      <c r="F14" s="3"/>
      <c r="G14" s="3"/>
      <c r="H14" s="3"/>
      <c r="I14" s="3"/>
      <c r="K14" s="3" t="s">
        <v>34</v>
      </c>
      <c r="L14" s="3"/>
      <c r="N14" s="3" t="s">
        <v>25</v>
      </c>
      <c r="O14" s="3"/>
      <c r="P14" s="3"/>
      <c r="Q14" s="3"/>
      <c r="R14" s="3"/>
      <c r="S14" s="3"/>
      <c r="T14" s="3"/>
      <c r="U14" s="3"/>
      <c r="V14" s="3"/>
      <c r="W14" s="3" t="s">
        <v>27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2:62" x14ac:dyDescent="0.25">
      <c r="B15" s="1" t="s">
        <v>26</v>
      </c>
      <c r="C15" s="1" t="s">
        <v>5</v>
      </c>
      <c r="D15" s="1" t="s">
        <v>6</v>
      </c>
      <c r="E15" s="1" t="s">
        <v>14</v>
      </c>
      <c r="F15" s="1" t="s">
        <v>13</v>
      </c>
      <c r="G15" s="1" t="s">
        <v>12</v>
      </c>
      <c r="H15" s="1" t="s">
        <v>15</v>
      </c>
      <c r="I15" s="1" t="s">
        <v>18</v>
      </c>
      <c r="K15" s="1" t="s">
        <v>31</v>
      </c>
      <c r="L15" s="1" t="s">
        <v>6</v>
      </c>
      <c r="N15" s="1" t="s">
        <v>19</v>
      </c>
      <c r="O15" s="1" t="s">
        <v>34</v>
      </c>
      <c r="P15" s="1" t="s">
        <v>5</v>
      </c>
      <c r="Q15" s="1" t="s">
        <v>6</v>
      </c>
      <c r="R15" s="1" t="s">
        <v>18</v>
      </c>
      <c r="S15" s="1" t="s">
        <v>14</v>
      </c>
      <c r="T15" s="1" t="s">
        <v>13</v>
      </c>
      <c r="U15" s="1" t="s">
        <v>12</v>
      </c>
      <c r="V15" s="1" t="s">
        <v>15</v>
      </c>
      <c r="W15" s="1">
        <v>0</v>
      </c>
      <c r="X15" s="1">
        <v>2</v>
      </c>
      <c r="Y15" s="1">
        <v>4</v>
      </c>
      <c r="Z15" s="1">
        <v>6</v>
      </c>
      <c r="AA15" s="1">
        <v>8</v>
      </c>
      <c r="AB15" s="1">
        <v>10</v>
      </c>
      <c r="AC15" s="1">
        <v>12</v>
      </c>
      <c r="AD15" s="1">
        <v>14</v>
      </c>
      <c r="AE15" s="5">
        <v>15</v>
      </c>
      <c r="AF15" s="1">
        <v>16</v>
      </c>
      <c r="AG15" s="1">
        <v>18</v>
      </c>
      <c r="AH15" s="1">
        <v>20</v>
      </c>
      <c r="AI15" s="1">
        <v>30</v>
      </c>
      <c r="AJ15" s="1">
        <v>40</v>
      </c>
      <c r="AK15" s="1">
        <v>50</v>
      </c>
      <c r="AL15" s="1">
        <v>60</v>
      </c>
      <c r="AM15" s="1">
        <v>70</v>
      </c>
      <c r="AN15" s="1">
        <v>80</v>
      </c>
      <c r="AO15" s="1">
        <v>90</v>
      </c>
      <c r="AP15" s="1">
        <v>100</v>
      </c>
      <c r="AQ15" s="1">
        <v>110</v>
      </c>
      <c r="AR15" s="1">
        <v>120</v>
      </c>
      <c r="AS15" s="1">
        <v>130</v>
      </c>
      <c r="AT15" s="1">
        <v>140</v>
      </c>
      <c r="AU15" s="1">
        <v>150</v>
      </c>
      <c r="AV15" s="1">
        <v>160</v>
      </c>
      <c r="AW15" s="1">
        <v>170</v>
      </c>
      <c r="AX15" s="1">
        <v>180</v>
      </c>
      <c r="AY15" s="1">
        <v>190</v>
      </c>
      <c r="AZ15" s="1">
        <v>200</v>
      </c>
      <c r="BA15" s="1">
        <v>210</v>
      </c>
      <c r="BB15" s="1">
        <v>220</v>
      </c>
      <c r="BC15" s="1">
        <v>230</v>
      </c>
      <c r="BD15" s="1">
        <v>240</v>
      </c>
      <c r="BE15" s="1">
        <v>250</v>
      </c>
      <c r="BF15" s="1">
        <v>260</v>
      </c>
      <c r="BG15" s="1">
        <v>270</v>
      </c>
      <c r="BH15" s="1">
        <v>280</v>
      </c>
      <c r="BI15" s="1">
        <v>290</v>
      </c>
      <c r="BJ15" s="1">
        <v>300</v>
      </c>
    </row>
    <row r="16" spans="2:62" x14ac:dyDescent="0.25">
      <c r="B16" s="1" t="s">
        <v>5</v>
      </c>
      <c r="C16" s="1">
        <v>11.438000000000001</v>
      </c>
      <c r="D16" s="1">
        <v>1.1453</v>
      </c>
      <c r="E16" s="2">
        <v>-5.9200000000000001E-8</v>
      </c>
      <c r="F16" s="1">
        <v>2.9660000000000001E-6</v>
      </c>
      <c r="G16" s="1">
        <v>8.9690200000000004E-5</v>
      </c>
      <c r="H16" s="1">
        <v>9.7043566340999998</v>
      </c>
      <c r="I16" s="1">
        <v>9.7043566358</v>
      </c>
      <c r="K16" s="1">
        <v>3.0688</v>
      </c>
      <c r="L16" s="1">
        <v>-2.7151000000000001</v>
      </c>
      <c r="N16" s="1">
        <v>4</v>
      </c>
      <c r="O16" s="1">
        <f>($K$16*N16)+$L$16</f>
        <v>9.5601000000000003</v>
      </c>
      <c r="P16" s="1">
        <f t="shared" ref="P16:P24" si="0">$C$16*(N16^($C$17))</f>
        <v>1.6063239863594947</v>
      </c>
      <c r="Q16" s="1">
        <f t="shared" ref="Q16:Q24" si="1">($D$16*N16)+$D$17</f>
        <v>6.0348299999999995</v>
      </c>
      <c r="R16" s="1">
        <f t="shared" ref="R16:R24" si="2">($I$16*LN(N16))+$I$17</f>
        <v>10.723514209805931</v>
      </c>
      <c r="S16" s="1">
        <f>($E$16*($N16*$N16))+($E$17*$N16)+$E$18</f>
        <v>4.9633999999999989E-6</v>
      </c>
      <c r="T16" s="1">
        <f t="shared" ref="T16:T24" si="3">($F$16*($N16*$N16))+($F$17*$N16)+$F$18</f>
        <v>-1.3520006999999999E-3</v>
      </c>
      <c r="U16" s="1">
        <f t="shared" ref="U16:U24" si="4">($G$16*($N16*$N16))+($G$17*$N16)+$G$18</f>
        <v>-6.1039334000000008E-3</v>
      </c>
      <c r="V16" s="1">
        <f t="shared" ref="V16:V24" si="5">($H$16*LN($N16))+$H$17</f>
        <v>10.723514211249229</v>
      </c>
      <c r="W16" s="1">
        <f t="shared" ref="W16:AF24" si="6">MAX((IF(($N16*3)&lt;W$15,($S16*((W$15-$O16)^3)) + ($T16*((W$15-$O16)^2))+($U16*(W$15-$O16))+$V16,$R16/(1+EXP(-1*$P16*(W$15-$Q16))))),0)</f>
        <v>6.6115984810919477E-4</v>
      </c>
      <c r="X16" s="1">
        <f t="shared" si="6"/>
        <v>1.6402262092433041E-2</v>
      </c>
      <c r="Y16" s="1">
        <f t="shared" si="6"/>
        <v>0.39317096865018869</v>
      </c>
      <c r="Z16" s="1">
        <f t="shared" si="6"/>
        <v>5.2118057155888193</v>
      </c>
      <c r="AA16" s="1">
        <f t="shared" si="6"/>
        <v>10.285693486729139</v>
      </c>
      <c r="AB16" s="1">
        <f t="shared" si="6"/>
        <v>10.70517328836868</v>
      </c>
      <c r="AC16" s="1">
        <f t="shared" si="6"/>
        <v>10.722774775925155</v>
      </c>
      <c r="AD16" s="1">
        <f t="shared" si="6"/>
        <v>10.670196165938012</v>
      </c>
      <c r="AE16" s="1">
        <f t="shared" si="6"/>
        <v>10.651099336645505</v>
      </c>
      <c r="AF16" s="1">
        <f>MAX((IF(($N16*3)&lt;AF$15,($S16*((AF$15-$O16)^3)) + ($T16*((AF$15-$O16)^2))+($U16*(AF$15-$O16))+$V16,$R16/(1+EXP(-1*$P16*(AF$15-$Q16))))),0)</f>
        <v>10.629460508350956</v>
      </c>
      <c r="AG16" s="1">
        <f>MAX((IF(($N16*3)&lt;AG$15,($S16*((AG$15-$O16)^3)) + ($T16*((AG$15-$O16)^2))+($U16*(AG$15-$O16))+$V16,$R16/(1+EXP(-1*$P16*(AG$15-$Q16))))),0)</f>
        <v>10.578675976355738</v>
      </c>
      <c r="AH16" s="1">
        <f>MAX((IF(($N16*3)&lt;AH$15,($S16*((AH$15-$O16)^3)) + ($T16*((AH$15-$O16)^2))+($U16*(AH$15-$O16))+$V16,$R16/(1+EXP(-1*$P16*(AH$15-$Q16))))),0)</f>
        <v>10.518080813152361</v>
      </c>
      <c r="AI16" s="1">
        <f>MAX((IF(($N16*3)&lt;AI$15,($S16*((AI$15-$O16)^3)) + ($T16*((AI$15-$O16)^2))+($U16*(AI$15-$O16))+$V16,$R16/(1+EXP(-1*$P16*(AI$15-$Q16))))),0)</f>
        <v>10.076284041013073</v>
      </c>
      <c r="AJ16" s="1">
        <f>MAX((IF(($N16*3)&lt;AJ$15,($S16*((AJ$15-$O16)^3)) + ($T16*((AJ$15-$O16)^2))+($U16*(AJ$15-$O16))+$V16,$R16/(1+EXP(-1*$P16*(AJ$15-$Q16))))),0)</f>
        <v>9.4249579686697871</v>
      </c>
      <c r="AK16" s="1">
        <f>MAX((IF(($N16*3)&lt;AK$15,($S16*((AK$15-$O16)^3)) + ($T16*((AK$15-$O16)^2))+($U16*(AK$15-$O16))+$V16,$R16/(1+EXP(-1*$P16*(AK$15-$Q16))))),0)</f>
        <v>8.593882996122499</v>
      </c>
      <c r="AL16" s="1">
        <f>MAX((IF(($N16*3)&lt;AL$15,($S16*((AL$15-$O16)^3)) + ($T16*((AL$15-$O16)^2))+($U16*(AL$15-$O16))+$V16,$R16/(1+EXP(-1*$P16*(AL$15-$Q16))))),0)</f>
        <v>7.6128395233712132</v>
      </c>
      <c r="AM16" s="1">
        <f>MAX((IF(($N16*3)&lt;AM$15,($S16*((AM$15-$O16)^3)) + ($T16*((AM$15-$O16)^2))+($U16*(AM$15-$O16))+$V16,$R16/(1+EXP(-1*$P16*(AM$15-$Q16))))),0)</f>
        <v>6.5116079504159252</v>
      </c>
      <c r="AN16" s="1">
        <f>MAX((IF(($N16*3)&lt;AN$15,($S16*((AN$15-$O16)^3)) + ($T16*((AN$15-$O16)^2))+($U16*(AN$15-$O16))+$V16,$R16/(1+EXP(-1*$P16*(AN$15-$Q16))))),0)</f>
        <v>5.3199686772566395</v>
      </c>
      <c r="AO16" s="1">
        <f>MAX((IF(($N16*3)&lt;AO$15,($S16*((AO$15-$O16)^3)) + ($T16*((AO$15-$O16)^2))+($U16*(AO$15-$O16))+$V16,$R16/(1+EXP(-1*$P16*(AO$15-$Q16))))),0)</f>
        <v>4.0677021038933523</v>
      </c>
      <c r="AP16" s="1">
        <f>MAX((IF(($N16*3)&lt;AP$15,($S16*((AP$15-$O16)^3)) + ($T16*((AP$15-$O16)^2))+($U16*(AP$15-$O16))+$V16,$R16/(1+EXP(-1*$P16*(AP$15-$Q16))))),0)</f>
        <v>2.7845886303260663</v>
      </c>
      <c r="AQ16" s="1">
        <f>MAX((IF(($N16*3)&lt;AQ$15,($S16*((AQ$15-$O16)^3)) + ($T16*((AQ$15-$O16)^2))+($U16*(AQ$15-$O16))+$V16,$R16/(1+EXP(-1*$P16*(AQ$15-$Q16))))),0)</f>
        <v>1.5004086565547787</v>
      </c>
      <c r="AR16" s="1">
        <f>MAX((IF(($N16*3)&lt;AR$15,($S16*((AR$15-$O16)^3)) + ($T16*((AR$15-$O16)^2))+($U16*(AR$15-$O16))+$V16,$R16/(1+EXP(-1*$P16*(AR$15-$Q16))))),0)</f>
        <v>0.24494258257949042</v>
      </c>
      <c r="AS16" s="1">
        <f>MAX((IF(($N16*3)&lt;AS$15,($S16*((AS$15-$O16)^3)) + ($T16*((AS$15-$O16)^2))+($U16*(AS$15-$O16))+$V16,$R16/(1+EXP(-1*$P16*(AS$15-$Q16))))),0)</f>
        <v>0</v>
      </c>
      <c r="AT16" s="1">
        <f>MAX((IF(($N16*3)&lt;AT$15,($S16*((AT$15-$O16)^3)) + ($T16*((AT$15-$O16)^2))+($U16*(AT$15-$O16))+$V16,$R16/(1+EXP(-1*$P16*(AT$15-$Q16))))),0)</f>
        <v>0</v>
      </c>
      <c r="AU16" s="1">
        <f>MAX((IF(($N16*3)&lt;AU$15,($S16*((AU$15-$O16)^3)) + ($T16*((AU$15-$O16)^2))+($U16*(AU$15-$O16))+$V16,$R16/(1+EXP(-1*$P16*(AU$15-$Q16))))),0)</f>
        <v>0</v>
      </c>
      <c r="AV16" s="1">
        <f>MAX((IF(($N16*3)&lt;AV$15,($S16*((AV$15-$O16)^3)) + ($T16*((AV$15-$O16)^2))+($U16*(AV$15-$O16))+$V16,$R16/(1+EXP(-1*$P16*(AV$15-$Q16))))),0)</f>
        <v>0</v>
      </c>
      <c r="AW16" s="1">
        <f>MAX((IF(($N16*3)&lt;AW$15,($S16*((AW$15-$O16)^3)) + ($T16*((AW$15-$O16)^2))+($U16*(AW$15-$O16))+$V16,$R16/(1+EXP(-1*$P16*(AW$15-$Q16))))),0)</f>
        <v>0</v>
      </c>
      <c r="AX16" s="1">
        <f>MAX((IF(($N16*3)&lt;AX$15,($S16*((AX$15-$O16)^3)) + ($T16*((AX$15-$O16)^2))+($U16*(AX$15-$O16))+$V16,$R16/(1+EXP(-1*$P16*(AX$15-$Q16))))),0)</f>
        <v>0</v>
      </c>
      <c r="AY16" s="1">
        <f>MAX((IF(($N16*3)&lt;AY$15,($S16*((AY$15-$O16)^3)) + ($T16*((AY$15-$O16)^2))+($U16*(AY$15-$O16))+$V16,$R16/(1+EXP(-1*$P16*(AY$15-$Q16))))),0)</f>
        <v>0</v>
      </c>
      <c r="AZ16" s="1">
        <f>MAX((IF(($N16*3)&lt;AZ$15,($S16*((AZ$15-$O16)^3)) + ($T16*((AZ$15-$O16)^2))+($U16*(AZ$15-$O16))+$V16,$R16/(1+EXP(-1*$P16*(AZ$15-$Q16))))),0)</f>
        <v>0</v>
      </c>
      <c r="BA16" s="1">
        <f>MAX((IF(($N16*3)&lt;BA$15,($S16*((BA$15-$O16)^3)) + ($T16*((BA$15-$O16)^2))+($U16*(BA$15-$O16))+$V16,$R16/(1+EXP(-1*$P16*(BA$15-$Q16))))),0)</f>
        <v>0</v>
      </c>
      <c r="BB16" s="1">
        <f>MAX((IF(($N16*3)&lt;BB$15,($S16*((BB$15-$O16)^3)) + ($T16*((BB$15-$O16)^2))+($U16*(BB$15-$O16))+$V16,$R16/(1+EXP(-1*$P16*(BB$15-$Q16))))),0)</f>
        <v>0</v>
      </c>
      <c r="BC16" s="1">
        <f>MAX((IF(($N16*3)&lt;BC$15,($S16*((BC$15-$O16)^3)) + ($T16*((BC$15-$O16)^2))+($U16*(BC$15-$O16))+$V16,$R16/(1+EXP(-1*$P16*(BC$15-$Q16))))),0)</f>
        <v>0</v>
      </c>
      <c r="BD16" s="1">
        <f>MAX((IF(($N16*3)&lt;BD$15,($S16*((BD$15-$O16)^3)) + ($T16*((BD$15-$O16)^2))+($U16*(BD$15-$O16))+$V16,$R16/(1+EXP(-1*$P16*(BD$15-$Q16))))),0)</f>
        <v>0</v>
      </c>
      <c r="BE16" s="1">
        <f>MAX((IF(($N16*3)&lt;BE$15,($S16*((BE$15-$O16)^3)) + ($T16*((BE$15-$O16)^2))+($U16*(BE$15-$O16))+$V16,$R16/(1+EXP(-1*$P16*(BE$15-$Q16))))),0)</f>
        <v>8.6930502336734605E-2</v>
      </c>
      <c r="BF16" s="1">
        <f>MAX((IF(($N16*3)&lt;BF$15,($S16*((BF$15-$O16)^3)) + ($T16*((BF$15-$O16)^2))+($U16*(BF$15-$O16))+$V16,$R16/(1+EXP(-1*$P16*(BF$15-$Q16))))),0)</f>
        <v>2.3604010255054604</v>
      </c>
      <c r="BG16" s="1">
        <f>MAX((IF(($N16*3)&lt;BG$15,($S16*((BG$15-$O16)^3)) + ($T16*((BG$15-$O16)^2))+($U16*(BG$15-$O16))+$V16,$R16/(1+EXP(-1*$P16*(BG$15-$Q16))))),0)</f>
        <v>5.1092914484701666</v>
      </c>
      <c r="BH16" s="1">
        <f>MAX((IF(($N16*3)&lt;BH$15,($S16*((BH$15-$O16)^3)) + ($T16*((BH$15-$O16)^2))+($U16*(BH$15-$O16))+$V16,$R16/(1+EXP(-1*$P16*(BH$15-$Q16))))),0)</f>
        <v>8.3633821712308887</v>
      </c>
      <c r="BI16" s="1">
        <f>MAX((IF(($N16*3)&lt;BI$15,($S16*((BI$15-$O16)^3)) + ($T16*((BI$15-$O16)^2))+($U16*(BI$15-$O16))+$V16,$R16/(1+EXP(-1*$P16*(BI$15-$Q16))))),0)</f>
        <v>12.152453593787605</v>
      </c>
      <c r="BJ16" s="1">
        <f>MAX((IF(($N16*3)&lt;BJ$15,($S16*((BJ$15-$O16)^3)) + ($T16*((BJ$15-$O16)^2))+($U16*(BJ$15-$O16))+$V16,$R16/(1+EXP(-1*$P16*(BJ$15-$Q16))))),0)</f>
        <v>16.506286116140323</v>
      </c>
    </row>
    <row r="17" spans="2:62" x14ac:dyDescent="0.25">
      <c r="B17" s="1" t="s">
        <v>6</v>
      </c>
      <c r="C17" s="1">
        <v>-1.4159999999999999</v>
      </c>
      <c r="D17" s="1">
        <v>1.45363</v>
      </c>
      <c r="E17" s="2">
        <v>1.9825999999999999E-6</v>
      </c>
      <c r="F17" s="1">
        <v>-9.0532000000000007E-5</v>
      </c>
      <c r="G17" s="1">
        <v>-3.6924418000000001E-3</v>
      </c>
      <c r="H17" s="1">
        <v>-2.7295806689000002</v>
      </c>
      <c r="I17" s="1">
        <v>-2.7295806727</v>
      </c>
      <c r="N17" s="1">
        <v>5</v>
      </c>
      <c r="O17" s="1">
        <f t="shared" ref="O17:O24" si="7">($K$16*N17)+$L$16</f>
        <v>12.6289</v>
      </c>
      <c r="P17" s="1">
        <f t="shared" si="0"/>
        <v>1.1711393302041466</v>
      </c>
      <c r="Q17" s="1">
        <f t="shared" si="1"/>
        <v>7.1801300000000001</v>
      </c>
      <c r="R17" s="1">
        <f t="shared" si="2"/>
        <v>12.88897881273796</v>
      </c>
      <c r="S17" s="1">
        <f t="shared" ref="S17:S24" si="8">($E$16*($N17*$N17))+($E$17*$N17)+$E$18</f>
        <v>6.4131999999999999E-6</v>
      </c>
      <c r="T17" s="1">
        <f t="shared" si="3"/>
        <v>-1.4158387E-3</v>
      </c>
      <c r="U17" s="1">
        <f t="shared" si="4"/>
        <v>-8.9891634000000015E-3</v>
      </c>
      <c r="V17" s="1">
        <f t="shared" si="5"/>
        <v>12.888978813801915</v>
      </c>
      <c r="W17" s="1">
        <f t="shared" si="6"/>
        <v>2.8718958535032509E-3</v>
      </c>
      <c r="X17" s="1">
        <f t="shared" si="6"/>
        <v>2.9819354309091835E-2</v>
      </c>
      <c r="Y17" s="1">
        <f t="shared" si="6"/>
        <v>0.30366067229478755</v>
      </c>
      <c r="Z17" s="1">
        <f t="shared" si="6"/>
        <v>2.5864633225335232</v>
      </c>
      <c r="AA17" s="1">
        <f t="shared" si="6"/>
        <v>9.3207712801225213</v>
      </c>
      <c r="AB17" s="1">
        <f t="shared" si="6"/>
        <v>12.431589291199964</v>
      </c>
      <c r="AC17" s="1">
        <f t="shared" si="6"/>
        <v>12.84356307399802</v>
      </c>
      <c r="AD17" s="1">
        <f t="shared" si="6"/>
        <v>12.884600032954024</v>
      </c>
      <c r="AE17" s="1">
        <f t="shared" si="6"/>
        <v>12.887621013469408</v>
      </c>
      <c r="AF17" s="1">
        <f>MAX((IF(($N17*3)&lt;AF$15,($S17*((AF$15-$O17)^3)) + ($T17*((AF$15-$O17)^2))+($U17*(AF$15-$O17))+$V17,$R17/(1+EXP(-1*$P17*(AF$15-$Q17))))),0)</f>
        <v>12.842831099041295</v>
      </c>
      <c r="AG17" s="1">
        <f>MAX((IF(($N17*3)&lt;AG$15,($S17*((AG$15-$O17)^3)) + ($T17*((AG$15-$O17)^2))+($U17*(AG$15-$O17))+$V17,$R17/(1+EXP(-1*$P17*(AG$15-$Q17))))),0)</f>
        <v>12.800845711895082</v>
      </c>
      <c r="AH17" s="1">
        <f>MAX((IF(($N17*3)&lt;AH$15,($S17*((AH$15-$O17)^3)) + ($T17*((AH$15-$O17)^2))+($U17*(AH$15-$O17))+$V17,$R17/(1+EXP(-1*$P17*(AH$15-$Q17))))),0)</f>
        <v>12.748360317673351</v>
      </c>
      <c r="AI17" s="1">
        <f>MAX((IF(($N17*3)&lt;AI$15,($S17*((AI$15-$O17)^3)) + ($T17*((AI$15-$O17)^2))+($U17*(AI$15-$O17))+$V17,$R17/(1+EXP(-1*$P17*(AI$15-$Q17))))),0)</f>
        <v>12.339207416431895</v>
      </c>
      <c r="AJ17" s="1">
        <f>MAX((IF(($N17*3)&lt;AJ$15,($S17*((AJ$15-$O17)^3)) + ($T17*((AJ$15-$O17)^2))+($U17*(AJ$15-$O17))+$V17,$R17/(1+EXP(-1*$P17*(AJ$15-$Q17))))),0)</f>
        <v>11.713729378302437</v>
      </c>
      <c r="AK17" s="1">
        <f>MAX((IF(($N17*3)&lt;AK$15,($S17*((AK$15-$O17)^3)) + ($T17*((AK$15-$O17)^2))+($U17*(AK$15-$O17))+$V17,$R17/(1+EXP(-1*$P17*(AK$15-$Q17))))),0)</f>
        <v>10.910405403284981</v>
      </c>
      <c r="AL17" s="1">
        <f>MAX((IF(($N17*3)&lt;AL$15,($S17*((AL$15-$O17)^3)) + ($T17*((AL$15-$O17)^2))+($U17*(AL$15-$O17))+$V17,$R17/(1+EXP(-1*$P17*(AL$15-$Q17))))),0)</f>
        <v>9.9677146913795234</v>
      </c>
      <c r="AM17" s="1">
        <f>MAX((IF(($N17*3)&lt;AM$15,($S17*((AM$15-$O17)^3)) + ($T17*((AM$15-$O17)^2))+($U17*(AM$15-$O17))+$V17,$R17/(1+EXP(-1*$P17*(AM$15-$Q17))))),0)</f>
        <v>8.9241364425860681</v>
      </c>
      <c r="AN17" s="1">
        <f>MAX((IF(($N17*3)&lt;AN$15,($S17*((AN$15-$O17)^3)) + ($T17*((AN$15-$O17)^2))+($U17*(AN$15-$O17))+$V17,$R17/(1+EXP(-1*$P17*(AN$15-$Q17))))),0)</f>
        <v>7.8181498569046095</v>
      </c>
      <c r="AO17" s="1">
        <f>MAX((IF(($N17*3)&lt;AO$15,($S17*((AO$15-$O17)^3)) + ($T17*((AO$15-$O17)^2))+($U17*(AO$15-$O17))+$V17,$R17/(1+EXP(-1*$P17*(AO$15-$Q17))))),0)</f>
        <v>6.6882341343351541</v>
      </c>
      <c r="AP17" s="1">
        <f>MAX((IF(($N17*3)&lt;AP$15,($S17*((AP$15-$O17)^3)) + ($T17*((AP$15-$O17)^2))+($U17*(AP$15-$O17))+$V17,$R17/(1+EXP(-1*$P17*(AP$15-$Q17))))),0)</f>
        <v>5.5728684748776951</v>
      </c>
      <c r="AQ17" s="1">
        <f>MAX((IF(($N17*3)&lt;AQ$15,($S17*((AQ$15-$O17)^3)) + ($T17*((AQ$15-$O17)^2))+($U17*(AQ$15-$O17))+$V17,$R17/(1+EXP(-1*$P17*(AQ$15-$Q17))))),0)</f>
        <v>4.5105320785322398</v>
      </c>
      <c r="AR17" s="1">
        <f>MAX((IF(($N17*3)&lt;AR$15,($S17*((AR$15-$O17)^3)) + ($T17*((AR$15-$O17)^2))+($U17*(AR$15-$O17))+$V17,$R17/(1+EXP(-1*$P17*(AR$15-$Q17))))),0)</f>
        <v>3.5397041452987814</v>
      </c>
      <c r="AS17" s="1">
        <f>MAX((IF(($N17*3)&lt;AS$15,($S17*((AS$15-$O17)^3)) + ($T17*((AS$15-$O17)^2))+($U17*(AS$15-$O17))+$V17,$R17/(1+EXP(-1*$P17*(AS$15-$Q17))))),0)</f>
        <v>2.6988638751773255</v>
      </c>
      <c r="AT17" s="1">
        <f>MAX((IF(($N17*3)&lt;AT$15,($S17*((AT$15-$O17)^3)) + ($T17*((AT$15-$O17)^2))+($U17*(AT$15-$O17))+$V17,$R17/(1+EXP(-1*$P17*(AT$15-$Q17))))),0)</f>
        <v>2.0264904681678697</v>
      </c>
      <c r="AU17" s="1">
        <f>MAX((IF(($N17*3)&lt;AU$15,($S17*((AU$15-$O17)^3)) + ($T17*((AU$15-$O17)^2))+($U17*(AU$15-$O17))+$V17,$R17/(1+EXP(-1*$P17*(AU$15-$Q17))))),0)</f>
        <v>1.5610631242704081</v>
      </c>
      <c r="AV17" s="1">
        <f>MAX((IF(($N17*3)&lt;AV$15,($S17*((AV$15-$O17)^3)) + ($T17*((AV$15-$O17)^2))+($U17*(AV$15-$O17))+$V17,$R17/(1+EXP(-1*$P17*(AV$15-$Q17))))),0)</f>
        <v>1.3410610434849524</v>
      </c>
      <c r="AW17" s="1">
        <f>MAX((IF(($N17*3)&lt;AW$15,($S17*((AW$15-$O17)^3)) + ($T17*((AW$15-$O17)^2))+($U17*(AW$15-$O17))+$V17,$R17/(1+EXP(-1*$P17*(AW$15-$Q17))))),0)</f>
        <v>1.4049634258114967</v>
      </c>
      <c r="AX17" s="1">
        <f>MAX((IF(($N17*3)&lt;AX$15,($S17*((AX$15-$O17)^3)) + ($T17*((AX$15-$O17)^2))+($U17*(AX$15-$O17))+$V17,$R17/(1+EXP(-1*$P17*(AX$15-$Q17))))),0)</f>
        <v>1.7912494712500422</v>
      </c>
      <c r="AY17" s="1">
        <f>MAX((IF(($N17*3)&lt;AY$15,($S17*((AY$15-$O17)^3)) + ($T17*((AY$15-$O17)^2))+($U17*(AY$15-$O17))+$V17,$R17/(1+EXP(-1*$P17*(AY$15-$Q17))))),0)</f>
        <v>2.5383983798005882</v>
      </c>
      <c r="AZ17" s="1">
        <f>MAX((IF(($N17*3)&lt;AZ$15,($S17*((AZ$15-$O17)^3)) + ($T17*((AZ$15-$O17)^2))+($U17*(AZ$15-$O17))+$V17,$R17/(1+EXP(-1*$P17*(AZ$15-$Q17))))),0)</f>
        <v>3.6848893514631236</v>
      </c>
      <c r="BA17" s="1">
        <f>MAX((IF(($N17*3)&lt;BA$15,($S17*((BA$15-$O17)^3)) + ($T17*((BA$15-$O17)^2))+($U17*(BA$15-$O17))+$V17,$R17/(1+EXP(-1*$P17*(BA$15-$Q17))))),0)</f>
        <v>5.2692015862376635</v>
      </c>
      <c r="BB17" s="1">
        <f>MAX((IF(($N17*3)&lt;BB$15,($S17*((BB$15-$O17)^3)) + ($T17*((BB$15-$O17)^2))+($U17*(BB$15-$O17))+$V17,$R17/(1+EXP(-1*$P17*(BB$15-$Q17))))),0)</f>
        <v>7.3298142841242084</v>
      </c>
      <c r="BC17" s="1">
        <f>MAX((IF(($N17*3)&lt;BC$15,($S17*((BC$15-$O17)^3)) + ($T17*((BC$15-$O17)^2))+($U17*(BC$15-$O17))+$V17,$R17/(1+EXP(-1*$P17*(BC$15-$Q17))))),0)</f>
        <v>9.9052066451227478</v>
      </c>
      <c r="BD17" s="1">
        <f>MAX((IF(($N17*3)&lt;BD$15,($S17*((BD$15-$O17)^3)) + ($T17*((BD$15-$O17)^2))+($U17*(BD$15-$O17))+$V17,$R17/(1+EXP(-1*$P17*(BD$15-$Q17))))),0)</f>
        <v>13.0338578692333</v>
      </c>
      <c r="BE17" s="1">
        <f>MAX((IF(($N17*3)&lt;BE$15,($S17*((BE$15-$O17)^3)) + ($T17*((BE$15-$O17)^2))+($U17*(BE$15-$O17))+$V17,$R17/(1+EXP(-1*$P17*(BE$15-$Q17))))),0)</f>
        <v>16.754247156455857</v>
      </c>
      <c r="BF17" s="1">
        <f>MAX((IF(($N17*3)&lt;BF$15,($S17*((BF$15-$O17)^3)) + ($T17*((BF$15-$O17)^2))+($U17*(BF$15-$O17))+$V17,$R17/(1+EXP(-1*$P17*(BF$15-$Q17))))),0)</f>
        <v>21.104853706790387</v>
      </c>
      <c r="BG17" s="1">
        <f>MAX((IF(($N17*3)&lt;BG$15,($S17*((BG$15-$O17)^3)) + ($T17*((BG$15-$O17)^2))+($U17*(BG$15-$O17))+$V17,$R17/(1+EXP(-1*$P17*(BG$15-$Q17))))),0)</f>
        <v>26.124156720236929</v>
      </c>
      <c r="BH17" s="1">
        <f>MAX((IF(($N17*3)&lt;BH$15,($S17*((BH$15-$O17)^3)) + ($T17*((BH$15-$O17)^2))+($U17*(BH$15-$O17))+$V17,$R17/(1+EXP(-1*$P17*(BH$15-$Q17))))),0)</f>
        <v>31.850635396795482</v>
      </c>
      <c r="BI17" s="1">
        <f>MAX((IF(($N17*3)&lt;BI$15,($S17*((BI$15-$O17)^3)) + ($T17*((BI$15-$O17)^2))+($U17*(BI$15-$O17))+$V17,$R17/(1+EXP(-1*$P17*(BI$15-$Q17))))),0)</f>
        <v>38.322768936466034</v>
      </c>
      <c r="BJ17" s="1">
        <f>MAX((IF(($N17*3)&lt;BJ$15,($S17*((BJ$15-$O17)^3)) + ($T17*((BJ$15-$O17)^2))+($U17*(BJ$15-$O17))+$V17,$R17/(1+EXP(-1*$P17*(BJ$15-$Q17))))),0)</f>
        <v>45.579036539248555</v>
      </c>
    </row>
    <row r="18" spans="2:62" x14ac:dyDescent="0.25">
      <c r="B18" s="1" t="s">
        <v>15</v>
      </c>
      <c r="C18" s="1"/>
      <c r="D18" s="1"/>
      <c r="E18" s="2">
        <v>-2.0198000000000001E-6</v>
      </c>
      <c r="F18" s="1">
        <v>-1.0373286999999999E-3</v>
      </c>
      <c r="G18" s="1">
        <v>7.2307906000000002E-3</v>
      </c>
      <c r="H18" s="1"/>
      <c r="I18" s="1"/>
      <c r="N18" s="1">
        <v>10</v>
      </c>
      <c r="O18" s="1">
        <f t="shared" si="7"/>
        <v>27.972899999999999</v>
      </c>
      <c r="P18" s="1">
        <f t="shared" si="0"/>
        <v>0.43888434739406845</v>
      </c>
      <c r="Q18" s="1">
        <f t="shared" si="1"/>
        <v>12.90663</v>
      </c>
      <c r="R18" s="1">
        <f t="shared" si="2"/>
        <v>19.615526253990929</v>
      </c>
      <c r="S18" s="1">
        <f t="shared" si="8"/>
        <v>1.1886199999999998E-5</v>
      </c>
      <c r="T18" s="1">
        <f t="shared" si="3"/>
        <v>-1.6460487E-3</v>
      </c>
      <c r="U18" s="1">
        <f t="shared" si="4"/>
        <v>-2.0724607399999997E-2</v>
      </c>
      <c r="V18" s="1">
        <f t="shared" si="5"/>
        <v>19.615526253876535</v>
      </c>
      <c r="W18" s="1">
        <f t="shared" si="6"/>
        <v>6.7768533505362091E-2</v>
      </c>
      <c r="X18" s="1">
        <f t="shared" si="6"/>
        <v>0.16223121256469145</v>
      </c>
      <c r="Y18" s="1">
        <f t="shared" si="6"/>
        <v>0.38576709980749702</v>
      </c>
      <c r="Z18" s="1">
        <f t="shared" si="6"/>
        <v>0.90301212736961223</v>
      </c>
      <c r="AA18" s="1">
        <f t="shared" si="6"/>
        <v>2.040209237507586</v>
      </c>
      <c r="AB18" s="1">
        <f t="shared" si="6"/>
        <v>4.2818228950180677</v>
      </c>
      <c r="AC18" s="1">
        <f t="shared" si="6"/>
        <v>7.8818248038697414</v>
      </c>
      <c r="AD18" s="1">
        <f t="shared" si="6"/>
        <v>12.116814974797332</v>
      </c>
      <c r="AE18" s="1">
        <f t="shared" si="6"/>
        <v>14.020919164116801</v>
      </c>
      <c r="AF18" s="1">
        <f>MAX((IF(($N18*3)&lt;AF$15,($S18*((AF$15-$O18)^3)) + ($T18*((AF$15-$O18)^2))+($U18*(AF$15-$O18))+$V18,$R18/(1+EXP(-1*$P18*(AF$15-$Q18))))),0)</f>
        <v>15.601689641785249</v>
      </c>
      <c r="AG18" s="1">
        <f>MAX((IF(($N18*3)&lt;AG$15,($S18*((AG$15-$O18)^3)) + ($T18*((AG$15-$O18)^2))+($U18*(AG$15-$O18))+$V18,$R18/(1+EXP(-1*$P18*(AG$15-$Q18))))),0)</f>
        <v>17.720347459356862</v>
      </c>
      <c r="AH18" s="1">
        <f>MAX((IF(($N18*3)&lt;AH$15,($S18*((AH$15-$O18)^3)) + ($T18*((AH$15-$O18)^2))+($U18*(AH$15-$O18))+$V18,$R18/(1+EXP(-1*$P18*(AH$15-$Q18))))),0)</f>
        <v>18.780546251110273</v>
      </c>
      <c r="AI18" s="1">
        <f>MAX((IF(($N18*3)&lt;AI$15,($S18*((AI$15-$O18)^3)) + ($T18*((AI$15-$O18)^2))+($U18*(AI$15-$O18))+$V18,$R18/(1+EXP(-1*$P18*(AI$15-$Q18))))),0)</f>
        <v>19.604704998184509</v>
      </c>
      <c r="AJ18" s="1">
        <f>MAX((IF(($N18*3)&lt;AJ$15,($S18*((AJ$15-$O18)^3)) + ($T18*((AJ$15-$O18)^2))+($U18*(AJ$15-$O18))+$V18,$R18/(1+EXP(-1*$P18*(AJ$15-$Q18))))),0)</f>
        <v>19.148845338680484</v>
      </c>
      <c r="AK18" s="1">
        <f>MAX((IF(($N18*3)&lt;AK$15,($S18*((AK$15-$O18)^3)) + ($T18*((AK$15-$O18)^2))+($U18*(AK$15-$O18))+$V18,$R18/(1+EXP(-1*$P18*(AK$15-$Q18))))),0)</f>
        <v>18.487404272505806</v>
      </c>
      <c r="AL18" s="1">
        <f>MAX((IF(($N18*3)&lt;AL$15,($S18*((AL$15-$O18)^3)) + ($T18*((AL$15-$O18)^2))+($U18*(AL$15-$O18))+$V18,$R18/(1+EXP(-1*$P18*(AL$15-$Q18))))),0)</f>
        <v>17.653844575943133</v>
      </c>
      <c r="AM18" s="1">
        <f>MAX((IF(($N18*3)&lt;AM$15,($S18*((AM$15-$O18)^3)) + ($T18*((AM$15-$O18)^2))+($U18*(AM$15-$O18))+$V18,$R18/(1+EXP(-1*$P18*(AM$15-$Q18))))),0)</f>
        <v>16.719483448992456</v>
      </c>
      <c r="AN18" s="1">
        <f>MAX((IF(($N18*3)&lt;AN$15,($S18*((AN$15-$O18)^3)) + ($T18*((AN$15-$O18)^2))+($U18*(AN$15-$O18))+$V18,$R18/(1+EXP(-1*$P18*(AN$15-$Q18))))),0)</f>
        <v>15.755638091653779</v>
      </c>
      <c r="AO18" s="1">
        <f>MAX((IF(($N18*3)&lt;AO$15,($S18*((AO$15-$O18)^3)) + ($T18*((AO$15-$O18)^2))+($U18*(AO$15-$O18))+$V18,$R18/(1+EXP(-1*$P18*(AO$15-$Q18))))),0)</f>
        <v>14.833625703927105</v>
      </c>
      <c r="AP18" s="1">
        <f>MAX((IF(($N18*3)&lt;AP$15,($S18*((AP$15-$O18)^3)) + ($T18*((AP$15-$O18)^2))+($U18*(AP$15-$O18))+$V18,$R18/(1+EXP(-1*$P18*(AP$15-$Q18))))),0)</f>
        <v>14.024763485812429</v>
      </c>
      <c r="AQ18" s="1">
        <f>MAX((IF(($N18*3)&lt;AQ$15,($S18*((AQ$15-$O18)^3)) + ($T18*((AQ$15-$O18)^2))+($U18*(AQ$15-$O18))+$V18,$R18/(1+EXP(-1*$P18*(AQ$15-$Q18))))),0)</f>
        <v>13.400368637309752</v>
      </c>
      <c r="AR18" s="1">
        <f>MAX((IF(($N18*3)&lt;AR$15,($S18*((AR$15-$O18)^3)) + ($T18*((AR$15-$O18)^2))+($U18*(AR$15-$O18))+$V18,$R18/(1+EXP(-1*$P18*(AR$15-$Q18))))),0)</f>
        <v>13.031758358419076</v>
      </c>
      <c r="AS18" s="1">
        <f>MAX((IF(($N18*3)&lt;AS$15,($S18*((AS$15-$O18)^3)) + ($T18*((AS$15-$O18)^2))+($U18*(AS$15-$O18))+$V18,$R18/(1+EXP(-1*$P18*(AS$15-$Q18))))),0)</f>
        <v>12.990249849140401</v>
      </c>
      <c r="AT18" s="1">
        <f>MAX((IF(($N18*3)&lt;AT$15,($S18*((AT$15-$O18)^3)) + ($T18*((AT$15-$O18)^2))+($U18*(AT$15-$O18))+$V18,$R18/(1+EXP(-1*$P18*(AT$15-$Q18))))),0)</f>
        <v>13.347160309473722</v>
      </c>
      <c r="AU18" s="1">
        <f>MAX((IF(($N18*3)&lt;AU$15,($S18*((AU$15-$O18)^3)) + ($T18*((AU$15-$O18)^2))+($U18*(AU$15-$O18))+$V18,$R18/(1+EXP(-1*$P18*(AU$15-$Q18))))),0)</f>
        <v>14.173806939419048</v>
      </c>
      <c r="AV18" s="1">
        <f>MAX((IF(($N18*3)&lt;AV$15,($S18*((AV$15-$O18)^3)) + ($T18*((AV$15-$O18)^2))+($U18*(AV$15-$O18))+$V18,$R18/(1+EXP(-1*$P18*(AV$15-$Q18))))),0)</f>
        <v>15.541506938976365</v>
      </c>
      <c r="AW18" s="1">
        <f>MAX((IF(($N18*3)&lt;AW$15,($S18*((AW$15-$O18)^3)) + ($T18*((AW$15-$O18)^2))+($U18*(AW$15-$O18))+$V18,$R18/(1+EXP(-1*$P18*(AW$15-$Q18))))),0)</f>
        <v>17.521577508145686</v>
      </c>
      <c r="AX18" s="1">
        <f>MAX((IF(($N18*3)&lt;AX$15,($S18*((AX$15-$O18)^3)) + ($T18*((AX$15-$O18)^2))+($U18*(AX$15-$O18))+$V18,$R18/(1+EXP(-1*$P18*(AX$15-$Q18))))),0)</f>
        <v>20.185335846927011</v>
      </c>
      <c r="AY18" s="1">
        <f>MAX((IF(($N18*3)&lt;AY$15,($S18*((AY$15-$O18)^3)) + ($T18*((AY$15-$O18)^2))+($U18*(AY$15-$O18))+$V18,$R18/(1+EXP(-1*$P18*(AY$15-$Q18))))),0)</f>
        <v>23.604099155320334</v>
      </c>
      <c r="AZ18" s="1">
        <f>MAX((IF(($N18*3)&lt;AZ$15,($S18*((AZ$15-$O18)^3)) + ($T18*((AZ$15-$O18)^2))+($U18*(AZ$15-$O18))+$V18,$R18/(1+EXP(-1*$P18*(AZ$15-$Q18))))),0)</f>
        <v>27.84918463332566</v>
      </c>
      <c r="BA18" s="1">
        <f>MAX((IF(($N18*3)&lt;BA$15,($S18*((BA$15-$O18)^3)) + ($T18*((BA$15-$O18)^2))+($U18*(BA$15-$O18))+$V18,$R18/(1+EXP(-1*$P18*(BA$15-$Q18))))),0)</f>
        <v>32.991909480942979</v>
      </c>
      <c r="BB18" s="1">
        <f>MAX((IF(($N18*3)&lt;BB$15,($S18*((BB$15-$O18)^3)) + ($T18*((BB$15-$O18)^2))+($U18*(BB$15-$O18))+$V18,$R18/(1+EXP(-1*$P18*(BB$15-$Q18))))),0)</f>
        <v>39.1035908981723</v>
      </c>
      <c r="BC18" s="1">
        <f>MAX((IF(($N18*3)&lt;BC$15,($S18*((BC$15-$O18)^3)) + ($T18*((BC$15-$O18)^2))+($U18*(BC$15-$O18))+$V18,$R18/(1+EXP(-1*$P18*(BC$15-$Q18))))),0)</f>
        <v>46.25554608501362</v>
      </c>
      <c r="BD18" s="1">
        <f>MAX((IF(($N18*3)&lt;BD$15,($S18*((BD$15-$O18)^3)) + ($T18*((BD$15-$O18)^2))+($U18*(BD$15-$O18))+$V18,$R18/(1+EXP(-1*$P18*(BD$15-$Q18))))),0)</f>
        <v>54.519092241466936</v>
      </c>
      <c r="BE18" s="1">
        <f>MAX((IF(($N18*3)&lt;BE$15,($S18*((BE$15-$O18)^3)) + ($T18*((BE$15-$O18)^2))+($U18*(BE$15-$O18))+$V18,$R18/(1+EXP(-1*$P18*(BE$15-$Q18))))),0)</f>
        <v>63.965546567532257</v>
      </c>
      <c r="BF18" s="1">
        <f>MAX((IF(($N18*3)&lt;BF$15,($S18*((BF$15-$O18)^3)) + ($T18*((BF$15-$O18)^2))+($U18*(BF$15-$O18))+$V18,$R18/(1+EXP(-1*$P18*(BF$15-$Q18))))),0)</f>
        <v>74.66622626320958</v>
      </c>
      <c r="BG18" s="1">
        <f>MAX((IF(($N18*3)&lt;BG$15,($S18*((BG$15-$O18)^3)) + ($T18*((BG$15-$O18)^2))+($U18*(BG$15-$O18))+$V18,$R18/(1+EXP(-1*$P18*(BG$15-$Q18))))),0)</f>
        <v>86.692448528498915</v>
      </c>
      <c r="BH18" s="1">
        <f>MAX((IF(($N18*3)&lt;BH$15,($S18*((BH$15-$O18)^3)) + ($T18*((BH$15-$O18)^2))+($U18*(BH$15-$O18))+$V18,$R18/(1+EXP(-1*$P18*(BH$15-$Q18))))),0)</f>
        <v>100.11553056340021</v>
      </c>
      <c r="BI18" s="1">
        <f>MAX((IF(($N18*3)&lt;BI$15,($S18*((BI$15-$O18)^3)) + ($T18*((BI$15-$O18)^2))+($U18*(BI$15-$O18))+$V18,$R18/(1+EXP(-1*$P18*(BI$15-$Q18))))),0)</f>
        <v>115.00678956791357</v>
      </c>
      <c r="BJ18" s="1">
        <f>MAX((IF(($N18*3)&lt;BJ$15,($S18*((BJ$15-$O18)^3)) + ($T18*((BJ$15-$O18)^2))+($U18*(BJ$15-$O18))+$V18,$R18/(1+EXP(-1*$P18*(BJ$15-$Q18))))),0)</f>
        <v>131.43754274203891</v>
      </c>
    </row>
    <row r="19" spans="2:62" x14ac:dyDescent="0.25">
      <c r="N19" s="6">
        <v>15</v>
      </c>
      <c r="O19" s="6">
        <f t="shared" si="7"/>
        <v>43.316899999999997</v>
      </c>
      <c r="P19" s="6">
        <f t="shared" si="0"/>
        <v>0.24717518585869772</v>
      </c>
      <c r="Q19" s="6">
        <f t="shared" si="1"/>
        <v>18.633130000000001</v>
      </c>
      <c r="R19" s="6">
        <f t="shared" si="2"/>
        <v>23.550304266445757</v>
      </c>
      <c r="S19" s="6">
        <f t="shared" si="8"/>
        <v>1.4399199999999999E-5</v>
      </c>
      <c r="T19" s="6">
        <f t="shared" si="3"/>
        <v>-1.7279587000000002E-3</v>
      </c>
      <c r="U19" s="6">
        <f t="shared" si="4"/>
        <v>-2.7975541399999998E-2</v>
      </c>
      <c r="V19" s="6">
        <f t="shared" si="5"/>
        <v>23.550304265642072</v>
      </c>
      <c r="W19" s="6">
        <f t="shared" si="6"/>
        <v>0.23306119093717947</v>
      </c>
      <c r="X19" s="6">
        <f t="shared" si="6"/>
        <v>0.37968551678910512</v>
      </c>
      <c r="Y19" s="6">
        <f t="shared" si="6"/>
        <v>0.61611727720409393</v>
      </c>
      <c r="Z19" s="6">
        <f t="shared" si="6"/>
        <v>0.99346357671025276</v>
      </c>
      <c r="AA19" s="6">
        <f t="shared" si="6"/>
        <v>1.585937276165678</v>
      </c>
      <c r="AB19" s="6">
        <f t="shared" si="6"/>
        <v>2.4926994874898081</v>
      </c>
      <c r="AC19" s="6">
        <f t="shared" si="6"/>
        <v>3.8275594744503607</v>
      </c>
      <c r="AD19" s="6">
        <f t="shared" si="6"/>
        <v>5.6842868330814422</v>
      </c>
      <c r="AE19" s="6">
        <f t="shared" si="6"/>
        <v>6.8168155798999548</v>
      </c>
      <c r="AF19" s="6">
        <f>MAX((IF(($N19*3)&lt;AF$15,($S19*((AF$15-$O19)^3)) + ($T19*((AF$15-$O19)^2))+($U19*(AF$15-$O19))+$V19,$R19/(1+EXP(-1*$P19*(AF$15-$Q19))))),0)</f>
        <v>8.07302733681062</v>
      </c>
      <c r="AG19" s="6">
        <f>MAX((IF(($N19*3)&lt;AG$15,($S19*((AG$15-$O19)^3)) + ($T19*((AG$15-$O19)^2))+($U19*(AG$15-$O19))+$V19,$R19/(1+EXP(-1*$P19*(AG$15-$Q19))))),0)</f>
        <v>10.855657453568657</v>
      </c>
      <c r="AH19" s="6">
        <f>MAX((IF(($N19*3)&lt;AH$15,($S19*((AH$15-$O19)^3)) + ($T19*((AH$15-$O19)^2))+($U19*(AH$15-$O19))+$V19,$R19/(1+EXP(-1*$P19*(AH$15-$Q19))))),0)</f>
        <v>13.745599262238038</v>
      </c>
      <c r="AI19" s="6">
        <f>MAX((IF(($N19*3)&lt;AI$15,($S19*((AI$15-$O19)^3)) + ($T19*((AI$15-$O19)^2))+($U19*(AI$15-$O19))+$V19,$R19/(1+EXP(-1*$P19*(AI$15-$Q19))))),0)</f>
        <v>22.212478138049459</v>
      </c>
      <c r="AJ19" s="6">
        <f>MAX((IF(($N19*3)&lt;AJ$15,($S19*((AJ$15-$O19)^3)) + ($T19*((AJ$15-$O19)^2))+($U19*(AJ$15-$O19))+$V19,$R19/(1+EXP(-1*$P19*(AJ$15-$Q19))))),0)</f>
        <v>23.431144956842068</v>
      </c>
      <c r="AK19" s="6">
        <f>MAX((IF(($N19*3)&lt;AK$15,($S19*((AK$15-$O19)^3)) + ($T19*((AK$15-$O19)^2))+($U19*(AK$15-$O19))+$V19,$R19/(1+EXP(-1*$P19*(AK$15-$Q19))))),0)</f>
        <v>23.290461736585652</v>
      </c>
      <c r="AL19" s="6">
        <f>MAX((IF(($N19*3)&lt;AL$15,($S19*((AL$15-$O19)^3)) + ($T19*((AL$15-$O19)^2))+($U19*(AL$15-$O19))+$V19,$R19/(1+EXP(-1*$P19*(AL$15-$Q19))))),0)</f>
        <v>22.669510325613956</v>
      </c>
      <c r="AM19" s="6">
        <f>MAX((IF(($N19*3)&lt;AM$15,($S19*((AM$15-$O19)^3)) + ($T19*((AM$15-$O19)^2))+($U19*(AM$15-$O19))+$V19,$R19/(1+EXP(-1*$P19*(AM$15-$Q19))))),0)</f>
        <v>21.847101150754263</v>
      </c>
      <c r="AN19" s="6">
        <f>MAX((IF(($N19*3)&lt;AN$15,($S19*((AN$15-$O19)^3)) + ($T19*((AN$15-$O19)^2))+($U19*(AN$15-$O19))+$V19,$R19/(1+EXP(-1*$P19*(AN$15-$Q19))))),0)</f>
        <v>20.909629412006566</v>
      </c>
      <c r="AO19" s="6">
        <f>MAX((IF(($N19*3)&lt;AO$15,($S19*((AO$15-$O19)^3)) + ($T19*((AO$15-$O19)^2))+($U19*(AO$15-$O19))+$V19,$R19/(1+EXP(-1*$P19*(AO$15-$Q19))))),0)</f>
        <v>19.943490309370873</v>
      </c>
      <c r="AP19" s="6">
        <f>MAX((IF(($N19*3)&lt;AP$15,($S19*((AP$15-$O19)^3)) + ($T19*((AP$15-$O19)^2))+($U19*(AP$15-$O19))+$V19,$R19/(1+EXP(-1*$P19*(AP$15-$Q19))))),0)</f>
        <v>19.03507904284718</v>
      </c>
      <c r="AQ19" s="6">
        <f>MAX((IF(($N19*3)&lt;AQ$15,($S19*((AQ$15-$O19)^3)) + ($T19*((AQ$15-$O19)^2))+($U19*(AQ$15-$O19))+$V19,$R19/(1+EXP(-1*$P19*(AQ$15-$Q19))))),0)</f>
        <v>18.270790812435486</v>
      </c>
      <c r="AR19" s="6">
        <f>MAX((IF(($N19*3)&lt;AR$15,($S19*((AR$15-$O19)^3)) + ($T19*((AR$15-$O19)^2))+($U19*(AR$15-$O19))+$V19,$R19/(1+EXP(-1*$P19*(AR$15-$Q19))))),0)</f>
        <v>17.73702081813579</v>
      </c>
      <c r="AS19" s="6">
        <f>MAX((IF(($N19*3)&lt;AS$15,($S19*((AS$15-$O19)^3)) + ($T19*((AS$15-$O19)^2))+($U19*(AS$15-$O19))+$V19,$R19/(1+EXP(-1*$P19*(AS$15-$Q19))))),0)</f>
        <v>17.520164259948093</v>
      </c>
      <c r="AT19" s="6">
        <f>MAX((IF(($N19*3)&lt;AT$15,($S19*((AT$15-$O19)^3)) + ($T19*((AT$15-$O19)^2))+($U19*(AT$15-$O19))+$V19,$R19/(1+EXP(-1*$P19*(AT$15-$Q19))))),0)</f>
        <v>17.706616337872397</v>
      </c>
      <c r="AU19" s="6">
        <f>MAX((IF(($N19*3)&lt;AU$15,($S19*((AU$15-$O19)^3)) + ($T19*((AU$15-$O19)^2))+($U19*(AU$15-$O19))+$V19,$R19/(1+EXP(-1*$P19*(AU$15-$Q19))))),0)</f>
        <v>18.382772251908705</v>
      </c>
      <c r="AV19" s="6">
        <f>MAX((IF(($N19*3)&lt;AV$15,($S19*((AV$15-$O19)^3)) + ($T19*((AV$15-$O19)^2))+($U19*(AV$15-$O19))+$V19,$R19/(1+EXP(-1*$P19*(AV$15-$Q19))))),0)</f>
        <v>19.63502720205701</v>
      </c>
      <c r="AW19" s="6">
        <f>MAX((IF(($N19*3)&lt;AW$15,($S19*((AW$15-$O19)^3)) + ($T19*((AW$15-$O19)^2))+($U19*(AW$15-$O19))+$V19,$R19/(1+EXP(-1*$P19*(AW$15-$Q19))))),0)</f>
        <v>21.549776388317312</v>
      </c>
      <c r="AX19" s="6">
        <f>MAX((IF(($N19*3)&lt;AX$15,($S19*((AX$15-$O19)^3)) + ($T19*((AX$15-$O19)^2))+($U19*(AX$15-$O19))+$V19,$R19/(1+EXP(-1*$P19*(AX$15-$Q19))))),0)</f>
        <v>24.213415010689612</v>
      </c>
      <c r="AY19" s="6">
        <f>MAX((IF(($N19*3)&lt;AY$15,($S19*((AY$15-$O19)^3)) + ($T19*((AY$15-$O19)^2))+($U19*(AY$15-$O19))+$V19,$R19/(1+EXP(-1*$P19*(AY$15-$Q19))))),0)</f>
        <v>27.712338269173916</v>
      </c>
      <c r="AZ19" s="6">
        <f>MAX((IF(($N19*3)&lt;AZ$15,($S19*((AZ$15-$O19)^3)) + ($T19*((AZ$15-$O19)^2))+($U19*(AZ$15-$O19))+$V19,$R19/(1+EXP(-1*$P19*(AZ$15-$Q19))))),0)</f>
        <v>32.132941363770229</v>
      </c>
      <c r="BA19" s="6">
        <f>MAX((IF(($N19*3)&lt;BA$15,($S19*((BA$15-$O19)^3)) + ($T19*((BA$15-$O19)^2))+($U19*(BA$15-$O19))+$V19,$R19/(1+EXP(-1*$P19*(BA$15-$Q19))))),0)</f>
        <v>37.561619494478535</v>
      </c>
      <c r="BB19" s="6">
        <f>MAX((IF(($N19*3)&lt;BB$15,($S19*((BB$15-$O19)^3)) + ($T19*((BB$15-$O19)^2))+($U19*(BB$15-$O19))+$V19,$R19/(1+EXP(-1*$P19*(BB$15-$Q19))))),0)</f>
        <v>44.084767861298829</v>
      </c>
      <c r="BC19" s="6">
        <f>MAX((IF(($N19*3)&lt;BC$15,($S19*((BC$15-$O19)^3)) + ($T19*((BC$15-$O19)^2))+($U19*(BC$15-$O19))+$V19,$R19/(1+EXP(-1*$P19*(BC$15-$Q19))))),0)</f>
        <v>51.788781664231138</v>
      </c>
      <c r="BD19" s="6">
        <f>MAX((IF(($N19*3)&lt;BD$15,($S19*((BD$15-$O19)^3)) + ($T19*((BD$15-$O19)^2))+($U19*(BD$15-$O19))+$V19,$R19/(1+EXP(-1*$P19*(BD$15-$Q19))))),0)</f>
        <v>60.760056103275431</v>
      </c>
      <c r="BE19" s="6">
        <f>MAX((IF(($N19*3)&lt;BE$15,($S19*((BE$15-$O19)^3)) + ($T19*((BE$15-$O19)^2))+($U19*(BE$15-$O19))+$V19,$R19/(1+EXP(-1*$P19*(BE$15-$Q19))))),0)</f>
        <v>71.084986378431751</v>
      </c>
      <c r="BF19" s="6">
        <f>MAX((IF(($N19*3)&lt;BF$15,($S19*((BF$15-$O19)^3)) + ($T19*((BF$15-$O19)^2))+($U19*(BF$15-$O19))+$V19,$R19/(1+EXP(-1*$P19*(BF$15-$Q19))))),0)</f>
        <v>82.849967689700023</v>
      </c>
      <c r="BG19" s="6">
        <f>MAX((IF(($N19*3)&lt;BG$15,($S19*((BG$15-$O19)^3)) + ($T19*((BG$15-$O19)^2))+($U19*(BG$15-$O19))+$V19,$R19/(1+EXP(-1*$P19*(BG$15-$Q19))))),0)</f>
        <v>96.141395237080346</v>
      </c>
      <c r="BH19" s="6">
        <f>MAX((IF(($N19*3)&lt;BH$15,($S19*((BH$15-$O19)^3)) + ($T19*((BH$15-$O19)^2))+($U19*(BH$15-$O19))+$V19,$R19/(1+EXP(-1*$P19*(BH$15-$Q19))))),0)</f>
        <v>111.04566422057265</v>
      </c>
      <c r="BI19" s="6">
        <f>MAX((IF(($N19*3)&lt;BI$15,($S19*((BI$15-$O19)^3)) + ($T19*((BI$15-$O19)^2))+($U19*(BI$15-$O19))+$V19,$R19/(1+EXP(-1*$P19*(BI$15-$Q19))))),0)</f>
        <v>127.64916984017695</v>
      </c>
      <c r="BJ19" s="6">
        <f>MAX((IF(($N19*3)&lt;BJ$15,($S19*((BJ$15-$O19)^3)) + ($T19*((BJ$15-$O19)^2))+($U19*(BJ$15-$O19))+$V19,$R19/(1+EXP(-1*$P19*(BJ$15-$Q19))))),0)</f>
        <v>146.03830729589333</v>
      </c>
    </row>
    <row r="20" spans="2:62" x14ac:dyDescent="0.25">
      <c r="N20" s="1">
        <v>20</v>
      </c>
      <c r="O20" s="1">
        <f t="shared" si="7"/>
        <v>58.660899999999998</v>
      </c>
      <c r="P20" s="1">
        <f t="shared" si="0"/>
        <v>0.164471865490113</v>
      </c>
      <c r="Q20" s="1">
        <f t="shared" si="1"/>
        <v>24.359629999999999</v>
      </c>
      <c r="R20" s="1">
        <f t="shared" si="2"/>
        <v>26.342073695243894</v>
      </c>
      <c r="S20" s="1">
        <f t="shared" si="8"/>
        <v>1.3952199999999998E-5</v>
      </c>
      <c r="T20" s="1">
        <f t="shared" si="3"/>
        <v>-1.6615687E-3</v>
      </c>
      <c r="U20" s="1">
        <f t="shared" si="4"/>
        <v>-3.0741965399999995E-2</v>
      </c>
      <c r="V20" s="1">
        <f t="shared" si="5"/>
        <v>26.342073693951146</v>
      </c>
      <c r="W20" s="1">
        <f t="shared" si="6"/>
        <v>0.47079137394304033</v>
      </c>
      <c r="X20" s="1">
        <f t="shared" si="6"/>
        <v>0.64964215286019655</v>
      </c>
      <c r="Y20" s="1">
        <f t="shared" si="6"/>
        <v>0.89408915757788643</v>
      </c>
      <c r="Z20" s="1">
        <f t="shared" si="6"/>
        <v>1.2261269462733988</v>
      </c>
      <c r="AA20" s="1">
        <f t="shared" si="6"/>
        <v>1.6733652382952355</v>
      </c>
      <c r="AB20" s="1">
        <f t="shared" si="6"/>
        <v>2.2689991750952081</v>
      </c>
      <c r="AC20" s="1">
        <f t="shared" si="6"/>
        <v>3.0504318594413724</v>
      </c>
      <c r="AD20" s="1">
        <f t="shared" si="6"/>
        <v>4.0556467321817005</v>
      </c>
      <c r="AE20" s="1">
        <f t="shared" si="6"/>
        <v>4.6526193464431849</v>
      </c>
      <c r="AF20" s="1">
        <f>MAX((IF(($N20*3)&lt;AF$15,($S20*((AF$15-$O20)^3)) + ($T20*((AF$15-$O20)^2))+($U20*(AF$15-$O20))+$V20,$R20/(1+EXP(-1*$P20*(AF$15-$Q20))))),0)</f>
        <v>5.3165015226003147</v>
      </c>
      <c r="AG20" s="1">
        <f>MAX((IF(($N20*3)&lt;AG$15,($S20*((AG$15-$O20)^3)) + ($T20*((AG$15-$O20)^2))+($U20*(AG$15-$O20))+$V20,$R20/(1+EXP(-1*$P20*(AG$15-$Q20))))),0)</f>
        <v>6.8488800921795079</v>
      </c>
      <c r="AH20" s="1">
        <f>MAX((IF(($N20*3)&lt;AH$15,($S20*((AH$15-$O20)^3)) + ($T20*((AH$15-$O20)^2))+($U20*(AH$15-$O20))+$V20,$R20/(1+EXP(-1*$P20*(AH$15-$Q20))))),0)</f>
        <v>8.6414093780571548</v>
      </c>
      <c r="AI20" s="1">
        <f>MAX((IF(($N20*3)&lt;AI$15,($S20*((AI$15-$O20)^3)) + ($T20*((AI$15-$O20)^2))+($U20*(AI$15-$O20))+$V20,$R20/(1+EXP(-1*$P20*(AI$15-$Q20))))),0)</f>
        <v>18.876856787548864</v>
      </c>
      <c r="AJ20" s="1">
        <f>MAX((IF(($N20*3)&lt;AJ$15,($S20*((AJ$15-$O20)^3)) + ($T20*((AJ$15-$O20)^2))+($U20*(AJ$15-$O20))+$V20,$R20/(1+EXP(-1*$P20*(AJ$15-$Q20))))),0)</f>
        <v>24.473474552067454</v>
      </c>
      <c r="AK20" s="1">
        <f>MAX((IF(($N20*3)&lt;AK$15,($S20*((AK$15-$O20)^3)) + ($T20*((AK$15-$O20)^2))+($U20*(AK$15-$O20))+$V20,$R20/(1+EXP(-1*$P20*(AK$15-$Q20))))),0)</f>
        <v>25.959404933792896</v>
      </c>
      <c r="AL20" s="1">
        <f>MAX((IF(($N20*3)&lt;AL$15,($S20*((AL$15-$O20)^3)) + ($T20*((AL$15-$O20)^2))+($U20*(AL$15-$O20))+$V20,$R20/(1+EXP(-1*$P20*(AL$15-$Q20))))),0)</f>
        <v>26.267316714616356</v>
      </c>
      <c r="AM20" s="1">
        <f>MAX((IF(($N20*3)&lt;AM$15,($S20*((AM$15-$O20)^3)) + ($T20*((AM$15-$O20)^2))+($U20*(AM$15-$O20))+$V20,$R20/(1+EXP(-1*$P20*(AM$15-$Q20))))),0)</f>
        <v>25.800192252781876</v>
      </c>
      <c r="AN20" s="1">
        <f>MAX((IF(($N20*3)&lt;AN$15,($S20*((AN$15-$O20)^3)) + ($T20*((AN$15-$O20)^2))+($U20*(AN$15-$O20))+$V20,$R20/(1+EXP(-1*$P20*(AN$15-$Q20))))),0)</f>
        <v>25.065032875643922</v>
      </c>
      <c r="AO20" s="1">
        <f>MAX((IF(($N20*3)&lt;AO$15,($S20*((AO$15-$O20)^3)) + ($T20*((AO$15-$O20)^2))+($U20*(AO$15-$O20))+$V20,$R20/(1+EXP(-1*$P20*(AO$15-$Q20))))),0)</f>
        <v>24.176196193117971</v>
      </c>
      <c r="AP20" s="1">
        <f>MAX((IF(($N20*3)&lt;AP$15,($S20*((AP$15-$O20)^3)) + ($T20*((AP$15-$O20)^2))+($U20*(AP$15-$O20))+$V20,$R20/(1+EXP(-1*$P20*(AP$15-$Q20))))),0)</f>
        <v>23.217395405204016</v>
      </c>
      <c r="AQ20" s="1">
        <f>MAX((IF(($N20*3)&lt;AQ$15,($S20*((AQ$15-$O20)^3)) + ($T20*((AQ$15-$O20)^2))+($U20*(AQ$15-$O20))+$V20,$R20/(1+EXP(-1*$P20*(AQ$15-$Q20))))),0)</f>
        <v>22.27234371190206</v>
      </c>
      <c r="AR20" s="1">
        <f>MAX((IF(($N20*3)&lt;AR$15,($S20*((AR$15-$O20)^3)) + ($T20*((AR$15-$O20)^2))+($U20*(AR$15-$O20))+$V20,$R20/(1+EXP(-1*$P20*(AR$15-$Q20))))),0)</f>
        <v>21.424754313212109</v>
      </c>
      <c r="AS20" s="1">
        <f>MAX((IF(($N20*3)&lt;AS$15,($S20*((AS$15-$O20)^3)) + ($T20*((AS$15-$O20)^2))+($U20*(AS$15-$O20))+$V20,$R20/(1+EXP(-1*$P20*(AS$15-$Q20))))),0)</f>
        <v>20.758340409134156</v>
      </c>
      <c r="AT20" s="1">
        <f>MAX((IF(($N20*3)&lt;AT$15,($S20*((AT$15-$O20)^3)) + ($T20*((AT$15-$O20)^2))+($U20*(AT$15-$O20))+$V20,$R20/(1+EXP(-1*$P20*(AT$15-$Q20))))),0)</f>
        <v>20.356815199668201</v>
      </c>
      <c r="AU20" s="1">
        <f>MAX((IF(($N20*3)&lt;AU$15,($S20*((AU$15-$O20)^3)) + ($T20*((AU$15-$O20)^2))+($U20*(AU$15-$O20))+$V20,$R20/(1+EXP(-1*$P20*(AU$15-$Q20))))),0)</f>
        <v>20.303891884814249</v>
      </c>
      <c r="AV20" s="1">
        <f>MAX((IF(($N20*3)&lt;AV$15,($S20*((AV$15-$O20)^3)) + ($T20*((AV$15-$O20)^2))+($U20*(AV$15-$O20))+$V20,$R20/(1+EXP(-1*$P20*(AV$15-$Q20))))),0)</f>
        <v>20.683283664572294</v>
      </c>
      <c r="AW20" s="1">
        <f>MAX((IF(($N20*3)&lt;AW$15,($S20*((AW$15-$O20)^3)) + ($T20*((AW$15-$O20)^2))+($U20*(AW$15-$O20))+$V20,$R20/(1+EXP(-1*$P20*(AW$15-$Q20))))),0)</f>
        <v>21.578703738942338</v>
      </c>
      <c r="AX20" s="1">
        <f>MAX((IF(($N20*3)&lt;AX$15,($S20*((AX$15-$O20)^3)) + ($T20*((AX$15-$O20)^2))+($U20*(AX$15-$O20))+$V20,$R20/(1+EXP(-1*$P20*(AX$15-$Q20))))),0)</f>
        <v>23.073865307924383</v>
      </c>
      <c r="AY20" s="1">
        <f>MAX((IF(($N20*3)&lt;AY$15,($S20*((AY$15-$O20)^3)) + ($T20*((AY$15-$O20)^2))+($U20*(AY$15-$O20))+$V20,$R20/(1+EXP(-1*$P20*(AY$15-$Q20))))),0)</f>
        <v>25.25248157151843</v>
      </c>
      <c r="AZ20" s="1">
        <f>MAX((IF(($N20*3)&lt;AZ$15,($S20*((AZ$15-$O20)^3)) + ($T20*((AZ$15-$O20)^2))+($U20*(AZ$15-$O20))+$V20,$R20/(1+EXP(-1*$P20*(AZ$15-$Q20))))),0)</f>
        <v>28.198265729724472</v>
      </c>
      <c r="BA20" s="1">
        <f>MAX((IF(($N20*3)&lt;BA$15,($S20*((BA$15-$O20)^3)) + ($T20*((BA$15-$O20)^2))+($U20*(BA$15-$O20))+$V20,$R20/(1+EXP(-1*$P20*(BA$15-$Q20))))),0)</f>
        <v>31.994930982542527</v>
      </c>
      <c r="BB20" s="1">
        <f>MAX((IF(($N20*3)&lt;BB$15,($S20*((BB$15-$O20)^3)) + ($T20*((BB$15-$O20)^2))+($U20*(BB$15-$O20))+$V20,$R20/(1+EXP(-1*$P20*(BB$15-$Q20))))),0)</f>
        <v>36.72619052997257</v>
      </c>
      <c r="BC20" s="1">
        <f>MAX((IF(($N20*3)&lt;BC$15,($S20*((BC$15-$O20)^3)) + ($T20*((BC$15-$O20)^2))+($U20*(BC$15-$O20))+$V20,$R20/(1+EXP(-1*$P20*(BC$15-$Q20))))),0)</f>
        <v>42.475757572014615</v>
      </c>
      <c r="BD20" s="1">
        <f>MAX((IF(($N20*3)&lt;BD$15,($S20*((BD$15-$O20)^3)) + ($T20*((BD$15-$O20)^2))+($U20*(BD$15-$O20))+$V20,$R20/(1+EXP(-1*$P20*(BD$15-$Q20))))),0)</f>
        <v>49.327345308668669</v>
      </c>
      <c r="BE20" s="1">
        <f>MAX((IF(($N20*3)&lt;BE$15,($S20*((BE$15-$O20)^3)) + ($T20*((BE$15-$O20)^2))+($U20*(BE$15-$O20))+$V20,$R20/(1+EXP(-1*$P20*(BE$15-$Q20))))),0)</f>
        <v>57.3646669399347</v>
      </c>
      <c r="BF20" s="1">
        <f>MAX((IF(($N20*3)&lt;BF$15,($S20*((BF$15-$O20)^3)) + ($T20*((BF$15-$O20)^2))+($U20*(BF$15-$O20))+$V20,$R20/(1+EXP(-1*$P20*(BF$15-$Q20))))),0)</f>
        <v>66.671435665812737</v>
      </c>
      <c r="BG20" s="1">
        <f>MAX((IF(($N20*3)&lt;BG$15,($S20*((BG$15-$O20)^3)) + ($T20*((BG$15-$O20)^2))+($U20*(BG$15-$O20))+$V20,$R20/(1+EXP(-1*$P20*(BG$15-$Q20))))),0)</f>
        <v>77.331364686302791</v>
      </c>
      <c r="BH20" s="1">
        <f>MAX((IF(($N20*3)&lt;BH$15,($S20*((BH$15-$O20)^3)) + ($T20*((BH$15-$O20)^2))+($U20*(BH$15-$O20))+$V20,$R20/(1+EXP(-1*$P20*(BH$15-$Q20))))),0)</f>
        <v>89.428167201404847</v>
      </c>
      <c r="BI20" s="1">
        <f>MAX((IF(($N20*3)&lt;BI$15,($S20*((BI$15-$O20)^3)) + ($T20*((BI$15-$O20)^2))+($U20*(BI$15-$O20))+$V20,$R20/(1+EXP(-1*$P20*(BI$15-$Q20))))),0)</f>
        <v>103.04555641111888</v>
      </c>
      <c r="BJ20" s="1">
        <f>MAX((IF(($N20*3)&lt;BJ$15,($S20*((BJ$15-$O20)^3)) + ($T20*((BJ$15-$O20)^2))+($U20*(BJ$15-$O20))+$V20,$R20/(1+EXP(-1*$P20*(BJ$15-$Q20))))),0)</f>
        <v>118.26724551544493</v>
      </c>
    </row>
    <row r="21" spans="2:62" x14ac:dyDescent="0.25">
      <c r="N21" s="1">
        <v>25</v>
      </c>
      <c r="O21" s="1">
        <f t="shared" si="7"/>
        <v>74.004899999999992</v>
      </c>
      <c r="P21" s="1">
        <f t="shared" si="0"/>
        <v>0.11991321303995604</v>
      </c>
      <c r="Q21" s="1">
        <f t="shared" si="1"/>
        <v>30.086130000000001</v>
      </c>
      <c r="R21" s="1">
        <f t="shared" si="2"/>
        <v>28.50753829817592</v>
      </c>
      <c r="S21" s="1">
        <f t="shared" si="8"/>
        <v>1.0545199999999999E-5</v>
      </c>
      <c r="T21" s="1">
        <f t="shared" si="3"/>
        <v>-1.4468787E-3</v>
      </c>
      <c r="U21" s="1">
        <f t="shared" si="4"/>
        <v>-2.9023879400000001E-2</v>
      </c>
      <c r="V21" s="1">
        <f t="shared" si="5"/>
        <v>28.507538296503832</v>
      </c>
      <c r="W21" s="1">
        <f t="shared" si="6"/>
        <v>0.75253454468171055</v>
      </c>
      <c r="X21" s="1">
        <f t="shared" si="6"/>
        <v>0.94969821018433553</v>
      </c>
      <c r="Y21" s="1">
        <f t="shared" si="6"/>
        <v>1.1962921520993608</v>
      </c>
      <c r="Z21" s="1">
        <f t="shared" si="6"/>
        <v>1.5034223257317803</v>
      </c>
      <c r="AA21" s="1">
        <f t="shared" si="6"/>
        <v>1.8839643439743463</v>
      </c>
      <c r="AB21" s="1">
        <f t="shared" si="6"/>
        <v>2.3524371119602954</v>
      </c>
      <c r="AC21" s="1">
        <f t="shared" si="6"/>
        <v>2.9246051903744514</v>
      </c>
      <c r="AD21" s="1">
        <f t="shared" si="6"/>
        <v>3.6166944876117593</v>
      </c>
      <c r="AE21" s="1">
        <f t="shared" si="6"/>
        <v>4.012602638360125</v>
      </c>
      <c r="AF21" s="1">
        <f>MAX((IF(($N21*3)&lt;AF$15,($S21*((AF$15-$O21)^3)) + ($T21*((AF$15-$O21)^2))+($U21*(AF$15-$O21))+$V21,$R21/(1+EXP(-1*$P21*(AF$15-$Q21))))),0)</f>
        <v>4.4441117195413513</v>
      </c>
      <c r="AG21" s="1">
        <f>MAX((IF(($N21*3)&lt;AG$15,($S21*((AG$15-$O21)^3)) + ($T21*((AG$15-$O21)^2))+($U21*(AG$15-$O21))+$V21,$R21/(1+EXP(-1*$P21*(AG$15-$Q21))))),0)</f>
        <v>5.4196071811025428</v>
      </c>
      <c r="AH21" s="1">
        <f>MAX((IF(($N21*3)&lt;AH$15,($S21*((AH$15-$O21)^3)) + ($T21*((AH$15-$O21)^2))+($U21*(AH$15-$O21))+$V21,$R21/(1+EXP(-1*$P21*(AH$15-$Q21))))),0)</f>
        <v>6.5509344193567438</v>
      </c>
      <c r="AI21" s="1">
        <f>MAX((IF(($N21*3)&lt;AI$15,($S21*((AI$15-$O21)^3)) + ($T21*((AI$15-$O21)^2))+($U21*(AI$15-$O21))+$V21,$R21/(1+EXP(-1*$P21*(AI$15-$Q21))))),0)</f>
        <v>14.180162448364701</v>
      </c>
      <c r="AJ21" s="1">
        <f>MAX((IF(($N21*3)&lt;AJ$15,($S21*((AJ$15-$O21)^3)) + ($T21*((AJ$15-$O21)^2))+($U21*(AJ$15-$O21))+$V21,$R21/(1+EXP(-1*$P21*(AJ$15-$Q21))))),0)</f>
        <v>21.851800468918938</v>
      </c>
      <c r="AK21" s="1">
        <f>MAX((IF(($N21*3)&lt;AK$15,($S21*((AK$15-$O21)^3)) + ($T21*((AK$15-$O21)^2))+($U21*(AK$15-$O21))+$V21,$R21/(1+EXP(-1*$P21*(AK$15-$Q21))))),0)</f>
        <v>26.110132310486669</v>
      </c>
      <c r="AL21" s="1">
        <f>MAX((IF(($N21*3)&lt;AL$15,($S21*((AL$15-$O21)^3)) + ($T21*((AL$15-$O21)^2))+($U21*(AL$15-$O21))+$V21,$R21/(1+EXP(-1*$P21*(AL$15-$Q21))))),0)</f>
        <v>27.739720582997528</v>
      </c>
      <c r="AM21" s="1">
        <f>MAX((IF(($N21*3)&lt;AM$15,($S21*((AM$15-$O21)^3)) + ($T21*((AM$15-$O21)^2))+($U21*(AM$15-$O21))+$V21,$R21/(1+EXP(-1*$P21*(AM$15-$Q21))))),0)</f>
        <v>28.271636890305022</v>
      </c>
      <c r="AN21" s="1">
        <f>MAX((IF(($N21*3)&lt;AN$15,($S21*((AN$15-$O21)^3)) + ($T21*((AN$15-$O21)^2))+($U21*(AN$15-$O21))+$V21,$R21/(1+EXP(-1*$P21*(AN$15-$Q21))))),0)</f>
        <v>28.283806832877236</v>
      </c>
      <c r="AO21" s="1">
        <f>MAX((IF(($N21*3)&lt;AO$15,($S21*((AO$15-$O21)^3)) + ($T21*((AO$15-$O21)^2))+($U21*(AO$15-$O21))+$V21,$R21/(1+EXP(-1*$P21*(AO$15-$Q21))))),0)</f>
        <v>27.716277799408743</v>
      </c>
      <c r="AP21" s="1">
        <f>MAX((IF(($N21*3)&lt;AP$15,($S21*((AP$15-$O21)^3)) + ($T21*((AP$15-$O21)^2))+($U21*(AP$15-$O21))+$V21,$R21/(1+EXP(-1*$P21*(AP$15-$Q21))))),0)</f>
        <v>26.960575943052252</v>
      </c>
      <c r="AQ21" s="1">
        <f>MAX((IF(($N21*3)&lt;AQ$15,($S21*((AQ$15-$O21)^3)) + ($T21*((AQ$15-$O21)^2))+($U21*(AQ$15-$O21))+$V21,$R21/(1+EXP(-1*$P21*(AQ$15-$Q21))))),0)</f>
        <v>26.07997246380776</v>
      </c>
      <c r="AR21" s="1">
        <f>MAX((IF(($N21*3)&lt;AR$15,($S21*((AR$15-$O21)^3)) + ($T21*((AR$15-$O21)^2))+($U21*(AR$15-$O21))+$V21,$R21/(1+EXP(-1*$P21*(AR$15-$Q21))))),0)</f>
        <v>25.137738561675267</v>
      </c>
      <c r="AS21" s="1">
        <f>MAX((IF(($N21*3)&lt;AS$15,($S21*((AS$15-$O21)^3)) + ($T21*((AS$15-$O21)^2))+($U21*(AS$15-$O21))+$V21,$R21/(1+EXP(-1*$P21*(AS$15-$Q21))))),0)</f>
        <v>24.197145436654775</v>
      </c>
      <c r="AT21" s="1">
        <f>MAX((IF(($N21*3)&lt;AT$15,($S21*((AT$15-$O21)^3)) + ($T21*((AT$15-$O21)^2))+($U21*(AT$15-$O21))+$V21,$R21/(1+EXP(-1*$P21*(AT$15-$Q21))))),0)</f>
        <v>23.321464288746281</v>
      </c>
      <c r="AU21" s="1">
        <f>MAX((IF(($N21*3)&lt;AU$15,($S21*((AU$15-$O21)^3)) + ($T21*((AU$15-$O21)^2))+($U21*(AU$15-$O21))+$V21,$R21/(1+EXP(-1*$P21*(AU$15-$Q21))))),0)</f>
        <v>22.57396631794979</v>
      </c>
      <c r="AV21" s="1">
        <f>MAX((IF(($N21*3)&lt;AV$15,($S21*((AV$15-$O21)^3)) + ($T21*((AV$15-$O21)^2))+($U21*(AV$15-$O21))+$V21,$R21/(1+EXP(-1*$P21*(AV$15-$Q21))))),0)</f>
        <v>22.017922724265297</v>
      </c>
      <c r="AW21" s="1">
        <f>MAX((IF(($N21*3)&lt;AW$15,($S21*((AW$15-$O21)^3)) + ($T21*((AW$15-$O21)^2))+($U21*(AW$15-$O21))+$V21,$R21/(1+EXP(-1*$P21*(AW$15-$Q21))))),0)</f>
        <v>21.716604707692802</v>
      </c>
      <c r="AX21" s="1">
        <f>MAX((IF(($N21*3)&lt;AX$15,($S21*((AX$15-$O21)^3)) + ($T21*((AX$15-$O21)^2))+($U21*(AX$15-$O21))+$V21,$R21/(1+EXP(-1*$P21*(AX$15-$Q21))))),0)</f>
        <v>21.733283468232315</v>
      </c>
      <c r="AY21" s="1">
        <f>MAX((IF(($N21*3)&lt;AY$15,($S21*((AY$15-$O21)^3)) + ($T21*((AY$15-$O21)^2))+($U21*(AY$15-$O21))+$V21,$R21/(1+EXP(-1*$P21*(AY$15-$Q21))))),0)</f>
        <v>22.131230205883817</v>
      </c>
      <c r="AZ21" s="1">
        <f>MAX((IF(($N21*3)&lt;AZ$15,($S21*((AZ$15-$O21)^3)) + ($T21*((AZ$15-$O21)^2))+($U21*(AZ$15-$O21))+$V21,$R21/(1+EXP(-1*$P21*(AZ$15-$Q21))))),0)</f>
        <v>22.973716120647325</v>
      </c>
      <c r="BA21" s="1">
        <f>MAX((IF(($N21*3)&lt;BA$15,($S21*((BA$15-$O21)^3)) + ($T21*((BA$15-$O21)^2))+($U21*(BA$15-$O21))+$V21,$R21/(1+EXP(-1*$P21*(BA$15-$Q21))))),0)</f>
        <v>24.324012412522837</v>
      </c>
      <c r="BB21" s="1">
        <f>MAX((IF(($N21*3)&lt;BB$15,($S21*((BB$15-$O21)^3)) + ($T21*((BB$15-$O21)^2))+($U21*(BB$15-$O21))+$V21,$R21/(1+EXP(-1*$P21*(BB$15-$Q21))))),0)</f>
        <v>26.245390281510343</v>
      </c>
      <c r="BC21" s="1">
        <f>MAX((IF(($N21*3)&lt;BC$15,($S21*((BC$15-$O21)^3)) + ($T21*((BC$15-$O21)^2))+($U21*(BC$15-$O21))+$V21,$R21/(1+EXP(-1*$P21*(BC$15-$Q21))))),0)</f>
        <v>28.801120927609851</v>
      </c>
      <c r="BD21" s="1">
        <f>MAX((IF(($N21*3)&lt;BD$15,($S21*((BD$15-$O21)^3)) + ($T21*((BD$15-$O21)^2))+($U21*(BD$15-$O21))+$V21,$R21/(1+EXP(-1*$P21*(BD$15-$Q21))))),0)</f>
        <v>32.054475550821365</v>
      </c>
      <c r="BE21" s="1">
        <f>MAX((IF(($N21*3)&lt;BE$15,($S21*((BE$15-$O21)^3)) + ($T21*((BE$15-$O21)^2))+($U21*(BE$15-$O21))+$V21,$R21/(1+EXP(-1*$P21*(BE$15-$Q21))))),0)</f>
        <v>36.068725351144863</v>
      </c>
      <c r="BF21" s="1">
        <f>MAX((IF(($N21*3)&lt;BF$15,($S21*((BF$15-$O21)^3)) + ($T21*((BF$15-$O21)^2))+($U21*(BF$15-$O21))+$V21,$R21/(1+EXP(-1*$P21*(BF$15-$Q21))))),0)</f>
        <v>40.907141528580368</v>
      </c>
      <c r="BG21" s="1">
        <f>MAX((IF(($N21*3)&lt;BG$15,($S21*((BG$15-$O21)^3)) + ($T21*((BG$15-$O21)^2))+($U21*(BG$15-$O21))+$V21,$R21/(1+EXP(-1*$P21*(BG$15-$Q21))))),0)</f>
        <v>46.632995283127869</v>
      </c>
      <c r="BH21" s="1">
        <f>MAX((IF(($N21*3)&lt;BH$15,($S21*((BH$15-$O21)^3)) + ($T21*((BH$15-$O21)^2))+($U21*(BH$15-$O21))+$V21,$R21/(1+EXP(-1*$P21*(BH$15-$Q21))))),0)</f>
        <v>53.309557814787368</v>
      </c>
      <c r="BI21" s="1">
        <f>MAX((IF(($N21*3)&lt;BI$15,($S21*((BI$15-$O21)^3)) + ($T21*((BI$15-$O21)^2))+($U21*(BI$15-$O21))+$V21,$R21/(1+EXP(-1*$P21*(BI$15-$Q21))))),0)</f>
        <v>61.00010032355889</v>
      </c>
      <c r="BJ21" s="1">
        <f>MAX((IF(($N21*3)&lt;BJ$15,($S21*((BJ$15-$O21)^3)) + ($T21*((BJ$15-$O21)^2))+($U21*(BJ$15-$O21))+$V21,$R21/(1+EXP(-1*$P21*(BJ$15-$Q21))))),0)</f>
        <v>69.767894009442401</v>
      </c>
    </row>
    <row r="22" spans="2:62" x14ac:dyDescent="0.25">
      <c r="N22" s="1">
        <v>30</v>
      </c>
      <c r="O22" s="1">
        <f t="shared" si="7"/>
        <v>89.348899999999986</v>
      </c>
      <c r="P22" s="1">
        <f t="shared" si="0"/>
        <v>9.2628876291510343E-2</v>
      </c>
      <c r="Q22" s="1">
        <f t="shared" si="1"/>
        <v>35.812629999999999</v>
      </c>
      <c r="R22" s="1">
        <f t="shared" si="2"/>
        <v>30.276851707698722</v>
      </c>
      <c r="S22" s="1">
        <f t="shared" si="8"/>
        <v>4.1781999999999967E-6</v>
      </c>
      <c r="T22" s="1">
        <f t="shared" si="3"/>
        <v>-1.0838887000000001E-3</v>
      </c>
      <c r="U22" s="1">
        <f t="shared" si="4"/>
        <v>-2.2821283399999996E-2</v>
      </c>
      <c r="V22" s="1">
        <f t="shared" si="5"/>
        <v>30.276851705716687</v>
      </c>
      <c r="W22" s="1">
        <f t="shared" si="6"/>
        <v>1.0591749138035287</v>
      </c>
      <c r="X22" s="1">
        <f t="shared" si="6"/>
        <v>1.2657352289852</v>
      </c>
      <c r="Y22" s="1">
        <f t="shared" si="6"/>
        <v>1.5104963690835944</v>
      </c>
      <c r="Z22" s="1">
        <f t="shared" si="6"/>
        <v>1.7996520470013175</v>
      </c>
      <c r="AA22" s="1">
        <f t="shared" si="6"/>
        <v>2.1400431027544893</v>
      </c>
      <c r="AB22" s="1">
        <f t="shared" si="6"/>
        <v>2.5390761901662779</v>
      </c>
      <c r="AC22" s="1">
        <f t="shared" si="6"/>
        <v>3.0045679512189256</v>
      </c>
      <c r="AD22" s="1">
        <f t="shared" si="6"/>
        <v>3.544493722733129</v>
      </c>
      <c r="AE22" s="1">
        <f t="shared" si="6"/>
        <v>3.8448175817403296</v>
      </c>
      <c r="AF22" s="1">
        <f>MAX((IF(($N22*3)&lt;AF$15,($S22*((AF$15-$O22)^3)) + ($T22*((AF$15-$O22)^2))+($U22*(AF$15-$O22))+$V22,$R22/(1+EXP(-1*$P22*(AF$15-$Q22))))),0)</f>
        <v>4.1666216101378302</v>
      </c>
      <c r="AG22" s="1">
        <f>MAX((IF(($N22*3)&lt;AG$15,($S22*((AG$15-$O22)^3)) + ($T22*((AG$15-$O22)^2))+($U22*(AG$15-$O22))+$V22,$R22/(1+EXP(-1*$P22*(AG$15-$Q22))))),0)</f>
        <v>4.8780194953781573</v>
      </c>
      <c r="AH22" s="1">
        <f>MAX((IF(($N22*3)&lt;AH$15,($S22*((AH$15-$O22)^3)) + ($T22*((AH$15-$O22)^2))+($U22*(AH$15-$O22))+$V22,$R22/(1+EXP(-1*$P22*(AH$15-$Q22))))),0)</f>
        <v>5.68443613337418</v>
      </c>
      <c r="AI22" s="1">
        <f>MAX((IF(($N22*3)&lt;AI$15,($S22*((AI$15-$O22)^3)) + ($T22*((AI$15-$O22)^2))+($U22*(AI$15-$O22))+$V22,$R22/(1+EXP(-1*$P22*(AI$15-$Q22))))),0)</f>
        <v>11.158709773168518</v>
      </c>
      <c r="AJ22" s="1">
        <f>MAX((IF(($N22*3)&lt;AJ$15,($S22*((AJ$15-$O22)^3)) + ($T22*((AJ$15-$O22)^2))+($U22*(AJ$15-$O22))+$V22,$R22/(1+EXP(-1*$P22*(AJ$15-$Q22))))),0)</f>
        <v>18.038045148554104</v>
      </c>
      <c r="AK22" s="1">
        <f>MAX((IF(($N22*3)&lt;AK$15,($S22*((AK$15-$O22)^3)) + ($T22*((AK$15-$O22)^2))+($U22*(AK$15-$O22))+$V22,$R22/(1+EXP(-1*$P22*(AK$15-$Q22))))),0)</f>
        <v>23.864470818086051</v>
      </c>
      <c r="AL22" s="1">
        <f>MAX((IF(($N22*3)&lt;AL$15,($S22*((AL$15-$O22)^3)) + ($T22*((AL$15-$O22)^2))+($U22*(AL$15-$O22))+$V22,$R22/(1+EXP(-1*$P22*(AL$15-$Q22))))),0)</f>
        <v>27.3649296864055</v>
      </c>
      <c r="AM22" s="1">
        <f>MAX((IF(($N22*3)&lt;AM$15,($S22*((AM$15-$O22)^3)) + ($T22*((AM$15-$O22)^2))+($U22*(AM$15-$O22))+$V22,$R22/(1+EXP(-1*$P22*(AM$15-$Q22))))),0)</f>
        <v>29.052552413331568</v>
      </c>
      <c r="AN22" s="1">
        <f>MAX((IF(($N22*3)&lt;AN$15,($S22*((AN$15-$O22)^3)) + ($T22*((AN$15-$O22)^2))+($U22*(AN$15-$O22))+$V22,$R22/(1+EXP(-1*$P22*(AN$15-$Q22))))),0)</f>
        <v>29.779865946889451</v>
      </c>
      <c r="AO22" s="1">
        <f>MAX((IF(($N22*3)&lt;AO$15,($S22*((AO$15-$O22)^3)) + ($T22*((AO$15-$O22)^2))+($U22*(AO$15-$O22))+$V22,$R22/(1+EXP(-1*$P22*(AO$15-$Q22))))),0)</f>
        <v>30.078064244445969</v>
      </c>
      <c r="AP22" s="1">
        <f>MAX((IF(($N22*3)&lt;AP$15,($S22*((AP$15-$O22)^3)) + ($T22*((AP$15-$O22)^2))+($U22*(AP$15-$O22))+$V22,$R22/(1+EXP(-1*$P22*(AP$15-$Q22))))),0)</f>
        <v>29.915865790356392</v>
      </c>
      <c r="AQ22" s="1">
        <f>MAX((IF(($N22*3)&lt;AQ$15,($S22*((AQ$15-$O22)^3)) + ($T22*((AQ$15-$O22)^2))+($U22*(AQ$15-$O22))+$V22,$R22/(1+EXP(-1*$P22*(AQ$15-$Q22))))),0)</f>
        <v>29.380120869204443</v>
      </c>
      <c r="AR22" s="1">
        <f>MAX((IF(($N22*3)&lt;AR$15,($S22*((AR$15-$O22)^3)) + ($T22*((AR$15-$O22)^2))+($U22*(AR$15-$O22))+$V22,$R22/(1+EXP(-1*$P22*(AR$15-$Q22))))),0)</f>
        <v>28.679368863664489</v>
      </c>
      <c r="AS22" s="1">
        <f>MAX((IF(($N22*3)&lt;AS$15,($S22*((AS$15-$O22)^3)) + ($T22*((AS$15-$O22)^2))+($U22*(AS$15-$O22))+$V22,$R22/(1+EXP(-1*$P22*(AS$15-$Q22))))),0)</f>
        <v>27.838678973736538</v>
      </c>
      <c r="AT22" s="1">
        <f>MAX((IF(($N22*3)&lt;AT$15,($S22*((AT$15-$O22)^3)) + ($T22*((AT$15-$O22)^2))+($U22*(AT$15-$O22))+$V22,$R22/(1+EXP(-1*$P22*(AT$15-$Q22))))),0)</f>
        <v>26.883120399420587</v>
      </c>
      <c r="AU22" s="1">
        <f>MAX((IF(($N22*3)&lt;AU$15,($S22*((AU$15-$O22)^3)) + ($T22*((AU$15-$O22)^2))+($U22*(AU$15-$O22))+$V22,$R22/(1+EXP(-1*$P22*(AU$15-$Q22))))),0)</f>
        <v>25.837762340716637</v>
      </c>
      <c r="AV22" s="1">
        <f>MAX((IF(($N22*3)&lt;AV$15,($S22*((AV$15-$O22)^3)) + ($T22*((AV$15-$O22)^2))+($U22*(AV$15-$O22))+$V22,$R22/(1+EXP(-1*$P22*(AV$15-$Q22))))),0)</f>
        <v>24.727673997624684</v>
      </c>
      <c r="AW22" s="1">
        <f>MAX((IF(($N22*3)&lt;AW$15,($S22*((AW$15-$O22)^3)) + ($T22*((AW$15-$O22)^2))+($U22*(AW$15-$O22))+$V22,$R22/(1+EXP(-1*$P22*(AW$15-$Q22))))),0)</f>
        <v>23.577924570144731</v>
      </c>
      <c r="AX22" s="1">
        <f>MAX((IF(($N22*3)&lt;AX$15,($S22*((AX$15-$O22)^3)) + ($T22*((AX$15-$O22)^2))+($U22*(AX$15-$O22))+$V22,$R22/(1+EXP(-1*$P22*(AX$15-$Q22))))),0)</f>
        <v>22.41358325827678</v>
      </c>
      <c r="AY22" s="1">
        <f>MAX((IF(($N22*3)&lt;AY$15,($S22*((AY$15-$O22)^3)) + ($T22*((AY$15-$O22)^2))+($U22*(AY$15-$O22))+$V22,$R22/(1+EXP(-1*$P22*(AY$15-$Q22))))),0)</f>
        <v>21.259719262020827</v>
      </c>
      <c r="AZ22" s="1">
        <f>MAX((IF(($N22*3)&lt;AZ$15,($S22*((AZ$15-$O22)^3)) + ($T22*((AZ$15-$O22)^2))+($U22*(AZ$15-$O22))+$V22,$R22/(1+EXP(-1*$P22*(AZ$15-$Q22))))),0)</f>
        <v>20.141401781376871</v>
      </c>
      <c r="BA22" s="1">
        <f>MAX((IF(($N22*3)&lt;BA$15,($S22*((BA$15-$O22)^3)) + ($T22*((BA$15-$O22)^2))+($U22*(BA$15-$O22))+$V22,$R22/(1+EXP(-1*$P22*(BA$15-$Q22))))),0)</f>
        <v>19.08370001634492</v>
      </c>
      <c r="BB22" s="1">
        <f>MAX((IF(($N22*3)&lt;BB$15,($S22*((BB$15-$O22)^3)) + ($T22*((BB$15-$O22)^2))+($U22*(BB$15-$O22))+$V22,$R22/(1+EXP(-1*$P22*(BB$15-$Q22))))),0)</f>
        <v>18.111683166924966</v>
      </c>
      <c r="BC22" s="1">
        <f>MAX((IF(($N22*3)&lt;BC$15,($S22*((BC$15-$O22)^3)) + ($T22*((BC$15-$O22)^2))+($U22*(BC$15-$O22))+$V22,$R22/(1+EXP(-1*$P22*(BC$15-$Q22))))),0)</f>
        <v>17.250420433117014</v>
      </c>
      <c r="BD22" s="1">
        <f>MAX((IF(($N22*3)&lt;BD$15,($S22*((BD$15-$O22)^3)) + ($T22*((BD$15-$O22)^2))+($U22*(BD$15-$O22))+$V22,$R22/(1+EXP(-1*$P22*(BD$15-$Q22))))),0)</f>
        <v>16.52498101492106</v>
      </c>
      <c r="BE22" s="1">
        <f>MAX((IF(($N22*3)&lt;BE$15,($S22*((BE$15-$O22)^3)) + ($T22*((BE$15-$O22)^2))+($U22*(BE$15-$O22))+$V22,$R22/(1+EXP(-1*$P22*(BE$15-$Q22))))),0)</f>
        <v>15.960434112337108</v>
      </c>
      <c r="BF22" s="1">
        <f>MAX((IF(($N22*3)&lt;BF$15,($S22*((BF$15-$O22)^3)) + ($T22*((BF$15-$O22)^2))+($U22*(BF$15-$O22))+$V22,$R22/(1+EXP(-1*$P22*(BF$15-$Q22))))),0)</f>
        <v>15.581848925365154</v>
      </c>
      <c r="BG22" s="1">
        <f>MAX((IF(($N22*3)&lt;BG$15,($S22*((BG$15-$O22)^3)) + ($T22*((BG$15-$O22)^2))+($U22*(BG$15-$O22))+$V22,$R22/(1+EXP(-1*$P22*(BG$15-$Q22))))),0)</f>
        <v>15.4142946540052</v>
      </c>
      <c r="BH22" s="1">
        <f>MAX((IF(($N22*3)&lt;BH$15,($S22*((BH$15-$O22)^3)) + ($T22*((BH$15-$O22)^2))+($U22*(BH$15-$O22))+$V22,$R22/(1+EXP(-1*$P22*(BH$15-$Q22))))),0)</f>
        <v>15.482840498257245</v>
      </c>
      <c r="BI22" s="1">
        <f>MAX((IF(($N22*3)&lt;BI$15,($S22*((BI$15-$O22)^3)) + ($T22*((BI$15-$O22)^2))+($U22*(BI$15-$O22))+$V22,$R22/(1+EXP(-1*$P22*(BI$15-$Q22))))),0)</f>
        <v>15.81255565812129</v>
      </c>
      <c r="BJ22" s="1">
        <f>MAX((IF(($N22*3)&lt;BJ$15,($S22*((BJ$15-$O22)^3)) + ($T22*((BJ$15-$O22)^2))+($U22*(BJ$15-$O22))+$V22,$R22/(1+EXP(-1*$P22*(BJ$15-$Q22))))),0)</f>
        <v>16.428509333597336</v>
      </c>
    </row>
    <row r="23" spans="2:62" x14ac:dyDescent="0.25">
      <c r="N23" s="1">
        <v>35</v>
      </c>
      <c r="O23" s="1">
        <f t="shared" si="7"/>
        <v>104.69289999999999</v>
      </c>
      <c r="P23" s="1">
        <f t="shared" si="0"/>
        <v>7.4464579502427228E-2</v>
      </c>
      <c r="Q23" s="1">
        <f t="shared" si="1"/>
        <v>41.539129999999993</v>
      </c>
      <c r="R23" s="1">
        <f t="shared" si="2"/>
        <v>31.772784880393456</v>
      </c>
      <c r="S23" s="1">
        <f t="shared" si="8"/>
        <v>-5.148800000000004E-6</v>
      </c>
      <c r="T23" s="1">
        <f t="shared" si="3"/>
        <v>-5.7259869999999992E-4</v>
      </c>
      <c r="U23" s="1">
        <f t="shared" si="4"/>
        <v>-1.2134177399999996E-2</v>
      </c>
      <c r="V23" s="1">
        <f t="shared" si="5"/>
        <v>31.772784878149366</v>
      </c>
      <c r="W23" s="1">
        <f t="shared" si="6"/>
        <v>1.3785854452791446</v>
      </c>
      <c r="X23" s="1">
        <f t="shared" si="6"/>
        <v>1.5889023041234085</v>
      </c>
      <c r="Y23" s="1">
        <f t="shared" si="6"/>
        <v>1.8293738865534814</v>
      </c>
      <c r="Z23" s="1">
        <f t="shared" si="6"/>
        <v>2.1037029860549299</v>
      </c>
      <c r="AA23" s="1">
        <f t="shared" si="6"/>
        <v>2.4158508841812996</v>
      </c>
      <c r="AB23" s="1">
        <f t="shared" si="6"/>
        <v>2.7699911052623212</v>
      </c>
      <c r="AC23" s="1">
        <f t="shared" si="6"/>
        <v>3.1704383716153872</v>
      </c>
      <c r="AD23" s="1">
        <f t="shared" si="6"/>
        <v>3.6215479951182501</v>
      </c>
      <c r="AE23" s="1">
        <f t="shared" si="6"/>
        <v>3.8674410122011103</v>
      </c>
      <c r="AF23" s="1">
        <f>MAX((IF(($N23*3)&lt;AF$15,($S23*((AF$15-$O23)^3)) + ($T23*((AF$15-$O23)^2))+($U23*(AF$15-$O23))+$V23,$R23/(1+EXP(-1*$P23*(AF$15-$Q23))))),0)</f>
        <v>4.1275815649644372</v>
      </c>
      <c r="AG23" s="1">
        <f>MAX((IF(($N23*3)&lt;AG$15,($S23*((AG$15-$O23)^3)) + ($T23*((AG$15-$O23)^2))+($U23*(AG$15-$O23))+$V23,$R23/(1+EXP(-1*$P23*(AG$15-$Q23))))),0)</f>
        <v>4.6925362399460218</v>
      </c>
      <c r="AH23" s="1">
        <f>MAX((IF(($N23*3)&lt;AH$15,($S23*((AH$15-$O23)^3)) + ($T23*((AH$15-$O23)^2))+($U23*(AH$15-$O23))+$V23,$R23/(1+EXP(-1*$P23*(AH$15-$Q23))))),0)</f>
        <v>5.3199374578368133</v>
      </c>
      <c r="AI23" s="1">
        <f>MAX((IF(($N23*3)&lt;AI$15,($S23*((AI$15-$O23)^3)) + ($T23*((AI$15-$O23)^2))+($U23*(AI$15-$O23))+$V23,$R23/(1+EXP(-1*$P23*(AI$15-$Q23))))),0)</f>
        <v>9.4522355888276035</v>
      </c>
      <c r="AJ23" s="1">
        <f>MAX((IF(($N23*3)&lt;AJ$15,($S23*((AJ$15-$O23)^3)) + ($T23*((AJ$15-$O23)^2))+($U23*(AJ$15-$O23))+$V23,$R23/(1+EXP(-1*$P23*(AJ$15-$Q23))))),0)</f>
        <v>14.977012633363044</v>
      </c>
      <c r="AK23" s="1">
        <f>MAX((IF(($N23*3)&lt;AK$15,($S23*((AK$15-$O23)^3)) + ($T23*((AK$15-$O23)^2))+($U23*(AK$15-$O23))+$V23,$R23/(1+EXP(-1*$P23*(AK$15-$Q23))))),0)</f>
        <v>20.731660384339317</v>
      </c>
      <c r="AL23" s="1">
        <f>MAX((IF(($N23*3)&lt;AL$15,($S23*((AL$15-$O23)^3)) + ($T23*((AL$15-$O23)^2))+($U23*(AL$15-$O23))+$V23,$R23/(1+EXP(-1*$P23*(AL$15-$Q23))))),0)</f>
        <v>25.358983551488773</v>
      </c>
      <c r="AM23" s="1">
        <f>MAX((IF(($N23*3)&lt;AM$15,($S23*((AM$15-$O23)^3)) + ($T23*((AM$15-$O23)^2))+($U23*(AM$15-$O23))+$V23,$R23/(1+EXP(-1*$P23*(AM$15-$Q23))))),0)</f>
        <v>28.36570942919856</v>
      </c>
      <c r="AN23" s="1">
        <f>MAX((IF(($N23*3)&lt;AN$15,($S23*((AN$15-$O23)^3)) + ($T23*((AN$15-$O23)^2))+($U23*(AN$15-$O23))+$V23,$R23/(1+EXP(-1*$P23*(AN$15-$Q23))))),0)</f>
        <v>30.058212990416628</v>
      </c>
      <c r="AO23" s="1">
        <f>MAX((IF(($N23*3)&lt;AO$15,($S23*((AO$15-$O23)^3)) + ($T23*((AO$15-$O23)^2))+($U23*(AO$15-$O23))+$V23,$R23/(1+EXP(-1*$P23*(AO$15-$Q23))))),0)</f>
        <v>30.934784760730523</v>
      </c>
      <c r="AP23" s="1">
        <f>MAX((IF(($N23*3)&lt;AP$15,($S23*((AP$15-$O23)^3)) + ($T23*((AP$15-$O23)^2))+($U23*(AP$15-$O23))+$V23,$R23/(1+EXP(-1*$P23*(AP$15-$Q23))))),0)</f>
        <v>31.369227544117415</v>
      </c>
      <c r="AQ23" s="1">
        <f>MAX((IF(($N23*3)&lt;AQ$15,($S23*((AQ$15-$O23)^3)) + ($T23*((AQ$15-$O23)^2))+($U23*(AQ$15-$O23))+$V23,$R23/(1+EXP(-1*$P23*(AQ$15-$Q23))))),0)</f>
        <v>31.69149054250309</v>
      </c>
      <c r="AR23" s="1">
        <f>MAX((IF(($N23*3)&lt;AR$15,($S23*((AR$15-$O23)^3)) + ($T23*((AR$15-$O23)^2))+($U23*(AR$15-$O23))+$V23,$R23/(1+EXP(-1*$P23*(AR$15-$Q23))))),0)</f>
        <v>31.434415241836518</v>
      </c>
      <c r="AS23" s="1">
        <f>MAX((IF(($N23*3)&lt;AS$15,($S23*((AS$15-$O23)^3)) + ($T23*((AS$15-$O23)^2))+($U23*(AS$15-$O23))+$V23,$R23/(1+EXP(-1*$P23*(AS$15-$Q23))))),0)</f>
        <v>31.015532283281949</v>
      </c>
      <c r="AT23" s="1">
        <f>MAX((IF(($N23*3)&lt;AT$15,($S23*((AT$15-$O23)^3)) + ($T23*((AT$15-$O23)^2))+($U23*(AT$15-$O23))+$V23,$R23/(1+EXP(-1*$P23*(AT$15-$Q23))))),0)</f>
        <v>30.403948866839379</v>
      </c>
      <c r="AU23" s="1">
        <f>MAX((IF(($N23*3)&lt;AU$15,($S23*((AU$15-$O23)^3)) + ($T23*((AU$15-$O23)^2))+($U23*(AU$15-$O23))+$V23,$R23/(1+EXP(-1*$P23*(AU$15-$Q23))))),0)</f>
        <v>29.56877219250881</v>
      </c>
      <c r="AV23" s="1">
        <f>MAX((IF(($N23*3)&lt;AV$15,($S23*((AV$15-$O23)^3)) + ($T23*((AV$15-$O23)^2))+($U23*(AV$15-$O23))+$V23,$R23/(1+EXP(-1*$P23*(AV$15-$Q23))))),0)</f>
        <v>28.479109460290239</v>
      </c>
      <c r="AW23" s="1">
        <f>MAX((IF(($N23*3)&lt;AW$15,($S23*((AW$15-$O23)^3)) + ($T23*((AW$15-$O23)^2))+($U23*(AW$15-$O23))+$V23,$R23/(1+EXP(-1*$P23*(AW$15-$Q23))))),0)</f>
        <v>27.10406787018367</v>
      </c>
      <c r="AX23" s="1">
        <f>MAX((IF(($N23*3)&lt;AX$15,($S23*((AX$15-$O23)^3)) + ($T23*((AX$15-$O23)^2))+($U23*(AX$15-$O23))+$V23,$R23/(1+EXP(-1*$P23*(AX$15-$Q23))))),0)</f>
        <v>25.412754622189098</v>
      </c>
      <c r="AY23" s="1">
        <f>MAX((IF(($N23*3)&lt;AY$15,($S23*((AY$15-$O23)^3)) + ($T23*((AY$15-$O23)^2))+($U23*(AY$15-$O23))+$V23,$R23/(1+EXP(-1*$P23*(AY$15-$Q23))))),0)</f>
        <v>23.374276916306528</v>
      </c>
      <c r="AZ23" s="1">
        <f>MAX((IF(($N23*3)&lt;AZ$15,($S23*((AZ$15-$O23)^3)) + ($T23*((AZ$15-$O23)^2))+($U23*(AZ$15-$O23))+$V23,$R23/(1+EXP(-1*$P23*(AZ$15-$Q23))))),0)</f>
        <v>20.957741952535955</v>
      </c>
      <c r="BA23" s="1">
        <f>MAX((IF(($N23*3)&lt;BA$15,($S23*((BA$15-$O23)^3)) + ($T23*((BA$15-$O23)^2))+($U23*(BA$15-$O23))+$V23,$R23/(1+EXP(-1*$P23*(BA$15-$Q23))))),0)</f>
        <v>18.132256930877382</v>
      </c>
      <c r="BB23" s="1">
        <f>MAX((IF(($N23*3)&lt;BB$15,($S23*((BB$15-$O23)^3)) + ($T23*((BB$15-$O23)^2))+($U23*(BB$15-$O23))+$V23,$R23/(1+EXP(-1*$P23*(BB$15-$Q23))))),0)</f>
        <v>14.866929051330811</v>
      </c>
      <c r="BC23" s="1">
        <f>MAX((IF(($N23*3)&lt;BC$15,($S23*((BC$15-$O23)^3)) + ($T23*((BC$15-$O23)^2))+($U23*(BC$15-$O23))+$V23,$R23/(1+EXP(-1*$P23*(BC$15-$Q23))))),0)</f>
        <v>11.130865513896239</v>
      </c>
      <c r="BD23" s="1">
        <f>MAX((IF(($N23*3)&lt;BD$15,($S23*((BD$15-$O23)^3)) + ($T23*((BD$15-$O23)^2))+($U23*(BD$15-$O23))+$V23,$R23/(1+EXP(-1*$P23*(BD$15-$Q23))))),0)</f>
        <v>6.8931735185736684</v>
      </c>
      <c r="BE23" s="1">
        <f>MAX((IF(($N23*3)&lt;BE$15,($S23*((BE$15-$O23)^3)) + ($T23*((BE$15-$O23)^2))+($U23*(BE$15-$O23))+$V23,$R23/(1+EXP(-1*$P23*(BE$15-$Q23))))),0)</f>
        <v>2.1229602653631012</v>
      </c>
      <c r="BF23" s="1">
        <f>MAX((IF(($N23*3)&lt;BF$15,($S23*((BF$15-$O23)^3)) + ($T23*((BF$15-$O23)^2))+($U23*(BF$15-$O23))+$V23,$R23/(1+EXP(-1*$P23*(BF$15-$Q23))))),0)</f>
        <v>0</v>
      </c>
      <c r="BG23" s="1">
        <f>MAX((IF(($N23*3)&lt;BG$15,($S23*((BG$15-$O23)^3)) + ($T23*((BG$15-$O23)^2))+($U23*(BG$15-$O23))+$V23,$R23/(1+EXP(-1*$P23*(BG$15-$Q23))))),0)</f>
        <v>0</v>
      </c>
      <c r="BH23" s="1">
        <f>MAX((IF(($N23*3)&lt;BH$15,($S23*((BH$15-$O23)^3)) + ($T23*((BH$15-$O23)^2))+($U23*(BH$15-$O23))+$V23,$R23/(1+EXP(-1*$P23*(BH$15-$Q23))))),0)</f>
        <v>0</v>
      </c>
      <c r="BI23" s="1">
        <f>MAX((IF(($N23*3)&lt;BI$15,($S23*((BI$15-$O23)^3)) + ($T23*((BI$15-$O23)^2))+($U23*(BI$15-$O23))+$V23,$R23/(1+EXP(-1*$P23*(BI$15-$Q23))))),0)</f>
        <v>0</v>
      </c>
      <c r="BJ23" s="1">
        <f>MAX((IF(($N23*3)&lt;BJ$15,($S23*((BJ$15-$O23)^3)) + ($T23*((BJ$15-$O23)^2))+($U23*(BJ$15-$O23))+$V23,$R23/(1+EXP(-1*$P23*(BJ$15-$Q23))))),0)</f>
        <v>0</v>
      </c>
    </row>
    <row r="24" spans="2:62" x14ac:dyDescent="0.25">
      <c r="N24" s="1">
        <v>38</v>
      </c>
      <c r="O24" s="1">
        <f t="shared" si="7"/>
        <v>113.8993</v>
      </c>
      <c r="P24" s="1">
        <f t="shared" si="0"/>
        <v>6.6279087313738688E-2</v>
      </c>
      <c r="Q24" s="1">
        <f t="shared" si="1"/>
        <v>44.975029999999997</v>
      </c>
      <c r="R24" s="1">
        <f t="shared" si="2"/>
        <v>32.57085271473499</v>
      </c>
      <c r="S24" s="1">
        <f t="shared" si="8"/>
        <v>-1.2165800000000008E-5</v>
      </c>
      <c r="T24" s="1">
        <f t="shared" si="3"/>
        <v>-1.946407000000005E-4</v>
      </c>
      <c r="U24" s="1">
        <f t="shared" si="4"/>
        <v>-3.5693489999999804E-3</v>
      </c>
      <c r="V24" s="1">
        <f t="shared" si="5"/>
        <v>32.57085271235109</v>
      </c>
      <c r="W24" s="1">
        <f t="shared" si="6"/>
        <v>1.5730439690770128</v>
      </c>
      <c r="X24" s="1">
        <f t="shared" si="6"/>
        <v>1.7838042983395739</v>
      </c>
      <c r="Y24" s="1">
        <f t="shared" si="6"/>
        <v>2.0209617756169238</v>
      </c>
      <c r="Z24" s="1">
        <f t="shared" si="6"/>
        <v>2.2873069146038976</v>
      </c>
      <c r="AA24" s="1">
        <f t="shared" si="6"/>
        <v>2.5857829437194146</v>
      </c>
      <c r="AB24" s="1">
        <f t="shared" si="6"/>
        <v>2.9194529870058044</v>
      </c>
      <c r="AC24" s="1">
        <f t="shared" si="6"/>
        <v>3.2914535508582063</v>
      </c>
      <c r="AD24" s="1">
        <f t="shared" si="6"/>
        <v>3.704932204747025</v>
      </c>
      <c r="AE24" s="1">
        <f t="shared" si="6"/>
        <v>3.9281931748238121</v>
      </c>
      <c r="AF24" s="1">
        <f>MAX((IF(($N24*3)&lt;AF$15,($S24*((AF$15-$O24)^3)) + ($T24*((AF$15-$O24)^2))+($U24*(AF$15-$O24))+$V24,$R24/(1+EXP(-1*$P24*(AF$15-$Q24))))),0)</f>
        <v>4.162967683126066</v>
      </c>
      <c r="AG24" s="1">
        <f>MAX((IF(($N24*3)&lt;AG$15,($S24*((AG$15-$O24)^3)) + ($T24*((AG$15-$O24)^2))+($U24*(AG$15-$O24))+$V24,$R24/(1+EXP(-1*$P24*(AG$15-$Q24))))),0)</f>
        <v>4.6684712942122282</v>
      </c>
      <c r="AH24" s="1">
        <f>MAX((IF(($N24*3)&lt;AH$15,($S24*((AH$15-$O24)^3)) + ($T24*((AH$15-$O24)^2))+($U24*(AH$15-$O24))+$V24,$R24/(1+EXP(-1*$P24*(AH$15-$Q24))))),0)</f>
        <v>5.2240695723773678</v>
      </c>
      <c r="AI24" s="1">
        <f>MAX((IF(($N24*3)&lt;AI$15,($S24*((AI$15-$O24)^3)) + ($T24*((AI$15-$O24)^2))+($U24*(AI$15-$O24))+$V24,$R24/(1+EXP(-1*$P24*(AI$15-$Q24))))),0)</f>
        <v>8.8075619449945961</v>
      </c>
      <c r="AJ24" s="1">
        <f>MAX((IF(($N24*3)&lt;AJ$15,($S24*((AJ$15-$O24)^3)) + ($T24*((AJ$15-$O24)^2))+($U24*(AJ$15-$O24))+$V24,$R24/(1+EXP(-1*$P24*(AJ$15-$Q24))))),0)</f>
        <v>13.624510728812719</v>
      </c>
      <c r="AK24" s="1">
        <f>MAX((IF(($N24*3)&lt;AK$15,($S24*((AK$15-$O24)^3)) + ($T24*((AK$15-$O24)^2))+($U24*(AK$15-$O24))+$V24,$R24/(1+EXP(-1*$P24*(AK$15-$Q24))))),0)</f>
        <v>18.97256752335775</v>
      </c>
      <c r="AL24" s="1">
        <f>MAX((IF(($N24*3)&lt;AL$15,($S24*((AL$15-$O24)^3)) + ($T24*((AL$15-$O24)^2))+($U24*(AL$15-$O24))+$V24,$R24/(1+EXP(-1*$P24*(AL$15-$Q24))))),0)</f>
        <v>23.784544145125352</v>
      </c>
      <c r="AM24" s="1">
        <f>MAX((IF(($N24*3)&lt;AM$15,($S24*((AM$15-$O24)^3)) + ($T24*((AM$15-$O24)^2))+($U24*(AM$15-$O24))+$V24,$R24/(1+EXP(-1*$P24*(AM$15-$Q24))))),0)</f>
        <v>27.361284972565191</v>
      </c>
      <c r="AN24" s="1">
        <f>MAX((IF(($N24*3)&lt;AN$15,($S24*((AN$15-$O24)^3)) + ($T24*((AN$15-$O24)^2))+($U24*(AN$15-$O24))+$V24,$R24/(1+EXP(-1*$P24*(AN$15-$Q24))))),0)</f>
        <v>29.660184949220607</v>
      </c>
      <c r="AO24" s="1">
        <f>MAX((IF(($N24*3)&lt;AO$15,($S24*((AO$15-$O24)^3)) + ($T24*((AO$15-$O24)^2))+($U24*(AO$15-$O24))+$V24,$R24/(1+EXP(-1*$P24*(AO$15-$Q24))))),0)</f>
        <v>31.002756618699706</v>
      </c>
      <c r="AP24" s="1">
        <f>MAX((IF(($N24*3)&lt;AP$15,($S24*((AP$15-$O24)^3)) + ($T24*((AP$15-$O24)^2))+($U24*(AP$15-$O24))+$V24,$R24/(1+EXP(-1*$P24*(AP$15-$Q24))))),0)</f>
        <v>31.743332777784225</v>
      </c>
      <c r="AQ24" s="1">
        <f>MAX((IF(($N24*3)&lt;AQ$15,($S24*((AQ$15-$O24)^3)) + ($T24*((AQ$15-$O24)^2))+($U24*(AQ$15-$O24))+$V24,$R24/(1+EXP(-1*$P24*(AQ$15-$Q24))))),0)</f>
        <v>32.139023321841854</v>
      </c>
      <c r="AR24" s="1">
        <f>MAX((IF(($N24*3)&lt;AR$15,($S24*((AR$15-$O24)^3)) + ($T24*((AR$15-$O24)^2))+($U24*(AR$15-$O24))+$V24,$R24/(1+EXP(-1*$P24*(AR$15-$Q24))))),0)</f>
        <v>32.539070585926169</v>
      </c>
      <c r="AS24" s="1">
        <f>MAX((IF(($N24*3)&lt;AS$15,($S24*((AS$15-$O24)^3)) + ($T24*((AS$15-$O24)^2))+($U24*(AS$15-$O24))+$V24,$R24/(1+EXP(-1*$P24*(AS$15-$Q24))))),0)</f>
        <v>32.412148567141571</v>
      </c>
      <c r="AT24" s="1">
        <f>MAX((IF(($N24*3)&lt;AT$15,($S24*((AT$15-$O24)^3)) + ($T24*((AT$15-$O24)^2))+($U24*(AT$15-$O24))+$V24,$R24/(1+EXP(-1*$P24*(AT$15-$Q24))))),0)</f>
        <v>32.128771670720973</v>
      </c>
      <c r="AU24" s="1">
        <f>MAX((IF(($N24*3)&lt;AU$15,($S24*((AU$15-$O24)^3)) + ($T24*((AU$15-$O24)^2))+($U24*(AU$15-$O24))+$V24,$R24/(1+EXP(-1*$P24*(AU$15-$Q24))))),0)</f>
        <v>31.615945096664372</v>
      </c>
      <c r="AV24" s="1">
        <f>MAX((IF(($N24*3)&lt;AV$15,($S24*((AV$15-$O24)^3)) + ($T24*((AV$15-$O24)^2))+($U24*(AV$15-$O24))+$V24,$R24/(1+EXP(-1*$P24*(AV$15-$Q24))))),0)</f>
        <v>30.800674044971775</v>
      </c>
      <c r="AW24" s="1">
        <f>MAX((IF(($N24*3)&lt;AW$15,($S24*((AW$15-$O24)^3)) + ($T24*((AW$15-$O24)^2))+($U24*(AW$15-$O24))+$V24,$R24/(1+EXP(-1*$P24*(AW$15-$Q24))))),0)</f>
        <v>29.609963715643175</v>
      </c>
      <c r="AX24" s="1">
        <f>MAX((IF(($N24*3)&lt;AX$15,($S24*((AX$15-$O24)^3)) + ($T24*((AX$15-$O24)^2))+($U24*(AX$15-$O24))+$V24,$R24/(1+EXP(-1*$P24*(AX$15-$Q24))))),0)</f>
        <v>27.970819308678578</v>
      </c>
      <c r="AY24" s="1">
        <f>MAX((IF(($N24*3)&lt;AY$15,($S24*((AY$15-$O24)^3)) + ($T24*((AY$15-$O24)^2))+($U24*(AY$15-$O24))+$V24,$R24/(1+EXP(-1*$P24*(AY$15-$Q24))))),0)</f>
        <v>25.81024602407798</v>
      </c>
      <c r="AZ24" s="1">
        <f>MAX((IF(($N24*3)&lt;AZ$15,($S24*((AZ$15-$O24)^3)) + ($T24*((AZ$15-$O24)^2))+($U24*(AZ$15-$O24))+$V24,$R24/(1+EXP(-1*$P24*(AZ$15-$Q24))))),0)</f>
        <v>23.05524906184138</v>
      </c>
      <c r="BA24" s="1">
        <f>MAX((IF(($N24*3)&lt;BA$15,($S24*((BA$15-$O24)^3)) + ($T24*((BA$15-$O24)^2))+($U24*(BA$15-$O24))+$V24,$R24/(1+EXP(-1*$P24*(BA$15-$Q24))))),0)</f>
        <v>19.632833621968778</v>
      </c>
      <c r="BB24" s="1">
        <f>MAX((IF(($N24*3)&lt;BB$15,($S24*((BB$15-$O24)^3)) + ($T24*((BB$15-$O24)^2))+($U24*(BB$15-$O24))+$V24,$R24/(1+EXP(-1*$P24*(BB$15-$Q24))))),0)</f>
        <v>15.470004904460179</v>
      </c>
      <c r="BC24" s="1">
        <f>MAX((IF(($N24*3)&lt;BC$15,($S24*((BC$15-$O24)^3)) + ($T24*((BC$15-$O24)^2))+($U24*(BC$15-$O24))+$V24,$R24/(1+EXP(-1*$P24*(BC$15-$Q24))))),0)</f>
        <v>10.493768109315575</v>
      </c>
      <c r="BD24" s="1">
        <f>MAX((IF(($N24*3)&lt;BD$15,($S24*((BD$15-$O24)^3)) + ($T24*((BD$15-$O24)^2))+($U24*(BD$15-$O24))+$V24,$R24/(1+EXP(-1*$P24*(BD$15-$Q24))))),0)</f>
        <v>4.6311284365349721</v>
      </c>
      <c r="BE24" s="1">
        <f>MAX((IF(($N24*3)&lt;BE$15,($S24*((BE$15-$O24)^3)) + ($T24*((BE$15-$O24)^2))+($U24*(BE$15-$O24))+$V24,$R24/(1+EXP(-1*$P24*(BE$15-$Q24))))),0)</f>
        <v>0</v>
      </c>
      <c r="BF24" s="1">
        <f>MAX((IF(($N24*3)&lt;BF$15,($S24*((BF$15-$O24)^3)) + ($T24*((BF$15-$O24)^2))+($U24*(BF$15-$O24))+$V24,$R24/(1+EXP(-1*$P24*(BF$15-$Q24))))),0)</f>
        <v>0</v>
      </c>
      <c r="BG24" s="1">
        <f>MAX((IF(($N24*3)&lt;BG$15,($S24*((BG$15-$O24)^3)) + ($T24*((BG$15-$O24)^2))+($U24*(BG$15-$O24))+$V24,$R24/(1+EXP(-1*$P24*(BG$15-$Q24))))),0)</f>
        <v>0</v>
      </c>
      <c r="BH24" s="1">
        <f>MAX((IF(($N24*3)&lt;BH$15,($S24*((BH$15-$O24)^3)) + ($T24*((BH$15-$O24)^2))+($U24*(BH$15-$O24))+$V24,$R24/(1+EXP(-1*$P24*(BH$15-$Q24))))),0)</f>
        <v>0</v>
      </c>
      <c r="BI24" s="1">
        <f>MAX((IF(($N24*3)&lt;BI$15,($S24*((BI$15-$O24)^3)) + ($T24*((BI$15-$O24)^2))+($U24*(BI$15-$O24))+$V24,$R24/(1+EXP(-1*$P24*(BI$15-$Q24))))),0)</f>
        <v>0</v>
      </c>
      <c r="BJ24" s="1">
        <f>MAX((IF(($N24*3)&lt;BJ$15,($S24*((BJ$15-$O24)^3)) + ($T24*((BJ$15-$O24)^2))+($U24*(BJ$15-$O24))+$V24,$R24/(1+EXP(-1*$P24*(BJ$15-$Q24))))),0)</f>
        <v>0</v>
      </c>
    </row>
  </sheetData>
  <mergeCells count="12">
    <mergeCell ref="P2:R2"/>
    <mergeCell ref="S2:W2"/>
    <mergeCell ref="B14:I14"/>
    <mergeCell ref="N14:V14"/>
    <mergeCell ref="W14:AR14"/>
    <mergeCell ref="B2:B3"/>
    <mergeCell ref="C2:C3"/>
    <mergeCell ref="D2:F2"/>
    <mergeCell ref="G2:K2"/>
    <mergeCell ref="N2:N3"/>
    <mergeCell ref="O2:O3"/>
    <mergeCell ref="K14:L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G2" sqref="G2:H3"/>
    </sheetView>
  </sheetViews>
  <sheetFormatPr defaultRowHeight="15" x14ac:dyDescent="0.25"/>
  <sheetData>
    <row r="2" spans="2:8" x14ac:dyDescent="0.25">
      <c r="B2" t="s">
        <v>19</v>
      </c>
      <c r="C2" t="s">
        <v>29</v>
      </c>
      <c r="D2" t="s">
        <v>18</v>
      </c>
      <c r="E2" t="s">
        <v>30</v>
      </c>
      <c r="G2" t="s">
        <v>31</v>
      </c>
      <c r="H2" t="s">
        <v>6</v>
      </c>
    </row>
    <row r="3" spans="2:8" x14ac:dyDescent="0.25">
      <c r="B3">
        <v>4</v>
      </c>
      <c r="C3">
        <v>10.5325443786982</v>
      </c>
      <c r="D3">
        <v>9.8148796032917005</v>
      </c>
      <c r="E3">
        <f>($G$3*B3)+$H$3</f>
        <v>9.5601000000000003</v>
      </c>
      <c r="G3">
        <v>3.0688</v>
      </c>
      <c r="H3">
        <v>-2.7151000000000001</v>
      </c>
    </row>
    <row r="4" spans="2:8" x14ac:dyDescent="0.25">
      <c r="B4">
        <v>5</v>
      </c>
      <c r="C4">
        <v>14.1617357001972</v>
      </c>
      <c r="D4">
        <v>12.5509195175004</v>
      </c>
      <c r="E4">
        <f t="shared" ref="E4:E11" si="0">($G$3*B4)+$H$3</f>
        <v>12.6289</v>
      </c>
    </row>
    <row r="5" spans="2:8" x14ac:dyDescent="0.25">
      <c r="B5">
        <v>10</v>
      </c>
      <c r="C5">
        <v>27.8895463510848</v>
      </c>
      <c r="D5">
        <v>20.680549428819099</v>
      </c>
      <c r="E5">
        <f t="shared" si="0"/>
        <v>27.972899999999999</v>
      </c>
    </row>
    <row r="6" spans="2:8" x14ac:dyDescent="0.25">
      <c r="B6">
        <v>15</v>
      </c>
      <c r="C6">
        <v>42.721893491124199</v>
      </c>
      <c r="D6">
        <v>24.837924582832599</v>
      </c>
      <c r="E6">
        <f t="shared" si="0"/>
        <v>43.316899999999997</v>
      </c>
    </row>
    <row r="7" spans="2:8" x14ac:dyDescent="0.25">
      <c r="B7">
        <v>20</v>
      </c>
      <c r="C7">
        <v>55.345167652859899</v>
      </c>
      <c r="D7">
        <v>27.145464778448702</v>
      </c>
      <c r="E7">
        <f t="shared" si="0"/>
        <v>58.660899999999998</v>
      </c>
    </row>
    <row r="8" spans="2:8" x14ac:dyDescent="0.25">
      <c r="B8">
        <v>25</v>
      </c>
      <c r="C8">
        <v>74.753451676528599</v>
      </c>
      <c r="D8">
        <v>29.1412512739386</v>
      </c>
      <c r="E8">
        <f t="shared" si="0"/>
        <v>74.004899999999992</v>
      </c>
    </row>
    <row r="9" spans="2:8" x14ac:dyDescent="0.25">
      <c r="B9">
        <v>30</v>
      </c>
      <c r="C9">
        <v>87.061143984220905</v>
      </c>
      <c r="D9">
        <v>30.099329185744001</v>
      </c>
      <c r="E9">
        <f t="shared" si="0"/>
        <v>89.348899999999986</v>
      </c>
    </row>
    <row r="10" spans="2:8" x14ac:dyDescent="0.25">
      <c r="B10">
        <v>35</v>
      </c>
      <c r="C10">
        <v>104.891518737672</v>
      </c>
      <c r="D10">
        <v>31.170426370149499</v>
      </c>
      <c r="E10">
        <f t="shared" si="0"/>
        <v>104.69289999999999</v>
      </c>
    </row>
    <row r="11" spans="2:8" x14ac:dyDescent="0.25">
      <c r="B11">
        <v>38</v>
      </c>
      <c r="C11">
        <v>116.725838264299</v>
      </c>
      <c r="D11">
        <v>31.9359303935139</v>
      </c>
      <c r="E11">
        <f t="shared" si="0"/>
        <v>113.8993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Normal="100" workbookViewId="0">
      <selection activeCell="C6" sqref="C6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1.8114027190846893</v>
      </c>
      <c r="C2" t="s">
        <v>6</v>
      </c>
      <c r="D2">
        <v>4.9193352746327461</v>
      </c>
      <c r="G2" t="s">
        <v>19</v>
      </c>
      <c r="H2">
        <v>4</v>
      </c>
    </row>
    <row r="3" spans="1:10" x14ac:dyDescent="0.25">
      <c r="A3" t="s">
        <v>24</v>
      </c>
      <c r="C3" t="s">
        <v>2</v>
      </c>
      <c r="D3">
        <f>SUM(D5:D69)</f>
        <v>30.506846904161744</v>
      </c>
      <c r="F3" t="s">
        <v>23</v>
      </c>
      <c r="G3" t="s">
        <v>20</v>
      </c>
      <c r="H3">
        <f>H2*3</f>
        <v>12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21</v>
      </c>
      <c r="J4" t="s">
        <v>1</v>
      </c>
    </row>
    <row r="5" spans="1:10" x14ac:dyDescent="0.25">
      <c r="A5">
        <v>0.449974405170188</v>
      </c>
      <c r="B5">
        <v>0.678190907100642</v>
      </c>
      <c r="C5">
        <f>MAX($B$5:$B$69)/(1+EXP(-1*$B$2*(A5-$D$2)))</f>
        <v>2.9886810413718057E-3</v>
      </c>
      <c r="D5">
        <f t="shared" ref="D5:D21" si="0">(B5-C5)^2</f>
        <v>0.45589804607539375</v>
      </c>
      <c r="F5">
        <v>17.1775795720472</v>
      </c>
      <c r="G5">
        <v>9.7719145774316196</v>
      </c>
      <c r="H5">
        <v>14.711387529787901</v>
      </c>
      <c r="I5">
        <f>H5-$H$5</f>
        <v>0</v>
      </c>
      <c r="J5">
        <v>9.8079578902208997</v>
      </c>
    </row>
    <row r="6" spans="1:10" x14ac:dyDescent="0.25">
      <c r="A6">
        <v>2.8703440311554398</v>
      </c>
      <c r="B6">
        <v>1.0840083679972801</v>
      </c>
      <c r="C6">
        <f t="shared" ref="C6:C21" si="1">MAX($B$5:$B$69)/(1+EXP(-1*$B$2*(A6-$D$2)))</f>
        <v>0.23398459293834997</v>
      </c>
      <c r="D6">
        <f t="shared" si="0"/>
        <v>0.72254041816543468</v>
      </c>
      <c r="F6">
        <v>19.6439067394356</v>
      </c>
      <c r="G6">
        <v>9.7126044064670598</v>
      </c>
      <c r="H6">
        <v>17.1775795720472</v>
      </c>
      <c r="I6">
        <f t="shared" ref="I6:I51" si="2">H6-$H$5</f>
        <v>2.4661920422592996</v>
      </c>
      <c r="J6">
        <v>9.7719145774316196</v>
      </c>
    </row>
    <row r="7" spans="1:10" x14ac:dyDescent="0.25">
      <c r="A7">
        <v>4.2064408114428398</v>
      </c>
      <c r="B7">
        <v>1.75670929723418</v>
      </c>
      <c r="C7">
        <f t="shared" si="1"/>
        <v>2.1148533040747721</v>
      </c>
      <c r="D7">
        <f t="shared" si="0"/>
        <v>0.12826712963583409</v>
      </c>
      <c r="F7">
        <v>22.110291315337999</v>
      </c>
      <c r="G7">
        <v>9.6434092070084194</v>
      </c>
      <c r="H7">
        <v>19.6439067394356</v>
      </c>
      <c r="I7">
        <f t="shared" si="2"/>
        <v>4.9325192096476993</v>
      </c>
      <c r="J7">
        <v>9.7126044064670598</v>
      </c>
    </row>
    <row r="8" spans="1:10" x14ac:dyDescent="0.25">
      <c r="A8">
        <v>4.8195305423320898</v>
      </c>
      <c r="B8">
        <v>2.4834991526591899</v>
      </c>
      <c r="C8">
        <f t="shared" si="1"/>
        <v>4.4618956188932222</v>
      </c>
      <c r="D8">
        <f t="shared" si="0"/>
        <v>3.9140525776073067</v>
      </c>
      <c r="F8">
        <v>24.576848116782202</v>
      </c>
      <c r="G8">
        <v>9.5445589220674893</v>
      </c>
      <c r="H8">
        <v>22.110291315337999</v>
      </c>
      <c r="I8">
        <f t="shared" si="2"/>
        <v>7.3989037855500985</v>
      </c>
      <c r="J8">
        <v>9.6434092070084194</v>
      </c>
    </row>
    <row r="9" spans="1:10" x14ac:dyDescent="0.25">
      <c r="A9">
        <v>4.8603173917828597</v>
      </c>
      <c r="B9">
        <v>7.5935014230460496</v>
      </c>
      <c r="C9">
        <f t="shared" si="1"/>
        <v>4.6420980002357082</v>
      </c>
      <c r="D9">
        <f t="shared" si="0"/>
        <v>8.7107821641765995</v>
      </c>
      <c r="F9">
        <v>27.043247044813</v>
      </c>
      <c r="G9">
        <v>9.4728924654853301</v>
      </c>
      <c r="H9">
        <v>24.576848116782202</v>
      </c>
      <c r="I9">
        <f t="shared" si="2"/>
        <v>9.8654605869943008</v>
      </c>
      <c r="J9">
        <v>9.5445589220674893</v>
      </c>
    </row>
    <row r="10" spans="1:10" x14ac:dyDescent="0.25">
      <c r="A10">
        <v>4.8651848021763504</v>
      </c>
      <c r="B10">
        <v>6.0213700162981301</v>
      </c>
      <c r="C10">
        <f t="shared" si="1"/>
        <v>4.6636600852448789</v>
      </c>
      <c r="D10">
        <f t="shared" si="0"/>
        <v>1.8433762568806242</v>
      </c>
      <c r="F10">
        <v>29.509743567317599</v>
      </c>
      <c r="G10">
        <v>9.3844214604631997</v>
      </c>
      <c r="H10">
        <v>27.043247044813</v>
      </c>
      <c r="I10">
        <f t="shared" si="2"/>
        <v>12.3318595150251</v>
      </c>
      <c r="J10">
        <v>9.4728924654853301</v>
      </c>
    </row>
    <row r="11" spans="1:10" x14ac:dyDescent="0.25">
      <c r="A11">
        <v>4.8982329700346297</v>
      </c>
      <c r="B11">
        <v>6.7643946581040604</v>
      </c>
      <c r="C11">
        <f t="shared" si="1"/>
        <v>4.8102636173556519</v>
      </c>
      <c r="D11">
        <f t="shared" si="0"/>
        <v>3.8186281244164579</v>
      </c>
      <c r="F11">
        <v>31.976441976429498</v>
      </c>
      <c r="G11">
        <v>9.2611881052368492</v>
      </c>
      <c r="H11">
        <v>29.509743567317599</v>
      </c>
      <c r="I11">
        <f t="shared" si="2"/>
        <v>14.798356037529699</v>
      </c>
      <c r="J11">
        <v>9.3844214604631997</v>
      </c>
    </row>
    <row r="12" spans="1:10" x14ac:dyDescent="0.25">
      <c r="A12">
        <v>4.9917470083848903</v>
      </c>
      <c r="B12">
        <v>4.2634824490987304</v>
      </c>
      <c r="C12">
        <f t="shared" si="1"/>
        <v>5.2251382628110017</v>
      </c>
      <c r="D12">
        <f t="shared" si="0"/>
        <v>0.92478190404661054</v>
      </c>
      <c r="F12">
        <v>34.443304956614703</v>
      </c>
      <c r="G12">
        <v>9.1096176683274397</v>
      </c>
      <c r="H12">
        <v>31.976441976429498</v>
      </c>
      <c r="I12">
        <f t="shared" si="2"/>
        <v>17.265054446641599</v>
      </c>
      <c r="J12">
        <v>9.2611881052368492</v>
      </c>
    </row>
    <row r="13" spans="1:10" x14ac:dyDescent="0.25">
      <c r="A13">
        <v>5.0109296876583</v>
      </c>
      <c r="B13">
        <v>3.1625374005692199</v>
      </c>
      <c r="C13">
        <f t="shared" si="1"/>
        <v>5.3098685611747882</v>
      </c>
      <c r="D13">
        <f t="shared" si="0"/>
        <v>4.6110311133076571</v>
      </c>
      <c r="F13">
        <v>36.910091392114602</v>
      </c>
      <c r="G13">
        <v>8.97122726941015</v>
      </c>
      <c r="H13">
        <v>34.443304956614703</v>
      </c>
      <c r="I13">
        <f t="shared" si="2"/>
        <v>19.731917426826804</v>
      </c>
      <c r="J13">
        <v>9.1096176683274397</v>
      </c>
    </row>
    <row r="14" spans="1:10" x14ac:dyDescent="0.25">
      <c r="A14">
        <v>5.0410568441855004</v>
      </c>
      <c r="B14">
        <v>3.67449950132574</v>
      </c>
      <c r="C14">
        <f t="shared" si="1"/>
        <v>5.4424306026526326</v>
      </c>
      <c r="D14">
        <f t="shared" si="0"/>
        <v>3.1255803790389192</v>
      </c>
      <c r="F14">
        <v>39.376920884</v>
      </c>
      <c r="G14">
        <v>8.8254230991222897</v>
      </c>
      <c r="H14">
        <v>36.910091392114602</v>
      </c>
      <c r="I14">
        <f t="shared" si="2"/>
        <v>22.198703862326703</v>
      </c>
      <c r="J14">
        <v>8.97122726941015</v>
      </c>
    </row>
    <row r="15" spans="1:10" x14ac:dyDescent="0.25">
      <c r="A15">
        <v>5.05237951126258</v>
      </c>
      <c r="B15">
        <v>5.04093994015909</v>
      </c>
      <c r="C15">
        <f t="shared" si="1"/>
        <v>5.4920567805529057</v>
      </c>
      <c r="D15">
        <f t="shared" si="0"/>
        <v>0.2035064036868994</v>
      </c>
      <c r="F15">
        <v>41.843850840784803</v>
      </c>
      <c r="G15">
        <v>8.6623201289697604</v>
      </c>
      <c r="H15">
        <v>39.376920884</v>
      </c>
      <c r="I15">
        <f t="shared" si="2"/>
        <v>24.665533354212101</v>
      </c>
      <c r="J15">
        <v>8.8254230991222897</v>
      </c>
    </row>
    <row r="16" spans="1:10" x14ac:dyDescent="0.25">
      <c r="A16">
        <v>5.4485270644520298</v>
      </c>
      <c r="B16">
        <v>8.5132209491838697</v>
      </c>
      <c r="C16">
        <f t="shared" si="1"/>
        <v>7.0895577667057497</v>
      </c>
      <c r="D16">
        <f t="shared" si="0"/>
        <v>2.0268168571437291</v>
      </c>
      <c r="F16">
        <v>44.310752093312701</v>
      </c>
      <c r="G16">
        <v>8.5041596730642901</v>
      </c>
      <c r="H16">
        <v>41.843850840784803</v>
      </c>
      <c r="I16">
        <f t="shared" si="2"/>
        <v>27.132463310996904</v>
      </c>
      <c r="J16">
        <v>8.6623201289697604</v>
      </c>
    </row>
    <row r="17" spans="1:10" x14ac:dyDescent="0.25">
      <c r="A17">
        <v>6.3541130976113003</v>
      </c>
      <c r="B17">
        <v>9.1888434811517392</v>
      </c>
      <c r="C17">
        <f t="shared" si="1"/>
        <v>9.1291946924289782</v>
      </c>
      <c r="D17">
        <f t="shared" si="0"/>
        <v>3.5579779960925829E-3</v>
      </c>
      <c r="F17">
        <v>46.777725106482897</v>
      </c>
      <c r="G17">
        <v>8.3336429315412008</v>
      </c>
      <c r="H17">
        <v>44.310752093312701</v>
      </c>
      <c r="I17">
        <f t="shared" si="2"/>
        <v>29.599364563524801</v>
      </c>
      <c r="J17">
        <v>8.5041596730642901</v>
      </c>
    </row>
    <row r="18" spans="1:10" x14ac:dyDescent="0.25">
      <c r="A18">
        <v>8.3306677906919706</v>
      </c>
      <c r="B18">
        <v>9.6539410746153909</v>
      </c>
      <c r="C18">
        <f t="shared" si="1"/>
        <v>9.7876789559019262</v>
      </c>
      <c r="D18">
        <f t="shared" si="0"/>
        <v>1.7885820891011407E-2</v>
      </c>
      <c r="F18">
        <v>49.244726823910199</v>
      </c>
      <c r="G18">
        <v>8.1581836757710597</v>
      </c>
      <c r="H18">
        <v>46.777725106482897</v>
      </c>
      <c r="I18">
        <f t="shared" si="2"/>
        <v>32.066337576694998</v>
      </c>
      <c r="J18">
        <v>8.3336429315412008</v>
      </c>
    </row>
    <row r="19" spans="1:10" x14ac:dyDescent="0.25">
      <c r="A19">
        <v>10.650577863208699</v>
      </c>
      <c r="B19">
        <v>9.8058244268563204</v>
      </c>
      <c r="C19">
        <f t="shared" si="1"/>
        <v>9.8076538727294071</v>
      </c>
      <c r="D19">
        <f t="shared" si="0"/>
        <v>3.346872202554158E-6</v>
      </c>
      <c r="F19">
        <v>51.711757245594399</v>
      </c>
      <c r="G19">
        <v>7.9777819057538899</v>
      </c>
      <c r="H19">
        <v>49.244726823910199</v>
      </c>
      <c r="I19">
        <f t="shared" si="2"/>
        <v>34.5333392941223</v>
      </c>
      <c r="J19">
        <v>8.1581836757710597</v>
      </c>
    </row>
    <row r="20" spans="1:10" x14ac:dyDescent="0.25">
      <c r="A20">
        <v>12.6810448649743</v>
      </c>
      <c r="B20">
        <v>9.7961865240745798</v>
      </c>
      <c r="C20">
        <f t="shared" si="1"/>
        <v>9.8079502063610651</v>
      </c>
      <c r="D20">
        <f t="shared" si="0"/>
        <v>1.3838422093736749E-4</v>
      </c>
      <c r="F20">
        <v>54.178845075792502</v>
      </c>
      <c r="G20">
        <v>7.7874951072426102</v>
      </c>
      <c r="H20">
        <v>51.711757245594399</v>
      </c>
      <c r="I20">
        <f t="shared" si="2"/>
        <v>37.000369715806499</v>
      </c>
      <c r="J20">
        <v>7.9777819057538899</v>
      </c>
    </row>
    <row r="21" spans="1:10" x14ac:dyDescent="0.25">
      <c r="A21">
        <v>14.711387529787901</v>
      </c>
      <c r="B21">
        <v>9.8079578902208997</v>
      </c>
      <c r="C21">
        <f t="shared" si="1"/>
        <v>9.8079576959779242</v>
      </c>
      <c r="D21">
        <f t="shared" si="0"/>
        <v>3.7730333524094678E-14</v>
      </c>
      <c r="F21">
        <v>56.645975962376099</v>
      </c>
      <c r="G21">
        <v>7.5897945373607598</v>
      </c>
      <c r="H21">
        <v>54.178845075792502</v>
      </c>
      <c r="I21">
        <f t="shared" si="2"/>
        <v>39.467457546004603</v>
      </c>
      <c r="J21">
        <v>7.7874951072426102</v>
      </c>
    </row>
    <row r="22" spans="1:10" x14ac:dyDescent="0.25">
      <c r="F22">
        <v>59.113106848959703</v>
      </c>
      <c r="G22">
        <v>7.3920939674789201</v>
      </c>
      <c r="H22">
        <v>56.645975962376099</v>
      </c>
      <c r="I22">
        <f t="shared" si="2"/>
        <v>41.9345884325882</v>
      </c>
      <c r="J22">
        <v>7.5897945373607598</v>
      </c>
    </row>
    <row r="23" spans="1:10" x14ac:dyDescent="0.25">
      <c r="F23">
        <v>61.580323848314201</v>
      </c>
      <c r="G23">
        <v>7.17956585485594</v>
      </c>
      <c r="H23">
        <v>59.113106848959703</v>
      </c>
      <c r="I23">
        <f t="shared" si="2"/>
        <v>44.401719319171804</v>
      </c>
      <c r="J23">
        <v>7.3920939674789201</v>
      </c>
    </row>
    <row r="24" spans="1:10" x14ac:dyDescent="0.25">
      <c r="F24">
        <v>64.047483439154803</v>
      </c>
      <c r="G24">
        <v>6.9769227707270502</v>
      </c>
      <c r="H24">
        <v>61.580323848314201</v>
      </c>
      <c r="I24">
        <f t="shared" si="2"/>
        <v>46.868936318526302</v>
      </c>
      <c r="J24">
        <v>7.17956585485594</v>
      </c>
    </row>
    <row r="25" spans="1:10" x14ac:dyDescent="0.25">
      <c r="F25">
        <v>66.514686086380806</v>
      </c>
      <c r="G25">
        <v>6.7668659152275898</v>
      </c>
      <c r="H25">
        <v>64.047483439154803</v>
      </c>
      <c r="I25">
        <f t="shared" si="2"/>
        <v>49.336095909366904</v>
      </c>
      <c r="J25">
        <v>6.9769227707270502</v>
      </c>
    </row>
    <row r="26" spans="1:10" x14ac:dyDescent="0.25">
      <c r="F26">
        <v>68.981931789992302</v>
      </c>
      <c r="G26">
        <v>6.5493952883575499</v>
      </c>
      <c r="H26">
        <v>66.514686086380806</v>
      </c>
      <c r="I26">
        <f t="shared" si="2"/>
        <v>51.803298556592907</v>
      </c>
      <c r="J26">
        <v>6.7668659152275898</v>
      </c>
    </row>
    <row r="27" spans="1:10" x14ac:dyDescent="0.25">
      <c r="F27">
        <v>71.449220549989207</v>
      </c>
      <c r="G27">
        <v>6.3245108901169598</v>
      </c>
      <c r="H27">
        <v>68.981931789992302</v>
      </c>
      <c r="I27">
        <f t="shared" si="2"/>
        <v>54.270544260204403</v>
      </c>
      <c r="J27">
        <v>6.5493952883575499</v>
      </c>
    </row>
    <row r="28" spans="1:10" x14ac:dyDescent="0.25">
      <c r="F28">
        <v>73.916494957857594</v>
      </c>
      <c r="G28">
        <v>6.1020977489998902</v>
      </c>
      <c r="H28">
        <v>71.449220549989207</v>
      </c>
      <c r="I28">
        <f t="shared" si="2"/>
        <v>56.737833020201307</v>
      </c>
      <c r="J28">
        <v>6.3245108901169598</v>
      </c>
    </row>
    <row r="29" spans="1:10" x14ac:dyDescent="0.25">
      <c r="F29">
        <v>76.383798069983001</v>
      </c>
      <c r="G29">
        <v>5.8747420936357697</v>
      </c>
      <c r="H29">
        <v>73.916494957857594</v>
      </c>
      <c r="I29">
        <f t="shared" si="2"/>
        <v>59.205107428069695</v>
      </c>
      <c r="J29">
        <v>6.1020977489998902</v>
      </c>
    </row>
    <row r="30" spans="1:10" x14ac:dyDescent="0.25">
      <c r="F30">
        <v>78.851273407650297</v>
      </c>
      <c r="G30">
        <v>5.6177313527893702</v>
      </c>
      <c r="H30">
        <v>76.383798069983001</v>
      </c>
      <c r="I30">
        <f t="shared" si="2"/>
        <v>61.672410540195102</v>
      </c>
      <c r="J30">
        <v>5.8747420936357697</v>
      </c>
    </row>
    <row r="31" spans="1:10" x14ac:dyDescent="0.25">
      <c r="F31">
        <v>81.318690213035097</v>
      </c>
      <c r="G31">
        <v>5.3707991393169703</v>
      </c>
      <c r="H31">
        <v>78.851273407650297</v>
      </c>
      <c r="I31">
        <f t="shared" si="2"/>
        <v>64.139885877862397</v>
      </c>
      <c r="J31">
        <v>5.6177313527893702</v>
      </c>
    </row>
    <row r="32" spans="1:10" x14ac:dyDescent="0.25">
      <c r="F32">
        <v>83.786324547884107</v>
      </c>
      <c r="G32">
        <v>5.0864110712319102</v>
      </c>
      <c r="H32">
        <v>81.318690213035097</v>
      </c>
      <c r="I32">
        <f t="shared" si="2"/>
        <v>66.607302683247198</v>
      </c>
      <c r="J32">
        <v>5.3707991393169703</v>
      </c>
    </row>
    <row r="33" spans="6:10" x14ac:dyDescent="0.25">
      <c r="F33">
        <v>86.253642012138002</v>
      </c>
      <c r="G33">
        <v>4.8565841587442602</v>
      </c>
      <c r="H33">
        <v>83.786324547884107</v>
      </c>
      <c r="I33">
        <f t="shared" si="2"/>
        <v>69.074937018096207</v>
      </c>
      <c r="J33">
        <v>5.0864110712319102</v>
      </c>
    </row>
    <row r="34" spans="6:10" x14ac:dyDescent="0.25">
      <c r="F34">
        <v>88.721102997676795</v>
      </c>
      <c r="G34">
        <v>4.6020446750213999</v>
      </c>
      <c r="H34">
        <v>86.253642012138002</v>
      </c>
      <c r="I34">
        <f t="shared" si="2"/>
        <v>71.542254482350103</v>
      </c>
      <c r="J34">
        <v>4.8565841587442602</v>
      </c>
    </row>
    <row r="35" spans="6:10" x14ac:dyDescent="0.25">
      <c r="F35">
        <v>91.188535278958597</v>
      </c>
      <c r="G35">
        <v>4.3524477055455701</v>
      </c>
      <c r="H35">
        <v>88.721102997676795</v>
      </c>
      <c r="I35">
        <f t="shared" si="2"/>
        <v>74.009715467888896</v>
      </c>
      <c r="J35">
        <v>4.6020446750213999</v>
      </c>
    </row>
    <row r="36" spans="6:10" x14ac:dyDescent="0.25">
      <c r="F36">
        <v>93.655953208111896</v>
      </c>
      <c r="G36">
        <v>4.1053219931932601</v>
      </c>
      <c r="H36">
        <v>91.188535278958597</v>
      </c>
      <c r="I36">
        <f t="shared" si="2"/>
        <v>76.477147749170697</v>
      </c>
      <c r="J36">
        <v>4.3524477055455701</v>
      </c>
    </row>
    <row r="37" spans="6:10" x14ac:dyDescent="0.25">
      <c r="F37">
        <v>96.123371137265195</v>
      </c>
      <c r="G37">
        <v>3.85819628084095</v>
      </c>
      <c r="H37">
        <v>93.655953208111896</v>
      </c>
      <c r="I37">
        <f t="shared" si="2"/>
        <v>78.944565678323997</v>
      </c>
      <c r="J37">
        <v>4.1053219931932601</v>
      </c>
    </row>
    <row r="38" spans="6:10" x14ac:dyDescent="0.25">
      <c r="F38">
        <v>98.590746010033001</v>
      </c>
      <c r="G38">
        <v>3.6184843398592199</v>
      </c>
      <c r="H38">
        <v>96.123371137265195</v>
      </c>
      <c r="I38">
        <f t="shared" si="2"/>
        <v>81.411983607477296</v>
      </c>
      <c r="J38">
        <v>3.85819628084095</v>
      </c>
    </row>
    <row r="39" spans="6:10" x14ac:dyDescent="0.25">
      <c r="F39">
        <v>101.058163939186</v>
      </c>
      <c r="G39">
        <v>3.3713586275069201</v>
      </c>
      <c r="H39">
        <v>98.590746010033001</v>
      </c>
      <c r="I39">
        <f t="shared" si="2"/>
        <v>83.879358480245102</v>
      </c>
      <c r="J39">
        <v>3.6184843398592199</v>
      </c>
    </row>
    <row r="40" spans="6:10" x14ac:dyDescent="0.25">
      <c r="F40">
        <v>103.525553164082</v>
      </c>
      <c r="G40">
        <v>3.12917542940166</v>
      </c>
      <c r="H40">
        <v>101.058163939186</v>
      </c>
      <c r="I40">
        <f t="shared" si="2"/>
        <v>86.346776409398103</v>
      </c>
      <c r="J40">
        <v>3.3713586275069201</v>
      </c>
    </row>
    <row r="41" spans="6:10" x14ac:dyDescent="0.25">
      <c r="F41">
        <v>105.99294238897799</v>
      </c>
      <c r="G41">
        <v>2.8869922312963898</v>
      </c>
      <c r="H41">
        <v>103.525553164082</v>
      </c>
      <c r="I41">
        <f t="shared" si="2"/>
        <v>88.814165634294099</v>
      </c>
      <c r="J41">
        <v>3.12917542940166</v>
      </c>
    </row>
    <row r="42" spans="6:10" x14ac:dyDescent="0.25">
      <c r="F42">
        <v>108.460159388333</v>
      </c>
      <c r="G42">
        <v>2.6744641186734199</v>
      </c>
      <c r="H42">
        <v>105.99294238897799</v>
      </c>
      <c r="I42">
        <f t="shared" si="2"/>
        <v>91.281554859190095</v>
      </c>
      <c r="J42">
        <v>2.8869922312963898</v>
      </c>
    </row>
    <row r="43" spans="6:10" x14ac:dyDescent="0.25">
      <c r="F43">
        <v>110.927433796201</v>
      </c>
      <c r="G43">
        <v>2.4520509775563299</v>
      </c>
      <c r="H43">
        <v>108.460159388333</v>
      </c>
      <c r="I43">
        <f t="shared" si="2"/>
        <v>93.748771858545098</v>
      </c>
      <c r="J43">
        <v>2.6744641186734199</v>
      </c>
    </row>
    <row r="44" spans="6:10" x14ac:dyDescent="0.25">
      <c r="F44">
        <v>113.39467949981299</v>
      </c>
      <c r="G44">
        <v>2.23458035068631</v>
      </c>
      <c r="H44">
        <v>110.927433796201</v>
      </c>
      <c r="I44">
        <f t="shared" si="2"/>
        <v>96.216046266413102</v>
      </c>
      <c r="J44">
        <v>2.4520509775563299</v>
      </c>
    </row>
    <row r="45" spans="6:10" x14ac:dyDescent="0.25">
      <c r="F45">
        <v>115.86178168214001</v>
      </c>
      <c r="G45">
        <v>2.0418222950515101</v>
      </c>
      <c r="H45">
        <v>113.39467949981299</v>
      </c>
      <c r="I45">
        <f t="shared" si="2"/>
        <v>98.683291970025095</v>
      </c>
      <c r="J45">
        <v>2.23458035068631</v>
      </c>
    </row>
    <row r="46" spans="6:10" x14ac:dyDescent="0.25">
      <c r="F46">
        <v>118.32881210382401</v>
      </c>
      <c r="G46">
        <v>1.8614205250343401</v>
      </c>
      <c r="H46">
        <v>115.86178168214001</v>
      </c>
      <c r="I46">
        <f t="shared" si="2"/>
        <v>101.15039415235211</v>
      </c>
      <c r="J46">
        <v>2.0418222950515101</v>
      </c>
    </row>
    <row r="47" spans="6:10" x14ac:dyDescent="0.25">
      <c r="F47">
        <v>120.795799469122</v>
      </c>
      <c r="G47">
        <v>1.68843252638772</v>
      </c>
      <c r="H47">
        <v>118.32881210382401</v>
      </c>
      <c r="I47">
        <f t="shared" si="2"/>
        <v>103.61742457403611</v>
      </c>
      <c r="J47">
        <v>1.8614205250343401</v>
      </c>
    </row>
    <row r="48" spans="6:10" x14ac:dyDescent="0.25">
      <c r="F48">
        <v>123.262643313136</v>
      </c>
      <c r="G48">
        <v>1.54015709897633</v>
      </c>
      <c r="H48">
        <v>120.795799469122</v>
      </c>
      <c r="I48">
        <f t="shared" si="2"/>
        <v>106.0844119393341</v>
      </c>
      <c r="J48">
        <v>1.68843252638772</v>
      </c>
    </row>
    <row r="49" spans="6:10" x14ac:dyDescent="0.25">
      <c r="F49">
        <v>125.729329283737</v>
      </c>
      <c r="G49">
        <v>1.4190654999237</v>
      </c>
      <c r="H49">
        <v>123.262643313136</v>
      </c>
      <c r="I49">
        <f t="shared" si="2"/>
        <v>108.5512557833481</v>
      </c>
      <c r="J49">
        <v>1.54015709897633</v>
      </c>
    </row>
    <row r="50" spans="6:10" x14ac:dyDescent="0.25">
      <c r="F50">
        <v>128.083752905327</v>
      </c>
      <c r="G50">
        <v>1.3276289863533599</v>
      </c>
      <c r="H50">
        <v>125.729329283737</v>
      </c>
      <c r="I50">
        <f t="shared" si="2"/>
        <v>111.0179417539491</v>
      </c>
      <c r="J50">
        <v>1.4190654999237</v>
      </c>
    </row>
    <row r="51" spans="6:10" x14ac:dyDescent="0.25">
      <c r="H51">
        <v>128.083752905327</v>
      </c>
      <c r="I51">
        <f t="shared" si="2"/>
        <v>113.3723653755391</v>
      </c>
      <c r="J51">
        <v>1.3276289863533599</v>
      </c>
    </row>
  </sheetData>
  <sortState ref="A5:B67">
    <sortCondition ref="A5:A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A3" sqref="A3"/>
    </sheetView>
  </sheetViews>
  <sheetFormatPr defaultRowHeight="15" x14ac:dyDescent="0.25"/>
  <cols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1.3168390134393009</v>
      </c>
      <c r="C2" t="s">
        <v>6</v>
      </c>
      <c r="D2">
        <v>6.8691772901053483</v>
      </c>
    </row>
    <row r="3" spans="1:10" x14ac:dyDescent="0.25">
      <c r="A3" t="s">
        <v>24</v>
      </c>
      <c r="C3" t="s">
        <v>2</v>
      </c>
      <c r="D3">
        <f>SUM(D5:D69)</f>
        <v>6.3735719055554574</v>
      </c>
      <c r="F3" t="s">
        <v>23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22</v>
      </c>
      <c r="J4" t="s">
        <v>1</v>
      </c>
    </row>
    <row r="5" spans="1:10" x14ac:dyDescent="0.25">
      <c r="A5">
        <v>0.64105708338765</v>
      </c>
      <c r="B5">
        <v>0.67769665567593695</v>
      </c>
      <c r="C5">
        <f>MAX($B$5:$B$69)/(1+EXP(-1*$B$2*(A5-$D$2)))</f>
        <v>3.4402420964623416E-3</v>
      </c>
      <c r="D5">
        <f t="shared" ref="D5:D24" si="0">(B5-C5)^2</f>
        <v>0.45462171125305556</v>
      </c>
      <c r="F5">
        <v>23.887170934560601</v>
      </c>
      <c r="G5">
        <v>12.495239927554</v>
      </c>
      <c r="H5">
        <v>21.420886823557598</v>
      </c>
      <c r="I5">
        <f>H5-$H$5</f>
        <v>0</v>
      </c>
      <c r="J5">
        <v>12.547136327147999</v>
      </c>
    </row>
    <row r="6" spans="1:10" x14ac:dyDescent="0.25">
      <c r="A6">
        <v>3.1912857380514201</v>
      </c>
      <c r="B6">
        <v>1.01815155580754</v>
      </c>
      <c r="C6">
        <f t="shared" ref="C6:C24" si="1">MAX($B$5:$B$69)/(1+EXP(-1*$B$2*(A6-$D$2)))</f>
        <v>9.8121420052037972E-2</v>
      </c>
      <c r="D6">
        <f t="shared" si="0"/>
        <v>0.84645545069828754</v>
      </c>
      <c r="F6">
        <v>26.353541158334501</v>
      </c>
      <c r="G6">
        <v>12.428515985218899</v>
      </c>
      <c r="H6">
        <v>23.887170934560601</v>
      </c>
      <c r="I6">
        <f t="shared" ref="I6:I48" si="2">H6-$H$5</f>
        <v>2.4662841110030023</v>
      </c>
      <c r="J6">
        <v>12.495239927554</v>
      </c>
    </row>
    <row r="7" spans="1:10" x14ac:dyDescent="0.25">
      <c r="A7">
        <v>4.4940824926687704</v>
      </c>
      <c r="B7">
        <v>1.59319407878118</v>
      </c>
      <c r="C7">
        <f t="shared" si="1"/>
        <v>0.52675797601818053</v>
      </c>
      <c r="D7">
        <f t="shared" si="0"/>
        <v>1.1372859612763346</v>
      </c>
      <c r="F7">
        <v>28.819997494879299</v>
      </c>
      <c r="G7">
        <v>12.346964500142599</v>
      </c>
      <c r="H7">
        <v>26.353541158334501</v>
      </c>
      <c r="I7">
        <f t="shared" si="2"/>
        <v>4.9326543347769025</v>
      </c>
      <c r="J7">
        <v>12.428515985218899</v>
      </c>
    </row>
    <row r="8" spans="1:10" x14ac:dyDescent="0.25">
      <c r="A8">
        <v>5.3472844851817296</v>
      </c>
      <c r="B8">
        <v>2.2765917217862102</v>
      </c>
      <c r="C8">
        <f t="shared" si="1"/>
        <v>1.4902785239837253</v>
      </c>
      <c r="D8">
        <f t="shared" si="0"/>
        <v>0.61828844503836966</v>
      </c>
      <c r="F8">
        <v>31.286415559081401</v>
      </c>
      <c r="G8">
        <v>12.272003034062401</v>
      </c>
      <c r="H8">
        <v>28.819997494879299</v>
      </c>
      <c r="I8">
        <f t="shared" si="2"/>
        <v>7.3991106713217007</v>
      </c>
      <c r="J8">
        <v>12.346964500142599</v>
      </c>
    </row>
    <row r="9" spans="1:10" x14ac:dyDescent="0.25">
      <c r="A9">
        <v>5.8438415793274698</v>
      </c>
      <c r="B9">
        <v>2.7507024009341001</v>
      </c>
      <c r="C9">
        <f t="shared" si="1"/>
        <v>2.5826691470619676</v>
      </c>
      <c r="D9">
        <f t="shared" si="0"/>
        <v>2.823517440685654E-2</v>
      </c>
      <c r="F9">
        <v>33.7528766796691</v>
      </c>
      <c r="G9">
        <v>12.1896277966116</v>
      </c>
      <c r="H9">
        <v>31.286415559081401</v>
      </c>
      <c r="I9">
        <f t="shared" si="2"/>
        <v>9.8655287355238031</v>
      </c>
      <c r="J9">
        <v>12.272003034062401</v>
      </c>
    </row>
    <row r="10" spans="1:10" x14ac:dyDescent="0.25">
      <c r="A10">
        <v>6.2282115816306698</v>
      </c>
      <c r="B10">
        <v>3.6654382252061501</v>
      </c>
      <c r="C10">
        <f t="shared" si="1"/>
        <v>3.7727077945768324</v>
      </c>
      <c r="D10">
        <f t="shared" si="0"/>
        <v>1.1506760512971604E-2</v>
      </c>
      <c r="F10">
        <v>36.219562650269602</v>
      </c>
      <c r="G10">
        <v>12.068536197559</v>
      </c>
      <c r="H10">
        <v>33.7528766796691</v>
      </c>
      <c r="I10">
        <f t="shared" si="2"/>
        <v>12.331989856111502</v>
      </c>
      <c r="J10">
        <v>12.1896277966116</v>
      </c>
    </row>
    <row r="11" spans="1:10" x14ac:dyDescent="0.25">
      <c r="A11">
        <v>6.74309669141737</v>
      </c>
      <c r="B11">
        <v>4.9374148604928303</v>
      </c>
      <c r="C11">
        <f t="shared" si="1"/>
        <v>5.7539676711756558</v>
      </c>
      <c r="D11">
        <f t="shared" si="0"/>
        <v>0.6667584926340222</v>
      </c>
      <c r="F11">
        <v>38.686260532815702</v>
      </c>
      <c r="G11">
        <v>11.945393510379199</v>
      </c>
      <c r="H11">
        <v>36.219562650269602</v>
      </c>
      <c r="I11">
        <f t="shared" si="2"/>
        <v>14.798675826712003</v>
      </c>
      <c r="J11">
        <v>12.068536197559</v>
      </c>
    </row>
    <row r="12" spans="1:10" x14ac:dyDescent="0.25">
      <c r="A12">
        <v>6.8883855717297697</v>
      </c>
      <c r="B12">
        <v>5.7948381133085203</v>
      </c>
      <c r="C12">
        <f t="shared" si="1"/>
        <v>6.3529064233798396</v>
      </c>
      <c r="D12">
        <f t="shared" si="0"/>
        <v>0.31144023870585819</v>
      </c>
      <c r="F12">
        <v>41.1529429394649</v>
      </c>
      <c r="G12">
        <v>11.8249155792029</v>
      </c>
      <c r="H12">
        <v>38.686260532815702</v>
      </c>
      <c r="I12">
        <f t="shared" si="2"/>
        <v>17.265373709258103</v>
      </c>
      <c r="J12">
        <v>11.945393510379199</v>
      </c>
    </row>
    <row r="13" spans="1:10" x14ac:dyDescent="0.25">
      <c r="A13">
        <v>7.1072112787309303</v>
      </c>
      <c r="B13">
        <v>6.71682295847625</v>
      </c>
      <c r="C13">
        <f t="shared" si="1"/>
        <v>7.2488286984277899</v>
      </c>
      <c r="D13">
        <f t="shared" si="0"/>
        <v>0.28303010734138545</v>
      </c>
      <c r="F13">
        <v>43.619553585471699</v>
      </c>
      <c r="G13">
        <v>11.716793933644199</v>
      </c>
      <c r="H13">
        <v>41.1529429394649</v>
      </c>
      <c r="I13">
        <f t="shared" si="2"/>
        <v>19.732056115907302</v>
      </c>
      <c r="J13">
        <v>11.8249155792029</v>
      </c>
    </row>
    <row r="14" spans="1:10" x14ac:dyDescent="0.25">
      <c r="A14">
        <v>7.3252541967243001</v>
      </c>
      <c r="B14">
        <v>7.7735942859227896</v>
      </c>
      <c r="C14">
        <f t="shared" si="1"/>
        <v>8.1028021034898075</v>
      </c>
      <c r="D14">
        <f t="shared" si="0"/>
        <v>0.10837778714723893</v>
      </c>
      <c r="F14">
        <v>46.086325668843202</v>
      </c>
      <c r="G14">
        <v>11.5808747918504</v>
      </c>
      <c r="H14">
        <v>43.619553585471699</v>
      </c>
      <c r="I14">
        <f t="shared" si="2"/>
        <v>22.198666761914101</v>
      </c>
      <c r="J14">
        <v>11.716793933644199</v>
      </c>
    </row>
    <row r="15" spans="1:10" x14ac:dyDescent="0.25">
      <c r="A15">
        <v>7.43246997855596</v>
      </c>
      <c r="B15">
        <v>8.6128949864993096</v>
      </c>
      <c r="C15">
        <f t="shared" si="1"/>
        <v>8.4992026024817218</v>
      </c>
      <c r="D15">
        <f t="shared" si="0"/>
        <v>1.2925958183602666E-2</v>
      </c>
      <c r="F15">
        <v>48.553255625627997</v>
      </c>
      <c r="G15">
        <v>11.417771821697899</v>
      </c>
      <c r="H15">
        <v>46.086325668843202</v>
      </c>
      <c r="I15">
        <f t="shared" si="2"/>
        <v>24.665438845285603</v>
      </c>
      <c r="J15">
        <v>11.5808747918504</v>
      </c>
    </row>
    <row r="16" spans="1:10" x14ac:dyDescent="0.25">
      <c r="A16">
        <v>7.5566563135083404</v>
      </c>
      <c r="B16">
        <v>10.0274878980272</v>
      </c>
      <c r="C16">
        <f t="shared" si="1"/>
        <v>8.9340287106702778</v>
      </c>
      <c r="D16">
        <f t="shared" si="0"/>
        <v>1.1956529944152605</v>
      </c>
      <c r="F16">
        <v>51.020286047312197</v>
      </c>
      <c r="G16">
        <v>11.237370051680699</v>
      </c>
      <c r="H16">
        <v>48.553255625627997</v>
      </c>
      <c r="I16">
        <f t="shared" si="2"/>
        <v>27.132368802070399</v>
      </c>
      <c r="J16">
        <v>11.417771821697899</v>
      </c>
    </row>
    <row r="17" spans="1:10" x14ac:dyDescent="0.25">
      <c r="A17">
        <v>7.5607407141538001</v>
      </c>
      <c r="B17">
        <v>9.3242051618866899</v>
      </c>
      <c r="C17">
        <f t="shared" si="1"/>
        <v>8.9478500011304423</v>
      </c>
      <c r="D17">
        <f t="shared" si="0"/>
        <v>0.14164320702786101</v>
      </c>
      <c r="F17">
        <v>53.487359525381798</v>
      </c>
      <c r="G17">
        <v>11.049554510293</v>
      </c>
      <c r="H17">
        <v>51.020286047312197</v>
      </c>
      <c r="I17">
        <f t="shared" si="2"/>
        <v>29.599399223754599</v>
      </c>
      <c r="J17">
        <v>11.237370051680699</v>
      </c>
    </row>
    <row r="18" spans="1:10" x14ac:dyDescent="0.25">
      <c r="A18">
        <v>8.0904074286327905</v>
      </c>
      <c r="B18">
        <v>11.127399109683999</v>
      </c>
      <c r="C18">
        <f t="shared" si="1"/>
        <v>10.453725114914382</v>
      </c>
      <c r="D18">
        <f t="shared" si="0"/>
        <v>0.45383665122885375</v>
      </c>
      <c r="F18">
        <v>55.954461707708397</v>
      </c>
      <c r="G18">
        <v>10.8567964546582</v>
      </c>
      <c r="H18">
        <v>53.487359525381798</v>
      </c>
      <c r="I18">
        <f t="shared" si="2"/>
        <v>32.066472701824196</v>
      </c>
      <c r="J18">
        <v>11.049554510293</v>
      </c>
    </row>
    <row r="19" spans="1:10" x14ac:dyDescent="0.25">
      <c r="A19">
        <v>9.3193955680898899</v>
      </c>
      <c r="B19">
        <v>11.8167033287809</v>
      </c>
      <c r="C19">
        <f t="shared" si="1"/>
        <v>12.068099339916007</v>
      </c>
      <c r="D19">
        <f t="shared" si="0"/>
        <v>6.3199954414642739E-2</v>
      </c>
      <c r="F19">
        <v>58.421678707062902</v>
      </c>
      <c r="G19">
        <v>10.6442683420352</v>
      </c>
      <c r="H19">
        <v>55.954461707708397</v>
      </c>
      <c r="I19">
        <f t="shared" si="2"/>
        <v>34.533574884150795</v>
      </c>
      <c r="J19">
        <v>10.8567964546582</v>
      </c>
    </row>
    <row r="20" spans="1:10" x14ac:dyDescent="0.25">
      <c r="A20">
        <v>11.3341377283949</v>
      </c>
      <c r="B20">
        <v>12.312614026125599</v>
      </c>
      <c r="C20">
        <f t="shared" si="1"/>
        <v>12.512154743842165</v>
      </c>
      <c r="D20">
        <f t="shared" si="0"/>
        <v>3.9816498026842277E-2</v>
      </c>
      <c r="F20">
        <v>60.888823945775002</v>
      </c>
      <c r="G20">
        <v>10.4440965150298</v>
      </c>
      <c r="H20">
        <v>58.421678707062902</v>
      </c>
      <c r="I20">
        <f t="shared" si="2"/>
        <v>37.0007918835053</v>
      </c>
      <c r="J20">
        <v>10.6442683420352</v>
      </c>
    </row>
    <row r="21" spans="1:10" x14ac:dyDescent="0.25">
      <c r="A21">
        <v>14.0230450473539</v>
      </c>
      <c r="B21">
        <v>12.528820276028901</v>
      </c>
      <c r="C21">
        <f t="shared" si="1"/>
        <v>12.546119512817162</v>
      </c>
      <c r="D21">
        <f t="shared" si="0"/>
        <v>2.9926359345633645E-4</v>
      </c>
      <c r="F21">
        <v>63.356099573734902</v>
      </c>
      <c r="G21">
        <v>10.2214732894146</v>
      </c>
      <c r="H21">
        <v>60.888823945775002</v>
      </c>
      <c r="I21">
        <f t="shared" si="2"/>
        <v>39.467937122217407</v>
      </c>
      <c r="J21">
        <v>10.4440965150298</v>
      </c>
    </row>
    <row r="22" spans="1:10" x14ac:dyDescent="0.25">
      <c r="A22">
        <v>16.488985927364698</v>
      </c>
      <c r="B22">
        <v>12.536023962901201</v>
      </c>
      <c r="C22">
        <f t="shared" si="1"/>
        <v>12.547096789214615</v>
      </c>
      <c r="D22">
        <f t="shared" si="0"/>
        <v>1.226074825670457E-4</v>
      </c>
      <c r="F22">
        <v>65.823272296612501</v>
      </c>
      <c r="G22">
        <v>10.016569032660399</v>
      </c>
      <c r="H22">
        <v>63.356099573734902</v>
      </c>
      <c r="I22">
        <f t="shared" si="2"/>
        <v>41.9352127501773</v>
      </c>
      <c r="J22">
        <v>10.2214732894146</v>
      </c>
    </row>
    <row r="23" spans="1:10" x14ac:dyDescent="0.25">
      <c r="A23">
        <v>18.954954291541</v>
      </c>
      <c r="B23">
        <v>12.538495220024799</v>
      </c>
      <c r="C23">
        <f t="shared" si="1"/>
        <v>12.547134789920865</v>
      </c>
      <c r="D23">
        <f t="shared" si="0"/>
        <v>7.464216798899379E-5</v>
      </c>
      <c r="F23">
        <v>68.290802602610796</v>
      </c>
      <c r="G23">
        <v>9.7500934323163104</v>
      </c>
      <c r="H23">
        <v>65.823272296612501</v>
      </c>
      <c r="I23">
        <f t="shared" si="2"/>
        <v>44.402385473054906</v>
      </c>
      <c r="J23">
        <v>10.016569032660399</v>
      </c>
    </row>
    <row r="24" spans="1:10" x14ac:dyDescent="0.25">
      <c r="A24">
        <v>21.420886823557598</v>
      </c>
      <c r="B24">
        <v>12.547136327147999</v>
      </c>
      <c r="C24">
        <f t="shared" si="1"/>
        <v>12.547136267378262</v>
      </c>
      <c r="D24">
        <f t="shared" si="0"/>
        <v>3.5724215332136729E-15</v>
      </c>
      <c r="F24">
        <v>70.758036394276701</v>
      </c>
      <c r="G24">
        <v>9.5346738935733999</v>
      </c>
      <c r="H24">
        <v>68.290802602610796</v>
      </c>
      <c r="I24">
        <f t="shared" si="2"/>
        <v>46.869915779053201</v>
      </c>
      <c r="J24">
        <v>9.7500934323163104</v>
      </c>
    </row>
    <row r="25" spans="1:10" x14ac:dyDescent="0.25">
      <c r="F25">
        <v>73.225511731943897</v>
      </c>
      <c r="G25">
        <v>9.2776631527270101</v>
      </c>
      <c r="H25">
        <v>70.758036394276701</v>
      </c>
      <c r="I25">
        <f t="shared" si="2"/>
        <v>49.337149570719106</v>
      </c>
      <c r="J25">
        <v>9.5346738935733999</v>
      </c>
    </row>
    <row r="26" spans="1:10" x14ac:dyDescent="0.25">
      <c r="F26">
        <v>75.717966151898906</v>
      </c>
      <c r="G26">
        <v>9.0085707103878292</v>
      </c>
      <c r="H26">
        <v>73.225511731943897</v>
      </c>
      <c r="I26">
        <f t="shared" si="2"/>
        <v>51.804624908386302</v>
      </c>
      <c r="J26">
        <v>9.2776631527270101</v>
      </c>
    </row>
    <row r="27" spans="1:10" x14ac:dyDescent="0.25">
      <c r="F27">
        <v>78.160419350892894</v>
      </c>
      <c r="G27">
        <v>8.77105544240478</v>
      </c>
      <c r="H27">
        <v>75.717966151898906</v>
      </c>
      <c r="I27">
        <f t="shared" si="2"/>
        <v>54.297079328341312</v>
      </c>
      <c r="J27">
        <v>9.0085707103878292</v>
      </c>
    </row>
    <row r="28" spans="1:10" x14ac:dyDescent="0.25">
      <c r="F28">
        <v>80.627966449202603</v>
      </c>
      <c r="G28">
        <v>8.5016884159407695</v>
      </c>
      <c r="H28">
        <v>78.160419350892894</v>
      </c>
      <c r="I28">
        <f t="shared" si="2"/>
        <v>56.7395325273353</v>
      </c>
      <c r="J28">
        <v>8.77105544240478</v>
      </c>
    </row>
    <row r="29" spans="1:10" x14ac:dyDescent="0.25">
      <c r="F29">
        <v>83.095499195383795</v>
      </c>
      <c r="G29">
        <v>8.2347926466002797</v>
      </c>
      <c r="H29">
        <v>80.627966449202603</v>
      </c>
      <c r="I29">
        <f t="shared" si="2"/>
        <v>59.207079625645008</v>
      </c>
      <c r="J29">
        <v>8.5016884159407695</v>
      </c>
    </row>
    <row r="30" spans="1:10" x14ac:dyDescent="0.25">
      <c r="F30">
        <v>85.563089350078897</v>
      </c>
      <c r="G30">
        <v>7.9580118487657003</v>
      </c>
      <c r="H30">
        <v>83.095499195383795</v>
      </c>
      <c r="I30">
        <f t="shared" si="2"/>
        <v>61.6746123718262</v>
      </c>
      <c r="J30">
        <v>8.2347926466002797</v>
      </c>
    </row>
    <row r="31" spans="1:10" x14ac:dyDescent="0.25">
      <c r="F31">
        <v>88.030636448388506</v>
      </c>
      <c r="G31">
        <v>7.6886448223016899</v>
      </c>
      <c r="H31">
        <v>85.563089350078897</v>
      </c>
      <c r="I31">
        <f t="shared" si="2"/>
        <v>64.142202526521302</v>
      </c>
      <c r="J31">
        <v>7.9580118487657003</v>
      </c>
    </row>
    <row r="32" spans="1:10" x14ac:dyDescent="0.25">
      <c r="F32">
        <v>90.498111786055802</v>
      </c>
      <c r="G32">
        <v>7.4316340814552797</v>
      </c>
      <c r="H32">
        <v>88.030636448388506</v>
      </c>
      <c r="I32">
        <f t="shared" si="2"/>
        <v>66.609749624830911</v>
      </c>
      <c r="J32">
        <v>7.6886448223016899</v>
      </c>
    </row>
    <row r="33" spans="6:10" x14ac:dyDescent="0.25">
      <c r="F33">
        <v>92.965630180108505</v>
      </c>
      <c r="G33">
        <v>7.1672095692383202</v>
      </c>
      <c r="H33">
        <v>90.498111786055802</v>
      </c>
      <c r="I33">
        <f t="shared" si="2"/>
        <v>69.077224962498207</v>
      </c>
      <c r="J33">
        <v>7.4316340814552797</v>
      </c>
    </row>
    <row r="34" spans="6:10" x14ac:dyDescent="0.25">
      <c r="F34">
        <v>95.433005052876297</v>
      </c>
      <c r="G34">
        <v>6.9274976282565799</v>
      </c>
      <c r="H34">
        <v>92.965630180108505</v>
      </c>
      <c r="I34">
        <f t="shared" si="2"/>
        <v>71.54474335655091</v>
      </c>
      <c r="J34">
        <v>7.1672095692383202</v>
      </c>
    </row>
    <row r="35" spans="6:10" x14ac:dyDescent="0.25">
      <c r="F35">
        <v>97.900480390543507</v>
      </c>
      <c r="G35">
        <v>6.6704868874101901</v>
      </c>
      <c r="H35">
        <v>95.433005052876297</v>
      </c>
      <c r="I35">
        <f t="shared" si="2"/>
        <v>74.012118229318702</v>
      </c>
      <c r="J35">
        <v>6.9274976282565799</v>
      </c>
    </row>
    <row r="36" spans="6:10" x14ac:dyDescent="0.25">
      <c r="F36">
        <v>100.222926602962</v>
      </c>
      <c r="G36">
        <v>6.3856786503287202</v>
      </c>
      <c r="H36">
        <v>97.900480390543507</v>
      </c>
      <c r="I36">
        <f t="shared" si="2"/>
        <v>76.479593566985912</v>
      </c>
      <c r="J36">
        <v>6.6704868874101901</v>
      </c>
    </row>
    <row r="37" spans="6:10" x14ac:dyDescent="0.25">
      <c r="F37">
        <v>102.83538800949199</v>
      </c>
      <c r="G37">
        <v>6.1638791770879697</v>
      </c>
      <c r="H37">
        <v>100.222926602962</v>
      </c>
      <c r="I37">
        <f t="shared" si="2"/>
        <v>78.80203977940441</v>
      </c>
      <c r="J37">
        <v>6.3856786503287202</v>
      </c>
    </row>
    <row r="38" spans="6:10" x14ac:dyDescent="0.25">
      <c r="F38">
        <v>105.302834642902</v>
      </c>
      <c r="G38">
        <v>5.9118109504886096</v>
      </c>
      <c r="H38">
        <v>102.83538800949199</v>
      </c>
      <c r="I38">
        <f t="shared" si="2"/>
        <v>81.414501185934398</v>
      </c>
      <c r="J38">
        <v>6.1638791770879697</v>
      </c>
    </row>
    <row r="39" spans="6:10" x14ac:dyDescent="0.25">
      <c r="F39">
        <v>107.770305196527</v>
      </c>
      <c r="G39">
        <v>5.6556239620167199</v>
      </c>
      <c r="H39">
        <v>105.302834642902</v>
      </c>
      <c r="I39">
        <f t="shared" si="2"/>
        <v>83.881947819344404</v>
      </c>
      <c r="J39">
        <v>5.9118109504886096</v>
      </c>
    </row>
    <row r="40" spans="6:10" x14ac:dyDescent="0.25">
      <c r="F40">
        <v>110.237688513612</v>
      </c>
      <c r="G40">
        <v>5.4144580151658896</v>
      </c>
      <c r="H40">
        <v>107.770305196527</v>
      </c>
      <c r="I40">
        <f t="shared" si="2"/>
        <v>86.34941837296941</v>
      </c>
      <c r="J40">
        <v>5.6556239620167199</v>
      </c>
    </row>
    <row r="41" spans="6:10" x14ac:dyDescent="0.25">
      <c r="F41">
        <v>112.704968829292</v>
      </c>
      <c r="G41">
        <v>5.1910276227943903</v>
      </c>
      <c r="H41">
        <v>110.237688513612</v>
      </c>
      <c r="I41">
        <f t="shared" si="2"/>
        <v>88.816801690054405</v>
      </c>
      <c r="J41">
        <v>5.4144580151658896</v>
      </c>
    </row>
    <row r="42" spans="6:10" x14ac:dyDescent="0.25">
      <c r="F42">
        <v>115.026979693813</v>
      </c>
      <c r="G42">
        <v>4.9811808517931304</v>
      </c>
      <c r="H42">
        <v>112.704968829292</v>
      </c>
      <c r="I42">
        <f t="shared" si="2"/>
        <v>91.284082005734405</v>
      </c>
      <c r="J42">
        <v>5.1910276227943903</v>
      </c>
    </row>
    <row r="43" spans="6:10" x14ac:dyDescent="0.25">
      <c r="F43">
        <v>117.639292795015</v>
      </c>
      <c r="G43">
        <v>4.7849177021621001</v>
      </c>
      <c r="H43">
        <v>115.026979693813</v>
      </c>
      <c r="I43">
        <f t="shared" si="2"/>
        <v>93.606092870255409</v>
      </c>
      <c r="J43">
        <v>4.9811808517931304</v>
      </c>
    </row>
    <row r="44" spans="6:10" x14ac:dyDescent="0.25">
      <c r="F44">
        <v>120.10639497734201</v>
      </c>
      <c r="G44">
        <v>4.5921596465272998</v>
      </c>
      <c r="H44">
        <v>117.639292795015</v>
      </c>
      <c r="I44">
        <f t="shared" si="2"/>
        <v>96.2184059714574</v>
      </c>
      <c r="J44">
        <v>4.7849177021621001</v>
      </c>
    </row>
    <row r="45" spans="6:10" x14ac:dyDescent="0.25">
      <c r="F45">
        <v>122.573310581998</v>
      </c>
      <c r="G45">
        <v>4.4315279334983</v>
      </c>
      <c r="H45">
        <v>120.10639497734201</v>
      </c>
      <c r="I45">
        <f t="shared" si="2"/>
        <v>98.685508153784411</v>
      </c>
      <c r="J45">
        <v>4.5921596465272998</v>
      </c>
    </row>
    <row r="46" spans="6:10" x14ac:dyDescent="0.25">
      <c r="F46">
        <v>125.04016877814099</v>
      </c>
      <c r="G46">
        <v>4.2807812489634003</v>
      </c>
      <c r="H46">
        <v>122.573310581998</v>
      </c>
      <c r="I46">
        <f t="shared" si="2"/>
        <v>101.15242375844041</v>
      </c>
      <c r="J46">
        <v>4.4315279334983</v>
      </c>
    </row>
    <row r="47" spans="6:10" x14ac:dyDescent="0.25">
      <c r="F47">
        <v>127.17051441171</v>
      </c>
      <c r="G47">
        <v>4.1717370283879402</v>
      </c>
      <c r="H47">
        <v>125.04016877814099</v>
      </c>
      <c r="I47">
        <f t="shared" si="2"/>
        <v>103.6192819545834</v>
      </c>
      <c r="J47">
        <v>4.2807812489634003</v>
      </c>
    </row>
    <row r="48" spans="6:10" x14ac:dyDescent="0.25">
      <c r="H48">
        <v>127.17051441171</v>
      </c>
      <c r="I48">
        <f t="shared" si="2"/>
        <v>105.74962758815241</v>
      </c>
      <c r="J48">
        <v>4.1717370283879402</v>
      </c>
    </row>
  </sheetData>
  <sortState ref="A5:B67">
    <sortCondition ref="A5:A6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A3" sqref="A3"/>
    </sheetView>
  </sheetViews>
  <sheetFormatPr defaultRowHeight="15" x14ac:dyDescent="0.25"/>
  <cols>
    <col min="1" max="1" width="11.875" bestFit="1" customWidth="1"/>
    <col min="3" max="3" width="12.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0.32823816251752996</v>
      </c>
      <c r="C2" t="s">
        <v>6</v>
      </c>
      <c r="D2">
        <v>13.868221007924779</v>
      </c>
    </row>
    <row r="3" spans="1:10" x14ac:dyDescent="0.25">
      <c r="A3" t="s">
        <v>24</v>
      </c>
      <c r="C3" t="s">
        <v>2</v>
      </c>
      <c r="D3">
        <f>SUM(D5:D69)</f>
        <v>3.0095751968863853</v>
      </c>
      <c r="F3" t="s">
        <v>23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22</v>
      </c>
      <c r="J4" t="s">
        <v>1</v>
      </c>
    </row>
    <row r="5" spans="1:10" x14ac:dyDescent="0.25">
      <c r="A5">
        <v>1.53826243139046</v>
      </c>
      <c r="B5">
        <v>0.59429587416160901</v>
      </c>
      <c r="C5">
        <f>MAX($B$5:$B$69)/(1+EXP(-1*$B$2*(A5-$D$2)))</f>
        <v>0.35273815864522512</v>
      </c>
      <c r="D5">
        <f t="shared" ref="D5:D35" si="0">(B5-C5)^2</f>
        <v>5.8350129925494251E-2</v>
      </c>
      <c r="F5">
        <v>31.6869786810569</v>
      </c>
      <c r="G5">
        <v>20.502113007768699</v>
      </c>
      <c r="H5">
        <v>27.914051267175498</v>
      </c>
      <c r="I5">
        <f>H5-$H$5</f>
        <v>0</v>
      </c>
      <c r="J5">
        <v>20.541653121745</v>
      </c>
    </row>
    <row r="6" spans="1:10" x14ac:dyDescent="0.25">
      <c r="A6">
        <v>4.0938930467302299</v>
      </c>
      <c r="B6">
        <v>1.0525926053118499</v>
      </c>
      <c r="C6">
        <f t="shared" ref="C6:C35" si="1">MAX($B$5:$B$69)/(1+EXP(-1*$B$2*(A6-$D$2)))</f>
        <v>0.79813140541364924</v>
      </c>
      <c r="D6">
        <f t="shared" si="0"/>
        <v>6.4750502253632061E-2</v>
      </c>
      <c r="F6">
        <v>34.153320200573802</v>
      </c>
      <c r="G6">
        <v>20.440331579680599</v>
      </c>
      <c r="H6">
        <v>31.6869786810569</v>
      </c>
      <c r="I6">
        <f t="shared" ref="I6:I45" si="2">H6-$H$5</f>
        <v>3.7729274138814013</v>
      </c>
      <c r="J6">
        <v>20.502113007768699</v>
      </c>
    </row>
    <row r="7" spans="1:10" x14ac:dyDescent="0.25">
      <c r="A7">
        <v>5.6027541361311002</v>
      </c>
      <c r="B7">
        <v>1.7111330548055199</v>
      </c>
      <c r="C7">
        <f t="shared" si="1"/>
        <v>1.2778586432349024</v>
      </c>
      <c r="D7">
        <f t="shared" si="0"/>
        <v>0.18772671572186486</v>
      </c>
      <c r="F7">
        <v>36.619877002018001</v>
      </c>
      <c r="G7">
        <v>20.341481294739701</v>
      </c>
      <c r="H7">
        <v>34.153320200573802</v>
      </c>
      <c r="I7">
        <f t="shared" si="2"/>
        <v>6.2392689333983036</v>
      </c>
      <c r="J7">
        <v>20.440331579680599</v>
      </c>
    </row>
    <row r="8" spans="1:10" x14ac:dyDescent="0.25">
      <c r="A8">
        <v>7.1423957384388501</v>
      </c>
      <c r="B8">
        <v>2.42486714919758</v>
      </c>
      <c r="C8">
        <f t="shared" si="1"/>
        <v>2.0349302381764818</v>
      </c>
      <c r="D8">
        <f t="shared" si="0"/>
        <v>0.15205079457667584</v>
      </c>
      <c r="F8">
        <v>39.086405099205201</v>
      </c>
      <c r="G8">
        <v>20.247573524045801</v>
      </c>
      <c r="H8">
        <v>36.619877002018001</v>
      </c>
      <c r="I8">
        <f t="shared" si="2"/>
        <v>8.7058257348425023</v>
      </c>
      <c r="J8">
        <v>20.341481294739701</v>
      </c>
    </row>
    <row r="9" spans="1:10" x14ac:dyDescent="0.25">
      <c r="A9">
        <v>7.8326059043987897</v>
      </c>
      <c r="B9">
        <v>2.89454206890739</v>
      </c>
      <c r="C9">
        <f t="shared" si="1"/>
        <v>2.489639728471313</v>
      </c>
      <c r="D9">
        <f t="shared" si="0"/>
        <v>0.16394590529061279</v>
      </c>
      <c r="F9">
        <v>41.553429564916698</v>
      </c>
      <c r="G9">
        <v>20.068197298092201</v>
      </c>
      <c r="H9">
        <v>39.086405099205201</v>
      </c>
      <c r="I9">
        <f t="shared" si="2"/>
        <v>11.172353832029703</v>
      </c>
      <c r="J9">
        <v>20.247573524045801</v>
      </c>
    </row>
    <row r="10" spans="1:10" x14ac:dyDescent="0.25">
      <c r="A10">
        <v>8.8062054846971893</v>
      </c>
      <c r="B10">
        <v>3.6790301393855298</v>
      </c>
      <c r="C10">
        <f t="shared" si="1"/>
        <v>3.2775128562945675</v>
      </c>
      <c r="D10">
        <f t="shared" si="0"/>
        <v>0.16121612862074799</v>
      </c>
      <c r="F10">
        <v>44.020243484582103</v>
      </c>
      <c r="G10">
        <v>19.925074469426001</v>
      </c>
      <c r="H10">
        <v>41.553429564916698</v>
      </c>
      <c r="I10">
        <f t="shared" si="2"/>
        <v>13.639378297741199</v>
      </c>
      <c r="J10">
        <v>20.068197298092201</v>
      </c>
    </row>
    <row r="11" spans="1:10" x14ac:dyDescent="0.25">
      <c r="A11">
        <v>9.5874946950603803</v>
      </c>
      <c r="B11">
        <v>4.2544211729791499</v>
      </c>
      <c r="C11">
        <f t="shared" si="1"/>
        <v>4.0468786910093666</v>
      </c>
      <c r="D11">
        <f t="shared" si="0"/>
        <v>4.3073881822177827E-2</v>
      </c>
      <c r="F11">
        <v>46.487342054795903</v>
      </c>
      <c r="G11">
        <v>19.732938374476699</v>
      </c>
      <c r="H11">
        <v>44.020243484582103</v>
      </c>
      <c r="I11">
        <f t="shared" si="2"/>
        <v>16.106192217406605</v>
      </c>
      <c r="J11">
        <v>19.925074469426001</v>
      </c>
    </row>
    <row r="12" spans="1:10" x14ac:dyDescent="0.25">
      <c r="A12">
        <v>10.300545753732701</v>
      </c>
      <c r="B12">
        <v>4.9992580700089997</v>
      </c>
      <c r="C12">
        <f t="shared" si="1"/>
        <v>4.8615058563620792</v>
      </c>
      <c r="D12">
        <f t="shared" si="0"/>
        <v>1.8975672364626824E-2</v>
      </c>
      <c r="F12">
        <v>48.954297151886301</v>
      </c>
      <c r="G12">
        <v>19.565506557953402</v>
      </c>
      <c r="H12">
        <v>46.487342054795903</v>
      </c>
      <c r="I12">
        <f t="shared" si="2"/>
        <v>18.573290787620405</v>
      </c>
      <c r="J12">
        <v>19.732938374476699</v>
      </c>
    </row>
    <row r="13" spans="1:10" x14ac:dyDescent="0.25">
      <c r="A13">
        <v>11.0354570177049</v>
      </c>
      <c r="B13">
        <v>5.8401444939064397</v>
      </c>
      <c r="C13">
        <f t="shared" si="1"/>
        <v>5.8124863191729901</v>
      </c>
      <c r="D13">
        <f t="shared" si="0"/>
        <v>7.6497462958603367E-4</v>
      </c>
      <c r="F13">
        <v>51.421423254427097</v>
      </c>
      <c r="G13">
        <v>19.368629740446099</v>
      </c>
      <c r="H13">
        <v>48.954297151886301</v>
      </c>
      <c r="I13">
        <f t="shared" si="2"/>
        <v>21.040245884710803</v>
      </c>
      <c r="J13">
        <v>19.565506557953402</v>
      </c>
    </row>
    <row r="14" spans="1:10" x14ac:dyDescent="0.25">
      <c r="A14">
        <v>11.4803442964852</v>
      </c>
      <c r="B14">
        <v>6.4381887177990196</v>
      </c>
      <c r="C14">
        <f t="shared" si="1"/>
        <v>6.4398728040554021</v>
      </c>
      <c r="D14">
        <f t="shared" si="0"/>
        <v>2.8361465189364231E-6</v>
      </c>
      <c r="F14">
        <v>53.888544572924999</v>
      </c>
      <c r="G14">
        <v>19.172576675313302</v>
      </c>
      <c r="H14">
        <v>51.421423254427097</v>
      </c>
      <c r="I14">
        <f t="shared" si="2"/>
        <v>23.507371987251599</v>
      </c>
      <c r="J14">
        <v>19.368629740446099</v>
      </c>
    </row>
    <row r="15" spans="1:10" x14ac:dyDescent="0.25">
      <c r="A15">
        <v>12.0365323316671</v>
      </c>
      <c r="B15">
        <v>7.1721520834853703</v>
      </c>
      <c r="C15">
        <f t="shared" si="1"/>
        <v>7.2730251744335535</v>
      </c>
      <c r="D15">
        <f t="shared" si="0"/>
        <v>1.0175380477440439E-2</v>
      </c>
      <c r="F15">
        <v>56.355818980793401</v>
      </c>
      <c r="G15">
        <v>18.9501635341962</v>
      </c>
      <c r="H15">
        <v>53.888544572924999</v>
      </c>
      <c r="I15">
        <f t="shared" si="2"/>
        <v>25.974493305749501</v>
      </c>
      <c r="J15">
        <v>19.172576675313302</v>
      </c>
    </row>
    <row r="16" spans="1:10" x14ac:dyDescent="0.25">
      <c r="A16">
        <v>12.592483556729</v>
      </c>
      <c r="B16">
        <v>7.9468911917098399</v>
      </c>
      <c r="C16">
        <f t="shared" si="1"/>
        <v>8.1512756878768897</v>
      </c>
      <c r="D16">
        <f t="shared" si="0"/>
        <v>4.177302227345879E-2</v>
      </c>
      <c r="F16">
        <v>58.823136445047297</v>
      </c>
      <c r="G16">
        <v>18.720336621708501</v>
      </c>
      <c r="H16">
        <v>56.355818980793401</v>
      </c>
      <c r="I16">
        <f t="shared" si="2"/>
        <v>28.441767713617903</v>
      </c>
      <c r="J16">
        <v>18.9501635341962</v>
      </c>
    </row>
    <row r="17" spans="1:10" x14ac:dyDescent="0.25">
      <c r="A17">
        <v>13.0730660142644</v>
      </c>
      <c r="B17">
        <v>8.8321778685932504</v>
      </c>
      <c r="C17">
        <f t="shared" si="1"/>
        <v>8.938039928381599</v>
      </c>
      <c r="D17">
        <f t="shared" si="0"/>
        <v>1.1206775702631898E-2</v>
      </c>
      <c r="F17">
        <v>61.290525669943698</v>
      </c>
      <c r="G17">
        <v>18.478153423603299</v>
      </c>
      <c r="H17">
        <v>58.823136445047297</v>
      </c>
      <c r="I17">
        <f t="shared" si="2"/>
        <v>30.909085177871798</v>
      </c>
      <c r="J17">
        <v>18.720336621708501</v>
      </c>
    </row>
    <row r="18" spans="1:10" x14ac:dyDescent="0.25">
      <c r="A18">
        <v>13.369615433874401</v>
      </c>
      <c r="B18">
        <v>9.2381230387506399</v>
      </c>
      <c r="C18">
        <f t="shared" si="1"/>
        <v>9.4322287380241523</v>
      </c>
      <c r="D18">
        <f t="shared" si="0"/>
        <v>3.7677022490459233E-2</v>
      </c>
      <c r="F18">
        <v>63.757929246968502</v>
      </c>
      <c r="G18">
        <v>18.233498968374501</v>
      </c>
      <c r="H18">
        <v>61.290525669943698</v>
      </c>
      <c r="I18">
        <f t="shared" si="2"/>
        <v>33.376474402768196</v>
      </c>
      <c r="J18">
        <v>18.478153423603299</v>
      </c>
    </row>
    <row r="19" spans="1:10" x14ac:dyDescent="0.25">
      <c r="A19">
        <v>13.7906286894325</v>
      </c>
      <c r="B19">
        <v>9.9055248589985503</v>
      </c>
      <c r="C19">
        <f t="shared" si="1"/>
        <v>10.140041021800174</v>
      </c>
      <c r="D19">
        <f t="shared" si="0"/>
        <v>5.4997830615197765E-2</v>
      </c>
      <c r="F19">
        <v>66.225318471864796</v>
      </c>
      <c r="G19">
        <v>17.9913157702692</v>
      </c>
      <c r="H19">
        <v>63.757929246968502</v>
      </c>
      <c r="I19">
        <f t="shared" si="2"/>
        <v>35.843877979793007</v>
      </c>
      <c r="J19">
        <v>18.233498968374501</v>
      </c>
    </row>
    <row r="20" spans="1:10" x14ac:dyDescent="0.25">
      <c r="A20">
        <v>14.290438076206399</v>
      </c>
      <c r="B20">
        <v>10.787601255199499</v>
      </c>
      <c r="C20">
        <f t="shared" si="1"/>
        <v>10.981395022313855</v>
      </c>
      <c r="D20">
        <f t="shared" si="0"/>
        <v>3.7556024172373047E-2</v>
      </c>
      <c r="F20">
        <v>68.6927651052751</v>
      </c>
      <c r="G20">
        <v>17.739247543669901</v>
      </c>
      <c r="H20">
        <v>66.225318471864796</v>
      </c>
      <c r="I20">
        <f t="shared" si="2"/>
        <v>38.311267204689301</v>
      </c>
      <c r="J20">
        <v>17.9913157702692</v>
      </c>
    </row>
    <row r="21" spans="1:10" x14ac:dyDescent="0.25">
      <c r="A21">
        <v>14.6273402934494</v>
      </c>
      <c r="B21">
        <v>11.412829307450901</v>
      </c>
      <c r="C21">
        <f t="shared" si="1"/>
        <v>11.543847682817731</v>
      </c>
      <c r="D21">
        <f t="shared" si="0"/>
        <v>1.7165814683763603E-2</v>
      </c>
      <c r="F21">
        <v>71.160283499327704</v>
      </c>
      <c r="G21">
        <v>17.4748230314529</v>
      </c>
      <c r="H21">
        <v>68.6927651052751</v>
      </c>
      <c r="I21">
        <f t="shared" si="2"/>
        <v>40.778713838099605</v>
      </c>
      <c r="J21">
        <v>17.739247543669901</v>
      </c>
    </row>
    <row r="22" spans="1:10" x14ac:dyDescent="0.25">
      <c r="A22">
        <v>15.353413767140299</v>
      </c>
      <c r="B22">
        <v>12.4243972233463</v>
      </c>
      <c r="C22">
        <f t="shared" si="1"/>
        <v>12.725895077601661</v>
      </c>
      <c r="D22">
        <f t="shared" si="0"/>
        <v>9.090095612058692E-2</v>
      </c>
      <c r="F22">
        <v>73.627830597637399</v>
      </c>
      <c r="G22">
        <v>17.2054560049889</v>
      </c>
      <c r="H22">
        <v>71.160283499327704</v>
      </c>
      <c r="I22">
        <f t="shared" si="2"/>
        <v>43.246232232152209</v>
      </c>
      <c r="J22">
        <v>17.4748230314529</v>
      </c>
    </row>
    <row r="23" spans="1:10" x14ac:dyDescent="0.25">
      <c r="A23">
        <v>15.734348314575399</v>
      </c>
      <c r="B23">
        <v>13.071042837334801</v>
      </c>
      <c r="C23">
        <f t="shared" si="1"/>
        <v>13.321645561750229</v>
      </c>
      <c r="D23">
        <f t="shared" si="0"/>
        <v>6.2801725484434884E-2</v>
      </c>
      <c r="F23">
        <v>76.095377695947107</v>
      </c>
      <c r="G23">
        <v>16.9360889785249</v>
      </c>
      <c r="H23">
        <v>73.627830597637399</v>
      </c>
      <c r="I23">
        <f t="shared" si="2"/>
        <v>45.713779330461904</v>
      </c>
      <c r="J23">
        <v>17.2054560049889</v>
      </c>
    </row>
    <row r="24" spans="1:10" x14ac:dyDescent="0.25">
      <c r="A24">
        <v>16.132741166759502</v>
      </c>
      <c r="B24">
        <v>13.7732917366026</v>
      </c>
      <c r="C24">
        <f t="shared" si="1"/>
        <v>13.92143731311493</v>
      </c>
      <c r="D24">
        <f t="shared" si="0"/>
        <v>2.1947111840170841E-2</v>
      </c>
      <c r="F24">
        <v>78.562953498513707</v>
      </c>
      <c r="G24">
        <v>16.661779437813799</v>
      </c>
      <c r="H24">
        <v>76.095377695947107</v>
      </c>
      <c r="I24">
        <f t="shared" si="2"/>
        <v>48.181326428771612</v>
      </c>
      <c r="J24">
        <v>16.9360889785249</v>
      </c>
    </row>
    <row r="25" spans="1:10" x14ac:dyDescent="0.25">
      <c r="A25">
        <v>16.711758050694201</v>
      </c>
      <c r="B25">
        <v>14.527189909752099</v>
      </c>
      <c r="C25">
        <f t="shared" si="1"/>
        <v>14.743893282452188</v>
      </c>
      <c r="D25">
        <f t="shared" si="0"/>
        <v>4.6960351739593433E-2</v>
      </c>
      <c r="F25">
        <v>81.030558005337298</v>
      </c>
      <c r="G25">
        <v>16.382527382855699</v>
      </c>
      <c r="H25">
        <v>78.562953498513707</v>
      </c>
      <c r="I25">
        <f t="shared" si="2"/>
        <v>50.648902231338212</v>
      </c>
      <c r="J25">
        <v>16.661779437813799</v>
      </c>
    </row>
    <row r="26" spans="1:10" x14ac:dyDescent="0.25">
      <c r="A26">
        <v>17.042937403794902</v>
      </c>
      <c r="B26">
        <v>15.1231431478913</v>
      </c>
      <c r="C26">
        <f t="shared" si="1"/>
        <v>15.185373559872682</v>
      </c>
      <c r="D26">
        <f t="shared" si="0"/>
        <v>3.8726241753725206E-3</v>
      </c>
      <c r="F26">
        <v>83.498062047261499</v>
      </c>
      <c r="G26">
        <v>16.1205741277623</v>
      </c>
      <c r="H26">
        <v>81.030558005337298</v>
      </c>
      <c r="I26">
        <f t="shared" si="2"/>
        <v>53.116506738161803</v>
      </c>
      <c r="J26">
        <v>16.382527382855699</v>
      </c>
    </row>
    <row r="27" spans="1:10" x14ac:dyDescent="0.25">
      <c r="A27">
        <v>17.669073739779702</v>
      </c>
      <c r="B27">
        <v>15.9458713792749</v>
      </c>
      <c r="C27">
        <f t="shared" si="1"/>
        <v>15.958430674519827</v>
      </c>
      <c r="D27">
        <f t="shared" si="0"/>
        <v>1.5773589704923881E-4</v>
      </c>
      <c r="F27">
        <v>85.965551737057197</v>
      </c>
      <c r="G27">
        <v>15.8610921297924</v>
      </c>
      <c r="H27">
        <v>83.498062047261499</v>
      </c>
      <c r="I27">
        <f t="shared" si="2"/>
        <v>55.584010780086004</v>
      </c>
      <c r="J27">
        <v>16.1205741277623</v>
      </c>
    </row>
    <row r="28" spans="1:10" x14ac:dyDescent="0.25">
      <c r="A28">
        <v>18.159357714798201</v>
      </c>
      <c r="B28">
        <v>16.628726373786701</v>
      </c>
      <c r="C28">
        <f t="shared" si="1"/>
        <v>16.50586713870047</v>
      </c>
      <c r="D28">
        <f t="shared" si="0"/>
        <v>1.5094391645973877E-2</v>
      </c>
      <c r="F28">
        <v>88.433055778981398</v>
      </c>
      <c r="G28">
        <v>15.5991388746989</v>
      </c>
      <c r="H28">
        <v>85.965551737057197</v>
      </c>
      <c r="I28">
        <f t="shared" si="2"/>
        <v>58.051500469881702</v>
      </c>
      <c r="J28">
        <v>15.8610921297924</v>
      </c>
    </row>
    <row r="29" spans="1:10" x14ac:dyDescent="0.25">
      <c r="A29">
        <v>18.691870962854299</v>
      </c>
      <c r="B29">
        <v>17.4884149456323</v>
      </c>
      <c r="C29">
        <f t="shared" si="1"/>
        <v>17.042838915969323</v>
      </c>
      <c r="D29">
        <f t="shared" si="0"/>
        <v>0.19853799821022211</v>
      </c>
      <c r="F29">
        <v>90.900574173034101</v>
      </c>
      <c r="G29">
        <v>15.334714362482</v>
      </c>
      <c r="H29">
        <v>88.433055778981398</v>
      </c>
      <c r="I29">
        <f t="shared" si="2"/>
        <v>60.519004511805903</v>
      </c>
      <c r="J29">
        <v>15.5991388746989</v>
      </c>
    </row>
    <row r="30" spans="1:10" x14ac:dyDescent="0.25">
      <c r="A30">
        <v>19.2591225867187</v>
      </c>
      <c r="B30">
        <v>18.0660712982558</v>
      </c>
      <c r="C30">
        <f t="shared" si="1"/>
        <v>17.550694633025518</v>
      </c>
      <c r="D30">
        <f t="shared" si="0"/>
        <v>0.26561310706388552</v>
      </c>
      <c r="F30">
        <v>93.368078214958302</v>
      </c>
      <c r="G30">
        <v>15.0727611073885</v>
      </c>
      <c r="H30">
        <v>90.900574173034101</v>
      </c>
      <c r="I30">
        <f t="shared" si="2"/>
        <v>62.986522905858607</v>
      </c>
      <c r="J30">
        <v>15.334714362482</v>
      </c>
    </row>
    <row r="31" spans="1:10" x14ac:dyDescent="0.25">
      <c r="A31">
        <v>20.378323052258899</v>
      </c>
      <c r="B31">
        <v>19.035376140936901</v>
      </c>
      <c r="C31">
        <f t="shared" si="1"/>
        <v>18.373170747540673</v>
      </c>
      <c r="D31">
        <f t="shared" si="0"/>
        <v>0.43851598304305273</v>
      </c>
      <c r="F31">
        <v>95.835662365519198</v>
      </c>
      <c r="G31">
        <v>14.7970141464266</v>
      </c>
      <c r="H31">
        <v>93.368078214958302</v>
      </c>
      <c r="I31">
        <f t="shared" si="2"/>
        <v>65.454026947782808</v>
      </c>
      <c r="J31">
        <v>15.0727611073885</v>
      </c>
    </row>
    <row r="32" spans="1:10" x14ac:dyDescent="0.25">
      <c r="A32">
        <v>22.083864387974</v>
      </c>
      <c r="B32">
        <v>19.893277627770001</v>
      </c>
      <c r="C32">
        <f t="shared" si="1"/>
        <v>19.244055561613667</v>
      </c>
      <c r="D32">
        <f t="shared" si="0"/>
        <v>0.42148929118429895</v>
      </c>
      <c r="F32">
        <v>98.303014538164305</v>
      </c>
      <c r="G32">
        <v>14.5612108828192</v>
      </c>
      <c r="H32">
        <v>95.835662365519198</v>
      </c>
      <c r="I32">
        <f t="shared" si="2"/>
        <v>67.921611098343703</v>
      </c>
      <c r="J32">
        <v>14.7970141464266</v>
      </c>
    </row>
    <row r="33" spans="1:10" x14ac:dyDescent="0.25">
      <c r="A33">
        <v>24.289762490695299</v>
      </c>
      <c r="B33">
        <v>20.376078894469</v>
      </c>
      <c r="C33">
        <f t="shared" si="1"/>
        <v>19.891441919268193</v>
      </c>
      <c r="D33">
        <f t="shared" si="0"/>
        <v>0.23487299773178791</v>
      </c>
      <c r="F33">
        <v>100.770489875831</v>
      </c>
      <c r="G33">
        <v>14.3042001419728</v>
      </c>
      <c r="H33">
        <v>98.303014538164305</v>
      </c>
      <c r="I33">
        <f t="shared" si="2"/>
        <v>70.38896327098881</v>
      </c>
      <c r="J33">
        <v>14.5612108828192</v>
      </c>
    </row>
    <row r="34" spans="1:10" x14ac:dyDescent="0.25">
      <c r="A34">
        <v>25.884012173960102</v>
      </c>
      <c r="B34">
        <v>20.4776105210316</v>
      </c>
      <c r="C34">
        <f t="shared" si="1"/>
        <v>20.151326384107499</v>
      </c>
      <c r="D34">
        <f t="shared" si="0"/>
        <v>0.1064613380083059</v>
      </c>
      <c r="F34">
        <v>103.237749931571</v>
      </c>
      <c r="G34">
        <v>14.0842582579793</v>
      </c>
      <c r="H34">
        <v>100.770489875831</v>
      </c>
      <c r="I34">
        <f t="shared" si="2"/>
        <v>72.856438608655509</v>
      </c>
      <c r="J34">
        <v>14.3042001419728</v>
      </c>
    </row>
    <row r="35" spans="1:10" x14ac:dyDescent="0.25">
      <c r="A35">
        <v>27.914051267175498</v>
      </c>
      <c r="B35">
        <v>20.541653121745</v>
      </c>
      <c r="C35">
        <f t="shared" si="1"/>
        <v>20.33931634067347</v>
      </c>
      <c r="D35">
        <f t="shared" si="0"/>
        <v>4.0940172974388248E-2</v>
      </c>
      <c r="F35">
        <v>105.70519656498099</v>
      </c>
      <c r="G35">
        <v>13.8321900313799</v>
      </c>
      <c r="H35">
        <v>103.237749931571</v>
      </c>
      <c r="I35">
        <f t="shared" si="2"/>
        <v>75.323698664395508</v>
      </c>
      <c r="J35">
        <v>14.0842582579793</v>
      </c>
    </row>
    <row r="36" spans="1:10" x14ac:dyDescent="0.25">
      <c r="F36">
        <v>108.172499677107</v>
      </c>
      <c r="G36">
        <v>13.6048343760158</v>
      </c>
      <c r="H36">
        <v>105.70519656498099</v>
      </c>
      <c r="I36">
        <f t="shared" si="2"/>
        <v>77.7911452978055</v>
      </c>
      <c r="J36">
        <v>13.8321900313799</v>
      </c>
    </row>
    <row r="37" spans="1:10" x14ac:dyDescent="0.25">
      <c r="F37">
        <v>110.639788437104</v>
      </c>
      <c r="G37">
        <v>13.379949977775199</v>
      </c>
      <c r="H37">
        <v>108.172499677107</v>
      </c>
      <c r="I37">
        <f t="shared" si="2"/>
        <v>80.258448409931503</v>
      </c>
      <c r="J37">
        <v>13.6048343760158</v>
      </c>
    </row>
    <row r="38" spans="1:10" x14ac:dyDescent="0.25">
      <c r="F38">
        <v>113.106909755602</v>
      </c>
      <c r="G38">
        <v>13.1838969126424</v>
      </c>
      <c r="H38">
        <v>110.639788437104</v>
      </c>
      <c r="I38">
        <f t="shared" si="2"/>
        <v>82.725737169928507</v>
      </c>
      <c r="J38">
        <v>13.379949977775199</v>
      </c>
    </row>
    <row r="39" spans="1:10" x14ac:dyDescent="0.25">
      <c r="F39">
        <v>115.57400715388501</v>
      </c>
      <c r="G39">
        <v>12.991962609382099</v>
      </c>
      <c r="H39">
        <v>113.106909755602</v>
      </c>
      <c r="I39">
        <f t="shared" si="2"/>
        <v>85.192858488426509</v>
      </c>
      <c r="J39">
        <v>13.1838969126424</v>
      </c>
    </row>
    <row r="40" spans="1:10" x14ac:dyDescent="0.25">
      <c r="F40">
        <v>118.04098016705601</v>
      </c>
      <c r="G40">
        <v>12.821445867859</v>
      </c>
      <c r="H40">
        <v>115.57400715388501</v>
      </c>
      <c r="I40">
        <f t="shared" si="2"/>
        <v>87.659955886709511</v>
      </c>
      <c r="J40">
        <v>12.991962609382099</v>
      </c>
    </row>
    <row r="41" spans="1:10" x14ac:dyDescent="0.25">
      <c r="F41">
        <v>120.507838363198</v>
      </c>
      <c r="G41">
        <v>12.6706991833241</v>
      </c>
      <c r="H41">
        <v>118.04098016705601</v>
      </c>
      <c r="I41">
        <f t="shared" si="2"/>
        <v>90.126928899880511</v>
      </c>
      <c r="J41">
        <v>12.821445867859</v>
      </c>
    </row>
    <row r="42" spans="1:10" x14ac:dyDescent="0.25">
      <c r="F42">
        <v>122.97450998167</v>
      </c>
      <c r="G42">
        <v>12.552078841395</v>
      </c>
      <c r="H42">
        <v>120.507838363198</v>
      </c>
      <c r="I42">
        <f t="shared" si="2"/>
        <v>92.59378709602251</v>
      </c>
      <c r="J42">
        <v>12.6706991833241</v>
      </c>
    </row>
    <row r="43" spans="1:10" x14ac:dyDescent="0.25">
      <c r="F43">
        <v>125.441081135243</v>
      </c>
      <c r="G43">
        <v>12.450757299330601</v>
      </c>
      <c r="H43">
        <v>122.97450998167</v>
      </c>
      <c r="I43">
        <f t="shared" si="2"/>
        <v>95.060458714494501</v>
      </c>
      <c r="J43">
        <v>12.552078841395</v>
      </c>
    </row>
    <row r="44" spans="1:10" x14ac:dyDescent="0.25">
      <c r="F44">
        <v>126.898518254709</v>
      </c>
      <c r="G44">
        <v>12.4050390425454</v>
      </c>
      <c r="H44">
        <v>125.441081135243</v>
      </c>
      <c r="I44">
        <f t="shared" si="2"/>
        <v>97.527029868067501</v>
      </c>
      <c r="J44">
        <v>12.450757299330601</v>
      </c>
    </row>
    <row r="45" spans="1:10" x14ac:dyDescent="0.25">
      <c r="H45">
        <v>126.898518254709</v>
      </c>
      <c r="I45">
        <f t="shared" si="2"/>
        <v>98.984466987533509</v>
      </c>
      <c r="J45">
        <v>12.4050390425454</v>
      </c>
    </row>
  </sheetData>
  <sortState ref="A5:B75">
    <sortCondition ref="A5:A7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9" zoomScaleNormal="100" workbookViewId="0">
      <selection activeCell="C47" sqref="C47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0.23108527369493909</v>
      </c>
      <c r="C2" t="s">
        <v>6</v>
      </c>
      <c r="D2">
        <v>18.785674649837713</v>
      </c>
    </row>
    <row r="3" spans="1:10" x14ac:dyDescent="0.25">
      <c r="A3" t="s">
        <v>24</v>
      </c>
      <c r="C3" t="s">
        <v>2</v>
      </c>
      <c r="D3">
        <f>SUM(D5:D69)</f>
        <v>8.9149808870028533</v>
      </c>
      <c r="F3" t="s">
        <v>23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22</v>
      </c>
      <c r="J4" t="s">
        <v>1</v>
      </c>
    </row>
    <row r="5" spans="1:10" x14ac:dyDescent="0.25">
      <c r="A5">
        <v>1.01094095745046</v>
      </c>
      <c r="B5">
        <v>0.58935335991456095</v>
      </c>
      <c r="C5">
        <f>MAX($B$5:$B$69)/(1+EXP(-1*$B$2*(A5-$D$2)))</f>
        <v>0.39956936584343561</v>
      </c>
      <c r="D5">
        <f t="shared" ref="D5:D47" si="0">(B5-C5)^2</f>
        <v>3.6017964405588937E-2</v>
      </c>
      <c r="F5">
        <v>49.149081799502703</v>
      </c>
      <c r="G5">
        <v>24.627061315925001</v>
      </c>
      <c r="H5">
        <v>46.682729491808701</v>
      </c>
      <c r="I5">
        <f>H5-$H$5</f>
        <v>0</v>
      </c>
      <c r="J5">
        <v>24.690700333260299</v>
      </c>
    </row>
    <row r="6" spans="1:10" x14ac:dyDescent="0.25">
      <c r="A6">
        <v>3.47344456231761</v>
      </c>
      <c r="B6">
        <v>1.00336474807394</v>
      </c>
      <c r="C6">
        <f t="shared" ref="C6:C47" si="1">MAX($B$5:$B$69)/(1+EXP(-1*$B$2*(A6-$D$2)))</f>
        <v>0.69722375325325625</v>
      </c>
      <c r="D6">
        <f t="shared" si="0"/>
        <v>9.3722308709797947E-2</v>
      </c>
      <c r="F6">
        <v>51.615736721986401</v>
      </c>
      <c r="G6">
        <v>24.5113158144976</v>
      </c>
      <c r="H6">
        <v>49.149081799502703</v>
      </c>
      <c r="I6">
        <f t="shared" ref="I6:I38" si="2">H6-$H$5</f>
        <v>2.4663523076940024</v>
      </c>
      <c r="J6">
        <v>24.627061315925001</v>
      </c>
    </row>
    <row r="7" spans="1:10" x14ac:dyDescent="0.25">
      <c r="A7">
        <v>5.1279819455681803</v>
      </c>
      <c r="B7">
        <v>1.57409569680605</v>
      </c>
      <c r="C7">
        <f t="shared" si="1"/>
        <v>1.0086625106707834</v>
      </c>
      <c r="D7">
        <f t="shared" si="0"/>
        <v>0.31971468798307906</v>
      </c>
      <c r="F7">
        <v>54.082456180886801</v>
      </c>
      <c r="G7">
        <v>24.3844579488234</v>
      </c>
      <c r="H7">
        <v>51.615736721986401</v>
      </c>
      <c r="I7">
        <f t="shared" si="2"/>
        <v>4.9330072301777008</v>
      </c>
      <c r="J7">
        <v>24.5113158144976</v>
      </c>
    </row>
    <row r="8" spans="1:10" x14ac:dyDescent="0.25">
      <c r="A8">
        <v>6.2632676026317204</v>
      </c>
      <c r="B8">
        <v>2.0333746868082399</v>
      </c>
      <c r="C8">
        <f t="shared" si="1"/>
        <v>1.2953653549855391</v>
      </c>
      <c r="D8">
        <f t="shared" si="0"/>
        <v>0.54465777385738923</v>
      </c>
      <c r="F8">
        <v>56.549189991915597</v>
      </c>
      <c r="G8">
        <v>24.2551288260257</v>
      </c>
      <c r="H8">
        <v>54.082456180886801</v>
      </c>
      <c r="I8">
        <f t="shared" si="2"/>
        <v>7.3997266890781006</v>
      </c>
      <c r="J8">
        <v>24.3844579488234</v>
      </c>
    </row>
    <row r="9" spans="1:10" x14ac:dyDescent="0.25">
      <c r="A9">
        <v>7.3902614594247797</v>
      </c>
      <c r="B9">
        <v>2.4646862174775799</v>
      </c>
      <c r="C9">
        <f t="shared" si="1"/>
        <v>1.6548950314712778</v>
      </c>
      <c r="D9">
        <f t="shared" si="0"/>
        <v>0.65576176493349336</v>
      </c>
      <c r="F9">
        <v>59.0159285869873</v>
      </c>
      <c r="G9">
        <v>24.124975950853401</v>
      </c>
      <c r="H9">
        <v>56.549189991915597</v>
      </c>
      <c r="I9">
        <f t="shared" si="2"/>
        <v>9.8664605001068963</v>
      </c>
      <c r="J9">
        <v>24.2551288260257</v>
      </c>
    </row>
    <row r="10" spans="1:10" x14ac:dyDescent="0.25">
      <c r="A10">
        <v>8.2509217780943391</v>
      </c>
      <c r="B10">
        <v>2.7893526964898099</v>
      </c>
      <c r="C10">
        <f t="shared" si="1"/>
        <v>1.9896979269381641</v>
      </c>
      <c r="D10">
        <f t="shared" si="0"/>
        <v>0.63944775046669577</v>
      </c>
      <c r="F10">
        <v>61.483030769313899</v>
      </c>
      <c r="G10">
        <v>23.932217895218699</v>
      </c>
      <c r="H10">
        <v>59.0159285869873</v>
      </c>
      <c r="I10">
        <f t="shared" si="2"/>
        <v>12.3331990951786</v>
      </c>
      <c r="J10">
        <v>24.124975950853401</v>
      </c>
    </row>
    <row r="11" spans="1:10" x14ac:dyDescent="0.25">
      <c r="A11">
        <v>9.4578493213264796</v>
      </c>
      <c r="B11">
        <v>3.3264386259989398</v>
      </c>
      <c r="C11">
        <f t="shared" si="1"/>
        <v>2.5632956692697215</v>
      </c>
      <c r="D11">
        <f t="shared" si="0"/>
        <v>0.58238717240541349</v>
      </c>
      <c r="F11">
        <v>63.950032486741101</v>
      </c>
      <c r="G11">
        <v>23.756758639448499</v>
      </c>
      <c r="H11">
        <v>61.483030769313899</v>
      </c>
      <c r="I11">
        <f t="shared" si="2"/>
        <v>14.800301277505199</v>
      </c>
      <c r="J11">
        <v>23.932217895218699</v>
      </c>
    </row>
    <row r="12" spans="1:10" x14ac:dyDescent="0.25">
      <c r="A12">
        <v>10.524972805907201</v>
      </c>
      <c r="B12">
        <v>3.8427716558417901</v>
      </c>
      <c r="C12">
        <f t="shared" si="1"/>
        <v>3.1876063772818282</v>
      </c>
      <c r="D12">
        <f t="shared" si="0"/>
        <v>0.42924154223055261</v>
      </c>
      <c r="F12">
        <v>66.304902459527398</v>
      </c>
      <c r="G12">
        <v>23.588466029336601</v>
      </c>
      <c r="H12">
        <v>63.950032486741101</v>
      </c>
      <c r="I12">
        <f t="shared" si="2"/>
        <v>17.2673029949324</v>
      </c>
      <c r="J12">
        <v>23.756758639448499</v>
      </c>
    </row>
    <row r="13" spans="1:10" x14ac:dyDescent="0.25">
      <c r="A13">
        <v>11.4169423538715</v>
      </c>
      <c r="B13">
        <v>4.3093187796902299</v>
      </c>
      <c r="C13">
        <f t="shared" si="1"/>
        <v>3.8048172485213256</v>
      </c>
      <c r="D13">
        <f t="shared" si="0"/>
        <v>0.25452179495176891</v>
      </c>
      <c r="F13">
        <v>68.884122034366499</v>
      </c>
      <c r="G13">
        <v>23.3910125851671</v>
      </c>
      <c r="H13">
        <v>66.304902459527398</v>
      </c>
      <c r="I13">
        <f t="shared" si="2"/>
        <v>19.622172967718697</v>
      </c>
      <c r="J13">
        <v>23.588466029336601</v>
      </c>
    </row>
    <row r="14" spans="1:10" x14ac:dyDescent="0.25">
      <c r="A14">
        <v>12.112517404477501</v>
      </c>
      <c r="B14">
        <v>4.7472436394830799</v>
      </c>
      <c r="C14">
        <f t="shared" si="1"/>
        <v>4.3513605367144166</v>
      </c>
      <c r="D14">
        <f t="shared" si="0"/>
        <v>0.15672343105774406</v>
      </c>
      <c r="F14">
        <v>71.351324681592502</v>
      </c>
      <c r="G14">
        <v>23.180955729667598</v>
      </c>
      <c r="H14">
        <v>68.884122034366499</v>
      </c>
      <c r="I14">
        <f t="shared" si="2"/>
        <v>22.201392542557798</v>
      </c>
      <c r="J14">
        <v>23.3910125851671</v>
      </c>
    </row>
    <row r="15" spans="1:10" x14ac:dyDescent="0.25">
      <c r="A15">
        <v>12.9436090635509</v>
      </c>
      <c r="B15">
        <v>5.3890223899528404</v>
      </c>
      <c r="C15">
        <f t="shared" si="1"/>
        <v>5.0830217967973086</v>
      </c>
      <c r="D15">
        <f t="shared" si="0"/>
        <v>9.3636363011537327E-2</v>
      </c>
      <c r="F15">
        <v>73.818541680947007</v>
      </c>
      <c r="G15">
        <v>22.9684276170447</v>
      </c>
      <c r="H15">
        <v>71.351324681592502</v>
      </c>
      <c r="I15">
        <f t="shared" si="2"/>
        <v>24.668595189783801</v>
      </c>
      <c r="J15">
        <v>23.180955729667598</v>
      </c>
    </row>
    <row r="16" spans="1:10" x14ac:dyDescent="0.25">
      <c r="A16">
        <v>13.6126878659403</v>
      </c>
      <c r="B16">
        <v>5.9851249118197902</v>
      </c>
      <c r="C16">
        <f t="shared" si="1"/>
        <v>5.7355102166274783</v>
      </c>
      <c r="D16">
        <f t="shared" si="0"/>
        <v>6.2307496055950796E-2</v>
      </c>
      <c r="F16">
        <v>76.285729976044607</v>
      </c>
      <c r="G16">
        <v>22.760842018668701</v>
      </c>
      <c r="H16">
        <v>73.818541680947007</v>
      </c>
      <c r="I16">
        <f t="shared" si="2"/>
        <v>27.135812189138306</v>
      </c>
      <c r="J16">
        <v>22.9684276170447</v>
      </c>
    </row>
    <row r="17" spans="1:10" x14ac:dyDescent="0.25">
      <c r="A17">
        <v>14.538575613617001</v>
      </c>
      <c r="B17">
        <v>6.6624553017587402</v>
      </c>
      <c r="C17">
        <f t="shared" si="1"/>
        <v>6.7308267464794707</v>
      </c>
      <c r="D17">
        <f t="shared" si="0"/>
        <v>4.6746544531998963E-3</v>
      </c>
      <c r="F17">
        <v>78.7528752147566</v>
      </c>
      <c r="G17">
        <v>22.560670191663402</v>
      </c>
      <c r="H17">
        <v>76.285729976044607</v>
      </c>
      <c r="I17">
        <f t="shared" si="2"/>
        <v>29.603000484235906</v>
      </c>
      <c r="J17">
        <v>22.760842018668701</v>
      </c>
    </row>
    <row r="18" spans="1:10" x14ac:dyDescent="0.25">
      <c r="A18">
        <v>15.3188254906757</v>
      </c>
      <c r="B18">
        <v>7.41680653871415</v>
      </c>
      <c r="C18">
        <f t="shared" si="1"/>
        <v>7.6487391691513578</v>
      </c>
      <c r="D18">
        <f t="shared" si="0"/>
        <v>5.3792745061522408E-2</v>
      </c>
      <c r="F18">
        <v>81.220163974753603</v>
      </c>
      <c r="G18">
        <v>22.335785793422801</v>
      </c>
      <c r="H18">
        <v>78.7528752147566</v>
      </c>
      <c r="I18">
        <f t="shared" si="2"/>
        <v>32.070145722947899</v>
      </c>
      <c r="J18">
        <v>22.560670191663402</v>
      </c>
    </row>
    <row r="19" spans="1:10" x14ac:dyDescent="0.25">
      <c r="A19">
        <v>15.9874720206238</v>
      </c>
      <c r="B19">
        <v>8.0873409715634104</v>
      </c>
      <c r="C19">
        <f t="shared" si="1"/>
        <v>8.4874490959624147</v>
      </c>
      <c r="D19">
        <f t="shared" si="0"/>
        <v>0.16008651121008913</v>
      </c>
      <c r="F19">
        <v>83.687481439007499</v>
      </c>
      <c r="G19">
        <v>22.105958880935098</v>
      </c>
      <c r="H19">
        <v>81.220163974753603</v>
      </c>
      <c r="I19">
        <f t="shared" si="2"/>
        <v>34.537434482944903</v>
      </c>
      <c r="J19">
        <v>22.335785793422801</v>
      </c>
    </row>
    <row r="20" spans="1:10" x14ac:dyDescent="0.25">
      <c r="A20">
        <v>16.655908052687501</v>
      </c>
      <c r="B20">
        <v>8.7941205088909999</v>
      </c>
      <c r="C20">
        <f t="shared" si="1"/>
        <v>9.3672912536187791</v>
      </c>
      <c r="D20">
        <f t="shared" si="0"/>
        <v>0.328524702611797</v>
      </c>
      <c r="F20">
        <v>86.154798903261394</v>
      </c>
      <c r="G20">
        <v>21.876131968447499</v>
      </c>
      <c r="H20">
        <v>83.687481439007499</v>
      </c>
      <c r="I20">
        <f t="shared" si="2"/>
        <v>37.004751947198798</v>
      </c>
      <c r="J20">
        <v>22.105958880935098</v>
      </c>
    </row>
    <row r="21" spans="1:10" x14ac:dyDescent="0.25">
      <c r="A21">
        <v>17.044845346965801</v>
      </c>
      <c r="B21">
        <v>9.4664671969641692</v>
      </c>
      <c r="C21">
        <f t="shared" si="1"/>
        <v>9.8951602485113703</v>
      </c>
      <c r="D21">
        <f t="shared" si="0"/>
        <v>0.18377773244485127</v>
      </c>
      <c r="F21">
        <v>88.622159423900698</v>
      </c>
      <c r="G21">
        <v>21.638891284589299</v>
      </c>
      <c r="H21">
        <v>86.154798903261394</v>
      </c>
      <c r="I21">
        <f t="shared" si="2"/>
        <v>39.472069411452694</v>
      </c>
      <c r="J21">
        <v>21.876131968447499</v>
      </c>
    </row>
    <row r="22" spans="1:10" x14ac:dyDescent="0.25">
      <c r="A22">
        <v>17.436082816260299</v>
      </c>
      <c r="B22">
        <v>10.0147732248412</v>
      </c>
      <c r="C22">
        <f t="shared" si="1"/>
        <v>10.435726071828554</v>
      </c>
      <c r="D22">
        <f t="shared" si="0"/>
        <v>0.17720129938675924</v>
      </c>
      <c r="F22">
        <v>91.089577353053997</v>
      </c>
      <c r="G22">
        <v>21.391765572236999</v>
      </c>
      <c r="H22">
        <v>88.622159423900698</v>
      </c>
      <c r="I22">
        <f t="shared" si="2"/>
        <v>41.939429932091997</v>
      </c>
      <c r="J22">
        <v>21.638891284589299</v>
      </c>
    </row>
    <row r="23" spans="1:10" x14ac:dyDescent="0.25">
      <c r="A23">
        <v>18.067401970035899</v>
      </c>
      <c r="B23">
        <v>10.959765501471701</v>
      </c>
      <c r="C23">
        <f t="shared" si="1"/>
        <v>11.323141489614528</v>
      </c>
      <c r="D23">
        <f t="shared" si="0"/>
        <v>0.13204210875877637</v>
      </c>
      <c r="F23">
        <v>93.556880465179404</v>
      </c>
      <c r="G23">
        <v>21.164409916872799</v>
      </c>
      <c r="H23">
        <v>91.089577353053997</v>
      </c>
      <c r="I23">
        <f t="shared" si="2"/>
        <v>44.406847861245296</v>
      </c>
      <c r="J23">
        <v>21.391765572236999</v>
      </c>
    </row>
    <row r="24" spans="1:10" x14ac:dyDescent="0.25">
      <c r="A24">
        <v>18.669018786273899</v>
      </c>
      <c r="B24">
        <v>11.7730150332044</v>
      </c>
      <c r="C24">
        <f t="shared" si="1"/>
        <v>12.178960649582326</v>
      </c>
      <c r="D24">
        <f t="shared" si="0"/>
        <v>0.16479184345645392</v>
      </c>
      <c r="F24">
        <v>96.024226633690304</v>
      </c>
      <c r="G24">
        <v>20.929640490138102</v>
      </c>
      <c r="H24">
        <v>93.556880465179404</v>
      </c>
      <c r="I24">
        <f t="shared" si="2"/>
        <v>46.874150973370703</v>
      </c>
      <c r="J24">
        <v>21.164409916872799</v>
      </c>
    </row>
    <row r="25" spans="1:10" x14ac:dyDescent="0.25">
      <c r="A25">
        <v>19.380242142320999</v>
      </c>
      <c r="B25">
        <v>12.5605387506385</v>
      </c>
      <c r="C25">
        <f t="shared" si="1"/>
        <v>13.192118086623923</v>
      </c>
      <c r="D25">
        <f t="shared" si="0"/>
        <v>0.39889245764378772</v>
      </c>
      <c r="F25">
        <v>98.491601506458096</v>
      </c>
      <c r="G25">
        <v>20.689928549156399</v>
      </c>
      <c r="H25">
        <v>96.024226633690304</v>
      </c>
      <c r="I25">
        <f t="shared" si="2"/>
        <v>49.341497141881604</v>
      </c>
      <c r="J25">
        <v>20.929640490138102</v>
      </c>
    </row>
    <row r="26" spans="1:10" x14ac:dyDescent="0.25">
      <c r="A26">
        <v>20.136227096490199</v>
      </c>
      <c r="B26">
        <v>13.542229195553199</v>
      </c>
      <c r="C26">
        <f t="shared" si="1"/>
        <v>14.256311685102908</v>
      </c>
      <c r="D26">
        <f t="shared" si="0"/>
        <v>0.50991380188150981</v>
      </c>
      <c r="F26">
        <v>100.959005083482</v>
      </c>
      <c r="G26">
        <v>20.445274093927601</v>
      </c>
      <c r="H26">
        <v>98.491601506458096</v>
      </c>
      <c r="I26">
        <f t="shared" si="2"/>
        <v>51.808872014649396</v>
      </c>
      <c r="J26">
        <v>20.689928549156399</v>
      </c>
    </row>
    <row r="27" spans="1:10" x14ac:dyDescent="0.25">
      <c r="A27">
        <v>20.402481314449702</v>
      </c>
      <c r="B27">
        <v>14.1991717142231</v>
      </c>
      <c r="C27">
        <f t="shared" si="1"/>
        <v>14.625127919953433</v>
      </c>
      <c r="D27">
        <f t="shared" si="0"/>
        <v>0.18143868920018213</v>
      </c>
      <c r="F27">
        <v>103.426394308379</v>
      </c>
      <c r="G27">
        <v>20.203090895822399</v>
      </c>
      <c r="H27">
        <v>100.959005083482</v>
      </c>
      <c r="I27">
        <f t="shared" si="2"/>
        <v>54.276275591673297</v>
      </c>
      <c r="J27">
        <v>20.445274093927601</v>
      </c>
    </row>
    <row r="28" spans="1:10" x14ac:dyDescent="0.25">
      <c r="A28">
        <v>21.047436352912701</v>
      </c>
      <c r="B28">
        <v>14.907634059972899</v>
      </c>
      <c r="C28">
        <f t="shared" si="1"/>
        <v>15.500068876067134</v>
      </c>
      <c r="D28">
        <f t="shared" si="0"/>
        <v>0.35097901132060977</v>
      </c>
      <c r="F28">
        <v>105.89366871624701</v>
      </c>
      <c r="G28">
        <v>19.980677754705301</v>
      </c>
      <c r="H28">
        <v>103.426394308379</v>
      </c>
      <c r="I28">
        <f t="shared" si="2"/>
        <v>56.743664816570302</v>
      </c>
      <c r="J28">
        <v>20.203090895822399</v>
      </c>
    </row>
    <row r="29" spans="1:10" x14ac:dyDescent="0.25">
      <c r="A29">
        <v>21.401267463918501</v>
      </c>
      <c r="B29">
        <v>15.925344815003999</v>
      </c>
      <c r="C29">
        <f t="shared" si="1"/>
        <v>15.96668625961969</v>
      </c>
      <c r="D29">
        <f t="shared" si="0"/>
        <v>1.7091150429122467E-3</v>
      </c>
      <c r="F29">
        <v>108.36079838273901</v>
      </c>
      <c r="G29">
        <v>19.783187269321601</v>
      </c>
      <c r="H29">
        <v>105.89366871624701</v>
      </c>
      <c r="I29">
        <f t="shared" si="2"/>
        <v>59.210939224438306</v>
      </c>
      <c r="J29">
        <v>19.980677754705301</v>
      </c>
    </row>
    <row r="30" spans="1:10" x14ac:dyDescent="0.25">
      <c r="A30">
        <v>21.733590998990302</v>
      </c>
      <c r="B30">
        <v>16.6049405239728</v>
      </c>
      <c r="C30">
        <f t="shared" si="1"/>
        <v>16.394895308523392</v>
      </c>
      <c r="D30">
        <f t="shared" si="0"/>
        <v>4.4118992533188468E-2</v>
      </c>
      <c r="F30">
        <v>110.828088362828</v>
      </c>
      <c r="G30">
        <v>19.5580927865829</v>
      </c>
      <c r="H30">
        <v>108.36079838273901</v>
      </c>
      <c r="I30">
        <f t="shared" si="2"/>
        <v>61.678068890930305</v>
      </c>
      <c r="J30">
        <v>19.783187269321601</v>
      </c>
    </row>
    <row r="31" spans="1:10" x14ac:dyDescent="0.25">
      <c r="A31">
        <v>22.178320404357201</v>
      </c>
      <c r="B31">
        <v>17.230168576224099</v>
      </c>
      <c r="C31">
        <f t="shared" si="1"/>
        <v>16.951141413559114</v>
      </c>
      <c r="D31">
        <f t="shared" si="0"/>
        <v>7.7856157504871848E-2</v>
      </c>
      <c r="F31">
        <v>113.29523360154</v>
      </c>
      <c r="G31">
        <v>19.357920959577498</v>
      </c>
      <c r="H31">
        <v>110.828088362828</v>
      </c>
      <c r="I31">
        <f t="shared" si="2"/>
        <v>64.145358871019297</v>
      </c>
      <c r="J31">
        <v>19.5580927865829</v>
      </c>
    </row>
    <row r="32" spans="1:10" x14ac:dyDescent="0.25">
      <c r="A32">
        <v>22.511591179909001</v>
      </c>
      <c r="B32">
        <v>17.746661315040502</v>
      </c>
      <c r="C32">
        <f t="shared" si="1"/>
        <v>17.354364102260227</v>
      </c>
      <c r="D32">
        <f t="shared" si="0"/>
        <v>0.15389710315517188</v>
      </c>
      <c r="F32">
        <v>115.762364488123</v>
      </c>
      <c r="G32">
        <v>19.160220389695599</v>
      </c>
      <c r="H32">
        <v>113.29523360154</v>
      </c>
      <c r="I32">
        <f t="shared" si="2"/>
        <v>66.612504109731304</v>
      </c>
      <c r="J32">
        <v>19.357920959577498</v>
      </c>
    </row>
    <row r="33" spans="1:10" x14ac:dyDescent="0.25">
      <c r="A33">
        <v>23.234195527647699</v>
      </c>
      <c r="B33">
        <v>18.504572339042799</v>
      </c>
      <c r="C33">
        <f t="shared" si="1"/>
        <v>18.185332301710918</v>
      </c>
      <c r="D33">
        <f t="shared" si="0"/>
        <v>0.10191420143566042</v>
      </c>
      <c r="F33">
        <v>118.229337501294</v>
      </c>
      <c r="G33">
        <v>18.9897036481726</v>
      </c>
      <c r="H33">
        <v>115.762364488123</v>
      </c>
      <c r="I33">
        <f t="shared" si="2"/>
        <v>69.079634996314297</v>
      </c>
      <c r="J33">
        <v>19.160220389695599</v>
      </c>
    </row>
    <row r="34" spans="1:10" x14ac:dyDescent="0.25">
      <c r="A34">
        <v>23.7697426862028</v>
      </c>
      <c r="B34">
        <v>19.113880172224999</v>
      </c>
      <c r="C34">
        <f t="shared" si="1"/>
        <v>18.760721353745971</v>
      </c>
      <c r="D34">
        <f t="shared" si="0"/>
        <v>0.12472115106950256</v>
      </c>
      <c r="F34">
        <v>120.696195697436</v>
      </c>
      <c r="G34">
        <v>18.8389569636376</v>
      </c>
      <c r="H34">
        <v>118.229337501294</v>
      </c>
      <c r="I34">
        <f t="shared" si="2"/>
        <v>71.546608009485297</v>
      </c>
      <c r="J34">
        <v>18.9897036481726</v>
      </c>
    </row>
    <row r="35" spans="1:10" x14ac:dyDescent="0.25">
      <c r="A35">
        <v>24.427788782195702</v>
      </c>
      <c r="B35">
        <v>19.885882486362298</v>
      </c>
      <c r="C35">
        <f t="shared" si="1"/>
        <v>19.418628805710298</v>
      </c>
      <c r="D35">
        <f t="shared" si="0"/>
        <v>0.21832600208284123</v>
      </c>
      <c r="F35">
        <v>123.163082597835</v>
      </c>
      <c r="G35">
        <v>18.6832677648557</v>
      </c>
      <c r="H35">
        <v>120.696195697436</v>
      </c>
      <c r="I35">
        <f t="shared" si="2"/>
        <v>74.013466205627296</v>
      </c>
      <c r="J35">
        <v>18.8389569636376</v>
      </c>
    </row>
    <row r="36" spans="1:10" x14ac:dyDescent="0.25">
      <c r="A36">
        <v>25.118881832412299</v>
      </c>
      <c r="B36">
        <v>20.6172735897248</v>
      </c>
      <c r="C36">
        <f t="shared" si="1"/>
        <v>20.050554127889637</v>
      </c>
      <c r="D36">
        <f t="shared" si="0"/>
        <v>0.32117094842273675</v>
      </c>
      <c r="F36">
        <v>125.62976856843601</v>
      </c>
      <c r="G36">
        <v>18.562176165803098</v>
      </c>
      <c r="H36">
        <v>123.163082597835</v>
      </c>
      <c r="I36">
        <f t="shared" si="2"/>
        <v>76.4803531060263</v>
      </c>
      <c r="J36">
        <v>18.6832677648557</v>
      </c>
    </row>
    <row r="37" spans="1:10" x14ac:dyDescent="0.25">
      <c r="A37">
        <v>25.965466780162402</v>
      </c>
      <c r="B37">
        <v>21.348518572575301</v>
      </c>
      <c r="C37">
        <f t="shared" si="1"/>
        <v>20.743227522426309</v>
      </c>
      <c r="D37">
        <f t="shared" si="0"/>
        <v>0.36637725539046939</v>
      </c>
      <c r="F37">
        <v>127.872114824005</v>
      </c>
      <c r="G37">
        <v>18.468542979234002</v>
      </c>
      <c r="H37">
        <v>125.62976856843601</v>
      </c>
      <c r="I37">
        <f t="shared" si="2"/>
        <v>78.947039076627306</v>
      </c>
      <c r="J37">
        <v>18.562176165803098</v>
      </c>
    </row>
    <row r="38" spans="1:10" x14ac:dyDescent="0.25">
      <c r="A38">
        <v>26.970504716799301</v>
      </c>
      <c r="B38">
        <v>21.998212070349499</v>
      </c>
      <c r="C38">
        <f t="shared" si="1"/>
        <v>21.454104010201441</v>
      </c>
      <c r="D38">
        <f t="shared" si="0"/>
        <v>0.29605358111808333</v>
      </c>
      <c r="H38">
        <v>127.872114824005</v>
      </c>
      <c r="I38">
        <f t="shared" si="2"/>
        <v>81.189385332196295</v>
      </c>
      <c r="J38">
        <v>18.468542979234002</v>
      </c>
    </row>
    <row r="39" spans="1:10" x14ac:dyDescent="0.25">
      <c r="A39">
        <v>28.1996387012192</v>
      </c>
      <c r="B39">
        <v>22.662403609915099</v>
      </c>
      <c r="C39">
        <f t="shared" si="1"/>
        <v>22.172771735834345</v>
      </c>
      <c r="D39">
        <f t="shared" si="0"/>
        <v>0.23973937211583105</v>
      </c>
    </row>
    <row r="40" spans="1:10" x14ac:dyDescent="0.25">
      <c r="A40">
        <v>29.765025953091101</v>
      </c>
      <c r="B40">
        <v>23.329540064219501</v>
      </c>
      <c r="C40">
        <f t="shared" si="1"/>
        <v>22.881034880651502</v>
      </c>
      <c r="D40">
        <f t="shared" si="0"/>
        <v>0.20115689968736444</v>
      </c>
    </row>
    <row r="41" spans="1:10" x14ac:dyDescent="0.25">
      <c r="A41">
        <v>31.891482159840699</v>
      </c>
      <c r="B41">
        <v>23.890206524118799</v>
      </c>
      <c r="C41">
        <f t="shared" si="1"/>
        <v>23.551169786778459</v>
      </c>
      <c r="D41">
        <f t="shared" si="0"/>
        <v>0.11494590926638271</v>
      </c>
    </row>
    <row r="42" spans="1:10" x14ac:dyDescent="0.25">
      <c r="A42">
        <v>34.3551685355879</v>
      </c>
      <c r="B42">
        <v>24.285607663882399</v>
      </c>
      <c r="C42">
        <f t="shared" si="1"/>
        <v>24.032645886060127</v>
      </c>
      <c r="D42">
        <f t="shared" si="0"/>
        <v>6.3989661039004234E-2</v>
      </c>
    </row>
    <row r="43" spans="1:10" x14ac:dyDescent="0.25">
      <c r="A43">
        <v>36.674625941330099</v>
      </c>
      <c r="B43">
        <v>24.515434576370101</v>
      </c>
      <c r="C43">
        <f t="shared" si="1"/>
        <v>24.301375122464886</v>
      </c>
      <c r="D43">
        <f t="shared" si="0"/>
        <v>4.5821449806198664E-2</v>
      </c>
    </row>
    <row r="44" spans="1:10" x14ac:dyDescent="0.25">
      <c r="A44">
        <v>39.285306367514004</v>
      </c>
      <c r="B44">
        <v>24.600297656562699</v>
      </c>
      <c r="C44">
        <f t="shared" si="1"/>
        <v>24.476203785399289</v>
      </c>
      <c r="D44">
        <f t="shared" si="0"/>
        <v>1.5399288860321022E-2</v>
      </c>
    </row>
    <row r="45" spans="1:10" x14ac:dyDescent="0.25">
      <c r="A45">
        <v>42.476741916248898</v>
      </c>
      <c r="B45">
        <v>24.686388072507899</v>
      </c>
      <c r="C45">
        <f t="shared" si="1"/>
        <v>24.58763714512849</v>
      </c>
      <c r="D45">
        <f t="shared" si="0"/>
        <v>9.7517456582934293E-3</v>
      </c>
    </row>
    <row r="46" spans="1:10" x14ac:dyDescent="0.25">
      <c r="A46">
        <v>44.362049714962303</v>
      </c>
      <c r="B46">
        <v>24.671350445268502</v>
      </c>
      <c r="C46">
        <f t="shared" si="1"/>
        <v>24.623937223784704</v>
      </c>
      <c r="D46">
        <f t="shared" si="0"/>
        <v>2.248013571471611E-3</v>
      </c>
    </row>
    <row r="47" spans="1:10" x14ac:dyDescent="0.25">
      <c r="A47">
        <v>46.682729491808701</v>
      </c>
      <c r="B47">
        <v>24.690700333260299</v>
      </c>
      <c r="C47">
        <f t="shared" si="1"/>
        <v>24.651605170592816</v>
      </c>
      <c r="D47">
        <f t="shared" si="0"/>
        <v>1.5284317439969329E-3</v>
      </c>
    </row>
  </sheetData>
  <sortState ref="A5:B80">
    <sortCondition ref="A5:A8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G9" sqref="G9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0.15029674852200933</v>
      </c>
      <c r="C2" t="s">
        <v>6</v>
      </c>
      <c r="D2">
        <v>24.438680097681416</v>
      </c>
    </row>
    <row r="3" spans="1:10" x14ac:dyDescent="0.25">
      <c r="A3" t="s">
        <v>24</v>
      </c>
      <c r="C3" t="s">
        <v>2</v>
      </c>
      <c r="D3">
        <f>SUM(D5:D69)</f>
        <v>2.3977034309132765</v>
      </c>
      <c r="F3" t="s">
        <v>23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22</v>
      </c>
      <c r="J4" t="s">
        <v>1</v>
      </c>
    </row>
    <row r="5" spans="1:10" x14ac:dyDescent="0.25">
      <c r="A5">
        <v>0.64201872415765404</v>
      </c>
      <c r="B5">
        <v>0.51211413559074903</v>
      </c>
      <c r="C5">
        <f>MAX($B$5:$B$69)/(1+EXP(-1*$B$2*(A5-$D$2)))</f>
        <v>0.7340218285863539</v>
      </c>
      <c r="D5">
        <f t="shared" ref="D5:D48" si="0">(B5-C5)^2</f>
        <v>4.924302421063162E-2</v>
      </c>
      <c r="F5">
        <v>57.878597729139301</v>
      </c>
      <c r="G5">
        <v>26.953951689410999</v>
      </c>
      <c r="H5">
        <v>55.1221082824026</v>
      </c>
      <c r="I5">
        <f>H5-$H$5</f>
        <v>0</v>
      </c>
      <c r="J5">
        <v>26.975579335646401</v>
      </c>
    </row>
    <row r="6" spans="1:10" x14ac:dyDescent="0.25">
      <c r="A6">
        <v>3.0541143352282001</v>
      </c>
      <c r="B6">
        <v>0.87456518037412601</v>
      </c>
      <c r="C6">
        <f t="shared" ref="C6:C48" si="1">MAX($B$5:$B$69)/(1+EXP(-1*$B$2*(A6-$D$2)))</f>
        <v>1.0423666848617326</v>
      </c>
      <c r="D6">
        <f t="shared" si="0"/>
        <v>2.8157344908304242E-2</v>
      </c>
      <c r="F6">
        <v>60.3448818401422</v>
      </c>
      <c r="G6">
        <v>26.902055289817</v>
      </c>
      <c r="H6">
        <v>57.878597729139301</v>
      </c>
      <c r="I6">
        <f t="shared" ref="I6:I34" si="2">H6-$H$5</f>
        <v>2.7564894467367012</v>
      </c>
      <c r="J6">
        <v>26.953951689410999</v>
      </c>
    </row>
    <row r="7" spans="1:10" x14ac:dyDescent="0.25">
      <c r="A7">
        <v>5.1368952446398897</v>
      </c>
      <c r="B7">
        <v>1.3937593381395501</v>
      </c>
      <c r="C7">
        <f t="shared" si="1"/>
        <v>1.4055456662894263</v>
      </c>
      <c r="D7">
        <f t="shared" si="0"/>
        <v>1.3891753125656496E-4</v>
      </c>
      <c r="F7">
        <v>62.811313036381399</v>
      </c>
      <c r="G7">
        <v>26.8248326511115</v>
      </c>
      <c r="H7">
        <v>60.3448818401422</v>
      </c>
      <c r="I7">
        <f t="shared" si="2"/>
        <v>5.2227735577396004</v>
      </c>
      <c r="J7">
        <v>26.902055289817</v>
      </c>
    </row>
    <row r="8" spans="1:10" x14ac:dyDescent="0.25">
      <c r="A8">
        <v>7.1835039589098102</v>
      </c>
      <c r="B8">
        <v>2.0344085236809502</v>
      </c>
      <c r="C8">
        <f t="shared" si="1"/>
        <v>1.8765453208484169</v>
      </c>
      <c r="D8">
        <f t="shared" si="0"/>
        <v>2.4920790808545548E-2</v>
      </c>
      <c r="F8">
        <v>65.277712706099507</v>
      </c>
      <c r="G8">
        <v>26.753038485268601</v>
      </c>
      <c r="H8">
        <v>62.811313036381399</v>
      </c>
      <c r="I8">
        <f t="shared" si="2"/>
        <v>7.6892047539787995</v>
      </c>
      <c r="J8">
        <v>26.8248326511115</v>
      </c>
    </row>
    <row r="9" spans="1:10" x14ac:dyDescent="0.25">
      <c r="A9">
        <v>8.82477827663865</v>
      </c>
      <c r="B9">
        <v>2.6713242768486101</v>
      </c>
      <c r="C9">
        <f t="shared" si="1"/>
        <v>2.3556948852219675</v>
      </c>
      <c r="D9">
        <f t="shared" si="0"/>
        <v>9.9621912858604528E-2</v>
      </c>
      <c r="F9">
        <v>67.744466131703902</v>
      </c>
      <c r="G9">
        <v>26.6203319777354</v>
      </c>
      <c r="H9">
        <v>65.277712706099507</v>
      </c>
      <c r="I9">
        <f t="shared" si="2"/>
        <v>10.155604423696907</v>
      </c>
      <c r="J9">
        <v>26.753038485268601</v>
      </c>
    </row>
    <row r="10" spans="1:10" x14ac:dyDescent="0.25">
      <c r="A10">
        <v>10.6617314603987</v>
      </c>
      <c r="B10">
        <v>3.3815280416389699</v>
      </c>
      <c r="C10">
        <f t="shared" si="1"/>
        <v>3.0208417858121974</v>
      </c>
      <c r="D10">
        <f t="shared" si="0"/>
        <v>0.13009457514233597</v>
      </c>
      <c r="F10">
        <v>70.211019369196705</v>
      </c>
      <c r="G10">
        <v>26.5220953606708</v>
      </c>
      <c r="H10">
        <v>67.744466131703902</v>
      </c>
      <c r="I10">
        <f t="shared" si="2"/>
        <v>12.622357849301302</v>
      </c>
      <c r="J10">
        <v>26.6203319777354</v>
      </c>
    </row>
    <row r="11" spans="1:10" x14ac:dyDescent="0.25">
      <c r="A11">
        <v>12.0539066469254</v>
      </c>
      <c r="B11">
        <v>3.99916502469046</v>
      </c>
      <c r="C11">
        <f t="shared" si="1"/>
        <v>3.6293209039502679</v>
      </c>
      <c r="D11">
        <f t="shared" si="0"/>
        <v>0.13678467364608582</v>
      </c>
      <c r="F11">
        <v>72.677604874897895</v>
      </c>
      <c r="G11">
        <v>26.4183025614828</v>
      </c>
      <c r="H11">
        <v>70.211019369196705</v>
      </c>
      <c r="I11">
        <f t="shared" si="2"/>
        <v>15.088911086794106</v>
      </c>
      <c r="J11">
        <v>26.5220953606708</v>
      </c>
    </row>
    <row r="12" spans="1:10" x14ac:dyDescent="0.25">
      <c r="A12">
        <v>13.6198728805781</v>
      </c>
      <c r="B12">
        <v>4.7479552038772699</v>
      </c>
      <c r="C12">
        <f t="shared" si="1"/>
        <v>4.4341034328162303</v>
      </c>
      <c r="D12">
        <f t="shared" si="0"/>
        <v>9.850293419815119E-2</v>
      </c>
      <c r="F12">
        <v>75.144262141241498</v>
      </c>
      <c r="G12">
        <v>26.302153476677301</v>
      </c>
      <c r="H12">
        <v>72.677604874897895</v>
      </c>
      <c r="I12">
        <f t="shared" si="2"/>
        <v>17.555496592495295</v>
      </c>
      <c r="J12">
        <v>26.4183025614828</v>
      </c>
    </row>
    <row r="13" spans="1:10" x14ac:dyDescent="0.25">
      <c r="A13">
        <v>14.5881235251149</v>
      </c>
      <c r="B13">
        <v>5.2984545152318603</v>
      </c>
      <c r="C13">
        <f t="shared" si="1"/>
        <v>4.9999481487204784</v>
      </c>
      <c r="D13">
        <f t="shared" si="0"/>
        <v>8.9106050847827425E-2</v>
      </c>
      <c r="F13">
        <v>77.3865828819158</v>
      </c>
      <c r="G13">
        <v>26.212913636105601</v>
      </c>
      <c r="H13">
        <v>75.144262141241498</v>
      </c>
      <c r="I13">
        <f t="shared" si="2"/>
        <v>20.022153858838898</v>
      </c>
      <c r="J13">
        <v>26.302153476677301</v>
      </c>
    </row>
    <row r="14" spans="1:10" x14ac:dyDescent="0.25">
      <c r="A14">
        <v>15.775205953946701</v>
      </c>
      <c r="B14">
        <v>6.0358680580894699</v>
      </c>
      <c r="C14">
        <f t="shared" si="1"/>
        <v>5.7677335424741392</v>
      </c>
      <c r="D14">
        <f t="shared" si="0"/>
        <v>7.189611846426805E-2</v>
      </c>
      <c r="F14">
        <v>80.593486847568599</v>
      </c>
      <c r="G14">
        <v>26.0189557031307</v>
      </c>
      <c r="H14">
        <v>77.3865828819158</v>
      </c>
      <c r="I14">
        <f t="shared" si="2"/>
        <v>22.2644745995132</v>
      </c>
      <c r="J14">
        <v>26.212913636105601</v>
      </c>
    </row>
    <row r="15" spans="1:10" x14ac:dyDescent="0.25">
      <c r="A15">
        <v>16.780141272864899</v>
      </c>
      <c r="B15">
        <v>6.7032310442968699</v>
      </c>
      <c r="C15">
        <f t="shared" si="1"/>
        <v>6.4821430332871222</v>
      </c>
      <c r="D15">
        <f t="shared" si="0"/>
        <v>4.8879908612246337E-2</v>
      </c>
      <c r="F15">
        <v>82.992967589486398</v>
      </c>
      <c r="G15">
        <v>25.889453537048901</v>
      </c>
      <c r="H15">
        <v>80.593486847568599</v>
      </c>
      <c r="I15">
        <f t="shared" si="2"/>
        <v>25.471378565165999</v>
      </c>
      <c r="J15">
        <v>26.0189557031307</v>
      </c>
    </row>
    <row r="16" spans="1:10" x14ac:dyDescent="0.25">
      <c r="A16">
        <v>17.528402976655499</v>
      </c>
      <c r="B16">
        <v>7.2660640005838104</v>
      </c>
      <c r="C16">
        <f t="shared" si="1"/>
        <v>7.052002470513596</v>
      </c>
      <c r="D16">
        <f t="shared" si="0"/>
        <v>4.582233865600132E-2</v>
      </c>
      <c r="F16">
        <v>85.459854489885799</v>
      </c>
      <c r="G16">
        <v>25.733764338267001</v>
      </c>
      <c r="H16">
        <v>82.992967589486398</v>
      </c>
      <c r="I16">
        <f t="shared" si="2"/>
        <v>27.870859307083798</v>
      </c>
      <c r="J16">
        <v>25.889453537048901</v>
      </c>
    </row>
    <row r="17" spans="1:10" x14ac:dyDescent="0.25">
      <c r="A17">
        <v>18.5665650334494</v>
      </c>
      <c r="B17">
        <v>7.9116799241042104</v>
      </c>
      <c r="C17">
        <f t="shared" si="1"/>
        <v>7.8943387184995339</v>
      </c>
      <c r="D17">
        <f t="shared" si="0"/>
        <v>3.007174118236618E-4</v>
      </c>
      <c r="F17">
        <v>87.926827503056003</v>
      </c>
      <c r="G17">
        <v>25.563247596743899</v>
      </c>
      <c r="H17">
        <v>85.459854489885799</v>
      </c>
      <c r="I17">
        <f t="shared" si="2"/>
        <v>30.3377462074832</v>
      </c>
      <c r="J17">
        <v>25.733764338267001</v>
      </c>
    </row>
    <row r="18" spans="1:10" x14ac:dyDescent="0.25">
      <c r="A18">
        <v>19.314529002816101</v>
      </c>
      <c r="B18">
        <v>8.5257790264905502</v>
      </c>
      <c r="C18">
        <f t="shared" si="1"/>
        <v>8.5363713546045261</v>
      </c>
      <c r="D18">
        <f t="shared" si="0"/>
        <v>1.1219741487412476E-4</v>
      </c>
      <c r="F18">
        <v>90.3936856991984</v>
      </c>
      <c r="G18">
        <v>25.412500912209001</v>
      </c>
      <c r="H18">
        <v>87.926827503056003</v>
      </c>
      <c r="I18">
        <f t="shared" si="2"/>
        <v>32.804719220653404</v>
      </c>
      <c r="J18">
        <v>25.563247596743899</v>
      </c>
    </row>
    <row r="19" spans="1:10" x14ac:dyDescent="0.25">
      <c r="A19">
        <v>20.240339703322402</v>
      </c>
      <c r="B19">
        <v>9.2163759760636399</v>
      </c>
      <c r="C19">
        <f t="shared" si="1"/>
        <v>9.3682012767802014</v>
      </c>
      <c r="D19">
        <f t="shared" si="0"/>
        <v>2.3050921937674339E-2</v>
      </c>
      <c r="F19">
        <v>92.861046219837803</v>
      </c>
      <c r="G19">
        <v>25.175260228350702</v>
      </c>
      <c r="H19">
        <v>90.3936856991984</v>
      </c>
      <c r="I19">
        <f t="shared" si="2"/>
        <v>35.2715774167958</v>
      </c>
      <c r="J19">
        <v>25.412500912209001</v>
      </c>
    </row>
    <row r="20" spans="1:10" x14ac:dyDescent="0.25">
      <c r="A20">
        <v>21.0673829327676</v>
      </c>
      <c r="B20">
        <v>9.8150512531145395</v>
      </c>
      <c r="C20">
        <f t="shared" si="1"/>
        <v>10.141971152467507</v>
      </c>
      <c r="D20">
        <f t="shared" si="0"/>
        <v>0.10687662059295433</v>
      </c>
      <c r="F20">
        <v>95.473539894576604</v>
      </c>
      <c r="G20">
        <v>24.947904572986602</v>
      </c>
      <c r="H20">
        <v>92.861046219837803</v>
      </c>
      <c r="I20">
        <f t="shared" si="2"/>
        <v>37.738937937435203</v>
      </c>
      <c r="J20">
        <v>25.175260228350702</v>
      </c>
    </row>
    <row r="21" spans="1:10" x14ac:dyDescent="0.25">
      <c r="A21">
        <v>21.656780320955399</v>
      </c>
      <c r="B21">
        <v>10.530261013403299</v>
      </c>
      <c r="C21">
        <f t="shared" si="1"/>
        <v>10.70846824877942</v>
      </c>
      <c r="D21">
        <f t="shared" si="0"/>
        <v>3.175781874040013E-2</v>
      </c>
      <c r="F21">
        <v>97.795661964012695</v>
      </c>
      <c r="G21">
        <v>24.718909705682599</v>
      </c>
      <c r="H21">
        <v>95.473539894576604</v>
      </c>
      <c r="I21">
        <f t="shared" si="2"/>
        <v>40.351431612174004</v>
      </c>
      <c r="J21">
        <v>24.947904572986602</v>
      </c>
    </row>
    <row r="22" spans="1:10" x14ac:dyDescent="0.25">
      <c r="A22">
        <v>22.325721547941701</v>
      </c>
      <c r="B22">
        <v>11.150052299982899</v>
      </c>
      <c r="C22">
        <f t="shared" si="1"/>
        <v>11.36394502049008</v>
      </c>
      <c r="D22">
        <f t="shared" si="0"/>
        <v>4.5750095885962856E-2</v>
      </c>
      <c r="F22">
        <v>99.972491882167603</v>
      </c>
      <c r="G22">
        <v>24.507407137123199</v>
      </c>
      <c r="H22">
        <v>97.795661964012695</v>
      </c>
      <c r="I22">
        <f t="shared" si="2"/>
        <v>42.673553681610095</v>
      </c>
      <c r="J22">
        <v>24.718909705682599</v>
      </c>
    </row>
    <row r="23" spans="1:10" x14ac:dyDescent="0.25">
      <c r="A23">
        <v>22.994631200245401</v>
      </c>
      <c r="B23">
        <v>11.775280352234301</v>
      </c>
      <c r="C23">
        <f t="shared" si="1"/>
        <v>12.02984120731919</v>
      </c>
      <c r="D23">
        <f t="shared" si="0"/>
        <v>6.4801228941550201E-2</v>
      </c>
      <c r="F23">
        <v>102.729856808741</v>
      </c>
      <c r="G23">
        <v>24.335032806352899</v>
      </c>
      <c r="H23">
        <v>99.972491882167603</v>
      </c>
      <c r="I23">
        <f t="shared" si="2"/>
        <v>44.850383599765003</v>
      </c>
      <c r="J23">
        <v>24.507407137123199</v>
      </c>
    </row>
    <row r="24" spans="1:10" x14ac:dyDescent="0.25">
      <c r="A24">
        <v>23.795185819116</v>
      </c>
      <c r="B24">
        <v>12.530818184872</v>
      </c>
      <c r="C24">
        <f t="shared" si="1"/>
        <v>12.836061152558322</v>
      </c>
      <c r="D24">
        <f t="shared" si="0"/>
        <v>9.3173269321952995E-2</v>
      </c>
      <c r="F24">
        <v>105.19703075171</v>
      </c>
      <c r="G24">
        <v>24.129918465100499</v>
      </c>
      <c r="H24">
        <v>102.729856808741</v>
      </c>
      <c r="I24">
        <f t="shared" si="2"/>
        <v>47.607748526338405</v>
      </c>
      <c r="J24">
        <v>24.335032806352899</v>
      </c>
    </row>
    <row r="25" spans="1:10" x14ac:dyDescent="0.25">
      <c r="A25">
        <v>24.699032217433999</v>
      </c>
      <c r="B25">
        <v>13.5059840910749</v>
      </c>
      <c r="C25">
        <f t="shared" si="1"/>
        <v>13.751645126141327</v>
      </c>
      <c r="D25">
        <f t="shared" si="0"/>
        <v>6.0349344149907953E-2</v>
      </c>
      <c r="F25">
        <v>107.664190342551</v>
      </c>
      <c r="G25">
        <v>23.927275380971601</v>
      </c>
      <c r="H25">
        <v>105.19703075171</v>
      </c>
      <c r="I25">
        <f t="shared" si="2"/>
        <v>50.074922469307403</v>
      </c>
      <c r="J25">
        <v>24.129918465100499</v>
      </c>
    </row>
    <row r="26" spans="1:10" x14ac:dyDescent="0.25">
      <c r="A26">
        <v>25.222435560297601</v>
      </c>
      <c r="B26">
        <v>14.185579800043699</v>
      </c>
      <c r="C26">
        <f t="shared" si="1"/>
        <v>14.281275499927643</v>
      </c>
      <c r="D26">
        <f t="shared" si="0"/>
        <v>9.1576669762778364E-3</v>
      </c>
      <c r="F26">
        <v>110.131407341906</v>
      </c>
      <c r="G26">
        <v>23.714747268348599</v>
      </c>
      <c r="H26">
        <v>107.664190342551</v>
      </c>
      <c r="I26">
        <f t="shared" si="2"/>
        <v>52.542082060148395</v>
      </c>
      <c r="J26">
        <v>23.927275380971601</v>
      </c>
    </row>
    <row r="27" spans="1:10" x14ac:dyDescent="0.25">
      <c r="A27">
        <v>25.965650965811299</v>
      </c>
      <c r="B27">
        <v>14.883298061251701</v>
      </c>
      <c r="C27">
        <f t="shared" si="1"/>
        <v>15.028747596377663</v>
      </c>
      <c r="D27">
        <f t="shared" si="0"/>
        <v>2.1155567268358561E-2</v>
      </c>
      <c r="F27">
        <v>112.598509524232</v>
      </c>
      <c r="G27">
        <v>23.521989212713802</v>
      </c>
      <c r="H27">
        <v>110.131407341906</v>
      </c>
      <c r="I27">
        <f t="shared" si="2"/>
        <v>55.009299059503398</v>
      </c>
      <c r="J27">
        <v>23.714747268348599</v>
      </c>
    </row>
    <row r="28" spans="1:10" x14ac:dyDescent="0.25">
      <c r="A28">
        <v>26.559412873367101</v>
      </c>
      <c r="B28">
        <v>15.581016322459799</v>
      </c>
      <c r="C28">
        <f t="shared" si="1"/>
        <v>15.619318069244063</v>
      </c>
      <c r="D28">
        <f t="shared" si="0"/>
        <v>1.4670238067258361E-3</v>
      </c>
      <c r="F28">
        <v>115.065482537402</v>
      </c>
      <c r="G28">
        <v>23.3514724711907</v>
      </c>
      <c r="H28">
        <v>112.598509524232</v>
      </c>
      <c r="I28">
        <f t="shared" si="2"/>
        <v>57.4764012418294</v>
      </c>
      <c r="J28">
        <v>23.521989212713802</v>
      </c>
    </row>
    <row r="29" spans="1:10" x14ac:dyDescent="0.25">
      <c r="A29">
        <v>27.372513223333101</v>
      </c>
      <c r="B29">
        <v>16.378408620983201</v>
      </c>
      <c r="C29">
        <f t="shared" si="1"/>
        <v>16.41421705760952</v>
      </c>
      <c r="D29">
        <f t="shared" si="0"/>
        <v>1.2822441336210679E-3</v>
      </c>
      <c r="F29">
        <v>117.532512959087</v>
      </c>
      <c r="G29">
        <v>23.171070701173502</v>
      </c>
      <c r="H29">
        <v>115.065482537402</v>
      </c>
      <c r="I29">
        <f t="shared" si="2"/>
        <v>59.943374254999405</v>
      </c>
      <c r="J29">
        <v>23.3514724711907</v>
      </c>
    </row>
    <row r="30" spans="1:10" x14ac:dyDescent="0.25">
      <c r="A30">
        <v>27.896127064081099</v>
      </c>
      <c r="B30">
        <v>17.021759225473701</v>
      </c>
      <c r="C30">
        <f t="shared" si="1"/>
        <v>16.915422576083053</v>
      </c>
      <c r="D30">
        <f t="shared" si="0"/>
        <v>1.1307483003629722E-2</v>
      </c>
      <c r="F30">
        <v>120.144561717842</v>
      </c>
      <c r="G30">
        <v>23.0203240166386</v>
      </c>
      <c r="H30">
        <v>117.532512959087</v>
      </c>
      <c r="I30">
        <f t="shared" si="2"/>
        <v>62.410404676684401</v>
      </c>
      <c r="J30">
        <v>23.171070701173502</v>
      </c>
    </row>
    <row r="31" spans="1:10" x14ac:dyDescent="0.25">
      <c r="A31">
        <v>28.722910836089302</v>
      </c>
      <c r="B31">
        <v>17.665109829964202</v>
      </c>
      <c r="C31">
        <f t="shared" si="1"/>
        <v>17.686157464660003</v>
      </c>
      <c r="D31">
        <f t="shared" si="0"/>
        <v>4.430029262878888E-4</v>
      </c>
      <c r="F31">
        <v>122.46620064711399</v>
      </c>
      <c r="G31">
        <v>22.8745198463508</v>
      </c>
      <c r="H31">
        <v>120.144561717842</v>
      </c>
      <c r="I31">
        <f t="shared" si="2"/>
        <v>65.022453435439388</v>
      </c>
      <c r="J31">
        <v>23.0203240166386</v>
      </c>
    </row>
    <row r="32" spans="1:10" x14ac:dyDescent="0.25">
      <c r="A32">
        <v>29.568651161078101</v>
      </c>
      <c r="B32">
        <v>18.541788294534001</v>
      </c>
      <c r="C32">
        <f t="shared" si="1"/>
        <v>18.444311212341255</v>
      </c>
      <c r="D32">
        <f t="shared" si="0"/>
        <v>9.5017815528114415E-3</v>
      </c>
      <c r="F32">
        <v>124.932900969843</v>
      </c>
      <c r="G32">
        <v>22.7509569901746</v>
      </c>
      <c r="H32">
        <v>122.46620064711399</v>
      </c>
      <c r="I32">
        <f t="shared" si="2"/>
        <v>67.3440923647114</v>
      </c>
      <c r="J32">
        <v>22.8745198463508</v>
      </c>
    </row>
    <row r="33" spans="1:10" x14ac:dyDescent="0.25">
      <c r="A33">
        <v>30.349743029674599</v>
      </c>
      <c r="B33">
        <v>19.151159113576099</v>
      </c>
      <c r="C33">
        <f t="shared" si="1"/>
        <v>19.113888633282144</v>
      </c>
      <c r="D33">
        <f t="shared" si="0"/>
        <v>1.3890887013421019E-3</v>
      </c>
      <c r="F33">
        <v>126.614661857531</v>
      </c>
      <c r="G33">
        <v>22.680526162154202</v>
      </c>
      <c r="H33">
        <v>124.932900969843</v>
      </c>
      <c r="I33">
        <f t="shared" si="2"/>
        <v>69.810792687440397</v>
      </c>
      <c r="J33">
        <v>22.7509569901746</v>
      </c>
    </row>
    <row r="34" spans="1:10" x14ac:dyDescent="0.25">
      <c r="A34">
        <v>31.3212313713911</v>
      </c>
      <c r="B34">
        <v>19.878191621422999</v>
      </c>
      <c r="C34">
        <f t="shared" si="1"/>
        <v>19.901851116503273</v>
      </c>
      <c r="D34">
        <f t="shared" si="0"/>
        <v>5.5977170745350889E-4</v>
      </c>
      <c r="H34">
        <v>126.614661857531</v>
      </c>
      <c r="I34">
        <f t="shared" si="2"/>
        <v>71.492553575128397</v>
      </c>
      <c r="J34">
        <v>22.680526162154202</v>
      </c>
    </row>
    <row r="35" spans="1:10" x14ac:dyDescent="0.25">
      <c r="A35">
        <v>32.135388260186303</v>
      </c>
      <c r="B35">
        <v>20.493661140293501</v>
      </c>
      <c r="C35">
        <f t="shared" si="1"/>
        <v>20.521644743380563</v>
      </c>
      <c r="D35">
        <f t="shared" si="0"/>
        <v>7.8308204173422236E-4</v>
      </c>
    </row>
    <row r="36" spans="1:10" x14ac:dyDescent="0.25">
      <c r="A36">
        <v>33.140242846923798</v>
      </c>
      <c r="B36">
        <v>21.174925198861501</v>
      </c>
      <c r="C36">
        <f t="shared" si="1"/>
        <v>21.233761527248994</v>
      </c>
      <c r="D36">
        <f t="shared" si="0"/>
        <v>3.4617135381208725E-3</v>
      </c>
    </row>
    <row r="37" spans="1:10" x14ac:dyDescent="0.25">
      <c r="A37">
        <v>34.0665038221833</v>
      </c>
      <c r="B37">
        <v>21.787990464375198</v>
      </c>
      <c r="C37">
        <f t="shared" si="1"/>
        <v>21.837838007737929</v>
      </c>
      <c r="D37">
        <f t="shared" si="0"/>
        <v>2.4847775792993035E-3</v>
      </c>
    </row>
    <row r="38" spans="1:10" x14ac:dyDescent="0.25">
      <c r="A38">
        <v>35.346100876225997</v>
      </c>
      <c r="B38">
        <v>22.589867169957799</v>
      </c>
      <c r="C38">
        <f t="shared" si="1"/>
        <v>22.590603306904899</v>
      </c>
      <c r="D38">
        <f t="shared" si="0"/>
        <v>5.4189760488661876E-7</v>
      </c>
    </row>
    <row r="39" spans="1:10" x14ac:dyDescent="0.25">
      <c r="A39">
        <v>36.714351059701002</v>
      </c>
      <c r="B39">
        <v>23.3747476221751</v>
      </c>
      <c r="C39">
        <f t="shared" si="1"/>
        <v>23.294443281710407</v>
      </c>
      <c r="D39">
        <f t="shared" si="0"/>
        <v>6.4487870974692992E-3</v>
      </c>
    </row>
    <row r="40" spans="1:10" x14ac:dyDescent="0.25">
      <c r="A40">
        <v>37.686791446326097</v>
      </c>
      <c r="B40">
        <v>23.937849897311299</v>
      </c>
      <c r="C40">
        <f t="shared" si="1"/>
        <v>23.734855804375929</v>
      </c>
      <c r="D40">
        <f t="shared" si="0"/>
        <v>4.1206601766653618E-2</v>
      </c>
    </row>
    <row r="41" spans="1:10" x14ac:dyDescent="0.25">
      <c r="A41">
        <v>39.162012457133798</v>
      </c>
      <c r="B41">
        <v>24.566516275813498</v>
      </c>
      <c r="C41">
        <f t="shared" si="1"/>
        <v>24.315765952648182</v>
      </c>
      <c r="D41">
        <f t="shared" si="0"/>
        <v>6.2875724567510796E-2</v>
      </c>
    </row>
    <row r="42" spans="1:10" x14ac:dyDescent="0.25">
      <c r="A42">
        <v>40.9628648091023</v>
      </c>
      <c r="B42">
        <v>25.2534755163102</v>
      </c>
      <c r="C42">
        <f t="shared" si="1"/>
        <v>24.897898731231219</v>
      </c>
      <c r="D42">
        <f t="shared" si="0"/>
        <v>0.12643485008710356</v>
      </c>
    </row>
    <row r="43" spans="1:10" x14ac:dyDescent="0.25">
      <c r="A43">
        <v>43.088955395378598</v>
      </c>
      <c r="B43">
        <v>25.877097251431302</v>
      </c>
      <c r="C43">
        <f t="shared" si="1"/>
        <v>25.433703910895577</v>
      </c>
      <c r="D43">
        <f t="shared" si="0"/>
        <v>0.1965976544314289</v>
      </c>
    </row>
    <row r="44" spans="1:10" x14ac:dyDescent="0.25">
      <c r="A44">
        <v>45.552211207271299</v>
      </c>
      <c r="B44">
        <v>26.3466361049007</v>
      </c>
      <c r="C44">
        <f t="shared" si="1"/>
        <v>25.891615942874573</v>
      </c>
      <c r="D44">
        <f t="shared" si="0"/>
        <v>0.20704334785028281</v>
      </c>
    </row>
    <row r="45" spans="1:10" x14ac:dyDescent="0.25">
      <c r="A45">
        <v>48.0165577809287</v>
      </c>
      <c r="B45">
        <v>26.628359416982299</v>
      </c>
      <c r="C45">
        <f t="shared" si="1"/>
        <v>26.217709210107131</v>
      </c>
      <c r="D45">
        <f t="shared" si="0"/>
        <v>0.16863359240661832</v>
      </c>
    </row>
    <row r="46" spans="1:10" x14ac:dyDescent="0.25">
      <c r="A46">
        <v>50.481611172833396</v>
      </c>
      <c r="B46">
        <v>26.788377462134999</v>
      </c>
      <c r="C46">
        <f t="shared" si="1"/>
        <v>26.447757502985873</v>
      </c>
      <c r="D46">
        <f t="shared" si="0"/>
        <v>0.11602195657075265</v>
      </c>
    </row>
    <row r="47" spans="1:10" x14ac:dyDescent="0.25">
      <c r="A47">
        <v>52.801752433417199</v>
      </c>
      <c r="B47">
        <v>26.900453119091299</v>
      </c>
      <c r="C47">
        <f t="shared" si="1"/>
        <v>26.600991536278578</v>
      </c>
      <c r="D47">
        <f t="shared" si="0"/>
        <v>8.9677239580700521E-2</v>
      </c>
    </row>
    <row r="48" spans="1:10" x14ac:dyDescent="0.25">
      <c r="A48">
        <v>55.1221082824026</v>
      </c>
      <c r="B48">
        <v>26.975579335646401</v>
      </c>
      <c r="C48">
        <f t="shared" si="1"/>
        <v>26.710194469574258</v>
      </c>
      <c r="D48">
        <f t="shared" si="0"/>
        <v>7.042912714012925E-2</v>
      </c>
    </row>
  </sheetData>
  <sortState ref="F5:G33">
    <sortCondition ref="F5:F3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G1" zoomScaleNormal="100" workbookViewId="0">
      <selection activeCell="A3" sqref="A3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0.11740263730336169</v>
      </c>
      <c r="C2" t="s">
        <v>6</v>
      </c>
      <c r="D2">
        <v>31.171005114893546</v>
      </c>
    </row>
    <row r="3" spans="1:10" x14ac:dyDescent="0.25">
      <c r="A3" t="s">
        <v>24</v>
      </c>
      <c r="C3" t="s">
        <v>2</v>
      </c>
      <c r="D3">
        <f>SUM(D5:D69)</f>
        <v>9.2719337671356659</v>
      </c>
      <c r="F3" t="s">
        <v>23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22</v>
      </c>
      <c r="J4" t="s">
        <v>1</v>
      </c>
    </row>
    <row r="5" spans="1:10" x14ac:dyDescent="0.25">
      <c r="A5">
        <v>0.41805375914813298</v>
      </c>
      <c r="B5">
        <v>0.47504527873790803</v>
      </c>
      <c r="C5">
        <f>MAX($B$5:$B$69)/(1+EXP(-1*$B$2*(A5-$D$2)))</f>
        <v>0.76249037479308923</v>
      </c>
      <c r="D5">
        <f t="shared" ref="D5:D56" si="0">(B5-C5)^2</f>
        <v>8.2624683246172351E-2</v>
      </c>
      <c r="F5">
        <v>77.740193459708493</v>
      </c>
      <c r="G5">
        <v>28.926628541858701</v>
      </c>
      <c r="H5">
        <v>74.548051259686403</v>
      </c>
      <c r="I5">
        <f>H5-$H$5</f>
        <v>0</v>
      </c>
      <c r="J5">
        <v>28.962214644437498</v>
      </c>
    </row>
    <row r="6" spans="1:10" x14ac:dyDescent="0.25">
      <c r="A6">
        <v>3.2093614695895498</v>
      </c>
      <c r="B6">
        <v>0.89165389574059595</v>
      </c>
      <c r="C6">
        <f t="shared" ref="C6:C56" si="1">MAX($B$5:$B$69)/(1+EXP(-1*$B$2*(A6-$D$2)))</f>
        <v>1.0474766542325362</v>
      </c>
      <c r="D6">
        <f t="shared" si="0"/>
        <v>2.4280732064037545E-2</v>
      </c>
      <c r="F6">
        <v>80.207040867673797</v>
      </c>
      <c r="G6">
        <v>28.777739446571001</v>
      </c>
      <c r="H6">
        <v>77.740193459708493</v>
      </c>
      <c r="I6">
        <f t="shared" ref="I6:I27" si="2">H6-$H$5</f>
        <v>3.19214220002209</v>
      </c>
      <c r="J6">
        <v>28.926628541858701</v>
      </c>
    </row>
    <row r="7" spans="1:10" x14ac:dyDescent="0.25">
      <c r="A7">
        <v>5.2006445057805601</v>
      </c>
      <c r="B7">
        <v>1.4844587653461601</v>
      </c>
      <c r="C7">
        <f t="shared" si="1"/>
        <v>1.3108631059686815</v>
      </c>
      <c r="D7">
        <f t="shared" si="0"/>
        <v>3.0135452954701561E-2</v>
      </c>
      <c r="F7">
        <v>82.528547063838005</v>
      </c>
      <c r="G7">
        <v>28.654790258271198</v>
      </c>
      <c r="H7">
        <v>80.207040867673797</v>
      </c>
      <c r="I7">
        <f t="shared" si="2"/>
        <v>5.6589896079873938</v>
      </c>
      <c r="J7">
        <v>28.777739446571001</v>
      </c>
    </row>
    <row r="8" spans="1:10" x14ac:dyDescent="0.25">
      <c r="A8">
        <v>7.1862238860782996</v>
      </c>
      <c r="B8">
        <v>2.0197710776416198</v>
      </c>
      <c r="C8">
        <f t="shared" si="1"/>
        <v>1.6355611754589532</v>
      </c>
      <c r="D8">
        <f t="shared" si="0"/>
        <v>0.14761724893521425</v>
      </c>
      <c r="F8">
        <v>84.995577485522205</v>
      </c>
      <c r="G8">
        <v>28.474388488254</v>
      </c>
      <c r="H8">
        <v>82.528547063838005</v>
      </c>
      <c r="I8">
        <f t="shared" si="2"/>
        <v>7.9804958041516016</v>
      </c>
      <c r="J8">
        <v>28.654790258271198</v>
      </c>
    </row>
    <row r="9" spans="1:10" x14ac:dyDescent="0.25">
      <c r="A9">
        <v>9.3430995196091402</v>
      </c>
      <c r="B9">
        <v>2.5637961554366702</v>
      </c>
      <c r="C9">
        <f t="shared" si="1"/>
        <v>2.0731438633835704</v>
      </c>
      <c r="D9">
        <f t="shared" si="0"/>
        <v>0.24073967169696034</v>
      </c>
      <c r="F9">
        <v>87.462737076362799</v>
      </c>
      <c r="G9">
        <v>28.271745404125099</v>
      </c>
      <c r="H9">
        <v>84.995577485522205</v>
      </c>
      <c r="I9">
        <f t="shared" si="2"/>
        <v>10.447526225835801</v>
      </c>
      <c r="J9">
        <v>28.474388488254</v>
      </c>
    </row>
    <row r="10" spans="1:10" x14ac:dyDescent="0.25">
      <c r="A10">
        <v>11.051500903335199</v>
      </c>
      <c r="B10">
        <v>3.0775879369481198</v>
      </c>
      <c r="C10">
        <f t="shared" si="1"/>
        <v>2.4939404277216801</v>
      </c>
      <c r="D10">
        <f t="shared" si="0"/>
        <v>0.340644415026227</v>
      </c>
      <c r="F10">
        <v>89.929982779974296</v>
      </c>
      <c r="G10">
        <v>28.054274777255099</v>
      </c>
      <c r="H10">
        <v>87.462737076362799</v>
      </c>
      <c r="I10">
        <f t="shared" si="2"/>
        <v>12.914685816676396</v>
      </c>
      <c r="J10">
        <v>28.271745404125099</v>
      </c>
    </row>
    <row r="11" spans="1:10" x14ac:dyDescent="0.25">
      <c r="A11">
        <v>12.7294522344407</v>
      </c>
      <c r="B11">
        <v>3.6631151329392599</v>
      </c>
      <c r="C11">
        <f t="shared" si="1"/>
        <v>2.9810748894082906</v>
      </c>
      <c r="D11">
        <f t="shared" si="0"/>
        <v>0.46517889379578403</v>
      </c>
      <c r="F11">
        <v>92.397128018686303</v>
      </c>
      <c r="G11">
        <v>27.8541029502497</v>
      </c>
      <c r="H11">
        <v>89.929982779974296</v>
      </c>
      <c r="I11">
        <f t="shared" si="2"/>
        <v>15.381931520287893</v>
      </c>
      <c r="J11">
        <v>28.054274777255099</v>
      </c>
    </row>
    <row r="12" spans="1:10" x14ac:dyDescent="0.25">
      <c r="A12">
        <v>14.1553514120465</v>
      </c>
      <c r="B12">
        <v>4.2227067065605999</v>
      </c>
      <c r="C12">
        <f t="shared" si="1"/>
        <v>3.4594336316242233</v>
      </c>
      <c r="D12">
        <f t="shared" si="0"/>
        <v>0.58258578692283147</v>
      </c>
      <c r="F12">
        <v>94.864258905269907</v>
      </c>
      <c r="G12">
        <v>27.656402380367901</v>
      </c>
      <c r="H12">
        <v>92.397128018686303</v>
      </c>
      <c r="I12">
        <f t="shared" si="2"/>
        <v>17.8490767589999</v>
      </c>
      <c r="J12">
        <v>27.8541029502497</v>
      </c>
    </row>
    <row r="13" spans="1:10" x14ac:dyDescent="0.25">
      <c r="A13">
        <v>15.670527428025901</v>
      </c>
      <c r="B13">
        <v>4.8172541292661002</v>
      </c>
      <c r="C13">
        <f t="shared" si="1"/>
        <v>4.0390194213497876</v>
      </c>
      <c r="D13">
        <f t="shared" si="0"/>
        <v>0.60564926060558832</v>
      </c>
      <c r="F13">
        <v>97.331389791853496</v>
      </c>
      <c r="G13">
        <v>27.458701810486001</v>
      </c>
      <c r="H13">
        <v>94.864258905269907</v>
      </c>
      <c r="I13">
        <f t="shared" si="2"/>
        <v>20.316207645583503</v>
      </c>
      <c r="J13">
        <v>27.656402380367901</v>
      </c>
    </row>
    <row r="14" spans="1:10" x14ac:dyDescent="0.25">
      <c r="A14">
        <v>16.993803722062399</v>
      </c>
      <c r="B14">
        <v>5.3869512411255096</v>
      </c>
      <c r="C14">
        <f t="shared" si="1"/>
        <v>4.6098221069975152</v>
      </c>
      <c r="D14">
        <f t="shared" si="0"/>
        <v>0.60392969111052641</v>
      </c>
      <c r="F14">
        <v>99.7986785518505</v>
      </c>
      <c r="G14">
        <v>27.233817412245401</v>
      </c>
      <c r="H14">
        <v>97.331389791853496</v>
      </c>
      <c r="I14">
        <f t="shared" si="2"/>
        <v>22.783338532167093</v>
      </c>
      <c r="J14">
        <v>27.458701810486001</v>
      </c>
    </row>
    <row r="15" spans="1:10" x14ac:dyDescent="0.25">
      <c r="A15">
        <v>18.589990738559699</v>
      </c>
      <c r="B15">
        <v>6.08013886427372</v>
      </c>
      <c r="C15">
        <f t="shared" si="1"/>
        <v>5.3833308043918553</v>
      </c>
      <c r="D15">
        <f t="shared" si="0"/>
        <v>0.48554147231632833</v>
      </c>
      <c r="F15">
        <v>102.462003034825</v>
      </c>
      <c r="G15">
        <v>27.029938699554801</v>
      </c>
      <c r="H15">
        <v>99.7986785518505</v>
      </c>
      <c r="I15">
        <f t="shared" si="2"/>
        <v>25.250627292164097</v>
      </c>
      <c r="J15">
        <v>27.233817412245401</v>
      </c>
    </row>
    <row r="16" spans="1:10" x14ac:dyDescent="0.25">
      <c r="A16">
        <v>19.9588895663932</v>
      </c>
      <c r="B16">
        <v>6.5682827535159101</v>
      </c>
      <c r="C16">
        <f t="shared" si="1"/>
        <v>6.1234581974722904</v>
      </c>
      <c r="D16">
        <f t="shared" si="0"/>
        <v>0.19786888565940336</v>
      </c>
      <c r="F16">
        <v>104.732768099475</v>
      </c>
      <c r="G16">
        <v>26.868071357963998</v>
      </c>
      <c r="H16">
        <v>102.462003034825</v>
      </c>
      <c r="I16">
        <f t="shared" si="2"/>
        <v>27.913951775138599</v>
      </c>
      <c r="J16">
        <v>27.029938699554801</v>
      </c>
    </row>
    <row r="17" spans="1:10" x14ac:dyDescent="0.25">
      <c r="A17">
        <v>21.431159576247602</v>
      </c>
      <c r="B17">
        <v>7.28088739692038</v>
      </c>
      <c r="C17">
        <f t="shared" si="1"/>
        <v>6.999627154248115</v>
      </c>
      <c r="D17">
        <f t="shared" si="0"/>
        <v>7.91073241080614E-2</v>
      </c>
      <c r="F17">
        <v>107.199712408389</v>
      </c>
      <c r="G17">
        <v>26.702497130687998</v>
      </c>
      <c r="H17">
        <v>104.732768099475</v>
      </c>
      <c r="I17">
        <f t="shared" si="2"/>
        <v>30.184716839788592</v>
      </c>
      <c r="J17">
        <v>26.868071357963998</v>
      </c>
    </row>
    <row r="18" spans="1:10" x14ac:dyDescent="0.25">
      <c r="A18">
        <v>22.792195384772</v>
      </c>
      <c r="B18">
        <v>8.0311610596219793</v>
      </c>
      <c r="C18">
        <f t="shared" si="1"/>
        <v>7.8823377230381038</v>
      </c>
      <c r="D18">
        <f t="shared" si="0"/>
        <v>2.2148385511957521E-2</v>
      </c>
      <c r="F18">
        <v>109.66674283007301</v>
      </c>
      <c r="G18">
        <v>26.5220953606708</v>
      </c>
      <c r="H18">
        <v>107.199712408389</v>
      </c>
      <c r="I18">
        <f t="shared" si="2"/>
        <v>32.651661148702601</v>
      </c>
      <c r="J18">
        <v>26.702497130687998</v>
      </c>
    </row>
    <row r="19" spans="1:10" x14ac:dyDescent="0.25">
      <c r="A19">
        <v>23.856482683657301</v>
      </c>
      <c r="B19">
        <v>8.5824819382616901</v>
      </c>
      <c r="C19">
        <f t="shared" si="1"/>
        <v>8.6192066308270974</v>
      </c>
      <c r="D19">
        <f t="shared" si="0"/>
        <v>1.3487030440236766E-3</v>
      </c>
      <c r="F19">
        <v>112.133730195372</v>
      </c>
      <c r="G19">
        <v>26.349107362024199</v>
      </c>
      <c r="H19">
        <v>109.66674283007301</v>
      </c>
      <c r="I19">
        <f t="shared" si="2"/>
        <v>35.118691570386602</v>
      </c>
      <c r="J19">
        <v>26.5220953606708</v>
      </c>
    </row>
    <row r="20" spans="1:10" x14ac:dyDescent="0.25">
      <c r="A20">
        <v>25.1425519663341</v>
      </c>
      <c r="B20">
        <v>9.3740421805444107</v>
      </c>
      <c r="C20">
        <f t="shared" si="1"/>
        <v>9.5602766133066819</v>
      </c>
      <c r="D20">
        <f t="shared" si="0"/>
        <v>3.468326394628489E-2</v>
      </c>
      <c r="F20">
        <v>114.600703208542</v>
      </c>
      <c r="G20">
        <v>26.178590620501101</v>
      </c>
      <c r="H20">
        <v>112.133730195372</v>
      </c>
      <c r="I20">
        <f t="shared" si="2"/>
        <v>37.585678935685593</v>
      </c>
      <c r="J20">
        <v>26.349107362024199</v>
      </c>
    </row>
    <row r="21" spans="1:10" x14ac:dyDescent="0.25">
      <c r="A21">
        <v>25.9196097363014</v>
      </c>
      <c r="B21">
        <v>9.9440101776725101</v>
      </c>
      <c r="C21">
        <f t="shared" si="1"/>
        <v>10.153329658456792</v>
      </c>
      <c r="D21">
        <f t="shared" si="0"/>
        <v>4.3814645035801576E-2</v>
      </c>
      <c r="F21">
        <v>117.067647517455</v>
      </c>
      <c r="G21">
        <v>26.013016393225101</v>
      </c>
      <c r="H21">
        <v>114.600703208542</v>
      </c>
      <c r="I21">
        <f t="shared" si="2"/>
        <v>40.052651948855598</v>
      </c>
      <c r="J21">
        <v>26.178590620501101</v>
      </c>
    </row>
    <row r="22" spans="1:10" x14ac:dyDescent="0.25">
      <c r="A22">
        <v>26.634922177999901</v>
      </c>
      <c r="B22">
        <v>10.4808123351508</v>
      </c>
      <c r="C22">
        <f t="shared" si="1"/>
        <v>10.713782971960214</v>
      </c>
      <c r="D22">
        <f t="shared" si="0"/>
        <v>5.4275317615383879E-2</v>
      </c>
      <c r="F22">
        <v>119.534376544441</v>
      </c>
      <c r="G22">
        <v>25.884511022801899</v>
      </c>
      <c r="H22">
        <v>117.067647517455</v>
      </c>
      <c r="I22">
        <f t="shared" si="2"/>
        <v>42.519596257768598</v>
      </c>
      <c r="J22">
        <v>26.013016393225101</v>
      </c>
    </row>
    <row r="23" spans="1:10" x14ac:dyDescent="0.25">
      <c r="A23">
        <v>27.593575823540899</v>
      </c>
      <c r="B23">
        <v>11.2157465518499</v>
      </c>
      <c r="C23">
        <f t="shared" si="1"/>
        <v>11.484005767032869</v>
      </c>
      <c r="D23">
        <f t="shared" si="0"/>
        <v>7.1963006530582366E-2</v>
      </c>
      <c r="F23">
        <v>122.001335205483</v>
      </c>
      <c r="G23">
        <v>25.7164655384023</v>
      </c>
      <c r="H23">
        <v>119.534376544441</v>
      </c>
      <c r="I23">
        <f t="shared" si="2"/>
        <v>44.986325284754599</v>
      </c>
      <c r="J23">
        <v>25.884511022801899</v>
      </c>
    </row>
    <row r="24" spans="1:10" x14ac:dyDescent="0.25">
      <c r="A24">
        <v>28.3752728735552</v>
      </c>
      <c r="B24">
        <v>11.7209126955168</v>
      </c>
      <c r="C24">
        <f t="shared" si="1"/>
        <v>12.125675420811071</v>
      </c>
      <c r="D24">
        <f t="shared" si="0"/>
        <v>0.16383286378764525</v>
      </c>
      <c r="F24">
        <v>124.468121640983</v>
      </c>
      <c r="G24">
        <v>25.578075139485001</v>
      </c>
      <c r="H24">
        <v>122.001335205483</v>
      </c>
      <c r="I24">
        <f t="shared" si="2"/>
        <v>47.453283945796599</v>
      </c>
      <c r="J24">
        <v>25.7164655384023</v>
      </c>
    </row>
    <row r="25" spans="1:10" x14ac:dyDescent="0.25">
      <c r="A25">
        <v>29.255354698132798</v>
      </c>
      <c r="B25">
        <v>12.383896064932999</v>
      </c>
      <c r="C25">
        <f t="shared" si="1"/>
        <v>12.859518734867468</v>
      </c>
      <c r="D25">
        <f t="shared" si="0"/>
        <v>0.22621692415559222</v>
      </c>
      <c r="F25">
        <v>126.93486502009701</v>
      </c>
      <c r="G25">
        <v>25.4470985119383</v>
      </c>
      <c r="H25">
        <v>124.468121640983</v>
      </c>
      <c r="I25">
        <f t="shared" si="2"/>
        <v>49.920070381296597</v>
      </c>
      <c r="J25">
        <v>25.578075139485001</v>
      </c>
    </row>
    <row r="26" spans="1:10" x14ac:dyDescent="0.25">
      <c r="A26">
        <v>30.305274998400701</v>
      </c>
      <c r="B26">
        <v>13.2069619791286</v>
      </c>
      <c r="C26">
        <f t="shared" si="1"/>
        <v>13.745817579591353</v>
      </c>
      <c r="D26">
        <f t="shared" si="0"/>
        <v>0.29036535815007425</v>
      </c>
      <c r="F26">
        <v>128.50464342527999</v>
      </c>
      <c r="G26">
        <v>25.358133255491499</v>
      </c>
      <c r="H26">
        <v>126.93486502009701</v>
      </c>
      <c r="I26">
        <f t="shared" si="2"/>
        <v>52.386813760410604</v>
      </c>
      <c r="J26">
        <v>25.4470985119383</v>
      </c>
    </row>
    <row r="27" spans="1:10" x14ac:dyDescent="0.25">
      <c r="A27">
        <v>30.9413747939996</v>
      </c>
      <c r="B27">
        <v>13.782155367437699</v>
      </c>
      <c r="C27">
        <f t="shared" si="1"/>
        <v>14.285919571452112</v>
      </c>
      <c r="D27">
        <f t="shared" si="0"/>
        <v>0.25377837324627495</v>
      </c>
      <c r="H27">
        <v>128.50464342527999</v>
      </c>
      <c r="I27">
        <f t="shared" si="2"/>
        <v>53.956592165593591</v>
      </c>
      <c r="J27">
        <v>25.358133255491499</v>
      </c>
    </row>
    <row r="28" spans="1:10" x14ac:dyDescent="0.25">
      <c r="A28">
        <v>31.499008854287901</v>
      </c>
      <c r="B28">
        <v>14.26713128512</v>
      </c>
      <c r="C28">
        <f t="shared" si="1"/>
        <v>14.759895761660282</v>
      </c>
      <c r="D28">
        <f t="shared" si="0"/>
        <v>0.24281682934001822</v>
      </c>
    </row>
    <row r="29" spans="1:10" x14ac:dyDescent="0.25">
      <c r="A29">
        <v>32.267151224269703</v>
      </c>
      <c r="B29">
        <v>14.904171358027201</v>
      </c>
      <c r="C29">
        <f t="shared" si="1"/>
        <v>15.411613548796566</v>
      </c>
      <c r="D29">
        <f t="shared" si="0"/>
        <v>0.25749757697281345</v>
      </c>
    </row>
    <row r="30" spans="1:10" x14ac:dyDescent="0.25">
      <c r="A30">
        <v>33.461664110274</v>
      </c>
      <c r="B30">
        <v>15.8302014157483</v>
      </c>
      <c r="C30">
        <f t="shared" si="1"/>
        <v>16.416653781918157</v>
      </c>
      <c r="D30">
        <f t="shared" si="0"/>
        <v>0.34392637778622359</v>
      </c>
    </row>
    <row r="31" spans="1:10" x14ac:dyDescent="0.25">
      <c r="A31">
        <v>33.952098575170297</v>
      </c>
      <c r="B31">
        <v>16.487143934418199</v>
      </c>
      <c r="C31">
        <f t="shared" si="1"/>
        <v>16.824422913926636</v>
      </c>
      <c r="D31">
        <f t="shared" si="0"/>
        <v>0.11375711001825237</v>
      </c>
    </row>
    <row r="32" spans="1:10" x14ac:dyDescent="0.25">
      <c r="A32">
        <v>34.621008227474</v>
      </c>
      <c r="B32">
        <v>17.112371986669501</v>
      </c>
      <c r="C32">
        <f t="shared" si="1"/>
        <v>17.374370038570653</v>
      </c>
      <c r="D32">
        <f t="shared" si="0"/>
        <v>6.8642979199998733E-2</v>
      </c>
    </row>
    <row r="33" spans="1:4" x14ac:dyDescent="0.25">
      <c r="A33">
        <v>35.289865255306601</v>
      </c>
      <c r="B33">
        <v>17.746661315040502</v>
      </c>
      <c r="C33">
        <f t="shared" si="1"/>
        <v>17.915717637902517</v>
      </c>
      <c r="D33">
        <f t="shared" si="0"/>
        <v>2.8580040299626078E-2</v>
      </c>
    </row>
    <row r="34" spans="1:4" x14ac:dyDescent="0.25">
      <c r="A34">
        <v>36.215581973452103</v>
      </c>
      <c r="B34">
        <v>18.453440852368001</v>
      </c>
      <c r="C34">
        <f t="shared" si="1"/>
        <v>18.648204091351605</v>
      </c>
      <c r="D34">
        <f t="shared" si="0"/>
        <v>3.7932719259384635E-2</v>
      </c>
    </row>
    <row r="35" spans="1:4" x14ac:dyDescent="0.25">
      <c r="A35">
        <v>36.851706933437399</v>
      </c>
      <c r="B35">
        <v>19.024301247901899</v>
      </c>
      <c r="C35">
        <f t="shared" si="1"/>
        <v>19.138673236650206</v>
      </c>
      <c r="D35">
        <f t="shared" si="0"/>
        <v>1.3080951810242764E-2</v>
      </c>
    </row>
    <row r="36" spans="1:4" x14ac:dyDescent="0.25">
      <c r="A36">
        <v>37.954499674269599</v>
      </c>
      <c r="B36">
        <v>19.940284994141798</v>
      </c>
      <c r="C36">
        <f t="shared" si="1"/>
        <v>19.96087164653958</v>
      </c>
      <c r="D36">
        <f t="shared" si="0"/>
        <v>4.2381025694709473E-4</v>
      </c>
    </row>
    <row r="37" spans="1:4" x14ac:dyDescent="0.25">
      <c r="A37">
        <v>38.859368095265197</v>
      </c>
      <c r="B37">
        <v>20.739471370537501</v>
      </c>
      <c r="C37">
        <f t="shared" si="1"/>
        <v>20.606340812848654</v>
      </c>
      <c r="D37">
        <f t="shared" si="0"/>
        <v>1.7723745390543558E-2</v>
      </c>
    </row>
    <row r="38" spans="1:4" x14ac:dyDescent="0.25">
      <c r="A38">
        <v>39.7628562267221</v>
      </c>
      <c r="B38">
        <v>21.4136320513756</v>
      </c>
      <c r="C38">
        <f t="shared" si="1"/>
        <v>21.222550245570812</v>
      </c>
      <c r="D38">
        <f t="shared" si="0"/>
        <v>3.6512256509618993E-2</v>
      </c>
    </row>
    <row r="39" spans="1:4" x14ac:dyDescent="0.25">
      <c r="A39">
        <v>40.870607014759997</v>
      </c>
      <c r="B39">
        <v>22.208692569927301</v>
      </c>
      <c r="C39">
        <f t="shared" si="1"/>
        <v>21.937478381195788</v>
      </c>
      <c r="D39">
        <f t="shared" si="0"/>
        <v>7.3557136169292589E-2</v>
      </c>
    </row>
    <row r="40" spans="1:4" x14ac:dyDescent="0.25">
      <c r="A40">
        <v>42.017982470488398</v>
      </c>
      <c r="B40">
        <v>22.979548274100502</v>
      </c>
      <c r="C40">
        <f t="shared" si="1"/>
        <v>22.629195103908454</v>
      </c>
      <c r="D40">
        <f t="shared" si="0"/>
        <v>0.12274734386361763</v>
      </c>
    </row>
    <row r="41" spans="1:4" x14ac:dyDescent="0.25">
      <c r="A41">
        <v>43.023178280538602</v>
      </c>
      <c r="B41">
        <v>23.602057943516002</v>
      </c>
      <c r="C41">
        <f t="shared" si="1"/>
        <v>23.193747661994291</v>
      </c>
      <c r="D41">
        <f t="shared" si="0"/>
        <v>0.16671728599633889</v>
      </c>
    </row>
    <row r="42" spans="1:4" x14ac:dyDescent="0.25">
      <c r="A42">
        <v>44.140174779466101</v>
      </c>
      <c r="B42">
        <v>24.2744046315891</v>
      </c>
      <c r="C42">
        <f t="shared" si="1"/>
        <v>23.775753608827031</v>
      </c>
      <c r="D42">
        <f t="shared" si="0"/>
        <v>0.24865284250165687</v>
      </c>
    </row>
    <row r="43" spans="1:4" x14ac:dyDescent="0.25">
      <c r="A43">
        <v>45.560596470013103</v>
      </c>
      <c r="B43">
        <v>24.902798676534299</v>
      </c>
      <c r="C43">
        <f t="shared" si="1"/>
        <v>24.448224020539001</v>
      </c>
      <c r="D43">
        <f t="shared" si="0"/>
        <v>0.20663811787324363</v>
      </c>
    </row>
    <row r="44" spans="1:4" x14ac:dyDescent="0.25">
      <c r="A44">
        <v>47.270644196665003</v>
      </c>
      <c r="B44">
        <v>25.661209629683601</v>
      </c>
      <c r="C44">
        <f t="shared" si="1"/>
        <v>25.161546731250652</v>
      </c>
      <c r="D44">
        <f t="shared" si="0"/>
        <v>0.24966301207041483</v>
      </c>
    </row>
    <row r="45" spans="1:4" x14ac:dyDescent="0.25">
      <c r="A45">
        <v>48.7660345416962</v>
      </c>
      <c r="B45">
        <v>26.2479505704347</v>
      </c>
      <c r="C45">
        <f t="shared" si="1"/>
        <v>25.704681292025484</v>
      </c>
      <c r="D45">
        <f t="shared" si="0"/>
        <v>0.2951415088632704</v>
      </c>
    </row>
    <row r="46" spans="1:4" x14ac:dyDescent="0.25">
      <c r="A46">
        <v>50.481375104400598</v>
      </c>
      <c r="B46">
        <v>26.829025495412399</v>
      </c>
      <c r="C46">
        <f t="shared" si="1"/>
        <v>26.24307929311464</v>
      </c>
      <c r="D46">
        <f t="shared" si="0"/>
        <v>0.34333295198716612</v>
      </c>
    </row>
    <row r="47" spans="1:4" x14ac:dyDescent="0.25">
      <c r="A47">
        <v>52.943887476037702</v>
      </c>
      <c r="B47">
        <v>27.426575467880198</v>
      </c>
      <c r="C47">
        <f t="shared" si="1"/>
        <v>26.876602703087563</v>
      </c>
      <c r="D47">
        <f t="shared" si="0"/>
        <v>0.30247004201365491</v>
      </c>
    </row>
    <row r="48" spans="1:4" x14ac:dyDescent="0.25">
      <c r="A48">
        <v>55.407258104958203</v>
      </c>
      <c r="B48">
        <v>27.8763442643614</v>
      </c>
      <c r="C48">
        <f t="shared" si="1"/>
        <v>27.371621872612714</v>
      </c>
      <c r="D48">
        <f t="shared" si="0"/>
        <v>0.2547446927325141</v>
      </c>
    </row>
    <row r="49" spans="1:4" x14ac:dyDescent="0.25">
      <c r="A49">
        <v>57.871331988174397</v>
      </c>
      <c r="B49">
        <v>28.20502146179</v>
      </c>
      <c r="C49">
        <f t="shared" si="1"/>
        <v>27.754523902237214</v>
      </c>
      <c r="D49">
        <f t="shared" si="0"/>
        <v>0.20294805116301659</v>
      </c>
    </row>
    <row r="50" spans="1:4" x14ac:dyDescent="0.25">
      <c r="A50">
        <v>60.336040928995402</v>
      </c>
      <c r="B50">
        <v>28.424349677907198</v>
      </c>
      <c r="C50">
        <f t="shared" si="1"/>
        <v>28.048393812331462</v>
      </c>
      <c r="D50">
        <f t="shared" si="0"/>
        <v>0.14134281286080139</v>
      </c>
    </row>
    <row r="51" spans="1:4" x14ac:dyDescent="0.25">
      <c r="A51">
        <v>62.800753530090802</v>
      </c>
      <c r="B51">
        <v>28.6430476405299</v>
      </c>
      <c r="C51">
        <f t="shared" si="1"/>
        <v>28.272532959925378</v>
      </c>
      <c r="D51">
        <f t="shared" si="0"/>
        <v>0.13728112854347102</v>
      </c>
    </row>
    <row r="52" spans="1:4" x14ac:dyDescent="0.25">
      <c r="A52">
        <v>65.121067709742107</v>
      </c>
      <c r="B52">
        <v>28.725348795552399</v>
      </c>
      <c r="C52">
        <f t="shared" si="1"/>
        <v>28.433994149703931</v>
      </c>
      <c r="D52">
        <f t="shared" si="0"/>
        <v>8.4887529657486305E-2</v>
      </c>
    </row>
    <row r="53" spans="1:4" x14ac:dyDescent="0.25">
      <c r="A53">
        <v>67.731514507676096</v>
      </c>
      <c r="B53">
        <v>28.850439740025902</v>
      </c>
      <c r="C53">
        <f t="shared" si="1"/>
        <v>28.571543441486092</v>
      </c>
      <c r="D53">
        <f t="shared" si="0"/>
        <v>7.7783145339206466E-2</v>
      </c>
    </row>
    <row r="54" spans="1:4" x14ac:dyDescent="0.25">
      <c r="A54">
        <v>70.196995426049696</v>
      </c>
      <c r="B54">
        <v>28.936843071302601</v>
      </c>
      <c r="C54">
        <f t="shared" si="1"/>
        <v>28.668735009610959</v>
      </c>
      <c r="D54">
        <f t="shared" si="0"/>
        <v>7.1881932744049207E-2</v>
      </c>
    </row>
    <row r="55" spans="1:4" x14ac:dyDescent="0.25">
      <c r="A55">
        <v>72.227284939826305</v>
      </c>
      <c r="B55">
        <v>28.957766381615102</v>
      </c>
      <c r="C55">
        <f t="shared" si="1"/>
        <v>28.730478761696101</v>
      </c>
      <c r="D55">
        <f t="shared" si="0"/>
        <v>5.1659662168443872E-2</v>
      </c>
    </row>
    <row r="56" spans="1:4" x14ac:dyDescent="0.25">
      <c r="A56">
        <v>74.548051259686403</v>
      </c>
      <c r="B56">
        <v>28.962214644437498</v>
      </c>
      <c r="C56">
        <f t="shared" si="1"/>
        <v>28.785410192347346</v>
      </c>
      <c r="D56">
        <f t="shared" si="0"/>
        <v>3.1259814278899067E-2</v>
      </c>
    </row>
  </sheetData>
  <sortState ref="F5:G26">
    <sortCondition ref="F5:F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InflowAngle</vt:lpstr>
      <vt:lpstr>Regression</vt:lpstr>
      <vt:lpstr>R_MaxPhi</vt:lpstr>
      <vt:lpstr>R4</vt:lpstr>
      <vt:lpstr>R5</vt:lpstr>
      <vt:lpstr>R10</vt:lpstr>
      <vt:lpstr>R15</vt:lpstr>
      <vt:lpstr>R20</vt:lpstr>
      <vt:lpstr>R25</vt:lpstr>
      <vt:lpstr>R30</vt:lpstr>
      <vt:lpstr>R35</vt:lpstr>
      <vt:lpstr>R38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2016-08-12T22:25:16Z</dcterms:created>
  <dcterms:modified xsi:type="dcterms:W3CDTF">2016-09-21T18:24:43Z</dcterms:modified>
</cp:coreProperties>
</file>