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eh\Desktop\GitHub Workbench\Climada\climada_r\Data\MEF\"/>
    </mc:Choice>
  </mc:AlternateContent>
  <xr:revisionPtr revIDLastSave="0" documentId="13_ncr:1_{85B917B5-2722-4E88-AA1E-4CE2872FEA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2" r:id="rId1"/>
    <sheet name="Meta" sheetId="4" r:id="rId2"/>
    <sheet name="Details" sheetId="3" r:id="rId3"/>
    <sheet name="SDP-Curr" sheetId="5" r:id="rId4"/>
  </sheets>
  <calcPr calcId="181029"/>
</workbook>
</file>

<file path=xl/calcChain.xml><?xml version="1.0" encoding="utf-8"?>
<calcChain xmlns="http://schemas.openxmlformats.org/spreadsheetml/2006/main">
  <c r="F3" i="2" l="1"/>
  <c r="G3" i="2"/>
  <c r="H3" i="2"/>
  <c r="I3" i="2"/>
  <c r="J3" i="2"/>
  <c r="K3" i="2"/>
  <c r="L3" i="2"/>
  <c r="M3" i="2"/>
  <c r="F4" i="2"/>
  <c r="G4" i="2"/>
  <c r="H4" i="2"/>
  <c r="I4" i="2"/>
  <c r="J4" i="2"/>
  <c r="K4" i="2"/>
  <c r="L4" i="2"/>
  <c r="M4" i="2"/>
  <c r="F5" i="2"/>
  <c r="G5" i="2"/>
  <c r="H5" i="2"/>
  <c r="I5" i="2"/>
  <c r="J5" i="2"/>
  <c r="K5" i="2"/>
  <c r="L5" i="2"/>
  <c r="M5" i="2"/>
  <c r="F6" i="2"/>
  <c r="G6" i="2"/>
  <c r="H6" i="2"/>
  <c r="I6" i="2"/>
  <c r="J6" i="2"/>
  <c r="K6" i="2"/>
  <c r="L6" i="2"/>
  <c r="M6" i="2"/>
  <c r="F7" i="2"/>
  <c r="G7" i="2"/>
  <c r="H7" i="2"/>
  <c r="I7" i="2"/>
  <c r="J7" i="2"/>
  <c r="K7" i="2"/>
  <c r="L7" i="2"/>
  <c r="M7" i="2"/>
  <c r="F8" i="2"/>
  <c r="G8" i="2"/>
  <c r="H8" i="2"/>
  <c r="I8" i="2"/>
  <c r="J8" i="2"/>
  <c r="K8" i="2"/>
  <c r="L8" i="2"/>
  <c r="M8" i="2"/>
  <c r="F9" i="2"/>
  <c r="G9" i="2"/>
  <c r="H9" i="2"/>
  <c r="I9" i="2"/>
  <c r="J9" i="2"/>
  <c r="K9" i="2"/>
  <c r="L9" i="2"/>
  <c r="M9" i="2"/>
  <c r="F10" i="2"/>
  <c r="G10" i="2"/>
  <c r="H10" i="2"/>
  <c r="I10" i="2"/>
  <c r="J10" i="2"/>
  <c r="K10" i="2"/>
  <c r="L10" i="2"/>
  <c r="M10" i="2"/>
  <c r="F11" i="2"/>
  <c r="G11" i="2"/>
  <c r="H11" i="2"/>
  <c r="I11" i="2"/>
  <c r="J11" i="2"/>
  <c r="K11" i="2"/>
  <c r="L11" i="2"/>
  <c r="M11" i="2"/>
  <c r="F12" i="2"/>
  <c r="G12" i="2"/>
  <c r="H12" i="2"/>
  <c r="I12" i="2"/>
  <c r="J12" i="2"/>
  <c r="K12" i="2"/>
  <c r="L12" i="2"/>
  <c r="M12" i="2"/>
  <c r="F13" i="2"/>
  <c r="G13" i="2"/>
  <c r="H13" i="2"/>
  <c r="I13" i="2"/>
  <c r="J13" i="2"/>
  <c r="K13" i="2"/>
  <c r="L13" i="2"/>
  <c r="M13" i="2"/>
  <c r="F14" i="2"/>
  <c r="G14" i="2"/>
  <c r="H14" i="2"/>
  <c r="I14" i="2"/>
  <c r="J14" i="2"/>
  <c r="K14" i="2"/>
  <c r="L14" i="2"/>
  <c r="M14" i="2"/>
  <c r="F15" i="2"/>
  <c r="G15" i="2"/>
  <c r="H15" i="2"/>
  <c r="I15" i="2"/>
  <c r="J15" i="2"/>
  <c r="K15" i="2"/>
  <c r="L15" i="2"/>
  <c r="M15" i="2"/>
  <c r="F16" i="2"/>
  <c r="G16" i="2"/>
  <c r="H16" i="2"/>
  <c r="I16" i="2"/>
  <c r="J16" i="2"/>
  <c r="K16" i="2"/>
  <c r="L16" i="2"/>
  <c r="M16" i="2"/>
  <c r="F17" i="2"/>
  <c r="G17" i="2"/>
  <c r="H17" i="2"/>
  <c r="I17" i="2"/>
  <c r="J17" i="2"/>
  <c r="K17" i="2"/>
  <c r="L17" i="2"/>
  <c r="M17" i="2"/>
  <c r="F18" i="2"/>
  <c r="G18" i="2"/>
  <c r="H18" i="2"/>
  <c r="I18" i="2"/>
  <c r="J18" i="2"/>
  <c r="K18" i="2"/>
  <c r="L18" i="2"/>
  <c r="M18" i="2"/>
  <c r="F19" i="2"/>
  <c r="G19" i="2"/>
  <c r="H19" i="2"/>
  <c r="I19" i="2"/>
  <c r="J19" i="2"/>
  <c r="K19" i="2"/>
  <c r="L19" i="2"/>
  <c r="M19" i="2"/>
  <c r="F20" i="2"/>
  <c r="G20" i="2"/>
  <c r="H20" i="2"/>
  <c r="I20" i="2"/>
  <c r="J20" i="2"/>
  <c r="K20" i="2"/>
  <c r="L20" i="2"/>
  <c r="M20" i="2"/>
  <c r="F21" i="2"/>
  <c r="G21" i="2"/>
  <c r="H21" i="2"/>
  <c r="I21" i="2"/>
  <c r="J21" i="2"/>
  <c r="K21" i="2"/>
  <c r="L21" i="2"/>
  <c r="M21" i="2"/>
  <c r="F22" i="2"/>
  <c r="G22" i="2"/>
  <c r="H22" i="2"/>
  <c r="I22" i="2"/>
  <c r="J22" i="2"/>
  <c r="K22" i="2"/>
  <c r="L22" i="2"/>
  <c r="M22" i="2"/>
  <c r="F23" i="2"/>
  <c r="G23" i="2"/>
  <c r="H23" i="2"/>
  <c r="I23" i="2"/>
  <c r="J23" i="2"/>
  <c r="K23" i="2"/>
  <c r="L23" i="2"/>
  <c r="M23" i="2"/>
  <c r="F24" i="2"/>
  <c r="G24" i="2"/>
  <c r="H24" i="2"/>
  <c r="I24" i="2"/>
  <c r="J24" i="2"/>
  <c r="K24" i="2"/>
  <c r="L24" i="2"/>
  <c r="M24" i="2"/>
  <c r="F25" i="2"/>
  <c r="G25" i="2"/>
  <c r="H25" i="2"/>
  <c r="I25" i="2"/>
  <c r="J25" i="2"/>
  <c r="K25" i="2"/>
  <c r="L25" i="2"/>
  <c r="M25" i="2"/>
  <c r="F26" i="2"/>
  <c r="G26" i="2"/>
  <c r="H26" i="2"/>
  <c r="I26" i="2"/>
  <c r="J26" i="2"/>
  <c r="K26" i="2"/>
  <c r="L26" i="2"/>
  <c r="M26" i="2"/>
  <c r="F27" i="2"/>
  <c r="G27" i="2"/>
  <c r="H27" i="2"/>
  <c r="I27" i="2"/>
  <c r="J27" i="2"/>
  <c r="K27" i="2"/>
  <c r="L27" i="2"/>
  <c r="M27" i="2"/>
  <c r="F28" i="2"/>
  <c r="G28" i="2"/>
  <c r="H28" i="2"/>
  <c r="I28" i="2"/>
  <c r="J28" i="2"/>
  <c r="K28" i="2"/>
  <c r="L28" i="2"/>
  <c r="M28" i="2"/>
  <c r="F29" i="2"/>
  <c r="G29" i="2"/>
  <c r="H29" i="2"/>
  <c r="I29" i="2"/>
  <c r="J29" i="2"/>
  <c r="K29" i="2"/>
  <c r="L29" i="2"/>
  <c r="M29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M2" i="2"/>
  <c r="L2" i="2"/>
  <c r="K2" i="2"/>
  <c r="J2" i="2"/>
  <c r="I2" i="2"/>
  <c r="H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W42" i="5"/>
  <c r="V42" i="5"/>
  <c r="U42" i="5"/>
  <c r="T42" i="5"/>
  <c r="S42" i="5"/>
  <c r="R42" i="5"/>
  <c r="Q42" i="5"/>
  <c r="P42" i="5"/>
  <c r="O42" i="5"/>
  <c r="X41" i="5"/>
  <c r="W41" i="5"/>
  <c r="V41" i="5"/>
  <c r="U41" i="5"/>
  <c r="T41" i="5"/>
  <c r="S41" i="5"/>
  <c r="R41" i="5"/>
  <c r="Q41" i="5"/>
  <c r="P41" i="5"/>
  <c r="O41" i="5"/>
  <c r="X40" i="5"/>
  <c r="W40" i="5"/>
  <c r="V40" i="5"/>
  <c r="U40" i="5"/>
  <c r="T40" i="5"/>
  <c r="S40" i="5"/>
  <c r="R40" i="5"/>
  <c r="Q40" i="5"/>
  <c r="P40" i="5"/>
  <c r="O40" i="5"/>
  <c r="W39" i="5"/>
  <c r="V39" i="5"/>
  <c r="U39" i="5"/>
  <c r="T39" i="5"/>
  <c r="S39" i="5"/>
  <c r="R39" i="5"/>
  <c r="Q39" i="5"/>
  <c r="P39" i="5"/>
  <c r="O39" i="5"/>
  <c r="W38" i="5"/>
  <c r="V38" i="5"/>
  <c r="U38" i="5"/>
  <c r="T38" i="5"/>
  <c r="S38" i="5"/>
  <c r="R38" i="5"/>
  <c r="Q38" i="5"/>
  <c r="P38" i="5"/>
  <c r="O38" i="5"/>
  <c r="X37" i="5"/>
  <c r="W37" i="5"/>
  <c r="V37" i="5"/>
  <c r="U37" i="5"/>
  <c r="T37" i="5"/>
  <c r="S37" i="5"/>
  <c r="R37" i="5"/>
  <c r="Q37" i="5"/>
  <c r="P37" i="5"/>
  <c r="O37" i="5"/>
  <c r="X36" i="5"/>
  <c r="W36" i="5"/>
  <c r="V36" i="5"/>
  <c r="U36" i="5"/>
  <c r="T36" i="5"/>
  <c r="S36" i="5"/>
  <c r="R36" i="5"/>
  <c r="Q36" i="5"/>
  <c r="P36" i="5"/>
  <c r="O36" i="5"/>
  <c r="X35" i="5"/>
  <c r="W35" i="5"/>
  <c r="V35" i="5"/>
  <c r="U35" i="5"/>
  <c r="T35" i="5"/>
  <c r="S35" i="5"/>
  <c r="R35" i="5"/>
  <c r="Q35" i="5"/>
  <c r="P35" i="5"/>
  <c r="O35" i="5"/>
  <c r="W34" i="5"/>
  <c r="V34" i="5"/>
  <c r="U34" i="5"/>
  <c r="T34" i="5"/>
  <c r="S34" i="5"/>
  <c r="R34" i="5"/>
  <c r="Q34" i="5"/>
  <c r="P34" i="5"/>
  <c r="O34" i="5"/>
  <c r="X33" i="5"/>
  <c r="W33" i="5"/>
  <c r="V33" i="5"/>
  <c r="U33" i="5"/>
  <c r="T33" i="5"/>
  <c r="S33" i="5"/>
  <c r="R33" i="5"/>
  <c r="Q33" i="5"/>
  <c r="P33" i="5"/>
  <c r="O33" i="5"/>
  <c r="X32" i="5"/>
  <c r="W32" i="5"/>
  <c r="V32" i="5"/>
  <c r="U32" i="5"/>
  <c r="T32" i="5"/>
  <c r="S32" i="5"/>
  <c r="R32" i="5"/>
  <c r="Q32" i="5"/>
  <c r="P32" i="5"/>
  <c r="O32" i="5"/>
  <c r="W31" i="5"/>
  <c r="V31" i="5"/>
  <c r="U31" i="5"/>
  <c r="T31" i="5"/>
  <c r="S31" i="5"/>
  <c r="R31" i="5"/>
  <c r="Q31" i="5"/>
  <c r="P31" i="5"/>
  <c r="O31" i="5"/>
  <c r="X30" i="5"/>
  <c r="W30" i="5"/>
  <c r="V30" i="5"/>
  <c r="U30" i="5"/>
  <c r="T30" i="5"/>
  <c r="S30" i="5"/>
  <c r="R30" i="5"/>
  <c r="Q30" i="5"/>
  <c r="P30" i="5"/>
  <c r="O30" i="5"/>
  <c r="X29" i="5"/>
  <c r="W29" i="5"/>
  <c r="V29" i="5"/>
  <c r="U29" i="5"/>
  <c r="T29" i="5"/>
  <c r="S29" i="5"/>
  <c r="R29" i="5"/>
  <c r="Q29" i="5"/>
  <c r="P29" i="5"/>
  <c r="O29" i="5"/>
  <c r="X28" i="5"/>
  <c r="W28" i="5"/>
  <c r="V28" i="5"/>
  <c r="U28" i="5"/>
  <c r="T28" i="5"/>
  <c r="S28" i="5"/>
  <c r="R28" i="5"/>
  <c r="Q28" i="5"/>
  <c r="P28" i="5"/>
  <c r="O28" i="5"/>
  <c r="X27" i="5"/>
  <c r="W27" i="5"/>
  <c r="V27" i="5"/>
  <c r="U27" i="5"/>
  <c r="T27" i="5"/>
  <c r="S27" i="5"/>
  <c r="R27" i="5"/>
  <c r="Q27" i="5"/>
  <c r="P27" i="5"/>
  <c r="O27" i="5"/>
  <c r="W26" i="5"/>
  <c r="V26" i="5"/>
  <c r="U26" i="5"/>
  <c r="T26" i="5"/>
  <c r="S26" i="5"/>
  <c r="R26" i="5"/>
  <c r="Q26" i="5"/>
  <c r="P26" i="5"/>
  <c r="O26" i="5"/>
  <c r="X25" i="5"/>
  <c r="W25" i="5"/>
  <c r="V25" i="5"/>
  <c r="U25" i="5"/>
  <c r="T25" i="5"/>
  <c r="S25" i="5"/>
  <c r="R25" i="5"/>
  <c r="Q25" i="5"/>
  <c r="P25" i="5"/>
  <c r="O25" i="5"/>
  <c r="W24" i="5"/>
  <c r="V24" i="5"/>
  <c r="U24" i="5"/>
  <c r="T24" i="5"/>
  <c r="S24" i="5"/>
  <c r="R24" i="5"/>
  <c r="Q24" i="5"/>
  <c r="P24" i="5"/>
  <c r="O24" i="5"/>
  <c r="X23" i="5"/>
  <c r="W23" i="5"/>
  <c r="V23" i="5"/>
  <c r="U23" i="5"/>
  <c r="T23" i="5"/>
  <c r="S23" i="5"/>
  <c r="R23" i="5"/>
  <c r="Q23" i="5"/>
  <c r="P23" i="5"/>
  <c r="O23" i="5"/>
  <c r="X22" i="5"/>
  <c r="W22" i="5"/>
  <c r="V22" i="5"/>
  <c r="U22" i="5"/>
  <c r="T22" i="5"/>
  <c r="S22" i="5"/>
  <c r="R22" i="5"/>
  <c r="Q22" i="5"/>
  <c r="P22" i="5"/>
  <c r="O22" i="5"/>
  <c r="W21" i="5"/>
  <c r="V21" i="5"/>
  <c r="U21" i="5"/>
  <c r="T21" i="5"/>
  <c r="S21" i="5"/>
  <c r="R21" i="5"/>
  <c r="Q21" i="5"/>
  <c r="P21" i="5"/>
  <c r="O21" i="5"/>
  <c r="X20" i="5"/>
  <c r="W20" i="5"/>
  <c r="V20" i="5"/>
  <c r="U20" i="5"/>
  <c r="T20" i="5"/>
  <c r="S20" i="5"/>
  <c r="R20" i="5"/>
  <c r="Q20" i="5"/>
  <c r="P20" i="5"/>
  <c r="O20" i="5"/>
  <c r="X19" i="5"/>
  <c r="W19" i="5"/>
  <c r="V19" i="5"/>
  <c r="U19" i="5"/>
  <c r="T19" i="5"/>
  <c r="S19" i="5"/>
  <c r="R19" i="5"/>
  <c r="Q19" i="5"/>
  <c r="P19" i="5"/>
  <c r="O19" i="5"/>
  <c r="X18" i="5"/>
  <c r="W18" i="5"/>
  <c r="V18" i="5"/>
  <c r="U18" i="5"/>
  <c r="T18" i="5"/>
  <c r="S18" i="5"/>
  <c r="R18" i="5"/>
  <c r="Q18" i="5"/>
  <c r="P18" i="5"/>
  <c r="O18" i="5"/>
  <c r="W17" i="5"/>
  <c r="V17" i="5"/>
  <c r="U17" i="5"/>
  <c r="T17" i="5"/>
  <c r="S17" i="5"/>
  <c r="R17" i="5"/>
  <c r="Q17" i="5"/>
  <c r="P17" i="5"/>
  <c r="O17" i="5"/>
  <c r="X16" i="5"/>
  <c r="W16" i="5"/>
  <c r="V16" i="5"/>
  <c r="U16" i="5"/>
  <c r="T16" i="5"/>
  <c r="S16" i="5"/>
  <c r="R16" i="5"/>
  <c r="Q16" i="5"/>
  <c r="P16" i="5"/>
  <c r="O16" i="5"/>
  <c r="W15" i="5"/>
  <c r="V15" i="5"/>
  <c r="U15" i="5"/>
  <c r="T15" i="5"/>
  <c r="S15" i="5"/>
  <c r="R15" i="5"/>
  <c r="Q15" i="5"/>
  <c r="P15" i="5"/>
  <c r="O15" i="5"/>
  <c r="W14" i="5"/>
  <c r="V14" i="5"/>
  <c r="U14" i="5"/>
  <c r="T14" i="5"/>
  <c r="S14" i="5"/>
  <c r="R14" i="5"/>
  <c r="Q14" i="5"/>
  <c r="P14" i="5"/>
  <c r="O14" i="5"/>
  <c r="X13" i="5"/>
  <c r="W13" i="5"/>
  <c r="V13" i="5"/>
  <c r="U13" i="5"/>
  <c r="T13" i="5"/>
  <c r="S13" i="5"/>
  <c r="R13" i="5"/>
  <c r="Q13" i="5"/>
  <c r="P13" i="5"/>
  <c r="O13" i="5"/>
  <c r="X12" i="5"/>
  <c r="W12" i="5"/>
  <c r="V12" i="5"/>
  <c r="U12" i="5"/>
  <c r="T12" i="5"/>
  <c r="S12" i="5"/>
  <c r="R12" i="5"/>
  <c r="Q12" i="5"/>
  <c r="P12" i="5"/>
  <c r="O12" i="5"/>
  <c r="X11" i="5"/>
  <c r="W11" i="5"/>
  <c r="V11" i="5"/>
  <c r="U11" i="5"/>
  <c r="T11" i="5"/>
  <c r="S11" i="5"/>
  <c r="R11" i="5"/>
  <c r="Q11" i="5"/>
  <c r="P11" i="5"/>
  <c r="O11" i="5"/>
  <c r="X10" i="5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</calcChain>
</file>

<file path=xl/sharedStrings.xml><?xml version="1.0" encoding="utf-8"?>
<sst xmlns="http://schemas.openxmlformats.org/spreadsheetml/2006/main" count="602" uniqueCount="188">
  <si>
    <t>Source</t>
  </si>
  <si>
    <t>Url</t>
  </si>
  <si>
    <t>Currency</t>
  </si>
  <si>
    <t>Unit</t>
  </si>
  <si>
    <t>National Bureau of Statistics of China</t>
  </si>
  <si>
    <t>http://www.stats.gov.cn/</t>
  </si>
  <si>
    <t>CNY</t>
  </si>
  <si>
    <t>State_Name</t>
  </si>
  <si>
    <t>State_Name_EN</t>
  </si>
  <si>
    <t>GID_1</t>
  </si>
  <si>
    <t>ISO_3166_2</t>
  </si>
  <si>
    <t>GID_0</t>
  </si>
  <si>
    <t>NAME_0</t>
  </si>
  <si>
    <t>NAME_1</t>
  </si>
  <si>
    <t>VARNAME_1</t>
  </si>
  <si>
    <t>NL_NAME_1</t>
  </si>
  <si>
    <t>TYPE_1</t>
  </si>
  <si>
    <t>ENGTYPE_1</t>
  </si>
  <si>
    <t>CC_1</t>
  </si>
  <si>
    <t>HASC_1</t>
  </si>
  <si>
    <t>IND</t>
  </si>
  <si>
    <t>India</t>
  </si>
  <si>
    <t>IND.1_1</t>
  </si>
  <si>
    <t>Andaman and Nicobar</t>
  </si>
  <si>
    <t>Andaman &amp; Nicobar Islands|Andaman et Nicobar|Iihas de Andama e Nicobar|Inseln Andamanen und Nikobare</t>
  </si>
  <si>
    <t>NA</t>
  </si>
  <si>
    <t>Union Territor</t>
  </si>
  <si>
    <t>Union Territory</t>
  </si>
  <si>
    <t>IN.AN</t>
  </si>
  <si>
    <t>IND.2_1</t>
  </si>
  <si>
    <t>Andhra Pradesh</t>
  </si>
  <si>
    <t>State</t>
  </si>
  <si>
    <t>IN.AP</t>
  </si>
  <si>
    <t>IND.3_1</t>
  </si>
  <si>
    <t>Arunachal Pradesh</t>
  </si>
  <si>
    <t>Agence de la Fronti?re du Nord-Est(French-obsolete)|North East Frontier Agency</t>
  </si>
  <si>
    <t>IN.AR</t>
  </si>
  <si>
    <t>IND.4_1</t>
  </si>
  <si>
    <t>Assam</t>
  </si>
  <si>
    <t>IN.AS</t>
  </si>
  <si>
    <t>IND.5_1</t>
  </si>
  <si>
    <t>Bihar</t>
  </si>
  <si>
    <t>IN.BR</t>
  </si>
  <si>
    <t>IND.6_1</t>
  </si>
  <si>
    <t>Chandigarh</t>
  </si>
  <si>
    <t>IN.CH</t>
  </si>
  <si>
    <t>IND.7_1</t>
  </si>
  <si>
    <t>Chhattisgarh</t>
  </si>
  <si>
    <t>IN.CT</t>
  </si>
  <si>
    <t>IND.8_1</t>
  </si>
  <si>
    <t>Dadra and Nagar Haveli</t>
  </si>
  <si>
    <t>DAdra et Nagar Haveli|Dadra e Nagar Haveli</t>
  </si>
  <si>
    <t>IN.DN</t>
  </si>
  <si>
    <t>IND.9_1</t>
  </si>
  <si>
    <t>Daman and Diu</t>
  </si>
  <si>
    <t>IN.DD</t>
  </si>
  <si>
    <t>IND.10_1</t>
  </si>
  <si>
    <t>Goa</t>
  </si>
  <si>
    <t>G?a</t>
  </si>
  <si>
    <t>IN.GA</t>
  </si>
  <si>
    <t>IND.11_1</t>
  </si>
  <si>
    <t>Gujarat</t>
  </si>
  <si>
    <t>Goudjerate|Gujerat|Gujerate</t>
  </si>
  <si>
    <t>IN.GJ</t>
  </si>
  <si>
    <t>IND.12_1</t>
  </si>
  <si>
    <t>Haryana</t>
  </si>
  <si>
    <t>IN.HR</t>
  </si>
  <si>
    <t>IND.13_1</t>
  </si>
  <si>
    <t>Himachal Pradesh</t>
  </si>
  <si>
    <t>IN.HP</t>
  </si>
  <si>
    <t>IND.14_1</t>
  </si>
  <si>
    <t>Jammu and Kashmir</t>
  </si>
  <si>
    <t>IN.JK</t>
  </si>
  <si>
    <t>IND.15_1</t>
  </si>
  <si>
    <t>Jharkhand</t>
  </si>
  <si>
    <t>Vananchal</t>
  </si>
  <si>
    <t>IN.JH</t>
  </si>
  <si>
    <t>IND.16_1</t>
  </si>
  <si>
    <t>Karnataka</t>
  </si>
  <si>
    <t>Maisur|Mysore</t>
  </si>
  <si>
    <t>IN.KA</t>
  </si>
  <si>
    <t>IND.17_1</t>
  </si>
  <si>
    <t>Kerala</t>
  </si>
  <si>
    <t>IN.KL</t>
  </si>
  <si>
    <t>IND.18_1</t>
  </si>
  <si>
    <t>Lakshadweep</t>
  </si>
  <si>
    <t>?les Laquedives|Laccadive|Minicoy and Amindivi Islands|Laccadives|Lackadiverna|Lakkadiven|Lakkadi</t>
  </si>
  <si>
    <t>IN.LD</t>
  </si>
  <si>
    <t>IND.19_1</t>
  </si>
  <si>
    <t>Madhya Pradesh</t>
  </si>
  <si>
    <t>IN.MP</t>
  </si>
  <si>
    <t>IND.20_1</t>
  </si>
  <si>
    <t>Maharashtra</t>
  </si>
  <si>
    <t>IN.MH</t>
  </si>
  <si>
    <t>IND.21_1</t>
  </si>
  <si>
    <t>Manipur</t>
  </si>
  <si>
    <t>IN.MN</t>
  </si>
  <si>
    <t>IND.22_1</t>
  </si>
  <si>
    <t>Meghalaya</t>
  </si>
  <si>
    <t>IN.ML</t>
  </si>
  <si>
    <t>IND.23_1</t>
  </si>
  <si>
    <t>Mizoram</t>
  </si>
  <si>
    <t>IN.MZ</t>
  </si>
  <si>
    <t>IND.24_1</t>
  </si>
  <si>
    <t>Nagaland</t>
  </si>
  <si>
    <t>IN.NL</t>
  </si>
  <si>
    <t>IND.25_1</t>
  </si>
  <si>
    <t>NCT of Delhi</t>
  </si>
  <si>
    <t>IN.DL</t>
  </si>
  <si>
    <t>IND.26_1</t>
  </si>
  <si>
    <t>Odisha</t>
  </si>
  <si>
    <t>IN.OR</t>
  </si>
  <si>
    <t>IND.27_1</t>
  </si>
  <si>
    <t>Puducherry</t>
  </si>
  <si>
    <t>Pondicherry|Puduchcheri|Pondich?ry</t>
  </si>
  <si>
    <t>IN.PY</t>
  </si>
  <si>
    <t>IND.28_1</t>
  </si>
  <si>
    <t>Punjab</t>
  </si>
  <si>
    <t>IN.PB</t>
  </si>
  <si>
    <t>IND.29_1</t>
  </si>
  <si>
    <t>Rajasthan</t>
  </si>
  <si>
    <t>Greater Rajasthan|Rajputana</t>
  </si>
  <si>
    <t>IN.RJ</t>
  </si>
  <si>
    <t>IND.30_1</t>
  </si>
  <si>
    <t>Sikkim</t>
  </si>
  <si>
    <t>IN.SK</t>
  </si>
  <si>
    <t>IND.31_1</t>
  </si>
  <si>
    <t>Tamil Nadu</t>
  </si>
  <si>
    <t>Madras|Tamilnad</t>
  </si>
  <si>
    <t>IN.TN</t>
  </si>
  <si>
    <t>IND.32_1</t>
  </si>
  <si>
    <t>Telangana</t>
  </si>
  <si>
    <t>IN.TG</t>
  </si>
  <si>
    <t>IND.33_1</t>
  </si>
  <si>
    <t>Tripura</t>
  </si>
  <si>
    <t>IN.TR</t>
  </si>
  <si>
    <t>IND.34_1</t>
  </si>
  <si>
    <t>Uttar Pradesh</t>
  </si>
  <si>
    <t>United Provinces</t>
  </si>
  <si>
    <t>IN.UP</t>
  </si>
  <si>
    <t>IND.35_1</t>
  </si>
  <si>
    <t>Uttarakhand</t>
  </si>
  <si>
    <t>IN.UT</t>
  </si>
  <si>
    <t>IND.36_1</t>
  </si>
  <si>
    <t>West Bengal</t>
  </si>
  <si>
    <t>Bangla|Bengala Occidentale|Bengala Ocidental|Bengale occidental</t>
  </si>
  <si>
    <t>IN.WB</t>
  </si>
  <si>
    <t xml:space="preserve">       STATEMENT :  GROSS STATE DOMESTIC PRODUCT AT CURRENT PRICES</t>
  </si>
  <si>
    <t>As on 31.07.2015</t>
  </si>
  <si>
    <t>(` Crore)</t>
  </si>
  <si>
    <t>(% Growth over previous year)</t>
  </si>
  <si>
    <t>Sl.</t>
  </si>
  <si>
    <t>State\UT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</si>
  <si>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</si>
  <si>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</si>
  <si>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</si>
  <si>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</si>
  <si>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</si>
  <si>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</si>
  <si>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</si>
  <si>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</si>
  <si>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</si>
  <si>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</si>
  <si>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</si>
  <si>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No.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</si>
  <si>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</si>
  <si>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</si>
  <si>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</si>
  <si>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</si>
  <si>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</si>
  <si>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</si>
  <si>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</si>
  <si>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</si>
  <si>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</si>
  <si>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</si>
  <si>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</si>
  <si>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</si>
  <si>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</si>
  <si>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Jammu &amp; Kashmir</t>
  </si>
  <si>
    <t>Andaman &amp; Nicobar Islands</t>
  </si>
  <si>
    <t>Delhi</t>
  </si>
  <si>
    <t>All-India GDP(2004-05 base)</t>
  </si>
  <si>
    <t>Source:  For Sl. No. 1-33 -- Directorate of Economics &amp; Statistics of respective State Governments, and for All-India -- Central Statistics Office</t>
  </si>
  <si>
    <t>#: Estimates relate to bifurcated Andhra Pradesh; estimates for Telangana are given at serial no. 25</t>
  </si>
  <si>
    <t>"Estimates for the years 2004-05 to 2012-13 have been discussed by CSO with the State DES"</t>
  </si>
  <si>
    <t>Totals may not tally due to rounding off.</t>
  </si>
  <si>
    <t>State-wise estimates are being released with base year 2004-05 and hence estimates for All-India with base year 2011-12 are not being mentioned in this statement</t>
  </si>
  <si>
    <t xml:space="preserve">Estimates at all India level for 2014-15 are available only at base year 2011-12.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</si>
</sst>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b/>
      <sz val="10"/>
      <name val="Times New Roman"/>
      <family val="1"/>
    </font>
    <font>
      <b/>
      <sz val="12"/>
      <name val="Rupee Foradian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0" xfId="1"/>
    <xf numFmtId="164" fontId="0" fillId="0" borderId="0" xfId="2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quotePrefix="1" applyFont="1"/>
    <xf numFmtId="0" fontId="7" fillId="0" borderId="0" xfId="0" applyFont="1" applyAlignment="1">
      <alignment horizontal="right"/>
    </xf>
    <xf numFmtId="0" fontId="8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4" xfId="0" applyFont="1" applyBorder="1" applyAlignment="1">
      <alignment horizontal="left"/>
    </xf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10" xfId="0" quotePrefix="1" applyFont="1" applyBorder="1" applyAlignment="1">
      <alignment horizontal="right"/>
    </xf>
    <xf numFmtId="0" fontId="5" fillId="0" borderId="2" xfId="0" applyFont="1" applyBorder="1" applyAlignment="1">
      <alignment horizontal="left"/>
    </xf>
    <xf numFmtId="0" fontId="4" fillId="0" borderId="11" xfId="0" applyFont="1" applyBorder="1"/>
    <xf numFmtId="1" fontId="4" fillId="0" borderId="7" xfId="0" applyNumberFormat="1" applyFont="1" applyBorder="1"/>
    <xf numFmtId="1" fontId="4" fillId="0" borderId="0" xfId="0" applyNumberFormat="1" applyFont="1"/>
    <xf numFmtId="1" fontId="4" fillId="0" borderId="12" xfId="0" applyNumberFormat="1" applyFont="1" applyBorder="1"/>
    <xf numFmtId="2" fontId="4" fillId="0" borderId="7" xfId="0" applyNumberFormat="1" applyFont="1" applyBorder="1"/>
    <xf numFmtId="0" fontId="5" fillId="0" borderId="7" xfId="0" applyFont="1" applyBorder="1" applyAlignment="1">
      <alignment horizontal="left"/>
    </xf>
    <xf numFmtId="1" fontId="3" fillId="0" borderId="0" xfId="0" applyNumberFormat="1" applyFont="1"/>
    <xf numFmtId="1" fontId="4" fillId="0" borderId="7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12" xfId="0" applyNumberFormat="1" applyFont="1" applyBorder="1" applyAlignment="1">
      <alignment horizontal="right"/>
    </xf>
    <xf numFmtId="0" fontId="9" fillId="0" borderId="0" xfId="0" applyFont="1"/>
    <xf numFmtId="0" fontId="5" fillId="0" borderId="6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4" fillId="0" borderId="13" xfId="0" applyFont="1" applyBorder="1"/>
    <xf numFmtId="0" fontId="5" fillId="0" borderId="10" xfId="0" applyFont="1" applyBorder="1"/>
    <xf numFmtId="0" fontId="5" fillId="0" borderId="14" xfId="0" applyFont="1" applyBorder="1"/>
    <xf numFmtId="1" fontId="4" fillId="0" borderId="10" xfId="0" applyNumberFormat="1" applyFont="1" applyBorder="1" applyAlignment="1">
      <alignment horizontal="right"/>
    </xf>
    <xf numFmtId="2" fontId="4" fillId="0" borderId="10" xfId="0" applyNumberFormat="1" applyFont="1" applyBorder="1"/>
    <xf numFmtId="2" fontId="4" fillId="0" borderId="0" xfId="0" applyNumberFormat="1" applyFont="1"/>
    <xf numFmtId="0" fontId="9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5" fillId="0" borderId="0" xfId="0" quotePrefix="1" applyFont="1"/>
    <xf numFmtId="0" fontId="7" fillId="0" borderId="0" xfId="0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s.gov.c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"/>
  <sheetViews>
    <sheetView tabSelected="1" workbookViewId="0">
      <selection activeCell="I38" sqref="I38"/>
    </sheetView>
  </sheetViews>
  <sheetFormatPr defaultRowHeight="12.75"/>
  <cols>
    <col min="1" max="1" width="8.5703125" bestFit="1" customWidth="1"/>
    <col min="2" max="2" width="11.140625" customWidth="1"/>
    <col min="3" max="3" width="24.42578125" bestFit="1" customWidth="1"/>
    <col min="4" max="4" width="20.5703125" bestFit="1" customWidth="1"/>
    <col min="5" max="14" width="11.140625" customWidth="1"/>
    <col min="15" max="28" width="7.7109375" bestFit="1" customWidth="1"/>
  </cols>
  <sheetData>
    <row r="1" spans="1:28">
      <c r="A1" s="1" t="s">
        <v>9</v>
      </c>
      <c r="B1" t="s">
        <v>10</v>
      </c>
      <c r="C1" t="s">
        <v>7</v>
      </c>
      <c r="D1" t="s">
        <v>8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</row>
    <row r="2" spans="1:28">
      <c r="A2" t="s">
        <v>22</v>
      </c>
      <c r="C2" t="s">
        <v>179</v>
      </c>
      <c r="D2" t="s">
        <v>23</v>
      </c>
      <c r="E2" s="3">
        <f>IFERROR(VLOOKUP($C2,'SDP-Curr'!$C:$N,2,FALSE),0)</f>
        <v>1813</v>
      </c>
      <c r="F2" s="3">
        <f>IFERROR(VLOOKUP($C2,'SDP-Curr'!$C:$N,3,FALSE),0)</f>
        <v>2044</v>
      </c>
      <c r="G2" s="3">
        <f>IFERROR(VLOOKUP($C2,'SDP-Curr'!$C:$N,4,FALSE),0)</f>
        <v>2538</v>
      </c>
      <c r="H2" s="3">
        <f>IFERROR(VLOOKUP($C2,'SDP-Curr'!$C:$N,5,FALSE),0)</f>
        <v>2990</v>
      </c>
      <c r="I2" s="3">
        <f>IFERROR(VLOOKUP($C2,'SDP-Curr'!$C:$N,6,FALSE),0)</f>
        <v>3480</v>
      </c>
      <c r="J2" s="3">
        <f>IFERROR(VLOOKUP($C2,'SDP-Curr'!$C:$N,7,FALSE),0)</f>
        <v>4120</v>
      </c>
      <c r="K2" s="3">
        <f>IFERROR(VLOOKUP($C2,'SDP-Curr'!$C:$N,8,FALSE),0)</f>
        <v>4343</v>
      </c>
      <c r="L2" s="3">
        <f>IFERROR(VLOOKUP($C2,'SDP-Curr'!$C:$N,9,FALSE),0)</f>
        <v>4994</v>
      </c>
      <c r="M2" s="3">
        <f>IFERROR(VLOOKUP($C2,'SDP-Curr'!$C:$N,10,FALSE),0)</f>
        <v>5633</v>
      </c>
      <c r="N2" s="3">
        <f>IFERROR(VLOOKUP($C2,'SDP-Curr'!$C:$N,11,FALSE),0)</f>
        <v>6150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t="s">
        <v>29</v>
      </c>
      <c r="C3" t="s">
        <v>30</v>
      </c>
      <c r="D3" t="s">
        <v>30</v>
      </c>
      <c r="E3" s="3">
        <f>IFERROR(VLOOKUP($C3,'SDP-Curr'!$C:$N,2,FALSE),0)</f>
        <v>134767</v>
      </c>
      <c r="F3" s="3">
        <f>IFERROR(VLOOKUP($C3,'SDP-Curr'!$C:$N,3,FALSE),0)</f>
        <v>147606</v>
      </c>
      <c r="G3" s="3">
        <f>IFERROR(VLOOKUP($C3,'SDP-Curr'!$C:$N,4,FALSE),0)</f>
        <v>174064</v>
      </c>
      <c r="H3" s="3">
        <f>IFERROR(VLOOKUP($C3,'SDP-Curr'!$C:$N,5,FALSE),0)</f>
        <v>212361</v>
      </c>
      <c r="I3" s="3">
        <f>IFERROR(VLOOKUP($C3,'SDP-Curr'!$C:$N,6,FALSE),0)</f>
        <v>237383</v>
      </c>
      <c r="J3" s="3">
        <f>IFERROR(VLOOKUP($C3,'SDP-Curr'!$C:$N,7,FALSE),0)</f>
        <v>273327</v>
      </c>
      <c r="K3" s="3">
        <f>IFERROR(VLOOKUP($C3,'SDP-Curr'!$C:$N,8,FALSE),0)</f>
        <v>319864</v>
      </c>
      <c r="L3" s="3">
        <f>IFERROR(VLOOKUP($C3,'SDP-Curr'!$C:$N,9,FALSE),0)</f>
        <v>362245</v>
      </c>
      <c r="M3" s="3">
        <f>IFERROR(VLOOKUP($C3,'SDP-Curr'!$C:$N,10,FALSE),0)</f>
        <v>410068</v>
      </c>
      <c r="N3" s="3">
        <f>IFERROR(VLOOKUP($C3,'SDP-Curr'!$C:$N,11,FALSE),0)</f>
        <v>464184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>
      <c r="A4" t="s">
        <v>33</v>
      </c>
      <c r="C4" t="s">
        <v>34</v>
      </c>
      <c r="D4" t="s">
        <v>34</v>
      </c>
      <c r="E4" s="3">
        <f>IFERROR(VLOOKUP($C4,'SDP-Curr'!$C:$N,2,FALSE),0)</f>
        <v>3488</v>
      </c>
      <c r="F4" s="3">
        <f>IFERROR(VLOOKUP($C4,'SDP-Curr'!$C:$N,3,FALSE),0)</f>
        <v>3755</v>
      </c>
      <c r="G4" s="3">
        <f>IFERROR(VLOOKUP($C4,'SDP-Curr'!$C:$N,4,FALSE),0)</f>
        <v>4108</v>
      </c>
      <c r="H4" s="3">
        <f>IFERROR(VLOOKUP($C4,'SDP-Curr'!$C:$N,5,FALSE),0)</f>
        <v>4810</v>
      </c>
      <c r="I4" s="3">
        <f>IFERROR(VLOOKUP($C4,'SDP-Curr'!$C:$N,6,FALSE),0)</f>
        <v>5687</v>
      </c>
      <c r="J4" s="3">
        <f>IFERROR(VLOOKUP($C4,'SDP-Curr'!$C:$N,7,FALSE),0)</f>
        <v>7474</v>
      </c>
      <c r="K4" s="3">
        <f>IFERROR(VLOOKUP($C4,'SDP-Curr'!$C:$N,8,FALSE),0)</f>
        <v>9021</v>
      </c>
      <c r="L4" s="3">
        <f>IFERROR(VLOOKUP($C4,'SDP-Curr'!$C:$N,9,FALSE),0)</f>
        <v>10775</v>
      </c>
      <c r="M4" s="3">
        <f>IFERROR(VLOOKUP($C4,'SDP-Curr'!$C:$N,10,FALSE),0)</f>
        <v>11836</v>
      </c>
      <c r="N4" s="3">
        <f>IFERROR(VLOOKUP($C4,'SDP-Curr'!$C:$N,11,FALSE),0)</f>
        <v>13545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>
      <c r="A5" t="s">
        <v>37</v>
      </c>
      <c r="C5" t="s">
        <v>38</v>
      </c>
      <c r="D5" t="s">
        <v>38</v>
      </c>
      <c r="E5" s="3">
        <f>IFERROR(VLOOKUP($C5,'SDP-Curr'!$C:$N,2,FALSE),0)</f>
        <v>53398</v>
      </c>
      <c r="F5" s="3">
        <f>IFERROR(VLOOKUP($C5,'SDP-Curr'!$C:$N,3,FALSE),0)</f>
        <v>59385</v>
      </c>
      <c r="G5" s="3">
        <f>IFERROR(VLOOKUP($C5,'SDP-Curr'!$C:$N,4,FALSE),0)</f>
        <v>64692</v>
      </c>
      <c r="H5" s="3">
        <f>IFERROR(VLOOKUP($C5,'SDP-Curr'!$C:$N,5,FALSE),0)</f>
        <v>71076</v>
      </c>
      <c r="I5" s="3">
        <f>IFERROR(VLOOKUP($C5,'SDP-Curr'!$C:$N,6,FALSE),0)</f>
        <v>81074</v>
      </c>
      <c r="J5" s="3">
        <f>IFERROR(VLOOKUP($C5,'SDP-Curr'!$C:$N,7,FALSE),0)</f>
        <v>95975</v>
      </c>
      <c r="K5" s="3">
        <f>IFERROR(VLOOKUP($C5,'SDP-Curr'!$C:$N,8,FALSE),0)</f>
        <v>112688</v>
      </c>
      <c r="L5" s="3">
        <f>IFERROR(VLOOKUP($C5,'SDP-Curr'!$C:$N,9,FALSE),0)</f>
        <v>125903</v>
      </c>
      <c r="M5" s="3">
        <f>IFERROR(VLOOKUP($C5,'SDP-Curr'!$C:$N,10,FALSE),0)</f>
        <v>138401</v>
      </c>
      <c r="N5" s="3">
        <f>IFERROR(VLOOKUP($C5,'SDP-Curr'!$C:$N,11,FALSE),0)</f>
        <v>159460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>
      <c r="A6" t="s">
        <v>40</v>
      </c>
      <c r="C6" t="s">
        <v>41</v>
      </c>
      <c r="D6" t="s">
        <v>41</v>
      </c>
      <c r="E6" s="3">
        <f>IFERROR(VLOOKUP($C6,'SDP-Curr'!$C:$N,2,FALSE),0)</f>
        <v>77781</v>
      </c>
      <c r="F6" s="3">
        <f>IFERROR(VLOOKUP($C6,'SDP-Curr'!$C:$N,3,FALSE),0)</f>
        <v>82490</v>
      </c>
      <c r="G6" s="3">
        <f>IFERROR(VLOOKUP($C6,'SDP-Curr'!$C:$N,4,FALSE),0)</f>
        <v>100737</v>
      </c>
      <c r="H6" s="3">
        <f>IFERROR(VLOOKUP($C6,'SDP-Curr'!$C:$N,5,FALSE),0)</f>
        <v>113680</v>
      </c>
      <c r="I6" s="3">
        <f>IFERROR(VLOOKUP($C6,'SDP-Curr'!$C:$N,6,FALSE),0)</f>
        <v>142279</v>
      </c>
      <c r="J6" s="3">
        <f>IFERROR(VLOOKUP($C6,'SDP-Curr'!$C:$N,7,FALSE),0)</f>
        <v>162923</v>
      </c>
      <c r="K6" s="3">
        <f>IFERROR(VLOOKUP($C6,'SDP-Curr'!$C:$N,8,FALSE),0)</f>
        <v>203555</v>
      </c>
      <c r="L6" s="3">
        <f>IFERROR(VLOOKUP($C6,'SDP-Curr'!$C:$N,9,FALSE),0)</f>
        <v>243269</v>
      </c>
      <c r="M6" s="3">
        <f>IFERROR(VLOOKUP($C6,'SDP-Curr'!$C:$N,10,FALSE),0)</f>
        <v>293616</v>
      </c>
      <c r="N6" s="3">
        <f>IFERROR(VLOOKUP($C6,'SDP-Curr'!$C:$N,11,FALSE),0)</f>
        <v>343663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>
      <c r="A7" t="s">
        <v>43</v>
      </c>
      <c r="C7" t="s">
        <v>44</v>
      </c>
      <c r="D7" t="s">
        <v>44</v>
      </c>
      <c r="E7" s="3">
        <f>IFERROR(VLOOKUP($C7,'SDP-Curr'!$C:$N,2,FALSE),0)</f>
        <v>8504</v>
      </c>
      <c r="F7" s="3">
        <f>IFERROR(VLOOKUP($C7,'SDP-Curr'!$C:$N,3,FALSE),0)</f>
        <v>10185</v>
      </c>
      <c r="G7" s="3">
        <f>IFERROR(VLOOKUP($C7,'SDP-Curr'!$C:$N,4,FALSE),0)</f>
        <v>12276</v>
      </c>
      <c r="H7" s="3">
        <f>IFERROR(VLOOKUP($C7,'SDP-Curr'!$C:$N,5,FALSE),0)</f>
        <v>13669</v>
      </c>
      <c r="I7" s="3">
        <f>IFERROR(VLOOKUP($C7,'SDP-Curr'!$C:$N,6,FALSE),0)</f>
        <v>15334</v>
      </c>
      <c r="J7" s="3">
        <f>IFERROR(VLOOKUP($C7,'SDP-Curr'!$C:$N,7,FALSE),0)</f>
        <v>17577</v>
      </c>
      <c r="K7" s="3">
        <f>IFERROR(VLOOKUP($C7,'SDP-Curr'!$C:$N,8,FALSE),0)</f>
        <v>20014</v>
      </c>
      <c r="L7" s="3">
        <f>IFERROR(VLOOKUP($C7,'SDP-Curr'!$C:$N,9,FALSE),0)</f>
        <v>22826</v>
      </c>
      <c r="M7" s="3">
        <f>IFERROR(VLOOKUP($C7,'SDP-Curr'!$C:$N,10,FALSE),0)</f>
        <v>25046</v>
      </c>
      <c r="N7" s="3">
        <f>IFERROR(VLOOKUP($C7,'SDP-Curr'!$C:$N,11,FALSE),0)</f>
        <v>29076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>
      <c r="A8" t="s">
        <v>46</v>
      </c>
      <c r="C8" t="s">
        <v>47</v>
      </c>
      <c r="D8" t="s">
        <v>47</v>
      </c>
      <c r="E8" s="3">
        <f>IFERROR(VLOOKUP($C8,'SDP-Curr'!$C:$N,2,FALSE),0)</f>
        <v>47862</v>
      </c>
      <c r="F8" s="3">
        <f>IFERROR(VLOOKUP($C8,'SDP-Curr'!$C:$N,3,FALSE),0)</f>
        <v>53381</v>
      </c>
      <c r="G8" s="3">
        <f>IFERROR(VLOOKUP($C8,'SDP-Curr'!$C:$N,4,FALSE),0)</f>
        <v>66875</v>
      </c>
      <c r="H8" s="3">
        <f>IFERROR(VLOOKUP($C8,'SDP-Curr'!$C:$N,5,FALSE),0)</f>
        <v>80255</v>
      </c>
      <c r="I8" s="3">
        <f>IFERROR(VLOOKUP($C8,'SDP-Curr'!$C:$N,6,FALSE),0)</f>
        <v>96972</v>
      </c>
      <c r="J8" s="3">
        <f>IFERROR(VLOOKUP($C8,'SDP-Curr'!$C:$N,7,FALSE),0)</f>
        <v>99364</v>
      </c>
      <c r="K8" s="3">
        <f>IFERROR(VLOOKUP($C8,'SDP-Curr'!$C:$N,8,FALSE),0)</f>
        <v>119420</v>
      </c>
      <c r="L8" s="3">
        <f>IFERROR(VLOOKUP($C8,'SDP-Curr'!$C:$N,9,FALSE),0)</f>
        <v>144382</v>
      </c>
      <c r="M8" s="3">
        <f>IFERROR(VLOOKUP($C8,'SDP-Curr'!$C:$N,10,FALSE),0)</f>
        <v>165641</v>
      </c>
      <c r="N8" s="3">
        <f>IFERROR(VLOOKUP($C8,'SDP-Curr'!$C:$N,11,FALSE),0)</f>
        <v>185682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>
      <c r="A9" t="s">
        <v>49</v>
      </c>
      <c r="C9" t="s">
        <v>50</v>
      </c>
      <c r="D9" t="s">
        <v>50</v>
      </c>
      <c r="E9" s="3">
        <f>IFERROR(VLOOKUP($C9,'SDP-Curr'!$C:$N,2,FALSE),0)</f>
        <v>0</v>
      </c>
      <c r="F9" s="3">
        <f>IFERROR(VLOOKUP($C9,'SDP-Curr'!$C:$N,3,FALSE),0)</f>
        <v>0</v>
      </c>
      <c r="G9" s="3">
        <f>IFERROR(VLOOKUP($C9,'SDP-Curr'!$C:$N,4,FALSE),0)</f>
        <v>0</v>
      </c>
      <c r="H9" s="3">
        <f>IFERROR(VLOOKUP($C9,'SDP-Curr'!$C:$N,5,FALSE),0)</f>
        <v>0</v>
      </c>
      <c r="I9" s="3">
        <f>IFERROR(VLOOKUP($C9,'SDP-Curr'!$C:$N,6,FALSE),0)</f>
        <v>0</v>
      </c>
      <c r="J9" s="3">
        <f>IFERROR(VLOOKUP($C9,'SDP-Curr'!$C:$N,7,FALSE),0)</f>
        <v>0</v>
      </c>
      <c r="K9" s="3">
        <f>IFERROR(VLOOKUP($C9,'SDP-Curr'!$C:$N,8,FALSE),0)</f>
        <v>0</v>
      </c>
      <c r="L9" s="3">
        <f>IFERROR(VLOOKUP($C9,'SDP-Curr'!$C:$N,9,FALSE),0)</f>
        <v>0</v>
      </c>
      <c r="M9" s="3">
        <f>IFERROR(VLOOKUP($C9,'SDP-Curr'!$C:$N,10,FALSE),0)</f>
        <v>0</v>
      </c>
      <c r="N9" s="3">
        <f>IFERROR(VLOOKUP($C9,'SDP-Curr'!$C:$N,11,FALSE),0)</f>
        <v>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>
      <c r="A10" t="s">
        <v>53</v>
      </c>
      <c r="C10" t="s">
        <v>54</v>
      </c>
      <c r="D10" t="s">
        <v>54</v>
      </c>
      <c r="E10" s="3">
        <f>IFERROR(VLOOKUP($C10,'SDP-Curr'!$C:$N,2,FALSE),0)</f>
        <v>0</v>
      </c>
      <c r="F10" s="3">
        <f>IFERROR(VLOOKUP($C10,'SDP-Curr'!$C:$N,3,FALSE),0)</f>
        <v>0</v>
      </c>
      <c r="G10" s="3">
        <f>IFERROR(VLOOKUP($C10,'SDP-Curr'!$C:$N,4,FALSE),0)</f>
        <v>0</v>
      </c>
      <c r="H10" s="3">
        <f>IFERROR(VLOOKUP($C10,'SDP-Curr'!$C:$N,5,FALSE),0)</f>
        <v>0</v>
      </c>
      <c r="I10" s="3">
        <f>IFERROR(VLOOKUP($C10,'SDP-Curr'!$C:$N,6,FALSE),0)</f>
        <v>0</v>
      </c>
      <c r="J10" s="3">
        <f>IFERROR(VLOOKUP($C10,'SDP-Curr'!$C:$N,7,FALSE),0)</f>
        <v>0</v>
      </c>
      <c r="K10" s="3">
        <f>IFERROR(VLOOKUP($C10,'SDP-Curr'!$C:$N,8,FALSE),0)</f>
        <v>0</v>
      </c>
      <c r="L10" s="3">
        <f>IFERROR(VLOOKUP($C10,'SDP-Curr'!$C:$N,9,FALSE),0)</f>
        <v>0</v>
      </c>
      <c r="M10" s="3">
        <f>IFERROR(VLOOKUP($C10,'SDP-Curr'!$C:$N,10,FALSE),0)</f>
        <v>0</v>
      </c>
      <c r="N10" s="3">
        <f>IFERROR(VLOOKUP($C10,'SDP-Curr'!$C:$N,11,FALSE),0)</f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>
      <c r="A11" t="s">
        <v>56</v>
      </c>
      <c r="C11" t="s">
        <v>57</v>
      </c>
      <c r="D11" t="s">
        <v>57</v>
      </c>
      <c r="E11" s="3">
        <f>IFERROR(VLOOKUP($C11,'SDP-Curr'!$C:$N,2,FALSE),0)</f>
        <v>12713</v>
      </c>
      <c r="F11" s="3">
        <f>IFERROR(VLOOKUP($C11,'SDP-Curr'!$C:$N,3,FALSE),0)</f>
        <v>14327</v>
      </c>
      <c r="G11" s="3">
        <f>IFERROR(VLOOKUP($C11,'SDP-Curr'!$C:$N,4,FALSE),0)</f>
        <v>16523</v>
      </c>
      <c r="H11" s="3">
        <f>IFERROR(VLOOKUP($C11,'SDP-Curr'!$C:$N,5,FALSE),0)</f>
        <v>19565</v>
      </c>
      <c r="I11" s="3">
        <f>IFERROR(VLOOKUP($C11,'SDP-Curr'!$C:$N,6,FALSE),0)</f>
        <v>25414</v>
      </c>
      <c r="J11" s="3">
        <f>IFERROR(VLOOKUP($C11,'SDP-Curr'!$C:$N,7,FALSE),0)</f>
        <v>29126</v>
      </c>
      <c r="K11" s="3">
        <f>IFERROR(VLOOKUP($C11,'SDP-Curr'!$C:$N,8,FALSE),0)</f>
        <v>33605</v>
      </c>
      <c r="L11" s="3">
        <f>IFERROR(VLOOKUP($C11,'SDP-Curr'!$C:$N,9,FALSE),0)</f>
        <v>43255</v>
      </c>
      <c r="M11" s="3">
        <f>IFERROR(VLOOKUP($C11,'SDP-Curr'!$C:$N,10,FALSE),0)</f>
        <v>42407</v>
      </c>
      <c r="N11" s="3">
        <f>IFERROR(VLOOKUP($C11,'SDP-Curr'!$C:$N,11,FALSE),0)</f>
        <v>48897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>
      <c r="A12" t="s">
        <v>60</v>
      </c>
      <c r="C12" t="s">
        <v>61</v>
      </c>
      <c r="D12" t="s">
        <v>61</v>
      </c>
      <c r="E12" s="3">
        <f>IFERROR(VLOOKUP($C12,'SDP-Curr'!$C:$N,2,FALSE),0)</f>
        <v>203373</v>
      </c>
      <c r="F12" s="3">
        <f>IFERROR(VLOOKUP($C12,'SDP-Curr'!$C:$N,3,FALSE),0)</f>
        <v>244736</v>
      </c>
      <c r="G12" s="3">
        <f>IFERROR(VLOOKUP($C12,'SDP-Curr'!$C:$N,4,FALSE),0)</f>
        <v>283693</v>
      </c>
      <c r="H12" s="3">
        <f>IFERROR(VLOOKUP($C12,'SDP-Curr'!$C:$N,5,FALSE),0)</f>
        <v>329285</v>
      </c>
      <c r="I12" s="3">
        <f>IFERROR(VLOOKUP($C12,'SDP-Curr'!$C:$N,6,FALSE),0)</f>
        <v>367912</v>
      </c>
      <c r="J12" s="3">
        <f>IFERROR(VLOOKUP($C12,'SDP-Curr'!$C:$N,7,FALSE),0)</f>
        <v>431262</v>
      </c>
      <c r="K12" s="3">
        <f>IFERROR(VLOOKUP($C12,'SDP-Curr'!$C:$N,8,FALSE),0)</f>
        <v>521519</v>
      </c>
      <c r="L12" s="3">
        <f>IFERROR(VLOOKUP($C12,'SDP-Curr'!$C:$N,9,FALSE),0)</f>
        <v>598786</v>
      </c>
      <c r="M12" s="3">
        <f>IFERROR(VLOOKUP($C12,'SDP-Curr'!$C:$N,10,FALSE),0)</f>
        <v>658540</v>
      </c>
      <c r="N12" s="3">
        <f>IFERROR(VLOOKUP($C12,'SDP-Curr'!$C:$N,11,FALSE),0)</f>
        <v>765638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>
      <c r="A13" t="s">
        <v>64</v>
      </c>
      <c r="C13" t="s">
        <v>65</v>
      </c>
      <c r="D13" t="s">
        <v>65</v>
      </c>
      <c r="E13" s="3">
        <f>IFERROR(VLOOKUP($C13,'SDP-Curr'!$C:$N,2,FALSE),0)</f>
        <v>95795</v>
      </c>
      <c r="F13" s="3">
        <f>IFERROR(VLOOKUP($C13,'SDP-Curr'!$C:$N,3,FALSE),0)</f>
        <v>108885</v>
      </c>
      <c r="G13" s="3">
        <f>IFERROR(VLOOKUP($C13,'SDP-Curr'!$C:$N,4,FALSE),0)</f>
        <v>128732</v>
      </c>
      <c r="H13" s="3">
        <f>IFERROR(VLOOKUP($C13,'SDP-Curr'!$C:$N,5,FALSE),0)</f>
        <v>151596</v>
      </c>
      <c r="I13" s="3">
        <f>IFERROR(VLOOKUP($C13,'SDP-Curr'!$C:$N,6,FALSE),0)</f>
        <v>182522</v>
      </c>
      <c r="J13" s="3">
        <f>IFERROR(VLOOKUP($C13,'SDP-Curr'!$C:$N,7,FALSE),0)</f>
        <v>223600</v>
      </c>
      <c r="K13" s="3">
        <f>IFERROR(VLOOKUP($C13,'SDP-Curr'!$C:$N,8,FALSE),0)</f>
        <v>260621</v>
      </c>
      <c r="L13" s="3">
        <f>IFERROR(VLOOKUP($C13,'SDP-Curr'!$C:$N,9,FALSE),0)</f>
        <v>298688</v>
      </c>
      <c r="M13" s="3">
        <f>IFERROR(VLOOKUP($C13,'SDP-Curr'!$C:$N,10,FALSE),0)</f>
        <v>341351</v>
      </c>
      <c r="N13" s="3">
        <f>IFERROR(VLOOKUP($C13,'SDP-Curr'!$C:$N,11,FALSE),0)</f>
        <v>388917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>
      <c r="A14" t="s">
        <v>67</v>
      </c>
      <c r="C14" t="s">
        <v>68</v>
      </c>
      <c r="D14" t="s">
        <v>68</v>
      </c>
      <c r="E14" s="3">
        <f>IFERROR(VLOOKUP($C14,'SDP-Curr'!$C:$N,2,FALSE),0)</f>
        <v>24077</v>
      </c>
      <c r="F14" s="3">
        <f>IFERROR(VLOOKUP($C14,'SDP-Curr'!$C:$N,3,FALSE),0)</f>
        <v>27127</v>
      </c>
      <c r="G14" s="3">
        <f>IFERROR(VLOOKUP($C14,'SDP-Curr'!$C:$N,4,FALSE),0)</f>
        <v>30274</v>
      </c>
      <c r="H14" s="3">
        <f>IFERROR(VLOOKUP($C14,'SDP-Curr'!$C:$N,5,FALSE),0)</f>
        <v>33963</v>
      </c>
      <c r="I14" s="3">
        <f>IFERROR(VLOOKUP($C14,'SDP-Curr'!$C:$N,6,FALSE),0)</f>
        <v>41483</v>
      </c>
      <c r="J14" s="3">
        <f>IFERROR(VLOOKUP($C14,'SDP-Curr'!$C:$N,7,FALSE),0)</f>
        <v>48189</v>
      </c>
      <c r="K14" s="3">
        <f>IFERROR(VLOOKUP($C14,'SDP-Curr'!$C:$N,8,FALSE),0)</f>
        <v>57452</v>
      </c>
      <c r="L14" s="3">
        <f>IFERROR(VLOOKUP($C14,'SDP-Curr'!$C:$N,9,FALSE),0)</f>
        <v>64957</v>
      </c>
      <c r="M14" s="3">
        <f>IFERROR(VLOOKUP($C14,'SDP-Curr'!$C:$N,10,FALSE),0)</f>
        <v>73710</v>
      </c>
      <c r="N14" s="3">
        <f>IFERROR(VLOOKUP($C14,'SDP-Curr'!$C:$N,11,FALSE),0)</f>
        <v>82585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>
      <c r="A15" t="s">
        <v>70</v>
      </c>
      <c r="C15" t="s">
        <v>178</v>
      </c>
      <c r="D15" t="s">
        <v>71</v>
      </c>
      <c r="E15" s="3">
        <f>IFERROR(VLOOKUP($C15,'SDP-Curr'!$C:$N,2,FALSE),0)</f>
        <v>27305</v>
      </c>
      <c r="F15" s="3">
        <f>IFERROR(VLOOKUP($C15,'SDP-Curr'!$C:$N,3,FALSE),0)</f>
        <v>29920</v>
      </c>
      <c r="G15" s="3">
        <f>IFERROR(VLOOKUP($C15,'SDP-Curr'!$C:$N,4,FALSE),0)</f>
        <v>33230</v>
      </c>
      <c r="H15" s="3">
        <f>IFERROR(VLOOKUP($C15,'SDP-Curr'!$C:$N,5,FALSE),0)</f>
        <v>37099</v>
      </c>
      <c r="I15" s="3">
        <f>IFERROR(VLOOKUP($C15,'SDP-Curr'!$C:$N,6,FALSE),0)</f>
        <v>42315</v>
      </c>
      <c r="J15" s="3">
        <f>IFERROR(VLOOKUP($C15,'SDP-Curr'!$C:$N,7,FALSE),0)</f>
        <v>48385</v>
      </c>
      <c r="K15" s="3">
        <f>IFERROR(VLOOKUP($C15,'SDP-Curr'!$C:$N,8,FALSE),0)</f>
        <v>58073</v>
      </c>
      <c r="L15" s="3">
        <f>IFERROR(VLOOKUP($C15,'SDP-Curr'!$C:$N,9,FALSE),0)</f>
        <v>68185</v>
      </c>
      <c r="M15" s="3">
        <f>IFERROR(VLOOKUP($C15,'SDP-Curr'!$C:$N,10,FALSE),0)</f>
        <v>76916</v>
      </c>
      <c r="N15" s="3">
        <f>IFERROR(VLOOKUP($C15,'SDP-Curr'!$C:$N,11,FALSE),0)</f>
        <v>87570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A16" t="s">
        <v>73</v>
      </c>
      <c r="C16" t="s">
        <v>74</v>
      </c>
      <c r="D16" t="s">
        <v>74</v>
      </c>
      <c r="E16" s="3">
        <f>IFERROR(VLOOKUP($C16,'SDP-Curr'!$C:$N,2,FALSE),0)</f>
        <v>59758</v>
      </c>
      <c r="F16" s="3">
        <f>IFERROR(VLOOKUP($C16,'SDP-Curr'!$C:$N,3,FALSE),0)</f>
        <v>60901</v>
      </c>
      <c r="G16" s="3">
        <f>IFERROR(VLOOKUP($C16,'SDP-Curr'!$C:$N,4,FALSE),0)</f>
        <v>66935</v>
      </c>
      <c r="H16" s="3">
        <f>IFERROR(VLOOKUP($C16,'SDP-Curr'!$C:$N,5,FALSE),0)</f>
        <v>83950</v>
      </c>
      <c r="I16" s="3">
        <f>IFERROR(VLOOKUP($C16,'SDP-Curr'!$C:$N,6,FALSE),0)</f>
        <v>87794</v>
      </c>
      <c r="J16" s="3">
        <f>IFERROR(VLOOKUP($C16,'SDP-Curr'!$C:$N,7,FALSE),0)</f>
        <v>100621</v>
      </c>
      <c r="K16" s="3">
        <f>IFERROR(VLOOKUP($C16,'SDP-Curr'!$C:$N,8,FALSE),0)</f>
        <v>127281</v>
      </c>
      <c r="L16" s="3">
        <f>IFERROR(VLOOKUP($C16,'SDP-Curr'!$C:$N,9,FALSE),0)</f>
        <v>135618</v>
      </c>
      <c r="M16" s="3">
        <f>IFERROR(VLOOKUP($C16,'SDP-Curr'!$C:$N,10,FALSE),0)</f>
        <v>151655</v>
      </c>
      <c r="N16" s="3">
        <f>IFERROR(VLOOKUP($C16,'SDP-Curr'!$C:$N,11,FALSE),0)</f>
        <v>172773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>
      <c r="A17" t="s">
        <v>77</v>
      </c>
      <c r="C17" t="s">
        <v>78</v>
      </c>
      <c r="D17" t="s">
        <v>78</v>
      </c>
      <c r="E17" s="3">
        <f>IFERROR(VLOOKUP($C17,'SDP-Curr'!$C:$N,2,FALSE),0)</f>
        <v>166747</v>
      </c>
      <c r="F17" s="3">
        <f>IFERROR(VLOOKUP($C17,'SDP-Curr'!$C:$N,3,FALSE),0)</f>
        <v>195904</v>
      </c>
      <c r="G17" s="3">
        <f>IFERROR(VLOOKUP($C17,'SDP-Curr'!$C:$N,4,FALSE),0)</f>
        <v>227237</v>
      </c>
      <c r="H17" s="3">
        <f>IFERROR(VLOOKUP($C17,'SDP-Curr'!$C:$N,5,FALSE),0)</f>
        <v>270629</v>
      </c>
      <c r="I17" s="3">
        <f>IFERROR(VLOOKUP($C17,'SDP-Curr'!$C:$N,6,FALSE),0)</f>
        <v>310312</v>
      </c>
      <c r="J17" s="3">
        <f>IFERROR(VLOOKUP($C17,'SDP-Curr'!$C:$N,7,FALSE),0)</f>
        <v>337559</v>
      </c>
      <c r="K17" s="3">
        <f>IFERROR(VLOOKUP($C17,'SDP-Curr'!$C:$N,8,FALSE),0)</f>
        <v>410703</v>
      </c>
      <c r="L17" s="3">
        <f>IFERROR(VLOOKUP($C17,'SDP-Curr'!$C:$N,9,FALSE),0)</f>
        <v>455212</v>
      </c>
      <c r="M17" s="3">
        <f>IFERROR(VLOOKUP($C17,'SDP-Curr'!$C:$N,10,FALSE),0)</f>
        <v>522673</v>
      </c>
      <c r="N17" s="3">
        <f>IFERROR(VLOOKUP($C17,'SDP-Curr'!$C:$N,11,FALSE),0)</f>
        <v>614607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>
      <c r="A18" t="s">
        <v>81</v>
      </c>
      <c r="C18" t="s">
        <v>82</v>
      </c>
      <c r="D18" t="s">
        <v>82</v>
      </c>
      <c r="E18" s="3">
        <f>IFERROR(VLOOKUP($C18,'SDP-Curr'!$C:$N,2,FALSE),0)</f>
        <v>119264</v>
      </c>
      <c r="F18" s="3">
        <f>IFERROR(VLOOKUP($C18,'SDP-Curr'!$C:$N,3,FALSE),0)</f>
        <v>136842</v>
      </c>
      <c r="G18" s="3">
        <f>IFERROR(VLOOKUP($C18,'SDP-Curr'!$C:$N,4,FALSE),0)</f>
        <v>153785</v>
      </c>
      <c r="H18" s="3">
        <f>IFERROR(VLOOKUP($C18,'SDP-Curr'!$C:$N,5,FALSE),0)</f>
        <v>175141</v>
      </c>
      <c r="I18" s="3">
        <f>IFERROR(VLOOKUP($C18,'SDP-Curr'!$C:$N,6,FALSE),0)</f>
        <v>202783</v>
      </c>
      <c r="J18" s="3">
        <f>IFERROR(VLOOKUP($C18,'SDP-Curr'!$C:$N,7,FALSE),0)</f>
        <v>231999</v>
      </c>
      <c r="K18" s="3">
        <f>IFERROR(VLOOKUP($C18,'SDP-Curr'!$C:$N,8,FALSE),0)</f>
        <v>263773</v>
      </c>
      <c r="L18" s="3">
        <f>IFERROR(VLOOKUP($C18,'SDP-Curr'!$C:$N,9,FALSE),0)</f>
        <v>312677</v>
      </c>
      <c r="M18" s="3">
        <f>IFERROR(VLOOKUP($C18,'SDP-Curr'!$C:$N,10,FALSE),0)</f>
        <v>347841</v>
      </c>
      <c r="N18" s="3">
        <f>IFERROR(VLOOKUP($C18,'SDP-Curr'!$C:$N,11,FALSE),0)</f>
        <v>396282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>
      <c r="A19" t="s">
        <v>84</v>
      </c>
      <c r="C19" t="s">
        <v>85</v>
      </c>
      <c r="D19" t="s">
        <v>85</v>
      </c>
      <c r="E19" s="3">
        <f>IFERROR(VLOOKUP($C19,'SDP-Curr'!$C:$N,2,FALSE),0)</f>
        <v>0</v>
      </c>
      <c r="F19" s="3">
        <f>IFERROR(VLOOKUP($C19,'SDP-Curr'!$C:$N,3,FALSE),0)</f>
        <v>0</v>
      </c>
      <c r="G19" s="3">
        <f>IFERROR(VLOOKUP($C19,'SDP-Curr'!$C:$N,4,FALSE),0)</f>
        <v>0</v>
      </c>
      <c r="H19" s="3">
        <f>IFERROR(VLOOKUP($C19,'SDP-Curr'!$C:$N,5,FALSE),0)</f>
        <v>0</v>
      </c>
      <c r="I19" s="3">
        <f>IFERROR(VLOOKUP($C19,'SDP-Curr'!$C:$N,6,FALSE),0)</f>
        <v>0</v>
      </c>
      <c r="J19" s="3">
        <f>IFERROR(VLOOKUP($C19,'SDP-Curr'!$C:$N,7,FALSE),0)</f>
        <v>0</v>
      </c>
      <c r="K19" s="3">
        <f>IFERROR(VLOOKUP($C19,'SDP-Curr'!$C:$N,8,FALSE),0)</f>
        <v>0</v>
      </c>
      <c r="L19" s="3">
        <f>IFERROR(VLOOKUP($C19,'SDP-Curr'!$C:$N,9,FALSE),0)</f>
        <v>0</v>
      </c>
      <c r="M19" s="3">
        <f>IFERROR(VLOOKUP($C19,'SDP-Curr'!$C:$N,10,FALSE),0)</f>
        <v>0</v>
      </c>
      <c r="N19" s="3">
        <f>IFERROR(VLOOKUP($C19,'SDP-Curr'!$C:$N,11,FALSE),0)</f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>
      <c r="A20" t="s">
        <v>88</v>
      </c>
      <c r="C20" t="s">
        <v>89</v>
      </c>
      <c r="D20" t="s">
        <v>89</v>
      </c>
      <c r="E20" s="3">
        <f>IFERROR(VLOOKUP($C20,'SDP-Curr'!$C:$N,2,FALSE),0)</f>
        <v>112927</v>
      </c>
      <c r="F20" s="3">
        <f>IFERROR(VLOOKUP($C20,'SDP-Curr'!$C:$N,3,FALSE),0)</f>
        <v>124276</v>
      </c>
      <c r="G20" s="3">
        <f>IFERROR(VLOOKUP($C20,'SDP-Curr'!$C:$N,4,FALSE),0)</f>
        <v>144577</v>
      </c>
      <c r="H20" s="3">
        <f>IFERROR(VLOOKUP($C20,'SDP-Curr'!$C:$N,5,FALSE),0)</f>
        <v>161479</v>
      </c>
      <c r="I20" s="3">
        <f>IFERROR(VLOOKUP($C20,'SDP-Curr'!$C:$N,6,FALSE),0)</f>
        <v>197276</v>
      </c>
      <c r="J20" s="3">
        <f>IFERROR(VLOOKUP($C20,'SDP-Curr'!$C:$N,7,FALSE),0)</f>
        <v>227557</v>
      </c>
      <c r="K20" s="3">
        <f>IFERROR(VLOOKUP($C20,'SDP-Curr'!$C:$N,8,FALSE),0)</f>
        <v>263396</v>
      </c>
      <c r="L20" s="3">
        <f>IFERROR(VLOOKUP($C20,'SDP-Curr'!$C:$N,9,FALSE),0)</f>
        <v>305158</v>
      </c>
      <c r="M20" s="3">
        <f>IFERROR(VLOOKUP($C20,'SDP-Curr'!$C:$N,10,FALSE),0)</f>
        <v>361270</v>
      </c>
      <c r="N20" s="3">
        <f>IFERROR(VLOOKUP($C20,'SDP-Curr'!$C:$N,11,FALSE),0)</f>
        <v>434730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>
      <c r="A21" t="s">
        <v>91</v>
      </c>
      <c r="C21" t="s">
        <v>92</v>
      </c>
      <c r="D21" t="s">
        <v>92</v>
      </c>
      <c r="E21" s="3">
        <f>IFERROR(VLOOKUP($C21,'SDP-Curr'!$C:$N,2,FALSE),0)</f>
        <v>415480</v>
      </c>
      <c r="F21" s="3">
        <f>IFERROR(VLOOKUP($C21,'SDP-Curr'!$C:$N,3,FALSE),0)</f>
        <v>486766</v>
      </c>
      <c r="G21" s="3">
        <f>IFERROR(VLOOKUP($C21,'SDP-Curr'!$C:$N,4,FALSE),0)</f>
        <v>584498</v>
      </c>
      <c r="H21" s="3">
        <f>IFERROR(VLOOKUP($C21,'SDP-Curr'!$C:$N,5,FALSE),0)</f>
        <v>684817</v>
      </c>
      <c r="I21" s="3">
        <f>IFERROR(VLOOKUP($C21,'SDP-Curr'!$C:$N,6,FALSE),0)</f>
        <v>753969</v>
      </c>
      <c r="J21" s="3">
        <f>IFERROR(VLOOKUP($C21,'SDP-Curr'!$C:$N,7,FALSE),0)</f>
        <v>855751</v>
      </c>
      <c r="K21" s="3">
        <f>IFERROR(VLOOKUP($C21,'SDP-Curr'!$C:$N,8,FALSE),0)</f>
        <v>1049150</v>
      </c>
      <c r="L21" s="3">
        <f>IFERROR(VLOOKUP($C21,'SDP-Curr'!$C:$N,9,FALSE),0)</f>
        <v>1170121</v>
      </c>
      <c r="M21" s="3">
        <f>IFERROR(VLOOKUP($C21,'SDP-Curr'!$C:$N,10,FALSE),0)</f>
        <v>1322222</v>
      </c>
      <c r="N21" s="3">
        <f>IFERROR(VLOOKUP($C21,'SDP-Curr'!$C:$N,11,FALSE),0)</f>
        <v>1510132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>
      <c r="A22" t="s">
        <v>94</v>
      </c>
      <c r="C22" t="s">
        <v>95</v>
      </c>
      <c r="D22" t="s">
        <v>95</v>
      </c>
      <c r="E22" s="3">
        <f>IFERROR(VLOOKUP($C22,'SDP-Curr'!$C:$N,2,FALSE),0)</f>
        <v>5133</v>
      </c>
      <c r="F22" s="3">
        <f>IFERROR(VLOOKUP($C22,'SDP-Curr'!$C:$N,3,FALSE),0)</f>
        <v>5718</v>
      </c>
      <c r="G22" s="3">
        <f>IFERROR(VLOOKUP($C22,'SDP-Curr'!$C:$N,4,FALSE),0)</f>
        <v>6137</v>
      </c>
      <c r="H22" s="3">
        <f>IFERROR(VLOOKUP($C22,'SDP-Curr'!$C:$N,5,FALSE),0)</f>
        <v>6783</v>
      </c>
      <c r="I22" s="3">
        <f>IFERROR(VLOOKUP($C22,'SDP-Curr'!$C:$N,6,FALSE),0)</f>
        <v>7399</v>
      </c>
      <c r="J22" s="3">
        <f>IFERROR(VLOOKUP($C22,'SDP-Curr'!$C:$N,7,FALSE),0)</f>
        <v>8254</v>
      </c>
      <c r="K22" s="3">
        <f>IFERROR(VLOOKUP($C22,'SDP-Curr'!$C:$N,8,FALSE),0)</f>
        <v>9137</v>
      </c>
      <c r="L22" s="3">
        <f>IFERROR(VLOOKUP($C22,'SDP-Curr'!$C:$N,9,FALSE),0)</f>
        <v>11084</v>
      </c>
      <c r="M22" s="3">
        <f>IFERROR(VLOOKUP($C22,'SDP-Curr'!$C:$N,10,FALSE),0)</f>
        <v>12697</v>
      </c>
      <c r="N22" s="3">
        <f>IFERROR(VLOOKUP($C22,'SDP-Curr'!$C:$N,11,FALSE),0)</f>
        <v>14324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>
      <c r="A23" t="s">
        <v>97</v>
      </c>
      <c r="C23" t="s">
        <v>98</v>
      </c>
      <c r="D23" t="s">
        <v>98</v>
      </c>
      <c r="E23" s="3">
        <f>IFERROR(VLOOKUP($C23,'SDP-Curr'!$C:$N,2,FALSE),0)</f>
        <v>6559</v>
      </c>
      <c r="F23" s="3">
        <f>IFERROR(VLOOKUP($C23,'SDP-Curr'!$C:$N,3,FALSE),0)</f>
        <v>7265</v>
      </c>
      <c r="G23" s="3">
        <f>IFERROR(VLOOKUP($C23,'SDP-Curr'!$C:$N,4,FALSE),0)</f>
        <v>8625</v>
      </c>
      <c r="H23" s="3">
        <f>IFERROR(VLOOKUP($C23,'SDP-Curr'!$C:$N,5,FALSE),0)</f>
        <v>9735</v>
      </c>
      <c r="I23" s="3">
        <f>IFERROR(VLOOKUP($C23,'SDP-Curr'!$C:$N,6,FALSE),0)</f>
        <v>11617</v>
      </c>
      <c r="J23" s="3">
        <f>IFERROR(VLOOKUP($C23,'SDP-Curr'!$C:$N,7,FALSE),0)</f>
        <v>12709</v>
      </c>
      <c r="K23" s="3">
        <f>IFERROR(VLOOKUP($C23,'SDP-Curr'!$C:$N,8,FALSE),0)</f>
        <v>14583</v>
      </c>
      <c r="L23" s="3">
        <f>IFERROR(VLOOKUP($C23,'SDP-Curr'!$C:$N,9,FALSE),0)</f>
        <v>17199</v>
      </c>
      <c r="M23" s="3">
        <f>IFERROR(VLOOKUP($C23,'SDP-Curr'!$C:$N,10,FALSE),0)</f>
        <v>19009</v>
      </c>
      <c r="N23" s="3">
        <f>IFERROR(VLOOKUP($C23,'SDP-Curr'!$C:$N,11,FALSE),0)</f>
        <v>21922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>
      <c r="A24" t="s">
        <v>100</v>
      </c>
      <c r="C24" t="s">
        <v>101</v>
      </c>
      <c r="D24" t="s">
        <v>101</v>
      </c>
      <c r="E24" s="3">
        <f>IFERROR(VLOOKUP($C24,'SDP-Curr'!$C:$N,2,FALSE),0)</f>
        <v>2682</v>
      </c>
      <c r="F24" s="3">
        <f>IFERROR(VLOOKUP($C24,'SDP-Curr'!$C:$N,3,FALSE),0)</f>
        <v>2971</v>
      </c>
      <c r="G24" s="3">
        <f>IFERROR(VLOOKUP($C24,'SDP-Curr'!$C:$N,4,FALSE),0)</f>
        <v>3290</v>
      </c>
      <c r="H24" s="3">
        <f>IFERROR(VLOOKUP($C24,'SDP-Curr'!$C:$N,5,FALSE),0)</f>
        <v>3816</v>
      </c>
      <c r="I24" s="3">
        <f>IFERROR(VLOOKUP($C24,'SDP-Curr'!$C:$N,6,FALSE),0)</f>
        <v>4577</v>
      </c>
      <c r="J24" s="3">
        <f>IFERROR(VLOOKUP($C24,'SDP-Curr'!$C:$N,7,FALSE),0)</f>
        <v>5260</v>
      </c>
      <c r="K24" s="3">
        <f>IFERROR(VLOOKUP($C24,'SDP-Curr'!$C:$N,8,FALSE),0)</f>
        <v>6388</v>
      </c>
      <c r="L24" s="3">
        <f>IFERROR(VLOOKUP($C24,'SDP-Curr'!$C:$N,9,FALSE),0)</f>
        <v>6890</v>
      </c>
      <c r="M24" s="3">
        <f>IFERROR(VLOOKUP($C24,'SDP-Curr'!$C:$N,10,FALSE),0)</f>
        <v>8363</v>
      </c>
      <c r="N24" s="3">
        <f>IFERROR(VLOOKUP($C24,'SDP-Curr'!$C:$N,11,FALSE),0)</f>
        <v>10297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>
      <c r="A25" t="s">
        <v>103</v>
      </c>
      <c r="C25" t="s">
        <v>104</v>
      </c>
      <c r="D25" t="s">
        <v>104</v>
      </c>
      <c r="E25" s="3">
        <f>IFERROR(VLOOKUP($C25,'SDP-Curr'!$C:$N,2,FALSE),0)</f>
        <v>5839</v>
      </c>
      <c r="F25" s="3">
        <f>IFERROR(VLOOKUP($C25,'SDP-Curr'!$C:$N,3,FALSE),0)</f>
        <v>6588</v>
      </c>
      <c r="G25" s="3">
        <f>IFERROR(VLOOKUP($C25,'SDP-Curr'!$C:$N,4,FALSE),0)</f>
        <v>7257</v>
      </c>
      <c r="H25" s="3">
        <f>IFERROR(VLOOKUP($C25,'SDP-Curr'!$C:$N,5,FALSE),0)</f>
        <v>8075</v>
      </c>
      <c r="I25" s="3">
        <f>IFERROR(VLOOKUP($C25,'SDP-Curr'!$C:$N,6,FALSE),0)</f>
        <v>9436</v>
      </c>
      <c r="J25" s="3">
        <f>IFERROR(VLOOKUP($C25,'SDP-Curr'!$C:$N,7,FALSE),0)</f>
        <v>10527</v>
      </c>
      <c r="K25" s="3">
        <f>IFERROR(VLOOKUP($C25,'SDP-Curr'!$C:$N,8,FALSE),0)</f>
        <v>11759</v>
      </c>
      <c r="L25" s="3">
        <f>IFERROR(VLOOKUP($C25,'SDP-Curr'!$C:$N,9,FALSE),0)</f>
        <v>13859</v>
      </c>
      <c r="M25" s="3">
        <f>IFERROR(VLOOKUP($C25,'SDP-Curr'!$C:$N,10,FALSE),0)</f>
        <v>15676</v>
      </c>
      <c r="N25" s="3">
        <f>IFERROR(VLOOKUP($C25,'SDP-Curr'!$C:$N,11,FALSE),0)</f>
        <v>17749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>
      <c r="A26" t="s">
        <v>106</v>
      </c>
      <c r="C26" t="s">
        <v>180</v>
      </c>
      <c r="D26" t="s">
        <v>107</v>
      </c>
      <c r="E26" s="3">
        <f>IFERROR(VLOOKUP($C26,'SDP-Curr'!$C:$N,2,FALSE),0)</f>
        <v>100325</v>
      </c>
      <c r="F26" s="3">
        <f>IFERROR(VLOOKUP($C26,'SDP-Curr'!$C:$N,3,FALSE),0)</f>
        <v>115374</v>
      </c>
      <c r="G26" s="3">
        <f>IFERROR(VLOOKUP($C26,'SDP-Curr'!$C:$N,4,FALSE),0)</f>
        <v>135584</v>
      </c>
      <c r="H26" s="3">
        <f>IFERROR(VLOOKUP($C26,'SDP-Curr'!$C:$N,5,FALSE),0)</f>
        <v>157947</v>
      </c>
      <c r="I26" s="3">
        <f>IFERROR(VLOOKUP($C26,'SDP-Curr'!$C:$N,6,FALSE),0)</f>
        <v>189533</v>
      </c>
      <c r="J26" s="3">
        <f>IFERROR(VLOOKUP($C26,'SDP-Curr'!$C:$N,7,FALSE),0)</f>
        <v>217619</v>
      </c>
      <c r="K26" s="3">
        <f>IFERROR(VLOOKUP($C26,'SDP-Curr'!$C:$N,8,FALSE),0)</f>
        <v>252753</v>
      </c>
      <c r="L26" s="3">
        <f>IFERROR(VLOOKUP($C26,'SDP-Curr'!$C:$N,9,FALSE),0)</f>
        <v>287107</v>
      </c>
      <c r="M26" s="3">
        <f>IFERROR(VLOOKUP($C26,'SDP-Curr'!$C:$N,10,FALSE),0)</f>
        <v>334915</v>
      </c>
      <c r="N26" s="3">
        <f>IFERROR(VLOOKUP($C26,'SDP-Curr'!$C:$N,11,FALSE),0)</f>
        <v>391125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>
      <c r="A27" t="s">
        <v>109</v>
      </c>
      <c r="C27" t="s">
        <v>110</v>
      </c>
      <c r="D27" t="s">
        <v>110</v>
      </c>
      <c r="E27" s="3">
        <f>IFERROR(VLOOKUP($C27,'SDP-Curr'!$C:$N,2,FALSE),0)</f>
        <v>77729</v>
      </c>
      <c r="F27" s="3">
        <f>IFERROR(VLOOKUP($C27,'SDP-Curr'!$C:$N,3,FALSE),0)</f>
        <v>85096</v>
      </c>
      <c r="G27" s="3">
        <f>IFERROR(VLOOKUP($C27,'SDP-Curr'!$C:$N,4,FALSE),0)</f>
        <v>101839</v>
      </c>
      <c r="H27" s="3">
        <f>IFERROR(VLOOKUP($C27,'SDP-Curr'!$C:$N,5,FALSE),0)</f>
        <v>129274</v>
      </c>
      <c r="I27" s="3">
        <f>IFERROR(VLOOKUP($C27,'SDP-Curr'!$C:$N,6,FALSE),0)</f>
        <v>148491</v>
      </c>
      <c r="J27" s="3">
        <f>IFERROR(VLOOKUP($C27,'SDP-Curr'!$C:$N,7,FALSE),0)</f>
        <v>162946</v>
      </c>
      <c r="K27" s="3">
        <f>IFERROR(VLOOKUP($C27,'SDP-Curr'!$C:$N,8,FALSE),0)</f>
        <v>197530</v>
      </c>
      <c r="L27" s="3">
        <f>IFERROR(VLOOKUP($C27,'SDP-Curr'!$C:$N,9,FALSE),0)</f>
        <v>220589</v>
      </c>
      <c r="M27" s="3">
        <f>IFERROR(VLOOKUP($C27,'SDP-Curr'!$C:$N,10,FALSE),0)</f>
        <v>251220</v>
      </c>
      <c r="N27" s="3">
        <f>IFERROR(VLOOKUP($C27,'SDP-Curr'!$C:$N,11,FALSE),0)</f>
        <v>272980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>
      <c r="A28" t="s">
        <v>112</v>
      </c>
      <c r="C28" t="s">
        <v>113</v>
      </c>
      <c r="D28" t="s">
        <v>113</v>
      </c>
      <c r="E28" s="3">
        <f>IFERROR(VLOOKUP($C28,'SDP-Curr'!$C:$N,2,FALSE),0)</f>
        <v>5754</v>
      </c>
      <c r="F28" s="3">
        <f>IFERROR(VLOOKUP($C28,'SDP-Curr'!$C:$N,3,FALSE),0)</f>
        <v>7977</v>
      </c>
      <c r="G28" s="3">
        <f>IFERROR(VLOOKUP($C28,'SDP-Curr'!$C:$N,4,FALSE),0)</f>
        <v>8335</v>
      </c>
      <c r="H28" s="3">
        <f>IFERROR(VLOOKUP($C28,'SDP-Curr'!$C:$N,5,FALSE),0)</f>
        <v>9251</v>
      </c>
      <c r="I28" s="3">
        <f>IFERROR(VLOOKUP($C28,'SDP-Curr'!$C:$N,6,FALSE),0)</f>
        <v>10050</v>
      </c>
      <c r="J28" s="3">
        <f>IFERROR(VLOOKUP($C28,'SDP-Curr'!$C:$N,7,FALSE),0)</f>
        <v>12304</v>
      </c>
      <c r="K28" s="3">
        <f>IFERROR(VLOOKUP($C28,'SDP-Curr'!$C:$N,8,FALSE),0)</f>
        <v>13092</v>
      </c>
      <c r="L28" s="3">
        <f>IFERROR(VLOOKUP($C28,'SDP-Curr'!$C:$N,9,FALSE),0)</f>
        <v>14661</v>
      </c>
      <c r="M28" s="3">
        <f>IFERROR(VLOOKUP($C28,'SDP-Curr'!$C:$N,10,FALSE),0)</f>
        <v>16795</v>
      </c>
      <c r="N28" s="3">
        <f>IFERROR(VLOOKUP($C28,'SDP-Curr'!$C:$N,11,FALSE),0)</f>
        <v>21077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>
      <c r="A29" t="s">
        <v>116</v>
      </c>
      <c r="C29" t="s">
        <v>117</v>
      </c>
      <c r="D29" t="s">
        <v>117</v>
      </c>
      <c r="E29" s="3">
        <f>IFERROR(VLOOKUP($C29,'SDP-Curr'!$C:$N,2,FALSE),0)</f>
        <v>96839</v>
      </c>
      <c r="F29" s="3">
        <f>IFERROR(VLOOKUP($C29,'SDP-Curr'!$C:$N,3,FALSE),0)</f>
        <v>108637</v>
      </c>
      <c r="G29" s="3">
        <f>IFERROR(VLOOKUP($C29,'SDP-Curr'!$C:$N,4,FALSE),0)</f>
        <v>127123</v>
      </c>
      <c r="H29" s="3">
        <f>IFERROR(VLOOKUP($C29,'SDP-Curr'!$C:$N,5,FALSE),0)</f>
        <v>152245</v>
      </c>
      <c r="I29" s="3">
        <f>IFERROR(VLOOKUP($C29,'SDP-Curr'!$C:$N,6,FALSE),0)</f>
        <v>174039</v>
      </c>
      <c r="J29" s="3">
        <f>IFERROR(VLOOKUP($C29,'SDP-Curr'!$C:$N,7,FALSE),0)</f>
        <v>197500</v>
      </c>
      <c r="K29" s="3">
        <f>IFERROR(VLOOKUP($C29,'SDP-Curr'!$C:$N,8,FALSE),0)</f>
        <v>226204</v>
      </c>
      <c r="L29" s="3">
        <f>IFERROR(VLOOKUP($C29,'SDP-Curr'!$C:$N,9,FALSE),0)</f>
        <v>256374</v>
      </c>
      <c r="M29" s="3">
        <f>IFERROR(VLOOKUP($C29,'SDP-Curr'!$C:$N,10,FALSE),0)</f>
        <v>285119</v>
      </c>
      <c r="N29" s="3">
        <f>IFERROR(VLOOKUP($C29,'SDP-Curr'!$C:$N,11,FALSE),0)</f>
        <v>317556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>
      <c r="A30" t="s">
        <v>119</v>
      </c>
      <c r="C30" t="s">
        <v>120</v>
      </c>
      <c r="D30" t="s">
        <v>120</v>
      </c>
      <c r="E30" s="3">
        <f>IFERROR(VLOOKUP($C30,'SDP-Curr'!$C:$N,2,FALSE),0)</f>
        <v>127746</v>
      </c>
      <c r="F30" s="3">
        <f>IFERROR(VLOOKUP($C30,'SDP-Curr'!$C:$N,3,FALSE),0)</f>
        <v>142236</v>
      </c>
      <c r="G30" s="3">
        <f>IFERROR(VLOOKUP($C30,'SDP-Curr'!$C:$N,4,FALSE),0)</f>
        <v>171043</v>
      </c>
      <c r="H30" s="3">
        <f>IFERROR(VLOOKUP($C30,'SDP-Curr'!$C:$N,5,FALSE),0)</f>
        <v>194822</v>
      </c>
      <c r="I30" s="3">
        <f>IFERROR(VLOOKUP($C30,'SDP-Curr'!$C:$N,6,FALSE),0)</f>
        <v>230949</v>
      </c>
      <c r="J30" s="3">
        <f>IFERROR(VLOOKUP($C30,'SDP-Curr'!$C:$N,7,FALSE),0)</f>
        <v>265825</v>
      </c>
      <c r="K30" s="3">
        <f>IFERROR(VLOOKUP($C30,'SDP-Curr'!$C:$N,8,FALSE),0)</f>
        <v>338348</v>
      </c>
      <c r="L30" s="3">
        <f>IFERROR(VLOOKUP($C30,'SDP-Curr'!$C:$N,9,FALSE),0)</f>
        <v>414179</v>
      </c>
      <c r="M30" s="3">
        <f>IFERROR(VLOOKUP($C30,'SDP-Curr'!$C:$N,10,FALSE),0)</f>
        <v>470178</v>
      </c>
      <c r="N30" s="3">
        <f>IFERROR(VLOOKUP($C30,'SDP-Curr'!$C:$N,11,FALSE),0)</f>
        <v>517615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>
      <c r="A31" t="s">
        <v>123</v>
      </c>
      <c r="C31" t="s">
        <v>124</v>
      </c>
      <c r="D31" t="s">
        <v>124</v>
      </c>
      <c r="E31" s="3">
        <f>IFERROR(VLOOKUP($C31,'SDP-Curr'!$C:$N,2,FALSE),0)</f>
        <v>1739</v>
      </c>
      <c r="F31" s="3">
        <f>IFERROR(VLOOKUP($C31,'SDP-Curr'!$C:$N,3,FALSE),0)</f>
        <v>1993</v>
      </c>
      <c r="G31" s="3">
        <f>IFERROR(VLOOKUP($C31,'SDP-Curr'!$C:$N,4,FALSE),0)</f>
        <v>2161</v>
      </c>
      <c r="H31" s="3">
        <f>IFERROR(VLOOKUP($C31,'SDP-Curr'!$C:$N,5,FALSE),0)</f>
        <v>2506</v>
      </c>
      <c r="I31" s="3">
        <f>IFERROR(VLOOKUP($C31,'SDP-Curr'!$C:$N,6,FALSE),0)</f>
        <v>3229</v>
      </c>
      <c r="J31" s="3">
        <f>IFERROR(VLOOKUP($C31,'SDP-Curr'!$C:$N,7,FALSE),0)</f>
        <v>6133</v>
      </c>
      <c r="K31" s="3">
        <f>IFERROR(VLOOKUP($C31,'SDP-Curr'!$C:$N,8,FALSE),0)</f>
        <v>7412</v>
      </c>
      <c r="L31" s="3">
        <f>IFERROR(VLOOKUP($C31,'SDP-Curr'!$C:$N,9,FALSE),0)</f>
        <v>8907</v>
      </c>
      <c r="M31" s="3">
        <f>IFERROR(VLOOKUP($C31,'SDP-Curr'!$C:$N,10,FALSE),0)</f>
        <v>10473</v>
      </c>
      <c r="N31" s="3">
        <f>IFERROR(VLOOKUP($C31,'SDP-Curr'!$C:$N,11,FALSE),0)</f>
        <v>12377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>
      <c r="A32" t="s">
        <v>126</v>
      </c>
      <c r="C32" t="s">
        <v>127</v>
      </c>
      <c r="D32" t="s">
        <v>127</v>
      </c>
      <c r="E32" s="3">
        <f>IFERROR(VLOOKUP($C32,'SDP-Curr'!$C:$N,2,FALSE),0)</f>
        <v>219003</v>
      </c>
      <c r="F32" s="3">
        <f>IFERROR(VLOOKUP($C32,'SDP-Curr'!$C:$N,3,FALSE),0)</f>
        <v>257833</v>
      </c>
      <c r="G32" s="3">
        <f>IFERROR(VLOOKUP($C32,'SDP-Curr'!$C:$N,4,FALSE),0)</f>
        <v>310526</v>
      </c>
      <c r="H32" s="3">
        <f>IFERROR(VLOOKUP($C32,'SDP-Curr'!$C:$N,5,FALSE),0)</f>
        <v>350819</v>
      </c>
      <c r="I32" s="3">
        <f>IFERROR(VLOOKUP($C32,'SDP-Curr'!$C:$N,6,FALSE),0)</f>
        <v>401336</v>
      </c>
      <c r="J32" s="3">
        <f>IFERROR(VLOOKUP($C32,'SDP-Curr'!$C:$N,7,FALSE),0)</f>
        <v>479733</v>
      </c>
      <c r="K32" s="3">
        <f>IFERROR(VLOOKUP($C32,'SDP-Curr'!$C:$N,8,FALSE),0)</f>
        <v>584896</v>
      </c>
      <c r="L32" s="3">
        <f>IFERROR(VLOOKUP($C32,'SDP-Curr'!$C:$N,9,FALSE),0)</f>
        <v>667202</v>
      </c>
      <c r="M32" s="3">
        <f>IFERROR(VLOOKUP($C32,'SDP-Curr'!$C:$N,10,FALSE),0)</f>
        <v>744859</v>
      </c>
      <c r="N32" s="3">
        <f>IFERROR(VLOOKUP($C32,'SDP-Curr'!$C:$N,11,FALSE),0)</f>
        <v>854238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14">
      <c r="A33" t="s">
        <v>130</v>
      </c>
      <c r="C33" t="s">
        <v>131</v>
      </c>
      <c r="D33" t="s">
        <v>131</v>
      </c>
      <c r="E33" s="3">
        <f>IFERROR(VLOOKUP($C33,'SDP-Curr'!$C:$N,2,FALSE),0)</f>
        <v>89946</v>
      </c>
      <c r="F33" s="3">
        <f>IFERROR(VLOOKUP($C33,'SDP-Curr'!$C:$N,3,FALSE),0)</f>
        <v>108335</v>
      </c>
      <c r="G33" s="3">
        <f>IFERROR(VLOOKUP($C33,'SDP-Curr'!$C:$N,4,FALSE),0)</f>
        <v>126971</v>
      </c>
      <c r="H33" s="3">
        <f>IFERROR(VLOOKUP($C33,'SDP-Curr'!$C:$N,5,FALSE),0)</f>
        <v>152452</v>
      </c>
      <c r="I33" s="3">
        <f>IFERROR(VLOOKUP($C33,'SDP-Curr'!$C:$N,6,FALSE),0)</f>
        <v>189382</v>
      </c>
      <c r="J33" s="3">
        <f>IFERROR(VLOOKUP($C33,'SDP-Curr'!$C:$N,7,FALSE),0)</f>
        <v>203508</v>
      </c>
      <c r="K33" s="3">
        <f>IFERROR(VLOOKUP($C33,'SDP-Curr'!$C:$N,8,FALSE),0)</f>
        <v>263898</v>
      </c>
      <c r="L33" s="3">
        <f>IFERROR(VLOOKUP($C33,'SDP-Curr'!$C:$N,9,FALSE),0)</f>
        <v>305622</v>
      </c>
      <c r="M33" s="3">
        <f>IFERROR(VLOOKUP($C33,'SDP-Curr'!$C:$N,10,FALSE),0)</f>
        <v>347082</v>
      </c>
      <c r="N33" s="3">
        <f>IFERROR(VLOOKUP($C33,'SDP-Curr'!$C:$N,11,FALSE),0)</f>
        <v>391751</v>
      </c>
    </row>
    <row r="34" spans="1:14">
      <c r="A34" t="s">
        <v>133</v>
      </c>
      <c r="C34" t="s">
        <v>134</v>
      </c>
      <c r="D34" t="s">
        <v>134</v>
      </c>
      <c r="E34" s="3">
        <f>IFERROR(VLOOKUP($C34,'SDP-Curr'!$C:$N,2,FALSE),0)</f>
        <v>8904</v>
      </c>
      <c r="F34" s="3">
        <f>IFERROR(VLOOKUP($C34,'SDP-Curr'!$C:$N,3,FALSE),0)</f>
        <v>9826</v>
      </c>
      <c r="G34" s="3">
        <f>IFERROR(VLOOKUP($C34,'SDP-Curr'!$C:$N,4,FALSE),0)</f>
        <v>10914</v>
      </c>
      <c r="H34" s="3">
        <f>IFERROR(VLOOKUP($C34,'SDP-Curr'!$C:$N,5,FALSE),0)</f>
        <v>11797</v>
      </c>
      <c r="I34" s="3">
        <f>IFERROR(VLOOKUP($C34,'SDP-Curr'!$C:$N,6,FALSE),0)</f>
        <v>13573</v>
      </c>
      <c r="J34" s="3">
        <f>IFERROR(VLOOKUP($C34,'SDP-Curr'!$C:$N,7,FALSE),0)</f>
        <v>15403</v>
      </c>
      <c r="K34" s="3">
        <f>IFERROR(VLOOKUP($C34,'SDP-Curr'!$C:$N,8,FALSE),0)</f>
        <v>17868</v>
      </c>
      <c r="L34" s="3">
        <f>IFERROR(VLOOKUP($C34,'SDP-Curr'!$C:$N,9,FALSE),0)</f>
        <v>19974</v>
      </c>
      <c r="M34" s="3">
        <f>IFERROR(VLOOKUP($C34,'SDP-Curr'!$C:$N,10,FALSE),0)</f>
        <v>22697</v>
      </c>
      <c r="N34" s="3">
        <f>IFERROR(VLOOKUP($C34,'SDP-Curr'!$C:$N,11,FALSE),0)</f>
        <v>26810</v>
      </c>
    </row>
    <row r="35" spans="1:14">
      <c r="A35" t="s">
        <v>136</v>
      </c>
      <c r="C35" t="s">
        <v>137</v>
      </c>
      <c r="D35" t="s">
        <v>137</v>
      </c>
      <c r="E35" s="3">
        <f>IFERROR(VLOOKUP($C35,'SDP-Curr'!$C:$N,2,FALSE),0)</f>
        <v>260841</v>
      </c>
      <c r="F35" s="3">
        <f>IFERROR(VLOOKUP($C35,'SDP-Curr'!$C:$N,3,FALSE),0)</f>
        <v>293172</v>
      </c>
      <c r="G35" s="3">
        <f>IFERROR(VLOOKUP($C35,'SDP-Curr'!$C:$N,4,FALSE),0)</f>
        <v>336317</v>
      </c>
      <c r="H35" s="3">
        <f>IFERROR(VLOOKUP($C35,'SDP-Curr'!$C:$N,5,FALSE),0)</f>
        <v>383026</v>
      </c>
      <c r="I35" s="3">
        <f>IFERROR(VLOOKUP($C35,'SDP-Curr'!$C:$N,6,FALSE),0)</f>
        <v>444685</v>
      </c>
      <c r="J35" s="3">
        <f>IFERROR(VLOOKUP($C35,'SDP-Curr'!$C:$N,7,FALSE),0)</f>
        <v>523394</v>
      </c>
      <c r="K35" s="3">
        <f>IFERROR(VLOOKUP($C35,'SDP-Curr'!$C:$N,8,FALSE),0)</f>
        <v>600286</v>
      </c>
      <c r="L35" s="3">
        <f>IFERROR(VLOOKUP($C35,'SDP-Curr'!$C:$N,9,FALSE),0)</f>
        <v>685496</v>
      </c>
      <c r="M35" s="3">
        <f>IFERROR(VLOOKUP($C35,'SDP-Curr'!$C:$N,10,FALSE),0)</f>
        <v>780399</v>
      </c>
      <c r="N35" s="3">
        <f>IFERROR(VLOOKUP($C35,'SDP-Curr'!$C:$N,11,FALSE),0)</f>
        <v>862746</v>
      </c>
    </row>
    <row r="36" spans="1:14">
      <c r="A36" t="s">
        <v>140</v>
      </c>
      <c r="C36" t="s">
        <v>141</v>
      </c>
      <c r="D36" t="s">
        <v>141</v>
      </c>
      <c r="E36" s="3">
        <f>IFERROR(VLOOKUP($C36,'SDP-Curr'!$C:$N,2,FALSE),0)</f>
        <v>24786</v>
      </c>
      <c r="F36" s="3">
        <f>IFERROR(VLOOKUP($C36,'SDP-Curr'!$C:$N,3,FALSE),0)</f>
        <v>29968</v>
      </c>
      <c r="G36" s="3">
        <f>IFERROR(VLOOKUP($C36,'SDP-Curr'!$C:$N,4,FALSE),0)</f>
        <v>36795</v>
      </c>
      <c r="H36" s="3">
        <f>IFERROR(VLOOKUP($C36,'SDP-Curr'!$C:$N,5,FALSE),0)</f>
        <v>45856</v>
      </c>
      <c r="I36" s="3">
        <f>IFERROR(VLOOKUP($C36,'SDP-Curr'!$C:$N,6,FALSE),0)</f>
        <v>56025</v>
      </c>
      <c r="J36" s="3">
        <f>IFERROR(VLOOKUP($C36,'SDP-Curr'!$C:$N,7,FALSE),0)</f>
        <v>70730</v>
      </c>
      <c r="K36" s="3">
        <f>IFERROR(VLOOKUP($C36,'SDP-Curr'!$C:$N,8,FALSE),0)</f>
        <v>83969</v>
      </c>
      <c r="L36" s="3">
        <f>IFERROR(VLOOKUP($C36,'SDP-Curr'!$C:$N,9,FALSE),0)</f>
        <v>97858</v>
      </c>
      <c r="M36" s="3">
        <f>IFERROR(VLOOKUP($C36,'SDP-Curr'!$C:$N,10,FALSE),0)</f>
        <v>108250</v>
      </c>
      <c r="N36" s="3">
        <f>IFERROR(VLOOKUP($C36,'SDP-Curr'!$C:$N,11,FALSE),0)</f>
        <v>122897</v>
      </c>
    </row>
    <row r="37" spans="1:14">
      <c r="A37" t="s">
        <v>143</v>
      </c>
      <c r="C37" t="s">
        <v>144</v>
      </c>
      <c r="D37" t="s">
        <v>144</v>
      </c>
      <c r="E37" s="3">
        <f>IFERROR(VLOOKUP($C37,'SDP-Curr'!$C:$N,2,FALSE),0)</f>
        <v>208656</v>
      </c>
      <c r="F37" s="3">
        <f>IFERROR(VLOOKUP($C37,'SDP-Curr'!$C:$N,3,FALSE),0)</f>
        <v>230245</v>
      </c>
      <c r="G37" s="3">
        <f>IFERROR(VLOOKUP($C37,'SDP-Curr'!$C:$N,4,FALSE),0)</f>
        <v>261682</v>
      </c>
      <c r="H37" s="3">
        <f>IFERROR(VLOOKUP($C37,'SDP-Curr'!$C:$N,5,FALSE),0)</f>
        <v>299483</v>
      </c>
      <c r="I37" s="3">
        <f>IFERROR(VLOOKUP($C37,'SDP-Curr'!$C:$N,6,FALSE),0)</f>
        <v>341942</v>
      </c>
      <c r="J37" s="3">
        <f>IFERROR(VLOOKUP($C37,'SDP-Curr'!$C:$N,7,FALSE),0)</f>
        <v>398880</v>
      </c>
      <c r="K37" s="3">
        <f>IFERROR(VLOOKUP($C37,'SDP-Curr'!$C:$N,8,FALSE),0)</f>
        <v>460959</v>
      </c>
      <c r="L37" s="3">
        <f>IFERROR(VLOOKUP($C37,'SDP-Curr'!$C:$N,9,FALSE),0)</f>
        <v>528316</v>
      </c>
      <c r="M37" s="3">
        <f>IFERROR(VLOOKUP($C37,'SDP-Curr'!$C:$N,10,FALSE),0)</f>
        <v>603311</v>
      </c>
      <c r="N37" s="3">
        <f>IFERROR(VLOOKUP($C37,'SDP-Curr'!$C:$N,11,FALSE),0)</f>
        <v>706561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37DA-525A-4F12-A42E-BD762A625E6D}">
  <dimension ref="A1:K37"/>
  <sheetViews>
    <sheetView workbookViewId="0">
      <selection activeCell="F40" sqref="F40"/>
    </sheetView>
  </sheetViews>
  <sheetFormatPr defaultRowHeight="12.75"/>
  <cols>
    <col min="5" max="5" width="20.5703125" bestFit="1" customWidth="1"/>
    <col min="6" max="6" width="21.5703125" customWidth="1"/>
  </cols>
  <sheetData>
    <row r="1" spans="1:11">
      <c r="B1" t="s">
        <v>11</v>
      </c>
      <c r="C1" t="s">
        <v>12</v>
      </c>
      <c r="D1" t="s">
        <v>9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25</v>
      </c>
      <c r="K2" t="s">
        <v>28</v>
      </c>
    </row>
    <row r="3" spans="1:11">
      <c r="A3">
        <v>12</v>
      </c>
      <c r="B3" t="s">
        <v>20</v>
      </c>
      <c r="C3" t="s">
        <v>21</v>
      </c>
      <c r="D3" t="s">
        <v>29</v>
      </c>
      <c r="E3" t="s">
        <v>30</v>
      </c>
      <c r="F3" t="s">
        <v>25</v>
      </c>
      <c r="G3" t="s">
        <v>25</v>
      </c>
      <c r="H3" t="s">
        <v>31</v>
      </c>
      <c r="I3" t="s">
        <v>31</v>
      </c>
      <c r="J3" t="s">
        <v>25</v>
      </c>
      <c r="K3" t="s">
        <v>32</v>
      </c>
    </row>
    <row r="4" spans="1:11">
      <c r="A4">
        <v>23</v>
      </c>
      <c r="B4" t="s">
        <v>20</v>
      </c>
      <c r="C4" t="s">
        <v>21</v>
      </c>
      <c r="D4" t="s">
        <v>33</v>
      </c>
      <c r="E4" t="s">
        <v>34</v>
      </c>
      <c r="F4" t="s">
        <v>35</v>
      </c>
      <c r="G4" t="s">
        <v>25</v>
      </c>
      <c r="H4" t="s">
        <v>31</v>
      </c>
      <c r="I4" t="s">
        <v>31</v>
      </c>
      <c r="J4" t="s">
        <v>25</v>
      </c>
      <c r="K4" t="s">
        <v>36</v>
      </c>
    </row>
    <row r="5" spans="1:11">
      <c r="A5">
        <v>31</v>
      </c>
      <c r="B5" t="s">
        <v>20</v>
      </c>
      <c r="C5" t="s">
        <v>21</v>
      </c>
      <c r="D5" t="s">
        <v>37</v>
      </c>
      <c r="E5" t="s">
        <v>38</v>
      </c>
      <c r="F5" t="s">
        <v>25</v>
      </c>
      <c r="G5" t="s">
        <v>25</v>
      </c>
      <c r="H5" t="s">
        <v>31</v>
      </c>
      <c r="I5" t="s">
        <v>31</v>
      </c>
      <c r="J5" t="s">
        <v>25</v>
      </c>
      <c r="K5" t="s">
        <v>39</v>
      </c>
    </row>
    <row r="6" spans="1:11">
      <c r="A6">
        <v>32</v>
      </c>
      <c r="B6" t="s">
        <v>20</v>
      </c>
      <c r="C6" t="s">
        <v>21</v>
      </c>
      <c r="D6" t="s">
        <v>40</v>
      </c>
      <c r="E6" t="s">
        <v>41</v>
      </c>
      <c r="F6" t="s">
        <v>25</v>
      </c>
      <c r="G6" t="s">
        <v>25</v>
      </c>
      <c r="H6" t="s">
        <v>31</v>
      </c>
      <c r="I6" t="s">
        <v>31</v>
      </c>
      <c r="J6" t="s">
        <v>25</v>
      </c>
      <c r="K6" t="s">
        <v>42</v>
      </c>
    </row>
    <row r="7" spans="1:11">
      <c r="A7">
        <v>33</v>
      </c>
      <c r="B7" t="s">
        <v>20</v>
      </c>
      <c r="C7" t="s">
        <v>21</v>
      </c>
      <c r="D7" t="s">
        <v>43</v>
      </c>
      <c r="E7" t="s">
        <v>44</v>
      </c>
      <c r="F7" t="s">
        <v>25</v>
      </c>
      <c r="G7" t="s">
        <v>25</v>
      </c>
      <c r="H7" t="s">
        <v>26</v>
      </c>
      <c r="I7" t="s">
        <v>27</v>
      </c>
      <c r="J7" t="s">
        <v>25</v>
      </c>
      <c r="K7" t="s">
        <v>45</v>
      </c>
    </row>
    <row r="8" spans="1:11">
      <c r="A8">
        <v>34</v>
      </c>
      <c r="B8" t="s">
        <v>20</v>
      </c>
      <c r="C8" t="s">
        <v>21</v>
      </c>
      <c r="D8" t="s">
        <v>46</v>
      </c>
      <c r="E8" t="s">
        <v>47</v>
      </c>
      <c r="F8" t="s">
        <v>25</v>
      </c>
      <c r="G8" t="s">
        <v>25</v>
      </c>
      <c r="H8" t="s">
        <v>31</v>
      </c>
      <c r="I8" t="s">
        <v>31</v>
      </c>
      <c r="J8" t="s">
        <v>25</v>
      </c>
      <c r="K8" t="s">
        <v>48</v>
      </c>
    </row>
    <row r="9" spans="1:11">
      <c r="A9">
        <v>35</v>
      </c>
      <c r="B9" t="s">
        <v>20</v>
      </c>
      <c r="C9" t="s">
        <v>21</v>
      </c>
      <c r="D9" t="s">
        <v>49</v>
      </c>
      <c r="E9" t="s">
        <v>50</v>
      </c>
      <c r="F9" t="s">
        <v>51</v>
      </c>
      <c r="G9" t="s">
        <v>25</v>
      </c>
      <c r="H9" t="s">
        <v>26</v>
      </c>
      <c r="I9" t="s">
        <v>27</v>
      </c>
      <c r="J9" t="s">
        <v>25</v>
      </c>
      <c r="K9" t="s">
        <v>52</v>
      </c>
    </row>
    <row r="10" spans="1:11">
      <c r="A10">
        <v>36</v>
      </c>
      <c r="B10" t="s">
        <v>20</v>
      </c>
      <c r="C10" t="s">
        <v>21</v>
      </c>
      <c r="D10" t="s">
        <v>53</v>
      </c>
      <c r="E10" t="s">
        <v>54</v>
      </c>
      <c r="F10" t="s">
        <v>25</v>
      </c>
      <c r="G10" t="s">
        <v>25</v>
      </c>
      <c r="H10" t="s">
        <v>26</v>
      </c>
      <c r="I10" t="s">
        <v>27</v>
      </c>
      <c r="J10" t="s">
        <v>25</v>
      </c>
      <c r="K10" t="s">
        <v>55</v>
      </c>
    </row>
    <row r="11" spans="1:11">
      <c r="A11">
        <v>2</v>
      </c>
      <c r="B11" t="s">
        <v>20</v>
      </c>
      <c r="C11" t="s">
        <v>21</v>
      </c>
      <c r="D11" t="s">
        <v>56</v>
      </c>
      <c r="E11" t="s">
        <v>57</v>
      </c>
      <c r="F11" t="s">
        <v>58</v>
      </c>
      <c r="G11" t="s">
        <v>25</v>
      </c>
      <c r="H11" t="s">
        <v>31</v>
      </c>
      <c r="I11" t="s">
        <v>31</v>
      </c>
      <c r="J11" t="s">
        <v>25</v>
      </c>
      <c r="K11" t="s">
        <v>59</v>
      </c>
    </row>
    <row r="12" spans="1:11">
      <c r="A12">
        <v>3</v>
      </c>
      <c r="B12" t="s">
        <v>20</v>
      </c>
      <c r="C12" t="s">
        <v>21</v>
      </c>
      <c r="D12" t="s">
        <v>60</v>
      </c>
      <c r="E12" t="s">
        <v>61</v>
      </c>
      <c r="F12" t="s">
        <v>62</v>
      </c>
      <c r="G12" t="s">
        <v>25</v>
      </c>
      <c r="H12" t="s">
        <v>31</v>
      </c>
      <c r="I12" t="s">
        <v>31</v>
      </c>
      <c r="J12" t="s">
        <v>25</v>
      </c>
      <c r="K12" t="s">
        <v>63</v>
      </c>
    </row>
    <row r="13" spans="1:11">
      <c r="A13">
        <v>4</v>
      </c>
      <c r="B13" t="s">
        <v>20</v>
      </c>
      <c r="C13" t="s">
        <v>21</v>
      </c>
      <c r="D13" t="s">
        <v>64</v>
      </c>
      <c r="E13" t="s">
        <v>65</v>
      </c>
      <c r="F13" t="s">
        <v>25</v>
      </c>
      <c r="G13" t="s">
        <v>25</v>
      </c>
      <c r="H13" t="s">
        <v>31</v>
      </c>
      <c r="I13" t="s">
        <v>31</v>
      </c>
      <c r="J13" t="s">
        <v>25</v>
      </c>
      <c r="K13" t="s">
        <v>66</v>
      </c>
    </row>
    <row r="14" spans="1:11">
      <c r="A14">
        <v>5</v>
      </c>
      <c r="B14" t="s">
        <v>20</v>
      </c>
      <c r="C14" t="s">
        <v>21</v>
      </c>
      <c r="D14" t="s">
        <v>67</v>
      </c>
      <c r="E14" t="s">
        <v>68</v>
      </c>
      <c r="F14" t="s">
        <v>25</v>
      </c>
      <c r="G14" t="s">
        <v>25</v>
      </c>
      <c r="H14" t="s">
        <v>26</v>
      </c>
      <c r="I14" t="s">
        <v>27</v>
      </c>
      <c r="J14" t="s">
        <v>25</v>
      </c>
      <c r="K14" t="s">
        <v>69</v>
      </c>
    </row>
    <row r="15" spans="1:11">
      <c r="A15">
        <v>6</v>
      </c>
      <c r="B15" t="s">
        <v>20</v>
      </c>
      <c r="C15" t="s">
        <v>21</v>
      </c>
      <c r="D15" t="s">
        <v>70</v>
      </c>
      <c r="E15" t="s">
        <v>71</v>
      </c>
      <c r="F15" t="s">
        <v>25</v>
      </c>
      <c r="G15" t="s">
        <v>25</v>
      </c>
      <c r="H15" t="s">
        <v>31</v>
      </c>
      <c r="I15" t="s">
        <v>31</v>
      </c>
      <c r="J15" t="s">
        <v>25</v>
      </c>
      <c r="K15" t="s">
        <v>72</v>
      </c>
    </row>
    <row r="16" spans="1:11">
      <c r="A16">
        <v>7</v>
      </c>
      <c r="B16" t="s">
        <v>20</v>
      </c>
      <c r="C16" t="s">
        <v>21</v>
      </c>
      <c r="D16" t="s">
        <v>73</v>
      </c>
      <c r="E16" t="s">
        <v>74</v>
      </c>
      <c r="F16" t="s">
        <v>75</v>
      </c>
      <c r="G16" t="s">
        <v>25</v>
      </c>
      <c r="H16" t="s">
        <v>31</v>
      </c>
      <c r="I16" t="s">
        <v>31</v>
      </c>
      <c r="J16" t="s">
        <v>25</v>
      </c>
      <c r="K16" t="s">
        <v>76</v>
      </c>
    </row>
    <row r="17" spans="1:11">
      <c r="A17">
        <v>8</v>
      </c>
      <c r="B17" t="s">
        <v>20</v>
      </c>
      <c r="C17" t="s">
        <v>21</v>
      </c>
      <c r="D17" t="s">
        <v>77</v>
      </c>
      <c r="E17" t="s">
        <v>78</v>
      </c>
      <c r="F17" t="s">
        <v>79</v>
      </c>
      <c r="G17" t="s">
        <v>25</v>
      </c>
      <c r="H17" t="s">
        <v>31</v>
      </c>
      <c r="I17" t="s">
        <v>31</v>
      </c>
      <c r="J17" t="s">
        <v>25</v>
      </c>
      <c r="K17" t="s">
        <v>80</v>
      </c>
    </row>
    <row r="18" spans="1:11">
      <c r="A18">
        <v>9</v>
      </c>
      <c r="B18" t="s">
        <v>20</v>
      </c>
      <c r="C18" t="s">
        <v>21</v>
      </c>
      <c r="D18" t="s">
        <v>81</v>
      </c>
      <c r="E18" t="s">
        <v>82</v>
      </c>
      <c r="F18" t="s">
        <v>25</v>
      </c>
      <c r="G18" t="s">
        <v>25</v>
      </c>
      <c r="H18" t="s">
        <v>31</v>
      </c>
      <c r="I18" t="s">
        <v>31</v>
      </c>
      <c r="J18" t="s">
        <v>25</v>
      </c>
      <c r="K18" t="s">
        <v>83</v>
      </c>
    </row>
    <row r="19" spans="1:11">
      <c r="A19">
        <v>10</v>
      </c>
      <c r="B19" t="s">
        <v>20</v>
      </c>
      <c r="C19" t="s">
        <v>21</v>
      </c>
      <c r="D19" t="s">
        <v>84</v>
      </c>
      <c r="E19" t="s">
        <v>85</v>
      </c>
      <c r="F19" t="s">
        <v>86</v>
      </c>
      <c r="G19" t="s">
        <v>25</v>
      </c>
      <c r="H19" t="s">
        <v>26</v>
      </c>
      <c r="I19" t="s">
        <v>27</v>
      </c>
      <c r="J19" t="s">
        <v>25</v>
      </c>
      <c r="K19" t="s">
        <v>87</v>
      </c>
    </row>
    <row r="20" spans="1:11">
      <c r="A20">
        <v>11</v>
      </c>
      <c r="B20" t="s">
        <v>20</v>
      </c>
      <c r="C20" t="s">
        <v>21</v>
      </c>
      <c r="D20" t="s">
        <v>88</v>
      </c>
      <c r="E20" t="s">
        <v>89</v>
      </c>
      <c r="F20" t="s">
        <v>25</v>
      </c>
      <c r="G20" t="s">
        <v>25</v>
      </c>
      <c r="H20" t="s">
        <v>31</v>
      </c>
      <c r="I20" t="s">
        <v>31</v>
      </c>
      <c r="J20" t="s">
        <v>25</v>
      </c>
      <c r="K20" t="s">
        <v>90</v>
      </c>
    </row>
    <row r="21" spans="1:11">
      <c r="A21">
        <v>13</v>
      </c>
      <c r="B21" t="s">
        <v>20</v>
      </c>
      <c r="C21" t="s">
        <v>21</v>
      </c>
      <c r="D21" t="s">
        <v>91</v>
      </c>
      <c r="E21" t="s">
        <v>92</v>
      </c>
      <c r="F21" t="s">
        <v>25</v>
      </c>
      <c r="G21" t="s">
        <v>25</v>
      </c>
      <c r="H21" t="s">
        <v>31</v>
      </c>
      <c r="I21" t="s">
        <v>31</v>
      </c>
      <c r="J21" t="s">
        <v>25</v>
      </c>
      <c r="K21" t="s">
        <v>93</v>
      </c>
    </row>
    <row r="22" spans="1:11">
      <c r="A22">
        <v>14</v>
      </c>
      <c r="B22" t="s">
        <v>20</v>
      </c>
      <c r="C22" t="s">
        <v>21</v>
      </c>
      <c r="D22" t="s">
        <v>94</v>
      </c>
      <c r="E22" t="s">
        <v>95</v>
      </c>
      <c r="F22" t="s">
        <v>25</v>
      </c>
      <c r="G22" t="s">
        <v>25</v>
      </c>
      <c r="H22" t="s">
        <v>31</v>
      </c>
      <c r="I22" t="s">
        <v>31</v>
      </c>
      <c r="J22" t="s">
        <v>25</v>
      </c>
      <c r="K22" t="s">
        <v>96</v>
      </c>
    </row>
    <row r="23" spans="1:11">
      <c r="A23">
        <v>15</v>
      </c>
      <c r="B23" t="s">
        <v>20</v>
      </c>
      <c r="C23" t="s">
        <v>21</v>
      </c>
      <c r="D23" t="s">
        <v>97</v>
      </c>
      <c r="E23" t="s">
        <v>98</v>
      </c>
      <c r="F23" t="s">
        <v>25</v>
      </c>
      <c r="G23" t="s">
        <v>25</v>
      </c>
      <c r="H23" t="s">
        <v>31</v>
      </c>
      <c r="I23" t="s">
        <v>31</v>
      </c>
      <c r="J23" t="s">
        <v>25</v>
      </c>
      <c r="K23" t="s">
        <v>99</v>
      </c>
    </row>
    <row r="24" spans="1:11">
      <c r="A24">
        <v>16</v>
      </c>
      <c r="B24" t="s">
        <v>20</v>
      </c>
      <c r="C24" t="s">
        <v>21</v>
      </c>
      <c r="D24" t="s">
        <v>100</v>
      </c>
      <c r="E24" t="s">
        <v>101</v>
      </c>
      <c r="F24" t="s">
        <v>25</v>
      </c>
      <c r="G24" t="s">
        <v>25</v>
      </c>
      <c r="H24" t="s">
        <v>31</v>
      </c>
      <c r="I24" t="s">
        <v>31</v>
      </c>
      <c r="J24" t="s">
        <v>25</v>
      </c>
      <c r="K24" t="s">
        <v>102</v>
      </c>
    </row>
    <row r="25" spans="1:11">
      <c r="A25">
        <v>17</v>
      </c>
      <c r="B25" t="s">
        <v>20</v>
      </c>
      <c r="C25" t="s">
        <v>21</v>
      </c>
      <c r="D25" t="s">
        <v>103</v>
      </c>
      <c r="E25" t="s">
        <v>104</v>
      </c>
      <c r="F25" t="s">
        <v>25</v>
      </c>
      <c r="G25" t="s">
        <v>25</v>
      </c>
      <c r="H25" t="s">
        <v>31</v>
      </c>
      <c r="I25" t="s">
        <v>31</v>
      </c>
      <c r="J25" t="s">
        <v>25</v>
      </c>
      <c r="K25" t="s">
        <v>105</v>
      </c>
    </row>
    <row r="26" spans="1:11">
      <c r="A26">
        <v>18</v>
      </c>
      <c r="B26" t="s">
        <v>20</v>
      </c>
      <c r="C26" t="s">
        <v>21</v>
      </c>
      <c r="D26" t="s">
        <v>106</v>
      </c>
      <c r="E26" t="s">
        <v>107</v>
      </c>
      <c r="F26" t="s">
        <v>25</v>
      </c>
      <c r="G26" t="s">
        <v>25</v>
      </c>
      <c r="H26" t="s">
        <v>26</v>
      </c>
      <c r="I26" t="s">
        <v>27</v>
      </c>
      <c r="J26" t="s">
        <v>25</v>
      </c>
      <c r="K26" t="s">
        <v>108</v>
      </c>
    </row>
    <row r="27" spans="1:11">
      <c r="A27">
        <v>19</v>
      </c>
      <c r="B27" t="s">
        <v>20</v>
      </c>
      <c r="C27" t="s">
        <v>21</v>
      </c>
      <c r="D27" t="s">
        <v>109</v>
      </c>
      <c r="E27" t="s">
        <v>110</v>
      </c>
      <c r="F27" t="s">
        <v>25</v>
      </c>
      <c r="G27" t="s">
        <v>25</v>
      </c>
      <c r="H27" t="s">
        <v>31</v>
      </c>
      <c r="I27" t="s">
        <v>31</v>
      </c>
      <c r="J27" t="s">
        <v>25</v>
      </c>
      <c r="K27" t="s">
        <v>111</v>
      </c>
    </row>
    <row r="28" spans="1:11">
      <c r="A28">
        <v>20</v>
      </c>
      <c r="B28" t="s">
        <v>20</v>
      </c>
      <c r="C28" t="s">
        <v>21</v>
      </c>
      <c r="D28" t="s">
        <v>112</v>
      </c>
      <c r="E28" t="s">
        <v>113</v>
      </c>
      <c r="F28" t="s">
        <v>114</v>
      </c>
      <c r="G28" t="s">
        <v>25</v>
      </c>
      <c r="H28" t="s">
        <v>26</v>
      </c>
      <c r="I28" t="s">
        <v>27</v>
      </c>
      <c r="J28" t="s">
        <v>25</v>
      </c>
      <c r="K28" t="s">
        <v>115</v>
      </c>
    </row>
    <row r="29" spans="1:11">
      <c r="A29">
        <v>21</v>
      </c>
      <c r="B29" t="s">
        <v>20</v>
      </c>
      <c r="C29" t="s">
        <v>21</v>
      </c>
      <c r="D29" t="s">
        <v>116</v>
      </c>
      <c r="E29" t="s">
        <v>117</v>
      </c>
      <c r="F29" t="s">
        <v>25</v>
      </c>
      <c r="G29" t="s">
        <v>25</v>
      </c>
      <c r="H29" t="s">
        <v>31</v>
      </c>
      <c r="I29" t="s">
        <v>31</v>
      </c>
      <c r="J29" t="s">
        <v>25</v>
      </c>
      <c r="K29" t="s">
        <v>118</v>
      </c>
    </row>
    <row r="30" spans="1:11">
      <c r="A30">
        <v>22</v>
      </c>
      <c r="B30" t="s">
        <v>20</v>
      </c>
      <c r="C30" t="s">
        <v>21</v>
      </c>
      <c r="D30" t="s">
        <v>119</v>
      </c>
      <c r="E30" t="s">
        <v>120</v>
      </c>
      <c r="F30" t="s">
        <v>121</v>
      </c>
      <c r="G30" t="s">
        <v>25</v>
      </c>
      <c r="H30" t="s">
        <v>31</v>
      </c>
      <c r="I30" t="s">
        <v>31</v>
      </c>
      <c r="J30" t="s">
        <v>25</v>
      </c>
      <c r="K30" t="s">
        <v>122</v>
      </c>
    </row>
    <row r="31" spans="1:11">
      <c r="A31">
        <v>24</v>
      </c>
      <c r="B31" t="s">
        <v>20</v>
      </c>
      <c r="C31" t="s">
        <v>21</v>
      </c>
      <c r="D31" t="s">
        <v>123</v>
      </c>
      <c r="E31" t="s">
        <v>124</v>
      </c>
      <c r="F31" t="s">
        <v>25</v>
      </c>
      <c r="G31" t="s">
        <v>25</v>
      </c>
      <c r="H31" t="s">
        <v>31</v>
      </c>
      <c r="I31" t="s">
        <v>31</v>
      </c>
      <c r="J31" t="s">
        <v>25</v>
      </c>
      <c r="K31" t="s">
        <v>125</v>
      </c>
    </row>
    <row r="32" spans="1:11">
      <c r="A32">
        <v>25</v>
      </c>
      <c r="B32" t="s">
        <v>20</v>
      </c>
      <c r="C32" t="s">
        <v>21</v>
      </c>
      <c r="D32" t="s">
        <v>126</v>
      </c>
      <c r="E32" t="s">
        <v>127</v>
      </c>
      <c r="F32" t="s">
        <v>128</v>
      </c>
      <c r="G32" t="s">
        <v>25</v>
      </c>
      <c r="H32" t="s">
        <v>31</v>
      </c>
      <c r="I32" t="s">
        <v>31</v>
      </c>
      <c r="J32" t="s">
        <v>25</v>
      </c>
      <c r="K32" t="s">
        <v>129</v>
      </c>
    </row>
    <row r="33" spans="1:11">
      <c r="A33">
        <v>26</v>
      </c>
      <c r="B33" t="s">
        <v>20</v>
      </c>
      <c r="C33" t="s">
        <v>21</v>
      </c>
      <c r="D33" t="s">
        <v>130</v>
      </c>
      <c r="E33" t="s">
        <v>131</v>
      </c>
      <c r="F33" t="s">
        <v>25</v>
      </c>
      <c r="G33" t="s">
        <v>25</v>
      </c>
      <c r="H33" t="s">
        <v>31</v>
      </c>
      <c r="I33" t="s">
        <v>31</v>
      </c>
      <c r="J33" t="s">
        <v>25</v>
      </c>
      <c r="K33" t="s">
        <v>132</v>
      </c>
    </row>
    <row r="34" spans="1:11">
      <c r="A34">
        <v>27</v>
      </c>
      <c r="B34" t="s">
        <v>20</v>
      </c>
      <c r="C34" t="s">
        <v>21</v>
      </c>
      <c r="D34" t="s">
        <v>133</v>
      </c>
      <c r="E34" t="s">
        <v>134</v>
      </c>
      <c r="F34" t="s">
        <v>25</v>
      </c>
      <c r="G34" t="s">
        <v>25</v>
      </c>
      <c r="H34" t="s">
        <v>31</v>
      </c>
      <c r="I34" t="s">
        <v>31</v>
      </c>
      <c r="J34" t="s">
        <v>25</v>
      </c>
      <c r="K34" t="s">
        <v>135</v>
      </c>
    </row>
    <row r="35" spans="1:11">
      <c r="A35">
        <v>28</v>
      </c>
      <c r="B35" t="s">
        <v>20</v>
      </c>
      <c r="C35" t="s">
        <v>21</v>
      </c>
      <c r="D35" t="s">
        <v>136</v>
      </c>
      <c r="E35" t="s">
        <v>137</v>
      </c>
      <c r="F35" t="s">
        <v>138</v>
      </c>
      <c r="G35" t="s">
        <v>25</v>
      </c>
      <c r="H35" t="s">
        <v>31</v>
      </c>
      <c r="I35" t="s">
        <v>31</v>
      </c>
      <c r="J35" t="s">
        <v>25</v>
      </c>
      <c r="K35" t="s">
        <v>139</v>
      </c>
    </row>
    <row r="36" spans="1:11">
      <c r="A36">
        <v>29</v>
      </c>
      <c r="B36" t="s">
        <v>20</v>
      </c>
      <c r="C36" t="s">
        <v>21</v>
      </c>
      <c r="D36" t="s">
        <v>140</v>
      </c>
      <c r="E36" t="s">
        <v>141</v>
      </c>
      <c r="F36" t="s">
        <v>141</v>
      </c>
      <c r="G36" t="s">
        <v>25</v>
      </c>
      <c r="H36" t="s">
        <v>31</v>
      </c>
      <c r="I36" t="s">
        <v>31</v>
      </c>
      <c r="J36" t="s">
        <v>25</v>
      </c>
      <c r="K36" t="s">
        <v>142</v>
      </c>
    </row>
    <row r="37" spans="1:11">
      <c r="A37">
        <v>30</v>
      </c>
      <c r="B37" t="s">
        <v>20</v>
      </c>
      <c r="C37" t="s">
        <v>21</v>
      </c>
      <c r="D37" t="s">
        <v>143</v>
      </c>
      <c r="E37" t="s">
        <v>144</v>
      </c>
      <c r="F37" t="s">
        <v>145</v>
      </c>
      <c r="G37" t="s">
        <v>25</v>
      </c>
      <c r="H37" t="s">
        <v>31</v>
      </c>
      <c r="I37" t="s">
        <v>31</v>
      </c>
      <c r="J37" t="s">
        <v>25</v>
      </c>
      <c r="K37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F14" sqref="F14"/>
    </sheetView>
  </sheetViews>
  <sheetFormatPr defaultRowHeight="12.75"/>
  <cols>
    <col min="1" max="1" width="32.140625" customWidth="1"/>
    <col min="2" max="2" width="21.140625" bestFit="1" customWidth="1"/>
    <col min="4" max="4" width="14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2" t="s">
        <v>5</v>
      </c>
      <c r="C2" t="s">
        <v>6</v>
      </c>
      <c r="D2" s="3">
        <v>1000000000</v>
      </c>
    </row>
  </sheetData>
  <hyperlinks>
    <hyperlink ref="B2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ECA9-4760-488C-BFD1-F4751D8234DB}">
  <sheetPr>
    <pageSetUpPr fitToPage="1"/>
  </sheetPr>
  <dimension ref="B2:AE49"/>
  <sheetViews>
    <sheetView view="pageBreakPreview" zoomScale="75" zoomScaleNormal="75" zoomScaleSheetLayoutView="75" workbookViewId="0">
      <selection activeCell="C1" sqref="C1:D1048576"/>
    </sheetView>
  </sheetViews>
  <sheetFormatPr defaultRowHeight="15" customHeight="1"/>
  <cols>
    <col min="1" max="1" width="3" style="6" customWidth="1"/>
    <col min="2" max="2" width="4.140625" style="4" customWidth="1"/>
    <col min="3" max="3" width="24.28515625" style="5" customWidth="1"/>
    <col min="4" max="7" width="13.85546875" style="6" customWidth="1"/>
    <col min="8" max="8" width="10" style="6" customWidth="1"/>
    <col min="9" max="9" width="13.85546875" style="6" customWidth="1"/>
    <col min="10" max="10" width="10.5703125" style="6" customWidth="1"/>
    <col min="11" max="14" width="13.85546875" style="6" customWidth="1"/>
    <col min="15" max="24" width="14.85546875" style="6" customWidth="1"/>
    <col min="25" max="25" width="12.5703125" style="6" customWidth="1"/>
    <col min="26" max="30" width="9.140625" style="6"/>
    <col min="31" max="31" width="11.140625" style="6" customWidth="1"/>
    <col min="32" max="256" width="9.140625" style="6"/>
    <col min="257" max="257" width="3" style="6" customWidth="1"/>
    <col min="258" max="258" width="4.140625" style="6" customWidth="1"/>
    <col min="259" max="259" width="24.28515625" style="6" customWidth="1"/>
    <col min="260" max="263" width="13.85546875" style="6" customWidth="1"/>
    <col min="264" max="264" width="10" style="6" customWidth="1"/>
    <col min="265" max="265" width="13.85546875" style="6" customWidth="1"/>
    <col min="266" max="266" width="10.5703125" style="6" customWidth="1"/>
    <col min="267" max="270" width="13.85546875" style="6" customWidth="1"/>
    <col min="271" max="280" width="14.85546875" style="6" customWidth="1"/>
    <col min="281" max="281" width="12.5703125" style="6" customWidth="1"/>
    <col min="282" max="286" width="9.140625" style="6"/>
    <col min="287" max="287" width="11.140625" style="6" customWidth="1"/>
    <col min="288" max="512" width="9.140625" style="6"/>
    <col min="513" max="513" width="3" style="6" customWidth="1"/>
    <col min="514" max="514" width="4.140625" style="6" customWidth="1"/>
    <col min="515" max="515" width="24.28515625" style="6" customWidth="1"/>
    <col min="516" max="519" width="13.85546875" style="6" customWidth="1"/>
    <col min="520" max="520" width="10" style="6" customWidth="1"/>
    <col min="521" max="521" width="13.85546875" style="6" customWidth="1"/>
    <col min="522" max="522" width="10.5703125" style="6" customWidth="1"/>
    <col min="523" max="526" width="13.85546875" style="6" customWidth="1"/>
    <col min="527" max="536" width="14.85546875" style="6" customWidth="1"/>
    <col min="537" max="537" width="12.5703125" style="6" customWidth="1"/>
    <col min="538" max="542" width="9.140625" style="6"/>
    <col min="543" max="543" width="11.140625" style="6" customWidth="1"/>
    <col min="544" max="768" width="9.140625" style="6"/>
    <col min="769" max="769" width="3" style="6" customWidth="1"/>
    <col min="770" max="770" width="4.140625" style="6" customWidth="1"/>
    <col min="771" max="771" width="24.28515625" style="6" customWidth="1"/>
    <col min="772" max="775" width="13.85546875" style="6" customWidth="1"/>
    <col min="776" max="776" width="10" style="6" customWidth="1"/>
    <col min="777" max="777" width="13.85546875" style="6" customWidth="1"/>
    <col min="778" max="778" width="10.5703125" style="6" customWidth="1"/>
    <col min="779" max="782" width="13.85546875" style="6" customWidth="1"/>
    <col min="783" max="792" width="14.85546875" style="6" customWidth="1"/>
    <col min="793" max="793" width="12.5703125" style="6" customWidth="1"/>
    <col min="794" max="798" width="9.140625" style="6"/>
    <col min="799" max="799" width="11.140625" style="6" customWidth="1"/>
    <col min="800" max="1024" width="9.140625" style="6"/>
    <col min="1025" max="1025" width="3" style="6" customWidth="1"/>
    <col min="1026" max="1026" width="4.140625" style="6" customWidth="1"/>
    <col min="1027" max="1027" width="24.28515625" style="6" customWidth="1"/>
    <col min="1028" max="1031" width="13.85546875" style="6" customWidth="1"/>
    <col min="1032" max="1032" width="10" style="6" customWidth="1"/>
    <col min="1033" max="1033" width="13.85546875" style="6" customWidth="1"/>
    <col min="1034" max="1034" width="10.5703125" style="6" customWidth="1"/>
    <col min="1035" max="1038" width="13.85546875" style="6" customWidth="1"/>
    <col min="1039" max="1048" width="14.85546875" style="6" customWidth="1"/>
    <col min="1049" max="1049" width="12.5703125" style="6" customWidth="1"/>
    <col min="1050" max="1054" width="9.140625" style="6"/>
    <col min="1055" max="1055" width="11.140625" style="6" customWidth="1"/>
    <col min="1056" max="1280" width="9.140625" style="6"/>
    <col min="1281" max="1281" width="3" style="6" customWidth="1"/>
    <col min="1282" max="1282" width="4.140625" style="6" customWidth="1"/>
    <col min="1283" max="1283" width="24.28515625" style="6" customWidth="1"/>
    <col min="1284" max="1287" width="13.85546875" style="6" customWidth="1"/>
    <col min="1288" max="1288" width="10" style="6" customWidth="1"/>
    <col min="1289" max="1289" width="13.85546875" style="6" customWidth="1"/>
    <col min="1290" max="1290" width="10.5703125" style="6" customWidth="1"/>
    <col min="1291" max="1294" width="13.85546875" style="6" customWidth="1"/>
    <col min="1295" max="1304" width="14.85546875" style="6" customWidth="1"/>
    <col min="1305" max="1305" width="12.5703125" style="6" customWidth="1"/>
    <col min="1306" max="1310" width="9.140625" style="6"/>
    <col min="1311" max="1311" width="11.140625" style="6" customWidth="1"/>
    <col min="1312" max="1536" width="9.140625" style="6"/>
    <col min="1537" max="1537" width="3" style="6" customWidth="1"/>
    <col min="1538" max="1538" width="4.140625" style="6" customWidth="1"/>
    <col min="1539" max="1539" width="24.28515625" style="6" customWidth="1"/>
    <col min="1540" max="1543" width="13.85546875" style="6" customWidth="1"/>
    <col min="1544" max="1544" width="10" style="6" customWidth="1"/>
    <col min="1545" max="1545" width="13.85546875" style="6" customWidth="1"/>
    <col min="1546" max="1546" width="10.5703125" style="6" customWidth="1"/>
    <col min="1547" max="1550" width="13.85546875" style="6" customWidth="1"/>
    <col min="1551" max="1560" width="14.85546875" style="6" customWidth="1"/>
    <col min="1561" max="1561" width="12.5703125" style="6" customWidth="1"/>
    <col min="1562" max="1566" width="9.140625" style="6"/>
    <col min="1567" max="1567" width="11.140625" style="6" customWidth="1"/>
    <col min="1568" max="1792" width="9.140625" style="6"/>
    <col min="1793" max="1793" width="3" style="6" customWidth="1"/>
    <col min="1794" max="1794" width="4.140625" style="6" customWidth="1"/>
    <col min="1795" max="1795" width="24.28515625" style="6" customWidth="1"/>
    <col min="1796" max="1799" width="13.85546875" style="6" customWidth="1"/>
    <col min="1800" max="1800" width="10" style="6" customWidth="1"/>
    <col min="1801" max="1801" width="13.85546875" style="6" customWidth="1"/>
    <col min="1802" max="1802" width="10.5703125" style="6" customWidth="1"/>
    <col min="1803" max="1806" width="13.85546875" style="6" customWidth="1"/>
    <col min="1807" max="1816" width="14.85546875" style="6" customWidth="1"/>
    <col min="1817" max="1817" width="12.5703125" style="6" customWidth="1"/>
    <col min="1818" max="1822" width="9.140625" style="6"/>
    <col min="1823" max="1823" width="11.140625" style="6" customWidth="1"/>
    <col min="1824" max="2048" width="9.140625" style="6"/>
    <col min="2049" max="2049" width="3" style="6" customWidth="1"/>
    <col min="2050" max="2050" width="4.140625" style="6" customWidth="1"/>
    <col min="2051" max="2051" width="24.28515625" style="6" customWidth="1"/>
    <col min="2052" max="2055" width="13.85546875" style="6" customWidth="1"/>
    <col min="2056" max="2056" width="10" style="6" customWidth="1"/>
    <col min="2057" max="2057" width="13.85546875" style="6" customWidth="1"/>
    <col min="2058" max="2058" width="10.5703125" style="6" customWidth="1"/>
    <col min="2059" max="2062" width="13.85546875" style="6" customWidth="1"/>
    <col min="2063" max="2072" width="14.85546875" style="6" customWidth="1"/>
    <col min="2073" max="2073" width="12.5703125" style="6" customWidth="1"/>
    <col min="2074" max="2078" width="9.140625" style="6"/>
    <col min="2079" max="2079" width="11.140625" style="6" customWidth="1"/>
    <col min="2080" max="2304" width="9.140625" style="6"/>
    <col min="2305" max="2305" width="3" style="6" customWidth="1"/>
    <col min="2306" max="2306" width="4.140625" style="6" customWidth="1"/>
    <col min="2307" max="2307" width="24.28515625" style="6" customWidth="1"/>
    <col min="2308" max="2311" width="13.85546875" style="6" customWidth="1"/>
    <col min="2312" max="2312" width="10" style="6" customWidth="1"/>
    <col min="2313" max="2313" width="13.85546875" style="6" customWidth="1"/>
    <col min="2314" max="2314" width="10.5703125" style="6" customWidth="1"/>
    <col min="2315" max="2318" width="13.85546875" style="6" customWidth="1"/>
    <col min="2319" max="2328" width="14.85546875" style="6" customWidth="1"/>
    <col min="2329" max="2329" width="12.5703125" style="6" customWidth="1"/>
    <col min="2330" max="2334" width="9.140625" style="6"/>
    <col min="2335" max="2335" width="11.140625" style="6" customWidth="1"/>
    <col min="2336" max="2560" width="9.140625" style="6"/>
    <col min="2561" max="2561" width="3" style="6" customWidth="1"/>
    <col min="2562" max="2562" width="4.140625" style="6" customWidth="1"/>
    <col min="2563" max="2563" width="24.28515625" style="6" customWidth="1"/>
    <col min="2564" max="2567" width="13.85546875" style="6" customWidth="1"/>
    <col min="2568" max="2568" width="10" style="6" customWidth="1"/>
    <col min="2569" max="2569" width="13.85546875" style="6" customWidth="1"/>
    <col min="2570" max="2570" width="10.5703125" style="6" customWidth="1"/>
    <col min="2571" max="2574" width="13.85546875" style="6" customWidth="1"/>
    <col min="2575" max="2584" width="14.85546875" style="6" customWidth="1"/>
    <col min="2585" max="2585" width="12.5703125" style="6" customWidth="1"/>
    <col min="2586" max="2590" width="9.140625" style="6"/>
    <col min="2591" max="2591" width="11.140625" style="6" customWidth="1"/>
    <col min="2592" max="2816" width="9.140625" style="6"/>
    <col min="2817" max="2817" width="3" style="6" customWidth="1"/>
    <col min="2818" max="2818" width="4.140625" style="6" customWidth="1"/>
    <col min="2819" max="2819" width="24.28515625" style="6" customWidth="1"/>
    <col min="2820" max="2823" width="13.85546875" style="6" customWidth="1"/>
    <col min="2824" max="2824" width="10" style="6" customWidth="1"/>
    <col min="2825" max="2825" width="13.85546875" style="6" customWidth="1"/>
    <col min="2826" max="2826" width="10.5703125" style="6" customWidth="1"/>
    <col min="2827" max="2830" width="13.85546875" style="6" customWidth="1"/>
    <col min="2831" max="2840" width="14.85546875" style="6" customWidth="1"/>
    <col min="2841" max="2841" width="12.5703125" style="6" customWidth="1"/>
    <col min="2842" max="2846" width="9.140625" style="6"/>
    <col min="2847" max="2847" width="11.140625" style="6" customWidth="1"/>
    <col min="2848" max="3072" width="9.140625" style="6"/>
    <col min="3073" max="3073" width="3" style="6" customWidth="1"/>
    <col min="3074" max="3074" width="4.140625" style="6" customWidth="1"/>
    <col min="3075" max="3075" width="24.28515625" style="6" customWidth="1"/>
    <col min="3076" max="3079" width="13.85546875" style="6" customWidth="1"/>
    <col min="3080" max="3080" width="10" style="6" customWidth="1"/>
    <col min="3081" max="3081" width="13.85546875" style="6" customWidth="1"/>
    <col min="3082" max="3082" width="10.5703125" style="6" customWidth="1"/>
    <col min="3083" max="3086" width="13.85546875" style="6" customWidth="1"/>
    <col min="3087" max="3096" width="14.85546875" style="6" customWidth="1"/>
    <col min="3097" max="3097" width="12.5703125" style="6" customWidth="1"/>
    <col min="3098" max="3102" width="9.140625" style="6"/>
    <col min="3103" max="3103" width="11.140625" style="6" customWidth="1"/>
    <col min="3104" max="3328" width="9.140625" style="6"/>
    <col min="3329" max="3329" width="3" style="6" customWidth="1"/>
    <col min="3330" max="3330" width="4.140625" style="6" customWidth="1"/>
    <col min="3331" max="3331" width="24.28515625" style="6" customWidth="1"/>
    <col min="3332" max="3335" width="13.85546875" style="6" customWidth="1"/>
    <col min="3336" max="3336" width="10" style="6" customWidth="1"/>
    <col min="3337" max="3337" width="13.85546875" style="6" customWidth="1"/>
    <col min="3338" max="3338" width="10.5703125" style="6" customWidth="1"/>
    <col min="3339" max="3342" width="13.85546875" style="6" customWidth="1"/>
    <col min="3343" max="3352" width="14.85546875" style="6" customWidth="1"/>
    <col min="3353" max="3353" width="12.5703125" style="6" customWidth="1"/>
    <col min="3354" max="3358" width="9.140625" style="6"/>
    <col min="3359" max="3359" width="11.140625" style="6" customWidth="1"/>
    <col min="3360" max="3584" width="9.140625" style="6"/>
    <col min="3585" max="3585" width="3" style="6" customWidth="1"/>
    <col min="3586" max="3586" width="4.140625" style="6" customWidth="1"/>
    <col min="3587" max="3587" width="24.28515625" style="6" customWidth="1"/>
    <col min="3588" max="3591" width="13.85546875" style="6" customWidth="1"/>
    <col min="3592" max="3592" width="10" style="6" customWidth="1"/>
    <col min="3593" max="3593" width="13.85546875" style="6" customWidth="1"/>
    <col min="3594" max="3594" width="10.5703125" style="6" customWidth="1"/>
    <col min="3595" max="3598" width="13.85546875" style="6" customWidth="1"/>
    <col min="3599" max="3608" width="14.85546875" style="6" customWidth="1"/>
    <col min="3609" max="3609" width="12.5703125" style="6" customWidth="1"/>
    <col min="3610" max="3614" width="9.140625" style="6"/>
    <col min="3615" max="3615" width="11.140625" style="6" customWidth="1"/>
    <col min="3616" max="3840" width="9.140625" style="6"/>
    <col min="3841" max="3841" width="3" style="6" customWidth="1"/>
    <col min="3842" max="3842" width="4.140625" style="6" customWidth="1"/>
    <col min="3843" max="3843" width="24.28515625" style="6" customWidth="1"/>
    <col min="3844" max="3847" width="13.85546875" style="6" customWidth="1"/>
    <col min="3848" max="3848" width="10" style="6" customWidth="1"/>
    <col min="3849" max="3849" width="13.85546875" style="6" customWidth="1"/>
    <col min="3850" max="3850" width="10.5703125" style="6" customWidth="1"/>
    <col min="3851" max="3854" width="13.85546875" style="6" customWidth="1"/>
    <col min="3855" max="3864" width="14.85546875" style="6" customWidth="1"/>
    <col min="3865" max="3865" width="12.5703125" style="6" customWidth="1"/>
    <col min="3866" max="3870" width="9.140625" style="6"/>
    <col min="3871" max="3871" width="11.140625" style="6" customWidth="1"/>
    <col min="3872" max="4096" width="9.140625" style="6"/>
    <col min="4097" max="4097" width="3" style="6" customWidth="1"/>
    <col min="4098" max="4098" width="4.140625" style="6" customWidth="1"/>
    <col min="4099" max="4099" width="24.28515625" style="6" customWidth="1"/>
    <col min="4100" max="4103" width="13.85546875" style="6" customWidth="1"/>
    <col min="4104" max="4104" width="10" style="6" customWidth="1"/>
    <col min="4105" max="4105" width="13.85546875" style="6" customWidth="1"/>
    <col min="4106" max="4106" width="10.5703125" style="6" customWidth="1"/>
    <col min="4107" max="4110" width="13.85546875" style="6" customWidth="1"/>
    <col min="4111" max="4120" width="14.85546875" style="6" customWidth="1"/>
    <col min="4121" max="4121" width="12.5703125" style="6" customWidth="1"/>
    <col min="4122" max="4126" width="9.140625" style="6"/>
    <col min="4127" max="4127" width="11.140625" style="6" customWidth="1"/>
    <col min="4128" max="4352" width="9.140625" style="6"/>
    <col min="4353" max="4353" width="3" style="6" customWidth="1"/>
    <col min="4354" max="4354" width="4.140625" style="6" customWidth="1"/>
    <col min="4355" max="4355" width="24.28515625" style="6" customWidth="1"/>
    <col min="4356" max="4359" width="13.85546875" style="6" customWidth="1"/>
    <col min="4360" max="4360" width="10" style="6" customWidth="1"/>
    <col min="4361" max="4361" width="13.85546875" style="6" customWidth="1"/>
    <col min="4362" max="4362" width="10.5703125" style="6" customWidth="1"/>
    <col min="4363" max="4366" width="13.85546875" style="6" customWidth="1"/>
    <col min="4367" max="4376" width="14.85546875" style="6" customWidth="1"/>
    <col min="4377" max="4377" width="12.5703125" style="6" customWidth="1"/>
    <col min="4378" max="4382" width="9.140625" style="6"/>
    <col min="4383" max="4383" width="11.140625" style="6" customWidth="1"/>
    <col min="4384" max="4608" width="9.140625" style="6"/>
    <col min="4609" max="4609" width="3" style="6" customWidth="1"/>
    <col min="4610" max="4610" width="4.140625" style="6" customWidth="1"/>
    <col min="4611" max="4611" width="24.28515625" style="6" customWidth="1"/>
    <col min="4612" max="4615" width="13.85546875" style="6" customWidth="1"/>
    <col min="4616" max="4616" width="10" style="6" customWidth="1"/>
    <col min="4617" max="4617" width="13.85546875" style="6" customWidth="1"/>
    <col min="4618" max="4618" width="10.5703125" style="6" customWidth="1"/>
    <col min="4619" max="4622" width="13.85546875" style="6" customWidth="1"/>
    <col min="4623" max="4632" width="14.85546875" style="6" customWidth="1"/>
    <col min="4633" max="4633" width="12.5703125" style="6" customWidth="1"/>
    <col min="4634" max="4638" width="9.140625" style="6"/>
    <col min="4639" max="4639" width="11.140625" style="6" customWidth="1"/>
    <col min="4640" max="4864" width="9.140625" style="6"/>
    <col min="4865" max="4865" width="3" style="6" customWidth="1"/>
    <col min="4866" max="4866" width="4.140625" style="6" customWidth="1"/>
    <col min="4867" max="4867" width="24.28515625" style="6" customWidth="1"/>
    <col min="4868" max="4871" width="13.85546875" style="6" customWidth="1"/>
    <col min="4872" max="4872" width="10" style="6" customWidth="1"/>
    <col min="4873" max="4873" width="13.85546875" style="6" customWidth="1"/>
    <col min="4874" max="4874" width="10.5703125" style="6" customWidth="1"/>
    <col min="4875" max="4878" width="13.85546875" style="6" customWidth="1"/>
    <col min="4879" max="4888" width="14.85546875" style="6" customWidth="1"/>
    <col min="4889" max="4889" width="12.5703125" style="6" customWidth="1"/>
    <col min="4890" max="4894" width="9.140625" style="6"/>
    <col min="4895" max="4895" width="11.140625" style="6" customWidth="1"/>
    <col min="4896" max="5120" width="9.140625" style="6"/>
    <col min="5121" max="5121" width="3" style="6" customWidth="1"/>
    <col min="5122" max="5122" width="4.140625" style="6" customWidth="1"/>
    <col min="5123" max="5123" width="24.28515625" style="6" customWidth="1"/>
    <col min="5124" max="5127" width="13.85546875" style="6" customWidth="1"/>
    <col min="5128" max="5128" width="10" style="6" customWidth="1"/>
    <col min="5129" max="5129" width="13.85546875" style="6" customWidth="1"/>
    <col min="5130" max="5130" width="10.5703125" style="6" customWidth="1"/>
    <col min="5131" max="5134" width="13.85546875" style="6" customWidth="1"/>
    <col min="5135" max="5144" width="14.85546875" style="6" customWidth="1"/>
    <col min="5145" max="5145" width="12.5703125" style="6" customWidth="1"/>
    <col min="5146" max="5150" width="9.140625" style="6"/>
    <col min="5151" max="5151" width="11.140625" style="6" customWidth="1"/>
    <col min="5152" max="5376" width="9.140625" style="6"/>
    <col min="5377" max="5377" width="3" style="6" customWidth="1"/>
    <col min="5378" max="5378" width="4.140625" style="6" customWidth="1"/>
    <col min="5379" max="5379" width="24.28515625" style="6" customWidth="1"/>
    <col min="5380" max="5383" width="13.85546875" style="6" customWidth="1"/>
    <col min="5384" max="5384" width="10" style="6" customWidth="1"/>
    <col min="5385" max="5385" width="13.85546875" style="6" customWidth="1"/>
    <col min="5386" max="5386" width="10.5703125" style="6" customWidth="1"/>
    <col min="5387" max="5390" width="13.85546875" style="6" customWidth="1"/>
    <col min="5391" max="5400" width="14.85546875" style="6" customWidth="1"/>
    <col min="5401" max="5401" width="12.5703125" style="6" customWidth="1"/>
    <col min="5402" max="5406" width="9.140625" style="6"/>
    <col min="5407" max="5407" width="11.140625" style="6" customWidth="1"/>
    <col min="5408" max="5632" width="9.140625" style="6"/>
    <col min="5633" max="5633" width="3" style="6" customWidth="1"/>
    <col min="5634" max="5634" width="4.140625" style="6" customWidth="1"/>
    <col min="5635" max="5635" width="24.28515625" style="6" customWidth="1"/>
    <col min="5636" max="5639" width="13.85546875" style="6" customWidth="1"/>
    <col min="5640" max="5640" width="10" style="6" customWidth="1"/>
    <col min="5641" max="5641" width="13.85546875" style="6" customWidth="1"/>
    <col min="5642" max="5642" width="10.5703125" style="6" customWidth="1"/>
    <col min="5643" max="5646" width="13.85546875" style="6" customWidth="1"/>
    <col min="5647" max="5656" width="14.85546875" style="6" customWidth="1"/>
    <col min="5657" max="5657" width="12.5703125" style="6" customWidth="1"/>
    <col min="5658" max="5662" width="9.140625" style="6"/>
    <col min="5663" max="5663" width="11.140625" style="6" customWidth="1"/>
    <col min="5664" max="5888" width="9.140625" style="6"/>
    <col min="5889" max="5889" width="3" style="6" customWidth="1"/>
    <col min="5890" max="5890" width="4.140625" style="6" customWidth="1"/>
    <col min="5891" max="5891" width="24.28515625" style="6" customWidth="1"/>
    <col min="5892" max="5895" width="13.85546875" style="6" customWidth="1"/>
    <col min="5896" max="5896" width="10" style="6" customWidth="1"/>
    <col min="5897" max="5897" width="13.85546875" style="6" customWidth="1"/>
    <col min="5898" max="5898" width="10.5703125" style="6" customWidth="1"/>
    <col min="5899" max="5902" width="13.85546875" style="6" customWidth="1"/>
    <col min="5903" max="5912" width="14.85546875" style="6" customWidth="1"/>
    <col min="5913" max="5913" width="12.5703125" style="6" customWidth="1"/>
    <col min="5914" max="5918" width="9.140625" style="6"/>
    <col min="5919" max="5919" width="11.140625" style="6" customWidth="1"/>
    <col min="5920" max="6144" width="9.140625" style="6"/>
    <col min="6145" max="6145" width="3" style="6" customWidth="1"/>
    <col min="6146" max="6146" width="4.140625" style="6" customWidth="1"/>
    <col min="6147" max="6147" width="24.28515625" style="6" customWidth="1"/>
    <col min="6148" max="6151" width="13.85546875" style="6" customWidth="1"/>
    <col min="6152" max="6152" width="10" style="6" customWidth="1"/>
    <col min="6153" max="6153" width="13.85546875" style="6" customWidth="1"/>
    <col min="6154" max="6154" width="10.5703125" style="6" customWidth="1"/>
    <col min="6155" max="6158" width="13.85546875" style="6" customWidth="1"/>
    <col min="6159" max="6168" width="14.85546875" style="6" customWidth="1"/>
    <col min="6169" max="6169" width="12.5703125" style="6" customWidth="1"/>
    <col min="6170" max="6174" width="9.140625" style="6"/>
    <col min="6175" max="6175" width="11.140625" style="6" customWidth="1"/>
    <col min="6176" max="6400" width="9.140625" style="6"/>
    <col min="6401" max="6401" width="3" style="6" customWidth="1"/>
    <col min="6402" max="6402" width="4.140625" style="6" customWidth="1"/>
    <col min="6403" max="6403" width="24.28515625" style="6" customWidth="1"/>
    <col min="6404" max="6407" width="13.85546875" style="6" customWidth="1"/>
    <col min="6408" max="6408" width="10" style="6" customWidth="1"/>
    <col min="6409" max="6409" width="13.85546875" style="6" customWidth="1"/>
    <col min="6410" max="6410" width="10.5703125" style="6" customWidth="1"/>
    <col min="6411" max="6414" width="13.85546875" style="6" customWidth="1"/>
    <col min="6415" max="6424" width="14.85546875" style="6" customWidth="1"/>
    <col min="6425" max="6425" width="12.5703125" style="6" customWidth="1"/>
    <col min="6426" max="6430" width="9.140625" style="6"/>
    <col min="6431" max="6431" width="11.140625" style="6" customWidth="1"/>
    <col min="6432" max="6656" width="9.140625" style="6"/>
    <col min="6657" max="6657" width="3" style="6" customWidth="1"/>
    <col min="6658" max="6658" width="4.140625" style="6" customWidth="1"/>
    <col min="6659" max="6659" width="24.28515625" style="6" customWidth="1"/>
    <col min="6660" max="6663" width="13.85546875" style="6" customWidth="1"/>
    <col min="6664" max="6664" width="10" style="6" customWidth="1"/>
    <col min="6665" max="6665" width="13.85546875" style="6" customWidth="1"/>
    <col min="6666" max="6666" width="10.5703125" style="6" customWidth="1"/>
    <col min="6667" max="6670" width="13.85546875" style="6" customWidth="1"/>
    <col min="6671" max="6680" width="14.85546875" style="6" customWidth="1"/>
    <col min="6681" max="6681" width="12.5703125" style="6" customWidth="1"/>
    <col min="6682" max="6686" width="9.140625" style="6"/>
    <col min="6687" max="6687" width="11.140625" style="6" customWidth="1"/>
    <col min="6688" max="6912" width="9.140625" style="6"/>
    <col min="6913" max="6913" width="3" style="6" customWidth="1"/>
    <col min="6914" max="6914" width="4.140625" style="6" customWidth="1"/>
    <col min="6915" max="6915" width="24.28515625" style="6" customWidth="1"/>
    <col min="6916" max="6919" width="13.85546875" style="6" customWidth="1"/>
    <col min="6920" max="6920" width="10" style="6" customWidth="1"/>
    <col min="6921" max="6921" width="13.85546875" style="6" customWidth="1"/>
    <col min="6922" max="6922" width="10.5703125" style="6" customWidth="1"/>
    <col min="6923" max="6926" width="13.85546875" style="6" customWidth="1"/>
    <col min="6927" max="6936" width="14.85546875" style="6" customWidth="1"/>
    <col min="6937" max="6937" width="12.5703125" style="6" customWidth="1"/>
    <col min="6938" max="6942" width="9.140625" style="6"/>
    <col min="6943" max="6943" width="11.140625" style="6" customWidth="1"/>
    <col min="6944" max="7168" width="9.140625" style="6"/>
    <col min="7169" max="7169" width="3" style="6" customWidth="1"/>
    <col min="7170" max="7170" width="4.140625" style="6" customWidth="1"/>
    <col min="7171" max="7171" width="24.28515625" style="6" customWidth="1"/>
    <col min="7172" max="7175" width="13.85546875" style="6" customWidth="1"/>
    <col min="7176" max="7176" width="10" style="6" customWidth="1"/>
    <col min="7177" max="7177" width="13.85546875" style="6" customWidth="1"/>
    <col min="7178" max="7178" width="10.5703125" style="6" customWidth="1"/>
    <col min="7179" max="7182" width="13.85546875" style="6" customWidth="1"/>
    <col min="7183" max="7192" width="14.85546875" style="6" customWidth="1"/>
    <col min="7193" max="7193" width="12.5703125" style="6" customWidth="1"/>
    <col min="7194" max="7198" width="9.140625" style="6"/>
    <col min="7199" max="7199" width="11.140625" style="6" customWidth="1"/>
    <col min="7200" max="7424" width="9.140625" style="6"/>
    <col min="7425" max="7425" width="3" style="6" customWidth="1"/>
    <col min="7426" max="7426" width="4.140625" style="6" customWidth="1"/>
    <col min="7427" max="7427" width="24.28515625" style="6" customWidth="1"/>
    <col min="7428" max="7431" width="13.85546875" style="6" customWidth="1"/>
    <col min="7432" max="7432" width="10" style="6" customWidth="1"/>
    <col min="7433" max="7433" width="13.85546875" style="6" customWidth="1"/>
    <col min="7434" max="7434" width="10.5703125" style="6" customWidth="1"/>
    <col min="7435" max="7438" width="13.85546875" style="6" customWidth="1"/>
    <col min="7439" max="7448" width="14.85546875" style="6" customWidth="1"/>
    <col min="7449" max="7449" width="12.5703125" style="6" customWidth="1"/>
    <col min="7450" max="7454" width="9.140625" style="6"/>
    <col min="7455" max="7455" width="11.140625" style="6" customWidth="1"/>
    <col min="7456" max="7680" width="9.140625" style="6"/>
    <col min="7681" max="7681" width="3" style="6" customWidth="1"/>
    <col min="7682" max="7682" width="4.140625" style="6" customWidth="1"/>
    <col min="7683" max="7683" width="24.28515625" style="6" customWidth="1"/>
    <col min="7684" max="7687" width="13.85546875" style="6" customWidth="1"/>
    <col min="7688" max="7688" width="10" style="6" customWidth="1"/>
    <col min="7689" max="7689" width="13.85546875" style="6" customWidth="1"/>
    <col min="7690" max="7690" width="10.5703125" style="6" customWidth="1"/>
    <col min="7691" max="7694" width="13.85546875" style="6" customWidth="1"/>
    <col min="7695" max="7704" width="14.85546875" style="6" customWidth="1"/>
    <col min="7705" max="7705" width="12.5703125" style="6" customWidth="1"/>
    <col min="7706" max="7710" width="9.140625" style="6"/>
    <col min="7711" max="7711" width="11.140625" style="6" customWidth="1"/>
    <col min="7712" max="7936" width="9.140625" style="6"/>
    <col min="7937" max="7937" width="3" style="6" customWidth="1"/>
    <col min="7938" max="7938" width="4.140625" style="6" customWidth="1"/>
    <col min="7939" max="7939" width="24.28515625" style="6" customWidth="1"/>
    <col min="7940" max="7943" width="13.85546875" style="6" customWidth="1"/>
    <col min="7944" max="7944" width="10" style="6" customWidth="1"/>
    <col min="7945" max="7945" width="13.85546875" style="6" customWidth="1"/>
    <col min="7946" max="7946" width="10.5703125" style="6" customWidth="1"/>
    <col min="7947" max="7950" width="13.85546875" style="6" customWidth="1"/>
    <col min="7951" max="7960" width="14.85546875" style="6" customWidth="1"/>
    <col min="7961" max="7961" width="12.5703125" style="6" customWidth="1"/>
    <col min="7962" max="7966" width="9.140625" style="6"/>
    <col min="7967" max="7967" width="11.140625" style="6" customWidth="1"/>
    <col min="7968" max="8192" width="9.140625" style="6"/>
    <col min="8193" max="8193" width="3" style="6" customWidth="1"/>
    <col min="8194" max="8194" width="4.140625" style="6" customWidth="1"/>
    <col min="8195" max="8195" width="24.28515625" style="6" customWidth="1"/>
    <col min="8196" max="8199" width="13.85546875" style="6" customWidth="1"/>
    <col min="8200" max="8200" width="10" style="6" customWidth="1"/>
    <col min="8201" max="8201" width="13.85546875" style="6" customWidth="1"/>
    <col min="8202" max="8202" width="10.5703125" style="6" customWidth="1"/>
    <col min="8203" max="8206" width="13.85546875" style="6" customWidth="1"/>
    <col min="8207" max="8216" width="14.85546875" style="6" customWidth="1"/>
    <col min="8217" max="8217" width="12.5703125" style="6" customWidth="1"/>
    <col min="8218" max="8222" width="9.140625" style="6"/>
    <col min="8223" max="8223" width="11.140625" style="6" customWidth="1"/>
    <col min="8224" max="8448" width="9.140625" style="6"/>
    <col min="8449" max="8449" width="3" style="6" customWidth="1"/>
    <col min="8450" max="8450" width="4.140625" style="6" customWidth="1"/>
    <col min="8451" max="8451" width="24.28515625" style="6" customWidth="1"/>
    <col min="8452" max="8455" width="13.85546875" style="6" customWidth="1"/>
    <col min="8456" max="8456" width="10" style="6" customWidth="1"/>
    <col min="8457" max="8457" width="13.85546875" style="6" customWidth="1"/>
    <col min="8458" max="8458" width="10.5703125" style="6" customWidth="1"/>
    <col min="8459" max="8462" width="13.85546875" style="6" customWidth="1"/>
    <col min="8463" max="8472" width="14.85546875" style="6" customWidth="1"/>
    <col min="8473" max="8473" width="12.5703125" style="6" customWidth="1"/>
    <col min="8474" max="8478" width="9.140625" style="6"/>
    <col min="8479" max="8479" width="11.140625" style="6" customWidth="1"/>
    <col min="8480" max="8704" width="9.140625" style="6"/>
    <col min="8705" max="8705" width="3" style="6" customWidth="1"/>
    <col min="8706" max="8706" width="4.140625" style="6" customWidth="1"/>
    <col min="8707" max="8707" width="24.28515625" style="6" customWidth="1"/>
    <col min="8708" max="8711" width="13.85546875" style="6" customWidth="1"/>
    <col min="8712" max="8712" width="10" style="6" customWidth="1"/>
    <col min="8713" max="8713" width="13.85546875" style="6" customWidth="1"/>
    <col min="8714" max="8714" width="10.5703125" style="6" customWidth="1"/>
    <col min="8715" max="8718" width="13.85546875" style="6" customWidth="1"/>
    <col min="8719" max="8728" width="14.85546875" style="6" customWidth="1"/>
    <col min="8729" max="8729" width="12.5703125" style="6" customWidth="1"/>
    <col min="8730" max="8734" width="9.140625" style="6"/>
    <col min="8735" max="8735" width="11.140625" style="6" customWidth="1"/>
    <col min="8736" max="8960" width="9.140625" style="6"/>
    <col min="8961" max="8961" width="3" style="6" customWidth="1"/>
    <col min="8962" max="8962" width="4.140625" style="6" customWidth="1"/>
    <col min="8963" max="8963" width="24.28515625" style="6" customWidth="1"/>
    <col min="8964" max="8967" width="13.85546875" style="6" customWidth="1"/>
    <col min="8968" max="8968" width="10" style="6" customWidth="1"/>
    <col min="8969" max="8969" width="13.85546875" style="6" customWidth="1"/>
    <col min="8970" max="8970" width="10.5703125" style="6" customWidth="1"/>
    <col min="8971" max="8974" width="13.85546875" style="6" customWidth="1"/>
    <col min="8975" max="8984" width="14.85546875" style="6" customWidth="1"/>
    <col min="8985" max="8985" width="12.5703125" style="6" customWidth="1"/>
    <col min="8986" max="8990" width="9.140625" style="6"/>
    <col min="8991" max="8991" width="11.140625" style="6" customWidth="1"/>
    <col min="8992" max="9216" width="9.140625" style="6"/>
    <col min="9217" max="9217" width="3" style="6" customWidth="1"/>
    <col min="9218" max="9218" width="4.140625" style="6" customWidth="1"/>
    <col min="9219" max="9219" width="24.28515625" style="6" customWidth="1"/>
    <col min="9220" max="9223" width="13.85546875" style="6" customWidth="1"/>
    <col min="9224" max="9224" width="10" style="6" customWidth="1"/>
    <col min="9225" max="9225" width="13.85546875" style="6" customWidth="1"/>
    <col min="9226" max="9226" width="10.5703125" style="6" customWidth="1"/>
    <col min="9227" max="9230" width="13.85546875" style="6" customWidth="1"/>
    <col min="9231" max="9240" width="14.85546875" style="6" customWidth="1"/>
    <col min="9241" max="9241" width="12.5703125" style="6" customWidth="1"/>
    <col min="9242" max="9246" width="9.140625" style="6"/>
    <col min="9247" max="9247" width="11.140625" style="6" customWidth="1"/>
    <col min="9248" max="9472" width="9.140625" style="6"/>
    <col min="9473" max="9473" width="3" style="6" customWidth="1"/>
    <col min="9474" max="9474" width="4.140625" style="6" customWidth="1"/>
    <col min="9475" max="9475" width="24.28515625" style="6" customWidth="1"/>
    <col min="9476" max="9479" width="13.85546875" style="6" customWidth="1"/>
    <col min="9480" max="9480" width="10" style="6" customWidth="1"/>
    <col min="9481" max="9481" width="13.85546875" style="6" customWidth="1"/>
    <col min="9482" max="9482" width="10.5703125" style="6" customWidth="1"/>
    <col min="9483" max="9486" width="13.85546875" style="6" customWidth="1"/>
    <col min="9487" max="9496" width="14.85546875" style="6" customWidth="1"/>
    <col min="9497" max="9497" width="12.5703125" style="6" customWidth="1"/>
    <col min="9498" max="9502" width="9.140625" style="6"/>
    <col min="9503" max="9503" width="11.140625" style="6" customWidth="1"/>
    <col min="9504" max="9728" width="9.140625" style="6"/>
    <col min="9729" max="9729" width="3" style="6" customWidth="1"/>
    <col min="9730" max="9730" width="4.140625" style="6" customWidth="1"/>
    <col min="9731" max="9731" width="24.28515625" style="6" customWidth="1"/>
    <col min="9732" max="9735" width="13.85546875" style="6" customWidth="1"/>
    <col min="9736" max="9736" width="10" style="6" customWidth="1"/>
    <col min="9737" max="9737" width="13.85546875" style="6" customWidth="1"/>
    <col min="9738" max="9738" width="10.5703125" style="6" customWidth="1"/>
    <col min="9739" max="9742" width="13.85546875" style="6" customWidth="1"/>
    <col min="9743" max="9752" width="14.85546875" style="6" customWidth="1"/>
    <col min="9753" max="9753" width="12.5703125" style="6" customWidth="1"/>
    <col min="9754" max="9758" width="9.140625" style="6"/>
    <col min="9759" max="9759" width="11.140625" style="6" customWidth="1"/>
    <col min="9760" max="9984" width="9.140625" style="6"/>
    <col min="9985" max="9985" width="3" style="6" customWidth="1"/>
    <col min="9986" max="9986" width="4.140625" style="6" customWidth="1"/>
    <col min="9987" max="9987" width="24.28515625" style="6" customWidth="1"/>
    <col min="9988" max="9991" width="13.85546875" style="6" customWidth="1"/>
    <col min="9992" max="9992" width="10" style="6" customWidth="1"/>
    <col min="9993" max="9993" width="13.85546875" style="6" customWidth="1"/>
    <col min="9994" max="9994" width="10.5703125" style="6" customWidth="1"/>
    <col min="9995" max="9998" width="13.85546875" style="6" customWidth="1"/>
    <col min="9999" max="10008" width="14.85546875" style="6" customWidth="1"/>
    <col min="10009" max="10009" width="12.5703125" style="6" customWidth="1"/>
    <col min="10010" max="10014" width="9.140625" style="6"/>
    <col min="10015" max="10015" width="11.140625" style="6" customWidth="1"/>
    <col min="10016" max="10240" width="9.140625" style="6"/>
    <col min="10241" max="10241" width="3" style="6" customWidth="1"/>
    <col min="10242" max="10242" width="4.140625" style="6" customWidth="1"/>
    <col min="10243" max="10243" width="24.28515625" style="6" customWidth="1"/>
    <col min="10244" max="10247" width="13.85546875" style="6" customWidth="1"/>
    <col min="10248" max="10248" width="10" style="6" customWidth="1"/>
    <col min="10249" max="10249" width="13.85546875" style="6" customWidth="1"/>
    <col min="10250" max="10250" width="10.5703125" style="6" customWidth="1"/>
    <col min="10251" max="10254" width="13.85546875" style="6" customWidth="1"/>
    <col min="10255" max="10264" width="14.85546875" style="6" customWidth="1"/>
    <col min="10265" max="10265" width="12.5703125" style="6" customWidth="1"/>
    <col min="10266" max="10270" width="9.140625" style="6"/>
    <col min="10271" max="10271" width="11.140625" style="6" customWidth="1"/>
    <col min="10272" max="10496" width="9.140625" style="6"/>
    <col min="10497" max="10497" width="3" style="6" customWidth="1"/>
    <col min="10498" max="10498" width="4.140625" style="6" customWidth="1"/>
    <col min="10499" max="10499" width="24.28515625" style="6" customWidth="1"/>
    <col min="10500" max="10503" width="13.85546875" style="6" customWidth="1"/>
    <col min="10504" max="10504" width="10" style="6" customWidth="1"/>
    <col min="10505" max="10505" width="13.85546875" style="6" customWidth="1"/>
    <col min="10506" max="10506" width="10.5703125" style="6" customWidth="1"/>
    <col min="10507" max="10510" width="13.85546875" style="6" customWidth="1"/>
    <col min="10511" max="10520" width="14.85546875" style="6" customWidth="1"/>
    <col min="10521" max="10521" width="12.5703125" style="6" customWidth="1"/>
    <col min="10522" max="10526" width="9.140625" style="6"/>
    <col min="10527" max="10527" width="11.140625" style="6" customWidth="1"/>
    <col min="10528" max="10752" width="9.140625" style="6"/>
    <col min="10753" max="10753" width="3" style="6" customWidth="1"/>
    <col min="10754" max="10754" width="4.140625" style="6" customWidth="1"/>
    <col min="10755" max="10755" width="24.28515625" style="6" customWidth="1"/>
    <col min="10756" max="10759" width="13.85546875" style="6" customWidth="1"/>
    <col min="10760" max="10760" width="10" style="6" customWidth="1"/>
    <col min="10761" max="10761" width="13.85546875" style="6" customWidth="1"/>
    <col min="10762" max="10762" width="10.5703125" style="6" customWidth="1"/>
    <col min="10763" max="10766" width="13.85546875" style="6" customWidth="1"/>
    <col min="10767" max="10776" width="14.85546875" style="6" customWidth="1"/>
    <col min="10777" max="10777" width="12.5703125" style="6" customWidth="1"/>
    <col min="10778" max="10782" width="9.140625" style="6"/>
    <col min="10783" max="10783" width="11.140625" style="6" customWidth="1"/>
    <col min="10784" max="11008" width="9.140625" style="6"/>
    <col min="11009" max="11009" width="3" style="6" customWidth="1"/>
    <col min="11010" max="11010" width="4.140625" style="6" customWidth="1"/>
    <col min="11011" max="11011" width="24.28515625" style="6" customWidth="1"/>
    <col min="11012" max="11015" width="13.85546875" style="6" customWidth="1"/>
    <col min="11016" max="11016" width="10" style="6" customWidth="1"/>
    <col min="11017" max="11017" width="13.85546875" style="6" customWidth="1"/>
    <col min="11018" max="11018" width="10.5703125" style="6" customWidth="1"/>
    <col min="11019" max="11022" width="13.85546875" style="6" customWidth="1"/>
    <col min="11023" max="11032" width="14.85546875" style="6" customWidth="1"/>
    <col min="11033" max="11033" width="12.5703125" style="6" customWidth="1"/>
    <col min="11034" max="11038" width="9.140625" style="6"/>
    <col min="11039" max="11039" width="11.140625" style="6" customWidth="1"/>
    <col min="11040" max="11264" width="9.140625" style="6"/>
    <col min="11265" max="11265" width="3" style="6" customWidth="1"/>
    <col min="11266" max="11266" width="4.140625" style="6" customWidth="1"/>
    <col min="11267" max="11267" width="24.28515625" style="6" customWidth="1"/>
    <col min="11268" max="11271" width="13.85546875" style="6" customWidth="1"/>
    <col min="11272" max="11272" width="10" style="6" customWidth="1"/>
    <col min="11273" max="11273" width="13.85546875" style="6" customWidth="1"/>
    <col min="11274" max="11274" width="10.5703125" style="6" customWidth="1"/>
    <col min="11275" max="11278" width="13.85546875" style="6" customWidth="1"/>
    <col min="11279" max="11288" width="14.85546875" style="6" customWidth="1"/>
    <col min="11289" max="11289" width="12.5703125" style="6" customWidth="1"/>
    <col min="11290" max="11294" width="9.140625" style="6"/>
    <col min="11295" max="11295" width="11.140625" style="6" customWidth="1"/>
    <col min="11296" max="11520" width="9.140625" style="6"/>
    <col min="11521" max="11521" width="3" style="6" customWidth="1"/>
    <col min="11522" max="11522" width="4.140625" style="6" customWidth="1"/>
    <col min="11523" max="11523" width="24.28515625" style="6" customWidth="1"/>
    <col min="11524" max="11527" width="13.85546875" style="6" customWidth="1"/>
    <col min="11528" max="11528" width="10" style="6" customWidth="1"/>
    <col min="11529" max="11529" width="13.85546875" style="6" customWidth="1"/>
    <col min="11530" max="11530" width="10.5703125" style="6" customWidth="1"/>
    <col min="11531" max="11534" width="13.85546875" style="6" customWidth="1"/>
    <col min="11535" max="11544" width="14.85546875" style="6" customWidth="1"/>
    <col min="11545" max="11545" width="12.5703125" style="6" customWidth="1"/>
    <col min="11546" max="11550" width="9.140625" style="6"/>
    <col min="11551" max="11551" width="11.140625" style="6" customWidth="1"/>
    <col min="11552" max="11776" width="9.140625" style="6"/>
    <col min="11777" max="11777" width="3" style="6" customWidth="1"/>
    <col min="11778" max="11778" width="4.140625" style="6" customWidth="1"/>
    <col min="11779" max="11779" width="24.28515625" style="6" customWidth="1"/>
    <col min="11780" max="11783" width="13.85546875" style="6" customWidth="1"/>
    <col min="11784" max="11784" width="10" style="6" customWidth="1"/>
    <col min="11785" max="11785" width="13.85546875" style="6" customWidth="1"/>
    <col min="11786" max="11786" width="10.5703125" style="6" customWidth="1"/>
    <col min="11787" max="11790" width="13.85546875" style="6" customWidth="1"/>
    <col min="11791" max="11800" width="14.85546875" style="6" customWidth="1"/>
    <col min="11801" max="11801" width="12.5703125" style="6" customWidth="1"/>
    <col min="11802" max="11806" width="9.140625" style="6"/>
    <col min="11807" max="11807" width="11.140625" style="6" customWidth="1"/>
    <col min="11808" max="12032" width="9.140625" style="6"/>
    <col min="12033" max="12033" width="3" style="6" customWidth="1"/>
    <col min="12034" max="12034" width="4.140625" style="6" customWidth="1"/>
    <col min="12035" max="12035" width="24.28515625" style="6" customWidth="1"/>
    <col min="12036" max="12039" width="13.85546875" style="6" customWidth="1"/>
    <col min="12040" max="12040" width="10" style="6" customWidth="1"/>
    <col min="12041" max="12041" width="13.85546875" style="6" customWidth="1"/>
    <col min="12042" max="12042" width="10.5703125" style="6" customWidth="1"/>
    <col min="12043" max="12046" width="13.85546875" style="6" customWidth="1"/>
    <col min="12047" max="12056" width="14.85546875" style="6" customWidth="1"/>
    <col min="12057" max="12057" width="12.5703125" style="6" customWidth="1"/>
    <col min="12058" max="12062" width="9.140625" style="6"/>
    <col min="12063" max="12063" width="11.140625" style="6" customWidth="1"/>
    <col min="12064" max="12288" width="9.140625" style="6"/>
    <col min="12289" max="12289" width="3" style="6" customWidth="1"/>
    <col min="12290" max="12290" width="4.140625" style="6" customWidth="1"/>
    <col min="12291" max="12291" width="24.28515625" style="6" customWidth="1"/>
    <col min="12292" max="12295" width="13.85546875" style="6" customWidth="1"/>
    <col min="12296" max="12296" width="10" style="6" customWidth="1"/>
    <col min="12297" max="12297" width="13.85546875" style="6" customWidth="1"/>
    <col min="12298" max="12298" width="10.5703125" style="6" customWidth="1"/>
    <col min="12299" max="12302" width="13.85546875" style="6" customWidth="1"/>
    <col min="12303" max="12312" width="14.85546875" style="6" customWidth="1"/>
    <col min="12313" max="12313" width="12.5703125" style="6" customWidth="1"/>
    <col min="12314" max="12318" width="9.140625" style="6"/>
    <col min="12319" max="12319" width="11.140625" style="6" customWidth="1"/>
    <col min="12320" max="12544" width="9.140625" style="6"/>
    <col min="12545" max="12545" width="3" style="6" customWidth="1"/>
    <col min="12546" max="12546" width="4.140625" style="6" customWidth="1"/>
    <col min="12547" max="12547" width="24.28515625" style="6" customWidth="1"/>
    <col min="12548" max="12551" width="13.85546875" style="6" customWidth="1"/>
    <col min="12552" max="12552" width="10" style="6" customWidth="1"/>
    <col min="12553" max="12553" width="13.85546875" style="6" customWidth="1"/>
    <col min="12554" max="12554" width="10.5703125" style="6" customWidth="1"/>
    <col min="12555" max="12558" width="13.85546875" style="6" customWidth="1"/>
    <col min="12559" max="12568" width="14.85546875" style="6" customWidth="1"/>
    <col min="12569" max="12569" width="12.5703125" style="6" customWidth="1"/>
    <col min="12570" max="12574" width="9.140625" style="6"/>
    <col min="12575" max="12575" width="11.140625" style="6" customWidth="1"/>
    <col min="12576" max="12800" width="9.140625" style="6"/>
    <col min="12801" max="12801" width="3" style="6" customWidth="1"/>
    <col min="12802" max="12802" width="4.140625" style="6" customWidth="1"/>
    <col min="12803" max="12803" width="24.28515625" style="6" customWidth="1"/>
    <col min="12804" max="12807" width="13.85546875" style="6" customWidth="1"/>
    <col min="12808" max="12808" width="10" style="6" customWidth="1"/>
    <col min="12809" max="12809" width="13.85546875" style="6" customWidth="1"/>
    <col min="12810" max="12810" width="10.5703125" style="6" customWidth="1"/>
    <col min="12811" max="12814" width="13.85546875" style="6" customWidth="1"/>
    <col min="12815" max="12824" width="14.85546875" style="6" customWidth="1"/>
    <col min="12825" max="12825" width="12.5703125" style="6" customWidth="1"/>
    <col min="12826" max="12830" width="9.140625" style="6"/>
    <col min="12831" max="12831" width="11.140625" style="6" customWidth="1"/>
    <col min="12832" max="13056" width="9.140625" style="6"/>
    <col min="13057" max="13057" width="3" style="6" customWidth="1"/>
    <col min="13058" max="13058" width="4.140625" style="6" customWidth="1"/>
    <col min="13059" max="13059" width="24.28515625" style="6" customWidth="1"/>
    <col min="13060" max="13063" width="13.85546875" style="6" customWidth="1"/>
    <col min="13064" max="13064" width="10" style="6" customWidth="1"/>
    <col min="13065" max="13065" width="13.85546875" style="6" customWidth="1"/>
    <col min="13066" max="13066" width="10.5703125" style="6" customWidth="1"/>
    <col min="13067" max="13070" width="13.85546875" style="6" customWidth="1"/>
    <col min="13071" max="13080" width="14.85546875" style="6" customWidth="1"/>
    <col min="13081" max="13081" width="12.5703125" style="6" customWidth="1"/>
    <col min="13082" max="13086" width="9.140625" style="6"/>
    <col min="13087" max="13087" width="11.140625" style="6" customWidth="1"/>
    <col min="13088" max="13312" width="9.140625" style="6"/>
    <col min="13313" max="13313" width="3" style="6" customWidth="1"/>
    <col min="13314" max="13314" width="4.140625" style="6" customWidth="1"/>
    <col min="13315" max="13315" width="24.28515625" style="6" customWidth="1"/>
    <col min="13316" max="13319" width="13.85546875" style="6" customWidth="1"/>
    <col min="13320" max="13320" width="10" style="6" customWidth="1"/>
    <col min="13321" max="13321" width="13.85546875" style="6" customWidth="1"/>
    <col min="13322" max="13322" width="10.5703125" style="6" customWidth="1"/>
    <col min="13323" max="13326" width="13.85546875" style="6" customWidth="1"/>
    <col min="13327" max="13336" width="14.85546875" style="6" customWidth="1"/>
    <col min="13337" max="13337" width="12.5703125" style="6" customWidth="1"/>
    <col min="13338" max="13342" width="9.140625" style="6"/>
    <col min="13343" max="13343" width="11.140625" style="6" customWidth="1"/>
    <col min="13344" max="13568" width="9.140625" style="6"/>
    <col min="13569" max="13569" width="3" style="6" customWidth="1"/>
    <col min="13570" max="13570" width="4.140625" style="6" customWidth="1"/>
    <col min="13571" max="13571" width="24.28515625" style="6" customWidth="1"/>
    <col min="13572" max="13575" width="13.85546875" style="6" customWidth="1"/>
    <col min="13576" max="13576" width="10" style="6" customWidth="1"/>
    <col min="13577" max="13577" width="13.85546875" style="6" customWidth="1"/>
    <col min="13578" max="13578" width="10.5703125" style="6" customWidth="1"/>
    <col min="13579" max="13582" width="13.85546875" style="6" customWidth="1"/>
    <col min="13583" max="13592" width="14.85546875" style="6" customWidth="1"/>
    <col min="13593" max="13593" width="12.5703125" style="6" customWidth="1"/>
    <col min="13594" max="13598" width="9.140625" style="6"/>
    <col min="13599" max="13599" width="11.140625" style="6" customWidth="1"/>
    <col min="13600" max="13824" width="9.140625" style="6"/>
    <col min="13825" max="13825" width="3" style="6" customWidth="1"/>
    <col min="13826" max="13826" width="4.140625" style="6" customWidth="1"/>
    <col min="13827" max="13827" width="24.28515625" style="6" customWidth="1"/>
    <col min="13828" max="13831" width="13.85546875" style="6" customWidth="1"/>
    <col min="13832" max="13832" width="10" style="6" customWidth="1"/>
    <col min="13833" max="13833" width="13.85546875" style="6" customWidth="1"/>
    <col min="13834" max="13834" width="10.5703125" style="6" customWidth="1"/>
    <col min="13835" max="13838" width="13.85546875" style="6" customWidth="1"/>
    <col min="13839" max="13848" width="14.85546875" style="6" customWidth="1"/>
    <col min="13849" max="13849" width="12.5703125" style="6" customWidth="1"/>
    <col min="13850" max="13854" width="9.140625" style="6"/>
    <col min="13855" max="13855" width="11.140625" style="6" customWidth="1"/>
    <col min="13856" max="14080" width="9.140625" style="6"/>
    <col min="14081" max="14081" width="3" style="6" customWidth="1"/>
    <col min="14082" max="14082" width="4.140625" style="6" customWidth="1"/>
    <col min="14083" max="14083" width="24.28515625" style="6" customWidth="1"/>
    <col min="14084" max="14087" width="13.85546875" style="6" customWidth="1"/>
    <col min="14088" max="14088" width="10" style="6" customWidth="1"/>
    <col min="14089" max="14089" width="13.85546875" style="6" customWidth="1"/>
    <col min="14090" max="14090" width="10.5703125" style="6" customWidth="1"/>
    <col min="14091" max="14094" width="13.85546875" style="6" customWidth="1"/>
    <col min="14095" max="14104" width="14.85546875" style="6" customWidth="1"/>
    <col min="14105" max="14105" width="12.5703125" style="6" customWidth="1"/>
    <col min="14106" max="14110" width="9.140625" style="6"/>
    <col min="14111" max="14111" width="11.140625" style="6" customWidth="1"/>
    <col min="14112" max="14336" width="9.140625" style="6"/>
    <col min="14337" max="14337" width="3" style="6" customWidth="1"/>
    <col min="14338" max="14338" width="4.140625" style="6" customWidth="1"/>
    <col min="14339" max="14339" width="24.28515625" style="6" customWidth="1"/>
    <col min="14340" max="14343" width="13.85546875" style="6" customWidth="1"/>
    <col min="14344" max="14344" width="10" style="6" customWidth="1"/>
    <col min="14345" max="14345" width="13.85546875" style="6" customWidth="1"/>
    <col min="14346" max="14346" width="10.5703125" style="6" customWidth="1"/>
    <col min="14347" max="14350" width="13.85546875" style="6" customWidth="1"/>
    <col min="14351" max="14360" width="14.85546875" style="6" customWidth="1"/>
    <col min="14361" max="14361" width="12.5703125" style="6" customWidth="1"/>
    <col min="14362" max="14366" width="9.140625" style="6"/>
    <col min="14367" max="14367" width="11.140625" style="6" customWidth="1"/>
    <col min="14368" max="14592" width="9.140625" style="6"/>
    <col min="14593" max="14593" width="3" style="6" customWidth="1"/>
    <col min="14594" max="14594" width="4.140625" style="6" customWidth="1"/>
    <col min="14595" max="14595" width="24.28515625" style="6" customWidth="1"/>
    <col min="14596" max="14599" width="13.85546875" style="6" customWidth="1"/>
    <col min="14600" max="14600" width="10" style="6" customWidth="1"/>
    <col min="14601" max="14601" width="13.85546875" style="6" customWidth="1"/>
    <col min="14602" max="14602" width="10.5703125" style="6" customWidth="1"/>
    <col min="14603" max="14606" width="13.85546875" style="6" customWidth="1"/>
    <col min="14607" max="14616" width="14.85546875" style="6" customWidth="1"/>
    <col min="14617" max="14617" width="12.5703125" style="6" customWidth="1"/>
    <col min="14618" max="14622" width="9.140625" style="6"/>
    <col min="14623" max="14623" width="11.140625" style="6" customWidth="1"/>
    <col min="14624" max="14848" width="9.140625" style="6"/>
    <col min="14849" max="14849" width="3" style="6" customWidth="1"/>
    <col min="14850" max="14850" width="4.140625" style="6" customWidth="1"/>
    <col min="14851" max="14851" width="24.28515625" style="6" customWidth="1"/>
    <col min="14852" max="14855" width="13.85546875" style="6" customWidth="1"/>
    <col min="14856" max="14856" width="10" style="6" customWidth="1"/>
    <col min="14857" max="14857" width="13.85546875" style="6" customWidth="1"/>
    <col min="14858" max="14858" width="10.5703125" style="6" customWidth="1"/>
    <col min="14859" max="14862" width="13.85546875" style="6" customWidth="1"/>
    <col min="14863" max="14872" width="14.85546875" style="6" customWidth="1"/>
    <col min="14873" max="14873" width="12.5703125" style="6" customWidth="1"/>
    <col min="14874" max="14878" width="9.140625" style="6"/>
    <col min="14879" max="14879" width="11.140625" style="6" customWidth="1"/>
    <col min="14880" max="15104" width="9.140625" style="6"/>
    <col min="15105" max="15105" width="3" style="6" customWidth="1"/>
    <col min="15106" max="15106" width="4.140625" style="6" customWidth="1"/>
    <col min="15107" max="15107" width="24.28515625" style="6" customWidth="1"/>
    <col min="15108" max="15111" width="13.85546875" style="6" customWidth="1"/>
    <col min="15112" max="15112" width="10" style="6" customWidth="1"/>
    <col min="15113" max="15113" width="13.85546875" style="6" customWidth="1"/>
    <col min="15114" max="15114" width="10.5703125" style="6" customWidth="1"/>
    <col min="15115" max="15118" width="13.85546875" style="6" customWidth="1"/>
    <col min="15119" max="15128" width="14.85546875" style="6" customWidth="1"/>
    <col min="15129" max="15129" width="12.5703125" style="6" customWidth="1"/>
    <col min="15130" max="15134" width="9.140625" style="6"/>
    <col min="15135" max="15135" width="11.140625" style="6" customWidth="1"/>
    <col min="15136" max="15360" width="9.140625" style="6"/>
    <col min="15361" max="15361" width="3" style="6" customWidth="1"/>
    <col min="15362" max="15362" width="4.140625" style="6" customWidth="1"/>
    <col min="15363" max="15363" width="24.28515625" style="6" customWidth="1"/>
    <col min="15364" max="15367" width="13.85546875" style="6" customWidth="1"/>
    <col min="15368" max="15368" width="10" style="6" customWidth="1"/>
    <col min="15369" max="15369" width="13.85546875" style="6" customWidth="1"/>
    <col min="15370" max="15370" width="10.5703125" style="6" customWidth="1"/>
    <col min="15371" max="15374" width="13.85546875" style="6" customWidth="1"/>
    <col min="15375" max="15384" width="14.85546875" style="6" customWidth="1"/>
    <col min="15385" max="15385" width="12.5703125" style="6" customWidth="1"/>
    <col min="15386" max="15390" width="9.140625" style="6"/>
    <col min="15391" max="15391" width="11.140625" style="6" customWidth="1"/>
    <col min="15392" max="15616" width="9.140625" style="6"/>
    <col min="15617" max="15617" width="3" style="6" customWidth="1"/>
    <col min="15618" max="15618" width="4.140625" style="6" customWidth="1"/>
    <col min="15619" max="15619" width="24.28515625" style="6" customWidth="1"/>
    <col min="15620" max="15623" width="13.85546875" style="6" customWidth="1"/>
    <col min="15624" max="15624" width="10" style="6" customWidth="1"/>
    <col min="15625" max="15625" width="13.85546875" style="6" customWidth="1"/>
    <col min="15626" max="15626" width="10.5703125" style="6" customWidth="1"/>
    <col min="15627" max="15630" width="13.85546875" style="6" customWidth="1"/>
    <col min="15631" max="15640" width="14.85546875" style="6" customWidth="1"/>
    <col min="15641" max="15641" width="12.5703125" style="6" customWidth="1"/>
    <col min="15642" max="15646" width="9.140625" style="6"/>
    <col min="15647" max="15647" width="11.140625" style="6" customWidth="1"/>
    <col min="15648" max="15872" width="9.140625" style="6"/>
    <col min="15873" max="15873" width="3" style="6" customWidth="1"/>
    <col min="15874" max="15874" width="4.140625" style="6" customWidth="1"/>
    <col min="15875" max="15875" width="24.28515625" style="6" customWidth="1"/>
    <col min="15876" max="15879" width="13.85546875" style="6" customWidth="1"/>
    <col min="15880" max="15880" width="10" style="6" customWidth="1"/>
    <col min="15881" max="15881" width="13.85546875" style="6" customWidth="1"/>
    <col min="15882" max="15882" width="10.5703125" style="6" customWidth="1"/>
    <col min="15883" max="15886" width="13.85546875" style="6" customWidth="1"/>
    <col min="15887" max="15896" width="14.85546875" style="6" customWidth="1"/>
    <col min="15897" max="15897" width="12.5703125" style="6" customWidth="1"/>
    <col min="15898" max="15902" width="9.140625" style="6"/>
    <col min="15903" max="15903" width="11.140625" style="6" customWidth="1"/>
    <col min="15904" max="16128" width="9.140625" style="6"/>
    <col min="16129" max="16129" width="3" style="6" customWidth="1"/>
    <col min="16130" max="16130" width="4.140625" style="6" customWidth="1"/>
    <col min="16131" max="16131" width="24.28515625" style="6" customWidth="1"/>
    <col min="16132" max="16135" width="13.85546875" style="6" customWidth="1"/>
    <col min="16136" max="16136" width="10" style="6" customWidth="1"/>
    <col min="16137" max="16137" width="13.85546875" style="6" customWidth="1"/>
    <col min="16138" max="16138" width="10.5703125" style="6" customWidth="1"/>
    <col min="16139" max="16142" width="13.85546875" style="6" customWidth="1"/>
    <col min="16143" max="16152" width="14.85546875" style="6" customWidth="1"/>
    <col min="16153" max="16153" width="12.5703125" style="6" customWidth="1"/>
    <col min="16154" max="16158" width="9.140625" style="6"/>
    <col min="16159" max="16159" width="11.140625" style="6" customWidth="1"/>
    <col min="16160" max="16384" width="9.140625" style="6"/>
  </cols>
  <sheetData>
    <row r="2" spans="2:31" s="10" customFormat="1" ht="15.75">
      <c r="B2" s="7"/>
      <c r="C2" s="8" t="s">
        <v>147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1">
      <c r="B3" s="11"/>
      <c r="C3" s="12" t="s">
        <v>148</v>
      </c>
      <c r="D3" s="5"/>
      <c r="E3" s="5"/>
      <c r="F3" s="5"/>
      <c r="G3" s="5"/>
      <c r="H3" s="5"/>
      <c r="I3" s="13"/>
      <c r="J3" s="13"/>
      <c r="K3" s="13"/>
      <c r="L3" s="13"/>
      <c r="M3" s="13"/>
      <c r="N3" s="13"/>
      <c r="O3" s="5"/>
      <c r="P3" s="5"/>
      <c r="Q3" s="5"/>
      <c r="R3" s="5"/>
      <c r="S3" s="5"/>
      <c r="AE3" s="14"/>
    </row>
    <row r="4" spans="2:31" ht="15.75">
      <c r="B4" s="11"/>
      <c r="D4" s="5"/>
      <c r="E4" s="5"/>
      <c r="F4" s="5"/>
      <c r="G4" s="5"/>
      <c r="I4" s="5"/>
      <c r="K4" s="15" t="s">
        <v>149</v>
      </c>
      <c r="L4" s="5"/>
      <c r="M4" s="5"/>
      <c r="N4" s="5"/>
      <c r="O4" s="5"/>
      <c r="P4" s="5"/>
      <c r="Q4" s="16" t="s">
        <v>150</v>
      </c>
      <c r="R4" s="16"/>
      <c r="S4" s="16"/>
    </row>
    <row r="5" spans="2:31" ht="16.5" thickBot="1">
      <c r="B5" s="17"/>
      <c r="C5" s="18"/>
      <c r="D5" s="5"/>
      <c r="E5" s="5"/>
      <c r="F5" s="5"/>
      <c r="G5" s="5"/>
      <c r="H5" s="18"/>
      <c r="I5" s="5"/>
      <c r="J5" s="5"/>
      <c r="K5" s="5"/>
      <c r="L5" s="5"/>
      <c r="M5" s="5"/>
      <c r="N5" s="5"/>
      <c r="O5" s="5"/>
      <c r="P5" s="8"/>
      <c r="Q5" s="5"/>
      <c r="R5" s="5"/>
      <c r="S5" s="5"/>
    </row>
    <row r="6" spans="2:31" s="9" customFormat="1" ht="15.75">
      <c r="B6" s="19" t="s">
        <v>151</v>
      </c>
      <c r="C6" s="20" t="s">
        <v>152</v>
      </c>
      <c r="D6" s="21" t="s">
        <v>153</v>
      </c>
      <c r="E6" s="21" t="s">
        <v>154</v>
      </c>
      <c r="F6" s="21" t="s">
        <v>155</v>
      </c>
      <c r="G6" s="21" t="s">
        <v>156</v>
      </c>
      <c r="H6" s="21" t="s">
        <v>157</v>
      </c>
      <c r="I6" s="21" t="s">
        <v>158</v>
      </c>
      <c r="J6" s="21" t="s">
        <v>159</v>
      </c>
      <c r="K6" s="21" t="s">
        <v>160</v>
      </c>
      <c r="L6" s="21" t="s">
        <v>161</v>
      </c>
      <c r="M6" s="21" t="s">
        <v>162</v>
      </c>
      <c r="N6" s="21" t="s">
        <v>163</v>
      </c>
      <c r="O6" s="21" t="s">
        <v>154</v>
      </c>
      <c r="P6" s="21" t="s">
        <v>155</v>
      </c>
      <c r="Q6" s="21" t="s">
        <v>156</v>
      </c>
      <c r="R6" s="21" t="s">
        <v>157</v>
      </c>
      <c r="S6" s="21" t="s">
        <v>158</v>
      </c>
      <c r="T6" s="21" t="s">
        <v>159</v>
      </c>
      <c r="U6" s="21" t="s">
        <v>160</v>
      </c>
      <c r="V6" s="22" t="s">
        <v>161</v>
      </c>
      <c r="W6" s="22" t="s">
        <v>162</v>
      </c>
      <c r="X6" s="21" t="s">
        <v>163</v>
      </c>
      <c r="Y6" s="6"/>
      <c r="Z6" s="6"/>
      <c r="AA6" s="6"/>
      <c r="AB6" s="6"/>
      <c r="AC6" s="6"/>
      <c r="AD6" s="6"/>
      <c r="AE6" s="6"/>
    </row>
    <row r="7" spans="2:31" s="9" customFormat="1" ht="16.5" thickBot="1">
      <c r="B7" s="23" t="s">
        <v>164</v>
      </c>
      <c r="C7" s="24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  <c r="P7" s="26"/>
      <c r="Q7" s="26"/>
      <c r="R7" s="26"/>
      <c r="S7" s="26"/>
      <c r="T7" s="27"/>
      <c r="U7" s="27"/>
      <c r="V7" s="27"/>
      <c r="W7" s="27"/>
      <c r="X7" s="28"/>
      <c r="Y7" s="6"/>
      <c r="Z7" s="6"/>
      <c r="AA7" s="6"/>
      <c r="AB7" s="6"/>
      <c r="AC7" s="6"/>
      <c r="AD7" s="6"/>
      <c r="AE7" s="6"/>
    </row>
    <row r="8" spans="2:31" s="9" customFormat="1" ht="16.5" thickBot="1">
      <c r="B8" s="29" t="s">
        <v>165</v>
      </c>
      <c r="C8" s="30" t="s">
        <v>166</v>
      </c>
      <c r="D8" s="31" t="s">
        <v>167</v>
      </c>
      <c r="E8" s="31" t="s">
        <v>168</v>
      </c>
      <c r="F8" s="31" t="s">
        <v>169</v>
      </c>
      <c r="G8" s="31" t="s">
        <v>170</v>
      </c>
      <c r="H8" s="31" t="s">
        <v>171</v>
      </c>
      <c r="I8" s="31" t="s">
        <v>172</v>
      </c>
      <c r="J8" s="31" t="s">
        <v>173</v>
      </c>
      <c r="K8" s="31" t="s">
        <v>174</v>
      </c>
      <c r="L8" s="31" t="s">
        <v>175</v>
      </c>
      <c r="M8" s="31" t="s">
        <v>176</v>
      </c>
      <c r="N8" s="31" t="s">
        <v>177</v>
      </c>
      <c r="O8" s="31" t="s">
        <v>168</v>
      </c>
      <c r="P8" s="31" t="s">
        <v>169</v>
      </c>
      <c r="Q8" s="31" t="s">
        <v>170</v>
      </c>
      <c r="R8" s="31" t="s">
        <v>171</v>
      </c>
      <c r="S8" s="31" t="s">
        <v>172</v>
      </c>
      <c r="T8" s="31" t="s">
        <v>173</v>
      </c>
      <c r="U8" s="31" t="s">
        <v>174</v>
      </c>
      <c r="V8" s="31" t="s">
        <v>175</v>
      </c>
      <c r="W8" s="31" t="s">
        <v>176</v>
      </c>
      <c r="X8" s="31" t="s">
        <v>177</v>
      </c>
      <c r="Y8" s="6"/>
      <c r="Z8" s="6"/>
      <c r="AA8" s="6"/>
      <c r="AB8" s="6"/>
      <c r="AC8" s="6"/>
      <c r="AD8" s="6"/>
      <c r="AE8" s="6"/>
    </row>
    <row r="9" spans="2:31" s="9" customFormat="1" ht="15.75">
      <c r="B9" s="32">
        <v>1</v>
      </c>
      <c r="C9" s="33" t="s">
        <v>30</v>
      </c>
      <c r="D9" s="34">
        <v>134767</v>
      </c>
      <c r="E9" s="34">
        <v>147606</v>
      </c>
      <c r="F9" s="35">
        <v>174064</v>
      </c>
      <c r="G9" s="36">
        <v>212361</v>
      </c>
      <c r="H9" s="36">
        <v>237383</v>
      </c>
      <c r="I9" s="36">
        <v>273327</v>
      </c>
      <c r="J9" s="36">
        <v>319864</v>
      </c>
      <c r="K9" s="36">
        <v>362245</v>
      </c>
      <c r="L9" s="36">
        <v>410068</v>
      </c>
      <c r="M9" s="36">
        <v>464184</v>
      </c>
      <c r="N9" s="34">
        <v>520030</v>
      </c>
      <c r="O9" s="37">
        <f t="shared" ref="O9:X40" si="0">(E9-D9)*100/D9</f>
        <v>9.5268129438215592</v>
      </c>
      <c r="P9" s="37">
        <f t="shared" si="0"/>
        <v>17.924745606547159</v>
      </c>
      <c r="Q9" s="37">
        <f t="shared" si="0"/>
        <v>22.001677543891901</v>
      </c>
      <c r="R9" s="37">
        <f t="shared" si="0"/>
        <v>11.782766138791963</v>
      </c>
      <c r="S9" s="37">
        <f t="shared" si="0"/>
        <v>15.141775106052245</v>
      </c>
      <c r="T9" s="37">
        <f t="shared" si="0"/>
        <v>17.026126215119618</v>
      </c>
      <c r="U9" s="37">
        <f t="shared" si="0"/>
        <v>13.24969361978841</v>
      </c>
      <c r="V9" s="37">
        <f t="shared" si="0"/>
        <v>13.201838534693371</v>
      </c>
      <c r="W9" s="37">
        <f t="shared" si="0"/>
        <v>13.196835646770779</v>
      </c>
      <c r="X9" s="37">
        <f t="shared" si="0"/>
        <v>12.031004946314393</v>
      </c>
      <c r="Y9" s="6"/>
      <c r="Z9" s="6"/>
      <c r="AA9" s="6"/>
      <c r="AB9" s="6"/>
      <c r="AC9" s="6"/>
      <c r="AD9" s="6"/>
      <c r="AE9" s="6"/>
    </row>
    <row r="10" spans="2:31" s="9" customFormat="1" ht="15.75">
      <c r="B10" s="38">
        <v>2</v>
      </c>
      <c r="C10" s="5" t="s">
        <v>34</v>
      </c>
      <c r="D10" s="34">
        <v>3488</v>
      </c>
      <c r="E10" s="34">
        <v>3755</v>
      </c>
      <c r="F10" s="35">
        <v>4108</v>
      </c>
      <c r="G10" s="36">
        <v>4810</v>
      </c>
      <c r="H10" s="36">
        <v>5687</v>
      </c>
      <c r="I10" s="36">
        <v>7474</v>
      </c>
      <c r="J10" s="36">
        <v>9021</v>
      </c>
      <c r="K10" s="36">
        <v>10775</v>
      </c>
      <c r="L10" s="36">
        <v>11836</v>
      </c>
      <c r="M10" s="36">
        <v>13545</v>
      </c>
      <c r="N10" s="34">
        <v>15588</v>
      </c>
      <c r="O10" s="37">
        <f t="shared" si="0"/>
        <v>7.6548165137614683</v>
      </c>
      <c r="P10" s="37">
        <f t="shared" si="0"/>
        <v>9.4007989347536611</v>
      </c>
      <c r="Q10" s="37">
        <f t="shared" si="0"/>
        <v>17.088607594936708</v>
      </c>
      <c r="R10" s="37">
        <f t="shared" si="0"/>
        <v>18.232848232848234</v>
      </c>
      <c r="S10" s="37">
        <f t="shared" si="0"/>
        <v>31.422542641111306</v>
      </c>
      <c r="T10" s="37">
        <f t="shared" si="0"/>
        <v>20.698421193470697</v>
      </c>
      <c r="U10" s="37">
        <f t="shared" si="0"/>
        <v>19.443520673982928</v>
      </c>
      <c r="V10" s="37">
        <f t="shared" si="0"/>
        <v>9.8468677494199532</v>
      </c>
      <c r="W10" s="37">
        <f t="shared" si="0"/>
        <v>14.438999662047989</v>
      </c>
      <c r="X10" s="37">
        <f t="shared" si="0"/>
        <v>15.083056478405316</v>
      </c>
      <c r="Y10" s="6"/>
      <c r="Z10" s="6"/>
      <c r="AA10" s="6"/>
      <c r="AB10" s="6"/>
      <c r="AC10" s="6"/>
      <c r="AD10" s="6"/>
      <c r="AE10" s="6"/>
    </row>
    <row r="11" spans="2:31" s="9" customFormat="1" ht="15.75">
      <c r="B11" s="38">
        <v>3</v>
      </c>
      <c r="C11" s="5" t="s">
        <v>38</v>
      </c>
      <c r="D11" s="34">
        <v>53398</v>
      </c>
      <c r="E11" s="34">
        <v>59385</v>
      </c>
      <c r="F11" s="35">
        <v>64692</v>
      </c>
      <c r="G11" s="36">
        <v>71076</v>
      </c>
      <c r="H11" s="36">
        <v>81074</v>
      </c>
      <c r="I11" s="36">
        <v>95975</v>
      </c>
      <c r="J11" s="36">
        <v>112688</v>
      </c>
      <c r="K11" s="36">
        <v>125903</v>
      </c>
      <c r="L11" s="36">
        <v>138401</v>
      </c>
      <c r="M11" s="36">
        <v>159460</v>
      </c>
      <c r="N11" s="34">
        <v>183798</v>
      </c>
      <c r="O11" s="37">
        <f t="shared" si="0"/>
        <v>11.212030413124086</v>
      </c>
      <c r="P11" s="37">
        <f t="shared" si="0"/>
        <v>8.9366001515534226</v>
      </c>
      <c r="Q11" s="37">
        <f t="shared" si="0"/>
        <v>9.8682990168799858</v>
      </c>
      <c r="R11" s="37">
        <f t="shared" si="0"/>
        <v>14.066632899994373</v>
      </c>
      <c r="S11" s="37">
        <f t="shared" si="0"/>
        <v>18.379505143449194</v>
      </c>
      <c r="T11" s="37">
        <f t="shared" si="0"/>
        <v>17.413909872362595</v>
      </c>
      <c r="U11" s="37">
        <f t="shared" si="0"/>
        <v>11.727069430640352</v>
      </c>
      <c r="V11" s="37">
        <f t="shared" si="0"/>
        <v>9.92668959437027</v>
      </c>
      <c r="W11" s="37">
        <f t="shared" si="0"/>
        <v>15.215930520733231</v>
      </c>
      <c r="X11" s="37">
        <f t="shared" si="0"/>
        <v>15.26276182114637</v>
      </c>
      <c r="Y11" s="6"/>
      <c r="Z11" s="6"/>
      <c r="AA11" s="6"/>
      <c r="AB11" s="6"/>
      <c r="AC11" s="6"/>
      <c r="AD11" s="6"/>
      <c r="AE11" s="6"/>
    </row>
    <row r="12" spans="2:31" s="9" customFormat="1" ht="15.75">
      <c r="B12" s="38">
        <v>4</v>
      </c>
      <c r="C12" s="5" t="s">
        <v>41</v>
      </c>
      <c r="D12" s="34">
        <v>77781</v>
      </c>
      <c r="E12" s="34">
        <v>82490</v>
      </c>
      <c r="F12" s="35">
        <v>100737</v>
      </c>
      <c r="G12" s="36">
        <v>113680</v>
      </c>
      <c r="H12" s="36">
        <v>142279</v>
      </c>
      <c r="I12" s="36">
        <v>162923</v>
      </c>
      <c r="J12" s="36">
        <v>203555</v>
      </c>
      <c r="K12" s="36">
        <v>243269</v>
      </c>
      <c r="L12" s="36">
        <v>293616</v>
      </c>
      <c r="M12" s="36">
        <v>343663</v>
      </c>
      <c r="N12" s="34">
        <v>402283</v>
      </c>
      <c r="O12" s="37">
        <f t="shared" si="0"/>
        <v>6.0541777554929865</v>
      </c>
      <c r="P12" s="37">
        <f t="shared" si="0"/>
        <v>22.120257000848589</v>
      </c>
      <c r="Q12" s="37">
        <f t="shared" si="0"/>
        <v>12.84830797025919</v>
      </c>
      <c r="R12" s="37">
        <f t="shared" si="0"/>
        <v>25.157459535538354</v>
      </c>
      <c r="S12" s="37">
        <f t="shared" si="0"/>
        <v>14.509520027551501</v>
      </c>
      <c r="T12" s="37">
        <f t="shared" si="0"/>
        <v>24.939388545509228</v>
      </c>
      <c r="U12" s="37">
        <f t="shared" si="0"/>
        <v>19.510206086807006</v>
      </c>
      <c r="V12" s="37">
        <f t="shared" si="0"/>
        <v>20.696019632587795</v>
      </c>
      <c r="W12" s="37">
        <f t="shared" si="0"/>
        <v>17.045052040760723</v>
      </c>
      <c r="X12" s="37">
        <f t="shared" si="0"/>
        <v>17.057407983984309</v>
      </c>
      <c r="Y12" s="6"/>
      <c r="Z12" s="6"/>
      <c r="AA12" s="6"/>
      <c r="AB12" s="6"/>
      <c r="AC12" s="6"/>
      <c r="AD12" s="6"/>
      <c r="AE12" s="6"/>
    </row>
    <row r="13" spans="2:31" s="9" customFormat="1" ht="15.75">
      <c r="B13" s="38">
        <v>5</v>
      </c>
      <c r="C13" s="5" t="s">
        <v>47</v>
      </c>
      <c r="D13" s="34">
        <v>47862</v>
      </c>
      <c r="E13" s="34">
        <v>53381</v>
      </c>
      <c r="F13" s="35">
        <v>66875</v>
      </c>
      <c r="G13" s="36">
        <v>80255</v>
      </c>
      <c r="H13" s="36">
        <v>96972</v>
      </c>
      <c r="I13" s="36">
        <v>99364</v>
      </c>
      <c r="J13" s="36">
        <v>119420</v>
      </c>
      <c r="K13" s="36">
        <v>144382</v>
      </c>
      <c r="L13" s="36">
        <v>165641</v>
      </c>
      <c r="M13" s="36">
        <v>185682</v>
      </c>
      <c r="N13" s="34">
        <v>210192</v>
      </c>
      <c r="O13" s="37">
        <f t="shared" si="0"/>
        <v>11.531068488571309</v>
      </c>
      <c r="P13" s="37">
        <f t="shared" si="0"/>
        <v>25.278657200127387</v>
      </c>
      <c r="Q13" s="37">
        <f t="shared" si="0"/>
        <v>20.007476635514017</v>
      </c>
      <c r="R13" s="37">
        <f t="shared" si="0"/>
        <v>20.829854837704815</v>
      </c>
      <c r="S13" s="37">
        <f t="shared" si="0"/>
        <v>2.4666914160788682</v>
      </c>
      <c r="T13" s="37">
        <f t="shared" si="0"/>
        <v>20.184372609798316</v>
      </c>
      <c r="U13" s="37">
        <f t="shared" si="0"/>
        <v>20.902696365767877</v>
      </c>
      <c r="V13" s="37">
        <f t="shared" si="0"/>
        <v>14.724134587413944</v>
      </c>
      <c r="W13" s="37">
        <f t="shared" si="0"/>
        <v>12.099057600473312</v>
      </c>
      <c r="X13" s="37">
        <f t="shared" si="0"/>
        <v>13.199987074676059</v>
      </c>
      <c r="Y13" s="6"/>
      <c r="Z13" s="6"/>
      <c r="AA13" s="6"/>
      <c r="AB13" s="6"/>
      <c r="AC13" s="6"/>
      <c r="AD13" s="6"/>
      <c r="AE13" s="39"/>
    </row>
    <row r="14" spans="2:31" s="9" customFormat="1" ht="15.75">
      <c r="B14" s="38">
        <v>6</v>
      </c>
      <c r="C14" s="5" t="s">
        <v>57</v>
      </c>
      <c r="D14" s="34">
        <v>12713</v>
      </c>
      <c r="E14" s="34">
        <v>14327</v>
      </c>
      <c r="F14" s="35">
        <v>16523</v>
      </c>
      <c r="G14" s="36">
        <v>19565</v>
      </c>
      <c r="H14" s="36">
        <v>25414</v>
      </c>
      <c r="I14" s="36">
        <v>29126</v>
      </c>
      <c r="J14" s="36">
        <v>33605</v>
      </c>
      <c r="K14" s="36">
        <v>43255</v>
      </c>
      <c r="L14" s="36">
        <v>42407</v>
      </c>
      <c r="M14" s="36">
        <v>48897</v>
      </c>
      <c r="N14" s="40" t="s">
        <v>25</v>
      </c>
      <c r="O14" s="37">
        <f t="shared" si="0"/>
        <v>12.695665853850389</v>
      </c>
      <c r="P14" s="37">
        <f t="shared" si="0"/>
        <v>15.327702938507713</v>
      </c>
      <c r="Q14" s="37">
        <f t="shared" si="0"/>
        <v>18.410700236034618</v>
      </c>
      <c r="R14" s="37">
        <f t="shared" si="0"/>
        <v>29.895221058011757</v>
      </c>
      <c r="S14" s="37">
        <f t="shared" si="0"/>
        <v>14.606122609585269</v>
      </c>
      <c r="T14" s="37">
        <f t="shared" si="0"/>
        <v>15.378012772093662</v>
      </c>
      <c r="U14" s="37">
        <f t="shared" si="0"/>
        <v>28.715964886177652</v>
      </c>
      <c r="V14" s="37">
        <f t="shared" si="0"/>
        <v>-1.9604669980349092</v>
      </c>
      <c r="W14" s="37">
        <f t="shared" si="0"/>
        <v>15.304077157073126</v>
      </c>
      <c r="X14" s="40" t="s">
        <v>25</v>
      </c>
      <c r="Y14" s="6"/>
      <c r="Z14" s="6"/>
      <c r="AA14" s="6"/>
      <c r="AB14" s="6"/>
      <c r="AC14" s="6"/>
      <c r="AD14" s="6"/>
      <c r="AE14" s="39"/>
    </row>
    <row r="15" spans="2:31" s="9" customFormat="1" ht="15.75">
      <c r="B15" s="38">
        <v>7</v>
      </c>
      <c r="C15" s="5" t="s">
        <v>61</v>
      </c>
      <c r="D15" s="40">
        <v>203373</v>
      </c>
      <c r="E15" s="40">
        <v>244736</v>
      </c>
      <c r="F15" s="41">
        <v>283693</v>
      </c>
      <c r="G15" s="42">
        <v>329285</v>
      </c>
      <c r="H15" s="42">
        <v>367912</v>
      </c>
      <c r="I15" s="42">
        <v>431262</v>
      </c>
      <c r="J15" s="42">
        <v>521519</v>
      </c>
      <c r="K15" s="42">
        <v>598786</v>
      </c>
      <c r="L15" s="42">
        <v>658540</v>
      </c>
      <c r="M15" s="42">
        <v>765638</v>
      </c>
      <c r="N15" s="40" t="s">
        <v>25</v>
      </c>
      <c r="O15" s="37">
        <f t="shared" si="0"/>
        <v>20.338491343492006</v>
      </c>
      <c r="P15" s="37">
        <f t="shared" si="0"/>
        <v>15.91796875</v>
      </c>
      <c r="Q15" s="37">
        <f t="shared" si="0"/>
        <v>16.070893536322714</v>
      </c>
      <c r="R15" s="37">
        <f t="shared" si="0"/>
        <v>11.730567745266258</v>
      </c>
      <c r="S15" s="37">
        <f t="shared" si="0"/>
        <v>17.21879145012938</v>
      </c>
      <c r="T15" s="37">
        <f t="shared" si="0"/>
        <v>20.928577059884709</v>
      </c>
      <c r="U15" s="37">
        <f t="shared" si="0"/>
        <v>14.815759349132055</v>
      </c>
      <c r="V15" s="37">
        <f t="shared" si="0"/>
        <v>9.9791912302558838</v>
      </c>
      <c r="W15" s="37">
        <f t="shared" si="0"/>
        <v>16.262945303246575</v>
      </c>
      <c r="X15" s="40" t="s">
        <v>25</v>
      </c>
      <c r="Y15" s="6"/>
      <c r="Z15" s="6"/>
      <c r="AA15" s="6"/>
      <c r="AB15" s="6"/>
      <c r="AC15" s="6"/>
      <c r="AD15" s="6"/>
      <c r="AE15" s="39"/>
    </row>
    <row r="16" spans="2:31" s="9" customFormat="1" ht="15.75">
      <c r="B16" s="38">
        <v>8</v>
      </c>
      <c r="C16" s="5" t="s">
        <v>65</v>
      </c>
      <c r="D16" s="34">
        <v>95795</v>
      </c>
      <c r="E16" s="34">
        <v>108885</v>
      </c>
      <c r="F16" s="35">
        <v>128732</v>
      </c>
      <c r="G16" s="36">
        <v>151596</v>
      </c>
      <c r="H16" s="36">
        <v>182522</v>
      </c>
      <c r="I16" s="36">
        <v>223600</v>
      </c>
      <c r="J16" s="36">
        <v>260621</v>
      </c>
      <c r="K16" s="36">
        <v>298688</v>
      </c>
      <c r="L16" s="36">
        <v>341351</v>
      </c>
      <c r="M16" s="36">
        <v>388917</v>
      </c>
      <c r="N16" s="34">
        <v>435310</v>
      </c>
      <c r="O16" s="37">
        <f t="shared" si="0"/>
        <v>13.664596273291925</v>
      </c>
      <c r="P16" s="37">
        <f t="shared" si="0"/>
        <v>18.227487716398034</v>
      </c>
      <c r="Q16" s="37">
        <f t="shared" si="0"/>
        <v>17.76092968337321</v>
      </c>
      <c r="R16" s="37">
        <f t="shared" si="0"/>
        <v>20.400274413572916</v>
      </c>
      <c r="S16" s="37">
        <f t="shared" si="0"/>
        <v>22.505780125135601</v>
      </c>
      <c r="T16" s="37">
        <f t="shared" si="0"/>
        <v>16.55679785330948</v>
      </c>
      <c r="U16" s="37">
        <f t="shared" si="0"/>
        <v>14.606267338395602</v>
      </c>
      <c r="V16" s="37">
        <f t="shared" si="0"/>
        <v>14.283466359545747</v>
      </c>
      <c r="W16" s="37">
        <f t="shared" si="0"/>
        <v>13.934630336515786</v>
      </c>
      <c r="X16" s="37">
        <f t="shared" si="0"/>
        <v>11.928766292036604</v>
      </c>
      <c r="Y16" s="6"/>
      <c r="Z16" s="6"/>
      <c r="AA16" s="6"/>
      <c r="AB16" s="6"/>
      <c r="AC16" s="6"/>
      <c r="AD16" s="6"/>
      <c r="AE16" s="39"/>
    </row>
    <row r="17" spans="2:31" s="9" customFormat="1" ht="15.75">
      <c r="B17" s="38">
        <v>9</v>
      </c>
      <c r="C17" s="5" t="s">
        <v>68</v>
      </c>
      <c r="D17" s="40">
        <v>24077</v>
      </c>
      <c r="E17" s="40">
        <v>27127</v>
      </c>
      <c r="F17" s="41">
        <v>30274</v>
      </c>
      <c r="G17" s="42">
        <v>33963</v>
      </c>
      <c r="H17" s="42">
        <v>41483</v>
      </c>
      <c r="I17" s="42">
        <v>48189</v>
      </c>
      <c r="J17" s="42">
        <v>57452</v>
      </c>
      <c r="K17" s="42">
        <v>64957</v>
      </c>
      <c r="L17" s="42">
        <v>73710</v>
      </c>
      <c r="M17" s="42">
        <v>82585</v>
      </c>
      <c r="N17" s="40" t="s">
        <v>25</v>
      </c>
      <c r="O17" s="37">
        <f t="shared" si="0"/>
        <v>12.667691157536238</v>
      </c>
      <c r="P17" s="37">
        <f t="shared" si="0"/>
        <v>11.600987945589265</v>
      </c>
      <c r="Q17" s="37">
        <f t="shared" si="0"/>
        <v>12.185373587897205</v>
      </c>
      <c r="R17" s="37">
        <f t="shared" si="0"/>
        <v>22.141742484468391</v>
      </c>
      <c r="S17" s="37">
        <f t="shared" si="0"/>
        <v>16.165658221440108</v>
      </c>
      <c r="T17" s="37">
        <f t="shared" si="0"/>
        <v>19.222229139430162</v>
      </c>
      <c r="U17" s="37">
        <f t="shared" si="0"/>
        <v>13.063078743994987</v>
      </c>
      <c r="V17" s="37">
        <f t="shared" si="0"/>
        <v>13.475068121988393</v>
      </c>
      <c r="W17" s="37">
        <f t="shared" si="0"/>
        <v>12.040428707095375</v>
      </c>
      <c r="X17" s="40" t="s">
        <v>25</v>
      </c>
      <c r="Y17" s="6"/>
      <c r="Z17" s="6"/>
      <c r="AA17" s="6"/>
      <c r="AB17" s="6"/>
      <c r="AC17" s="6"/>
      <c r="AD17" s="6"/>
      <c r="AE17" s="39"/>
    </row>
    <row r="18" spans="2:31" s="9" customFormat="1" ht="15.75">
      <c r="B18" s="38">
        <v>10</v>
      </c>
      <c r="C18" s="5" t="s">
        <v>178</v>
      </c>
      <c r="D18" s="40">
        <v>27305</v>
      </c>
      <c r="E18" s="40">
        <v>29920</v>
      </c>
      <c r="F18" s="41">
        <v>33230</v>
      </c>
      <c r="G18" s="42">
        <v>37099</v>
      </c>
      <c r="H18" s="42">
        <v>42315</v>
      </c>
      <c r="I18" s="42">
        <v>48385</v>
      </c>
      <c r="J18" s="42">
        <v>58073</v>
      </c>
      <c r="K18" s="42">
        <v>68185</v>
      </c>
      <c r="L18" s="42">
        <v>76916</v>
      </c>
      <c r="M18" s="42">
        <v>87570</v>
      </c>
      <c r="N18" s="40">
        <v>87921</v>
      </c>
      <c r="O18" s="37">
        <f t="shared" si="0"/>
        <v>9.5770005493499362</v>
      </c>
      <c r="P18" s="37">
        <f t="shared" si="0"/>
        <v>11.06283422459893</v>
      </c>
      <c r="Q18" s="37">
        <f t="shared" si="0"/>
        <v>11.643093590129402</v>
      </c>
      <c r="R18" s="37">
        <f t="shared" si="0"/>
        <v>14.059678158440928</v>
      </c>
      <c r="S18" s="37">
        <f t="shared" si="0"/>
        <v>14.344794989956281</v>
      </c>
      <c r="T18" s="37">
        <f t="shared" si="0"/>
        <v>20.022734318487135</v>
      </c>
      <c r="U18" s="37">
        <f t="shared" si="0"/>
        <v>17.412566941607977</v>
      </c>
      <c r="V18" s="37">
        <f t="shared" si="0"/>
        <v>12.804869106108381</v>
      </c>
      <c r="W18" s="37">
        <f t="shared" si="0"/>
        <v>13.851474335638878</v>
      </c>
      <c r="X18" s="37">
        <f t="shared" si="0"/>
        <v>0.40082219938335045</v>
      </c>
      <c r="Y18" s="6"/>
      <c r="Z18" s="6"/>
      <c r="AA18" s="6"/>
      <c r="AB18" s="6"/>
      <c r="AC18" s="6"/>
      <c r="AD18" s="6"/>
      <c r="AE18" s="39"/>
    </row>
    <row r="19" spans="2:31" s="9" customFormat="1" ht="15.75">
      <c r="B19" s="38">
        <v>11</v>
      </c>
      <c r="C19" s="5" t="s">
        <v>74</v>
      </c>
      <c r="D19" s="34">
        <v>59758</v>
      </c>
      <c r="E19" s="34">
        <v>60901</v>
      </c>
      <c r="F19" s="35">
        <v>66935</v>
      </c>
      <c r="G19" s="36">
        <v>83950</v>
      </c>
      <c r="H19" s="36">
        <v>87794</v>
      </c>
      <c r="I19" s="36">
        <v>100621</v>
      </c>
      <c r="J19" s="36">
        <v>127281</v>
      </c>
      <c r="K19" s="36">
        <v>135618</v>
      </c>
      <c r="L19" s="36">
        <v>151655</v>
      </c>
      <c r="M19" s="36">
        <v>172773</v>
      </c>
      <c r="N19" s="34">
        <v>197514</v>
      </c>
      <c r="O19" s="37">
        <f t="shared" si="0"/>
        <v>1.9127146156163191</v>
      </c>
      <c r="P19" s="37">
        <f t="shared" si="0"/>
        <v>9.9078832859887367</v>
      </c>
      <c r="Q19" s="37">
        <f t="shared" si="0"/>
        <v>25.420183760364534</v>
      </c>
      <c r="R19" s="37">
        <f t="shared" si="0"/>
        <v>4.5789160214413345</v>
      </c>
      <c r="S19" s="37">
        <f t="shared" si="0"/>
        <v>14.610337836298608</v>
      </c>
      <c r="T19" s="37">
        <f t="shared" si="0"/>
        <v>26.495463173691377</v>
      </c>
      <c r="U19" s="37">
        <f t="shared" si="0"/>
        <v>6.5500742451740637</v>
      </c>
      <c r="V19" s="37">
        <f t="shared" si="0"/>
        <v>11.825126458139774</v>
      </c>
      <c r="W19" s="37">
        <f t="shared" si="0"/>
        <v>13.925027199894497</v>
      </c>
      <c r="X19" s="37">
        <f t="shared" si="0"/>
        <v>14.319945824868469</v>
      </c>
      <c r="Y19" s="6"/>
      <c r="Z19" s="6"/>
      <c r="AA19" s="6"/>
      <c r="AB19" s="6"/>
      <c r="AC19" s="6"/>
      <c r="AD19" s="6"/>
      <c r="AE19" s="6"/>
    </row>
    <row r="20" spans="2:31" s="9" customFormat="1" ht="15.75">
      <c r="B20" s="38">
        <v>12</v>
      </c>
      <c r="C20" s="5" t="s">
        <v>78</v>
      </c>
      <c r="D20" s="34">
        <v>166747</v>
      </c>
      <c r="E20" s="34">
        <v>195904</v>
      </c>
      <c r="F20" s="35">
        <v>227237</v>
      </c>
      <c r="G20" s="36">
        <v>270629</v>
      </c>
      <c r="H20" s="36">
        <v>310312</v>
      </c>
      <c r="I20" s="36">
        <v>337559</v>
      </c>
      <c r="J20" s="36">
        <v>410703</v>
      </c>
      <c r="K20" s="36">
        <v>455212</v>
      </c>
      <c r="L20" s="36">
        <v>522673</v>
      </c>
      <c r="M20" s="36">
        <v>614607</v>
      </c>
      <c r="N20" s="34">
        <v>702131</v>
      </c>
      <c r="O20" s="37">
        <f t="shared" si="0"/>
        <v>17.485771857964462</v>
      </c>
      <c r="P20" s="37">
        <f t="shared" si="0"/>
        <v>15.99405831427638</v>
      </c>
      <c r="Q20" s="37">
        <f t="shared" si="0"/>
        <v>19.095481809740491</v>
      </c>
      <c r="R20" s="37">
        <f t="shared" si="0"/>
        <v>14.663247471630905</v>
      </c>
      <c r="S20" s="37">
        <f t="shared" si="0"/>
        <v>8.7805176725360283</v>
      </c>
      <c r="T20" s="37">
        <f t="shared" si="0"/>
        <v>21.668508320027019</v>
      </c>
      <c r="U20" s="37">
        <f t="shared" si="0"/>
        <v>10.837271702422433</v>
      </c>
      <c r="V20" s="37">
        <f t="shared" si="0"/>
        <v>14.819688408917164</v>
      </c>
      <c r="W20" s="37">
        <f t="shared" si="0"/>
        <v>17.589200130865763</v>
      </c>
      <c r="X20" s="37">
        <f t="shared" si="0"/>
        <v>14.240644834829411</v>
      </c>
      <c r="Y20" s="6"/>
      <c r="Z20" s="6"/>
      <c r="AA20" s="6"/>
      <c r="AB20" s="6"/>
      <c r="AC20" s="6"/>
      <c r="AD20" s="6"/>
      <c r="AE20" s="39"/>
    </row>
    <row r="21" spans="2:31" s="9" customFormat="1" ht="15.75">
      <c r="B21" s="38">
        <v>13</v>
      </c>
      <c r="C21" s="5" t="s">
        <v>82</v>
      </c>
      <c r="D21" s="34">
        <v>119264</v>
      </c>
      <c r="E21" s="34">
        <v>136842</v>
      </c>
      <c r="F21" s="35">
        <v>153785</v>
      </c>
      <c r="G21" s="36">
        <v>175141</v>
      </c>
      <c r="H21" s="36">
        <v>202783</v>
      </c>
      <c r="I21" s="36">
        <v>231999</v>
      </c>
      <c r="J21" s="36">
        <v>263773</v>
      </c>
      <c r="K21" s="36">
        <v>312677</v>
      </c>
      <c r="L21" s="36">
        <v>347841</v>
      </c>
      <c r="M21" s="36">
        <v>396282</v>
      </c>
      <c r="N21" s="40" t="s">
        <v>25</v>
      </c>
      <c r="O21" s="37">
        <f t="shared" si="0"/>
        <v>14.738730882747518</v>
      </c>
      <c r="P21" s="37">
        <f t="shared" si="0"/>
        <v>12.381432601102</v>
      </c>
      <c r="Q21" s="37">
        <f t="shared" si="0"/>
        <v>13.88692005072016</v>
      </c>
      <c r="R21" s="37">
        <f t="shared" si="0"/>
        <v>15.782712214729846</v>
      </c>
      <c r="S21" s="37">
        <f t="shared" si="0"/>
        <v>14.407519367994359</v>
      </c>
      <c r="T21" s="37">
        <f t="shared" si="0"/>
        <v>13.695748688571934</v>
      </c>
      <c r="U21" s="37">
        <f t="shared" si="0"/>
        <v>18.540184173512831</v>
      </c>
      <c r="V21" s="37">
        <f t="shared" si="0"/>
        <v>11.246110203180919</v>
      </c>
      <c r="W21" s="37">
        <f t="shared" si="0"/>
        <v>13.926190414585975</v>
      </c>
      <c r="X21" s="40" t="s">
        <v>25</v>
      </c>
      <c r="Y21" s="6"/>
      <c r="Z21" s="6"/>
      <c r="AA21" s="6"/>
      <c r="AB21" s="6"/>
      <c r="AC21" s="6"/>
      <c r="AD21" s="6"/>
      <c r="AE21" s="39"/>
    </row>
    <row r="22" spans="2:31" s="9" customFormat="1" ht="15.75">
      <c r="B22" s="38">
        <v>14</v>
      </c>
      <c r="C22" s="5" t="s">
        <v>89</v>
      </c>
      <c r="D22" s="34">
        <v>112927</v>
      </c>
      <c r="E22" s="34">
        <v>124276</v>
      </c>
      <c r="F22" s="35">
        <v>144577</v>
      </c>
      <c r="G22" s="36">
        <v>161479</v>
      </c>
      <c r="H22" s="36">
        <v>197276</v>
      </c>
      <c r="I22" s="36">
        <v>227557</v>
      </c>
      <c r="J22" s="36">
        <v>263396</v>
      </c>
      <c r="K22" s="36">
        <v>305158</v>
      </c>
      <c r="L22" s="36">
        <v>361270</v>
      </c>
      <c r="M22" s="36">
        <v>434730</v>
      </c>
      <c r="N22" s="34">
        <v>508006</v>
      </c>
      <c r="O22" s="37">
        <f t="shared" si="0"/>
        <v>10.049855216201617</v>
      </c>
      <c r="P22" s="37">
        <f t="shared" si="0"/>
        <v>16.335414722070229</v>
      </c>
      <c r="Q22" s="37">
        <f t="shared" si="0"/>
        <v>11.69065619012706</v>
      </c>
      <c r="R22" s="37">
        <f t="shared" si="0"/>
        <v>22.168207630713592</v>
      </c>
      <c r="S22" s="37">
        <f t="shared" si="0"/>
        <v>15.349561021107483</v>
      </c>
      <c r="T22" s="37">
        <f t="shared" si="0"/>
        <v>15.749460574713149</v>
      </c>
      <c r="U22" s="37">
        <f t="shared" si="0"/>
        <v>15.855214202189858</v>
      </c>
      <c r="V22" s="37">
        <f t="shared" si="0"/>
        <v>18.387851539202643</v>
      </c>
      <c r="W22" s="37">
        <f t="shared" si="0"/>
        <v>20.333822348935698</v>
      </c>
      <c r="X22" s="37">
        <f t="shared" si="0"/>
        <v>16.855519517861662</v>
      </c>
      <c r="Y22" s="6"/>
      <c r="Z22" s="6"/>
      <c r="AA22" s="6"/>
      <c r="AB22" s="6"/>
      <c r="AC22" s="6"/>
      <c r="AD22" s="6"/>
      <c r="AE22" s="39"/>
    </row>
    <row r="23" spans="2:31" s="9" customFormat="1" ht="15.75">
      <c r="B23" s="38">
        <v>15</v>
      </c>
      <c r="C23" s="5" t="s">
        <v>92</v>
      </c>
      <c r="D23" s="34">
        <v>415480</v>
      </c>
      <c r="E23" s="34">
        <v>486766</v>
      </c>
      <c r="F23" s="35">
        <v>584498</v>
      </c>
      <c r="G23" s="36">
        <v>684817</v>
      </c>
      <c r="H23" s="36">
        <v>753969</v>
      </c>
      <c r="I23" s="36">
        <v>855751</v>
      </c>
      <c r="J23" s="36">
        <v>1049150</v>
      </c>
      <c r="K23" s="36">
        <v>1170121</v>
      </c>
      <c r="L23" s="36">
        <v>1322222</v>
      </c>
      <c r="M23" s="36">
        <v>1510132</v>
      </c>
      <c r="N23" s="34">
        <v>1686695</v>
      </c>
      <c r="O23" s="37">
        <f t="shared" si="0"/>
        <v>17.157504573023971</v>
      </c>
      <c r="P23" s="37">
        <f t="shared" si="0"/>
        <v>20.077819732684699</v>
      </c>
      <c r="Q23" s="37">
        <f t="shared" si="0"/>
        <v>17.163275152352959</v>
      </c>
      <c r="R23" s="37">
        <f t="shared" si="0"/>
        <v>10.097880163605751</v>
      </c>
      <c r="S23" s="37">
        <f t="shared" si="0"/>
        <v>13.499494011026979</v>
      </c>
      <c r="T23" s="37">
        <f t="shared" si="0"/>
        <v>22.599915162237615</v>
      </c>
      <c r="U23" s="37">
        <f t="shared" si="0"/>
        <v>11.530381737597102</v>
      </c>
      <c r="V23" s="37">
        <f t="shared" si="0"/>
        <v>12.998741155829183</v>
      </c>
      <c r="W23" s="37">
        <f t="shared" si="0"/>
        <v>14.211683060787069</v>
      </c>
      <c r="X23" s="37">
        <f t="shared" si="0"/>
        <v>11.69189183462108</v>
      </c>
      <c r="Y23" s="6"/>
      <c r="Z23" s="6"/>
      <c r="AA23" s="6"/>
      <c r="AB23" s="6"/>
      <c r="AC23" s="6"/>
      <c r="AD23" s="6"/>
      <c r="AE23" s="39"/>
    </row>
    <row r="24" spans="2:31" s="9" customFormat="1" ht="15.75">
      <c r="B24" s="38">
        <v>16</v>
      </c>
      <c r="C24" s="5" t="s">
        <v>95</v>
      </c>
      <c r="D24" s="40">
        <v>5133</v>
      </c>
      <c r="E24" s="40">
        <v>5718</v>
      </c>
      <c r="F24" s="41">
        <v>6137</v>
      </c>
      <c r="G24" s="42">
        <v>6783</v>
      </c>
      <c r="H24" s="42">
        <v>7399</v>
      </c>
      <c r="I24" s="42">
        <v>8254</v>
      </c>
      <c r="J24" s="42">
        <v>9137</v>
      </c>
      <c r="K24" s="42">
        <v>11084</v>
      </c>
      <c r="L24" s="42">
        <v>12697</v>
      </c>
      <c r="M24" s="42">
        <v>14324</v>
      </c>
      <c r="N24" s="40" t="s">
        <v>25</v>
      </c>
      <c r="O24" s="37">
        <f t="shared" si="0"/>
        <v>11.396843950905904</v>
      </c>
      <c r="P24" s="37">
        <f t="shared" si="0"/>
        <v>7.3277369709688704</v>
      </c>
      <c r="Q24" s="37">
        <f t="shared" si="0"/>
        <v>10.526315789473685</v>
      </c>
      <c r="R24" s="37">
        <f t="shared" si="0"/>
        <v>9.0815273477812184</v>
      </c>
      <c r="S24" s="37">
        <f t="shared" si="0"/>
        <v>11.555615623732937</v>
      </c>
      <c r="T24" s="37">
        <f t="shared" si="0"/>
        <v>10.697843469832808</v>
      </c>
      <c r="U24" s="37">
        <f t="shared" si="0"/>
        <v>21.308963554777279</v>
      </c>
      <c r="V24" s="37">
        <f t="shared" si="0"/>
        <v>14.552508119812343</v>
      </c>
      <c r="W24" s="37">
        <f t="shared" si="0"/>
        <v>12.814050563125148</v>
      </c>
      <c r="X24" s="40" t="s">
        <v>25</v>
      </c>
      <c r="Y24" s="6"/>
      <c r="Z24" s="6"/>
      <c r="AA24" s="6"/>
      <c r="AB24" s="6"/>
      <c r="AC24" s="6"/>
      <c r="AD24" s="6"/>
      <c r="AE24" s="39"/>
    </row>
    <row r="25" spans="2:31" s="9" customFormat="1" ht="15.75">
      <c r="B25" s="38">
        <v>17</v>
      </c>
      <c r="C25" s="5" t="s">
        <v>98</v>
      </c>
      <c r="D25" s="34">
        <v>6559</v>
      </c>
      <c r="E25" s="34">
        <v>7265</v>
      </c>
      <c r="F25" s="35">
        <v>8625</v>
      </c>
      <c r="G25" s="36">
        <v>9735</v>
      </c>
      <c r="H25" s="36">
        <v>11617</v>
      </c>
      <c r="I25" s="36">
        <v>12709</v>
      </c>
      <c r="J25" s="36">
        <v>14583</v>
      </c>
      <c r="K25" s="36">
        <v>17199</v>
      </c>
      <c r="L25" s="36">
        <v>19009</v>
      </c>
      <c r="M25" s="36">
        <v>21922</v>
      </c>
      <c r="N25" s="34">
        <v>25333</v>
      </c>
      <c r="O25" s="37">
        <f t="shared" si="0"/>
        <v>10.763835950602227</v>
      </c>
      <c r="P25" s="37">
        <f t="shared" si="0"/>
        <v>18.71988988300069</v>
      </c>
      <c r="Q25" s="37">
        <f t="shared" si="0"/>
        <v>12.869565217391305</v>
      </c>
      <c r="R25" s="37">
        <f t="shared" si="0"/>
        <v>19.332306111967128</v>
      </c>
      <c r="S25" s="37">
        <f t="shared" si="0"/>
        <v>9.400017216148747</v>
      </c>
      <c r="T25" s="37">
        <f t="shared" si="0"/>
        <v>14.745455976079944</v>
      </c>
      <c r="U25" s="37">
        <f t="shared" si="0"/>
        <v>17.93869574161695</v>
      </c>
      <c r="V25" s="37">
        <f t="shared" si="0"/>
        <v>10.52386766672481</v>
      </c>
      <c r="W25" s="37">
        <f t="shared" si="0"/>
        <v>15.32432005891946</v>
      </c>
      <c r="X25" s="37">
        <f t="shared" si="0"/>
        <v>15.559711705136392</v>
      </c>
      <c r="Y25" s="6"/>
      <c r="Z25" s="6"/>
      <c r="AA25" s="6"/>
      <c r="AB25" s="6"/>
      <c r="AC25" s="6"/>
      <c r="AD25" s="6"/>
      <c r="AE25" s="39"/>
    </row>
    <row r="26" spans="2:31" s="9" customFormat="1" ht="15.75">
      <c r="B26" s="38">
        <v>18</v>
      </c>
      <c r="C26" s="5" t="s">
        <v>101</v>
      </c>
      <c r="D26" s="40">
        <v>2682</v>
      </c>
      <c r="E26" s="40">
        <v>2971</v>
      </c>
      <c r="F26" s="41">
        <v>3290</v>
      </c>
      <c r="G26" s="42">
        <v>3816</v>
      </c>
      <c r="H26" s="42">
        <v>4577</v>
      </c>
      <c r="I26" s="42">
        <v>5260</v>
      </c>
      <c r="J26" s="42">
        <v>6388</v>
      </c>
      <c r="K26" s="42">
        <v>6890</v>
      </c>
      <c r="L26" s="42">
        <v>8363</v>
      </c>
      <c r="M26" s="42">
        <v>10297</v>
      </c>
      <c r="N26" s="40" t="s">
        <v>25</v>
      </c>
      <c r="O26" s="37">
        <f t="shared" si="0"/>
        <v>10.775540641312453</v>
      </c>
      <c r="P26" s="37">
        <f t="shared" si="0"/>
        <v>10.737125546953887</v>
      </c>
      <c r="Q26" s="37">
        <f t="shared" si="0"/>
        <v>15.987841945288753</v>
      </c>
      <c r="R26" s="37">
        <f t="shared" si="0"/>
        <v>19.942348008385743</v>
      </c>
      <c r="S26" s="37">
        <f t="shared" si="0"/>
        <v>14.922438278348263</v>
      </c>
      <c r="T26" s="37">
        <f t="shared" si="0"/>
        <v>21.444866920152091</v>
      </c>
      <c r="U26" s="37">
        <f t="shared" si="0"/>
        <v>7.8584846587351285</v>
      </c>
      <c r="V26" s="37">
        <f t="shared" si="0"/>
        <v>21.378809869375907</v>
      </c>
      <c r="W26" s="37">
        <f t="shared" si="0"/>
        <v>23.125672605524333</v>
      </c>
      <c r="X26" s="40" t="s">
        <v>25</v>
      </c>
      <c r="Y26" s="6"/>
      <c r="Z26" s="6"/>
      <c r="AA26" s="6"/>
      <c r="AB26" s="6"/>
      <c r="AC26" s="6"/>
      <c r="AD26" s="6"/>
      <c r="AE26" s="39"/>
    </row>
    <row r="27" spans="2:31" s="9" customFormat="1" ht="15.75">
      <c r="B27" s="38">
        <v>19</v>
      </c>
      <c r="C27" s="5" t="s">
        <v>104</v>
      </c>
      <c r="D27" s="40">
        <v>5839</v>
      </c>
      <c r="E27" s="40">
        <v>6588</v>
      </c>
      <c r="F27" s="41">
        <v>7257</v>
      </c>
      <c r="G27" s="42">
        <v>8075</v>
      </c>
      <c r="H27" s="42">
        <v>9436</v>
      </c>
      <c r="I27" s="42">
        <v>10527</v>
      </c>
      <c r="J27" s="42">
        <v>11759</v>
      </c>
      <c r="K27" s="42">
        <v>13859</v>
      </c>
      <c r="L27" s="42">
        <v>15676</v>
      </c>
      <c r="M27" s="42">
        <v>17749</v>
      </c>
      <c r="N27" s="40">
        <v>20099</v>
      </c>
      <c r="O27" s="37">
        <f t="shared" si="0"/>
        <v>12.827538962151053</v>
      </c>
      <c r="P27" s="37">
        <f t="shared" si="0"/>
        <v>10.154826958105646</v>
      </c>
      <c r="Q27" s="37">
        <f t="shared" si="0"/>
        <v>11.271875430618714</v>
      </c>
      <c r="R27" s="37">
        <f t="shared" si="0"/>
        <v>16.854489164086687</v>
      </c>
      <c r="S27" s="37">
        <f t="shared" si="0"/>
        <v>11.562102585841458</v>
      </c>
      <c r="T27" s="37">
        <f t="shared" si="0"/>
        <v>11.703239289446186</v>
      </c>
      <c r="U27" s="37">
        <f t="shared" si="0"/>
        <v>17.858661450803641</v>
      </c>
      <c r="V27" s="37">
        <f t="shared" si="0"/>
        <v>13.110614041417129</v>
      </c>
      <c r="W27" s="37">
        <f t="shared" si="0"/>
        <v>13.224036744067364</v>
      </c>
      <c r="X27" s="37">
        <f t="shared" si="0"/>
        <v>13.240182545495522</v>
      </c>
      <c r="Y27" s="6"/>
      <c r="Z27" s="6"/>
      <c r="AA27" s="6"/>
      <c r="AB27" s="6"/>
      <c r="AC27" s="6"/>
      <c r="AD27" s="6"/>
      <c r="AE27" s="39"/>
    </row>
    <row r="28" spans="2:31" s="9" customFormat="1" ht="15.75">
      <c r="B28" s="38">
        <v>20</v>
      </c>
      <c r="C28" s="5" t="s">
        <v>110</v>
      </c>
      <c r="D28" s="34">
        <v>77729</v>
      </c>
      <c r="E28" s="34">
        <v>85096</v>
      </c>
      <c r="F28" s="35">
        <v>101839</v>
      </c>
      <c r="G28" s="36">
        <v>129274</v>
      </c>
      <c r="H28" s="36">
        <v>148491</v>
      </c>
      <c r="I28" s="36">
        <v>162946</v>
      </c>
      <c r="J28" s="36">
        <v>197530</v>
      </c>
      <c r="K28" s="36">
        <v>220589</v>
      </c>
      <c r="L28" s="36">
        <v>251220</v>
      </c>
      <c r="M28" s="36">
        <v>272980</v>
      </c>
      <c r="N28" s="34">
        <v>310810</v>
      </c>
      <c r="O28" s="37">
        <f t="shared" si="0"/>
        <v>9.4778010781046973</v>
      </c>
      <c r="P28" s="37">
        <f t="shared" si="0"/>
        <v>19.67542540189903</v>
      </c>
      <c r="Q28" s="37">
        <f t="shared" si="0"/>
        <v>26.939581103506516</v>
      </c>
      <c r="R28" s="37">
        <f t="shared" si="0"/>
        <v>14.865324813961044</v>
      </c>
      <c r="S28" s="37">
        <f t="shared" si="0"/>
        <v>9.7345967095648902</v>
      </c>
      <c r="T28" s="37">
        <f t="shared" si="0"/>
        <v>21.224209247235279</v>
      </c>
      <c r="U28" s="37">
        <f t="shared" si="0"/>
        <v>11.673669822305472</v>
      </c>
      <c r="V28" s="37">
        <f t="shared" si="0"/>
        <v>13.886005195181991</v>
      </c>
      <c r="W28" s="37">
        <f t="shared" si="0"/>
        <v>8.6617307539208657</v>
      </c>
      <c r="X28" s="37">
        <f t="shared" si="0"/>
        <v>13.858158106821012</v>
      </c>
      <c r="Y28" s="6"/>
      <c r="Z28" s="6"/>
      <c r="AA28" s="6"/>
      <c r="AB28" s="6"/>
      <c r="AC28" s="6"/>
      <c r="AD28" s="6"/>
      <c r="AE28" s="39"/>
    </row>
    <row r="29" spans="2:31" s="9" customFormat="1" ht="15.75">
      <c r="B29" s="38">
        <v>21</v>
      </c>
      <c r="C29" s="5" t="s">
        <v>117</v>
      </c>
      <c r="D29" s="34">
        <v>96839</v>
      </c>
      <c r="E29" s="34">
        <v>108637</v>
      </c>
      <c r="F29" s="35">
        <v>127123</v>
      </c>
      <c r="G29" s="36">
        <v>152245</v>
      </c>
      <c r="H29" s="36">
        <v>174039</v>
      </c>
      <c r="I29" s="36">
        <v>197500</v>
      </c>
      <c r="J29" s="36">
        <v>226204</v>
      </c>
      <c r="K29" s="36">
        <v>256374</v>
      </c>
      <c r="L29" s="36">
        <v>285119</v>
      </c>
      <c r="M29" s="36">
        <v>317556</v>
      </c>
      <c r="N29" s="34">
        <v>349826</v>
      </c>
      <c r="O29" s="37">
        <f t="shared" si="0"/>
        <v>12.183108045312322</v>
      </c>
      <c r="P29" s="37">
        <f t="shared" si="0"/>
        <v>17.016301996557342</v>
      </c>
      <c r="Q29" s="37">
        <f t="shared" si="0"/>
        <v>19.761962823407252</v>
      </c>
      <c r="R29" s="37">
        <f t="shared" si="0"/>
        <v>14.315084239219679</v>
      </c>
      <c r="S29" s="37">
        <f t="shared" si="0"/>
        <v>13.480311884117928</v>
      </c>
      <c r="T29" s="37">
        <f t="shared" si="0"/>
        <v>14.533670886075949</v>
      </c>
      <c r="U29" s="37">
        <f t="shared" si="0"/>
        <v>13.337518346271507</v>
      </c>
      <c r="V29" s="37">
        <f t="shared" si="0"/>
        <v>11.212135395944987</v>
      </c>
      <c r="W29" s="37">
        <f t="shared" si="0"/>
        <v>11.376653257061086</v>
      </c>
      <c r="X29" s="37">
        <f t="shared" si="0"/>
        <v>10.161987177064832</v>
      </c>
      <c r="Y29" s="6"/>
      <c r="Z29" s="6"/>
      <c r="AA29" s="6"/>
      <c r="AB29" s="6"/>
      <c r="AC29" s="6"/>
      <c r="AD29" s="6"/>
      <c r="AE29" s="39"/>
    </row>
    <row r="30" spans="2:31" s="9" customFormat="1" ht="15.75">
      <c r="B30" s="38">
        <v>22</v>
      </c>
      <c r="C30" s="5" t="s">
        <v>120</v>
      </c>
      <c r="D30" s="34">
        <v>127746</v>
      </c>
      <c r="E30" s="34">
        <v>142236</v>
      </c>
      <c r="F30" s="35">
        <v>171043</v>
      </c>
      <c r="G30" s="36">
        <v>194822</v>
      </c>
      <c r="H30" s="36">
        <v>230949</v>
      </c>
      <c r="I30" s="36">
        <v>265825</v>
      </c>
      <c r="J30" s="36">
        <v>338348</v>
      </c>
      <c r="K30" s="36">
        <v>414179</v>
      </c>
      <c r="L30" s="36">
        <v>470178</v>
      </c>
      <c r="M30" s="36">
        <v>517615</v>
      </c>
      <c r="N30" s="34">
        <v>574549</v>
      </c>
      <c r="O30" s="37">
        <f t="shared" si="0"/>
        <v>11.342820910243764</v>
      </c>
      <c r="P30" s="37">
        <f t="shared" si="0"/>
        <v>20.25295986951264</v>
      </c>
      <c r="Q30" s="37">
        <f t="shared" si="0"/>
        <v>13.90235204013026</v>
      </c>
      <c r="R30" s="37">
        <f t="shared" si="0"/>
        <v>18.543593639322047</v>
      </c>
      <c r="S30" s="37">
        <f t="shared" si="0"/>
        <v>15.10116952227548</v>
      </c>
      <c r="T30" s="37">
        <f t="shared" si="0"/>
        <v>27.282234552807299</v>
      </c>
      <c r="U30" s="37">
        <f t="shared" si="0"/>
        <v>22.412131887878751</v>
      </c>
      <c r="V30" s="37">
        <f t="shared" si="0"/>
        <v>13.520482689851489</v>
      </c>
      <c r="W30" s="37">
        <f t="shared" si="0"/>
        <v>10.08915772324524</v>
      </c>
      <c r="X30" s="37">
        <f t="shared" si="0"/>
        <v>10.999294842691961</v>
      </c>
      <c r="Y30" s="6"/>
      <c r="Z30" s="6"/>
      <c r="AA30" s="6"/>
      <c r="AB30" s="6"/>
      <c r="AC30" s="6"/>
      <c r="AD30" s="6"/>
      <c r="AE30" s="39"/>
    </row>
    <row r="31" spans="2:31" s="9" customFormat="1" ht="15.75">
      <c r="B31" s="38">
        <v>23</v>
      </c>
      <c r="C31" s="5" t="s">
        <v>124</v>
      </c>
      <c r="D31" s="34">
        <v>1739</v>
      </c>
      <c r="E31" s="34">
        <v>1993</v>
      </c>
      <c r="F31" s="35">
        <v>2161</v>
      </c>
      <c r="G31" s="36">
        <v>2506</v>
      </c>
      <c r="H31" s="36">
        <v>3229</v>
      </c>
      <c r="I31" s="36">
        <v>6133</v>
      </c>
      <c r="J31" s="36">
        <v>7412</v>
      </c>
      <c r="K31" s="36">
        <v>8907</v>
      </c>
      <c r="L31" s="36">
        <v>10473</v>
      </c>
      <c r="M31" s="36">
        <v>12377</v>
      </c>
      <c r="N31" s="40" t="s">
        <v>25</v>
      </c>
      <c r="O31" s="37">
        <f t="shared" si="0"/>
        <v>14.606095457159286</v>
      </c>
      <c r="P31" s="37">
        <f t="shared" si="0"/>
        <v>8.4295032614149523</v>
      </c>
      <c r="Q31" s="37">
        <f t="shared" si="0"/>
        <v>15.964831096714484</v>
      </c>
      <c r="R31" s="37">
        <f t="shared" si="0"/>
        <v>28.850758180367119</v>
      </c>
      <c r="S31" s="37">
        <f t="shared" si="0"/>
        <v>89.934964385258596</v>
      </c>
      <c r="T31" s="37">
        <f t="shared" si="0"/>
        <v>20.85439426055764</v>
      </c>
      <c r="U31" s="37">
        <f t="shared" si="0"/>
        <v>20.169994603345927</v>
      </c>
      <c r="V31" s="37">
        <f t="shared" si="0"/>
        <v>17.581677332435163</v>
      </c>
      <c r="W31" s="37">
        <f t="shared" si="0"/>
        <v>18.18008211591712</v>
      </c>
      <c r="X31" s="40" t="s">
        <v>25</v>
      </c>
      <c r="Y31" s="6"/>
      <c r="Z31" s="6"/>
      <c r="AA31" s="6"/>
      <c r="AB31" s="6"/>
      <c r="AC31" s="6"/>
      <c r="AD31" s="6"/>
      <c r="AE31" s="39"/>
    </row>
    <row r="32" spans="2:31" s="9" customFormat="1" ht="15.75">
      <c r="B32" s="38">
        <v>24</v>
      </c>
      <c r="C32" s="5" t="s">
        <v>127</v>
      </c>
      <c r="D32" s="34">
        <v>219003</v>
      </c>
      <c r="E32" s="34">
        <v>257833</v>
      </c>
      <c r="F32" s="35">
        <v>310526</v>
      </c>
      <c r="G32" s="36">
        <v>350819</v>
      </c>
      <c r="H32" s="36">
        <v>401336</v>
      </c>
      <c r="I32" s="36">
        <v>479733</v>
      </c>
      <c r="J32" s="36">
        <v>584896</v>
      </c>
      <c r="K32" s="36">
        <v>667202</v>
      </c>
      <c r="L32" s="36">
        <v>744859</v>
      </c>
      <c r="M32" s="36">
        <v>854238</v>
      </c>
      <c r="N32" s="34">
        <v>976703</v>
      </c>
      <c r="O32" s="37">
        <f t="shared" si="0"/>
        <v>17.730350725789144</v>
      </c>
      <c r="P32" s="37">
        <f t="shared" si="0"/>
        <v>20.436871928729062</v>
      </c>
      <c r="Q32" s="37">
        <f t="shared" si="0"/>
        <v>12.975725060059384</v>
      </c>
      <c r="R32" s="37">
        <f t="shared" si="0"/>
        <v>14.399733195750516</v>
      </c>
      <c r="S32" s="37">
        <f t="shared" si="0"/>
        <v>19.534006418562004</v>
      </c>
      <c r="T32" s="37">
        <f t="shared" si="0"/>
        <v>21.921151974118938</v>
      </c>
      <c r="U32" s="37">
        <f t="shared" si="0"/>
        <v>14.071903381113907</v>
      </c>
      <c r="V32" s="37">
        <f t="shared" si="0"/>
        <v>11.639203719413311</v>
      </c>
      <c r="W32" s="37">
        <f t="shared" si="0"/>
        <v>14.684524185114229</v>
      </c>
      <c r="X32" s="37">
        <f t="shared" si="0"/>
        <v>14.336168608748382</v>
      </c>
      <c r="Y32" s="6"/>
      <c r="Z32" s="6"/>
      <c r="AA32" s="6"/>
      <c r="AB32" s="6"/>
      <c r="AC32" s="6"/>
      <c r="AD32" s="6"/>
      <c r="AE32" s="39"/>
    </row>
    <row r="33" spans="2:31" s="9" customFormat="1" ht="15.75">
      <c r="B33" s="38">
        <v>25</v>
      </c>
      <c r="C33" s="5" t="s">
        <v>131</v>
      </c>
      <c r="D33" s="34">
        <v>89946</v>
      </c>
      <c r="E33" s="34">
        <v>108335</v>
      </c>
      <c r="F33" s="35">
        <v>126971</v>
      </c>
      <c r="G33" s="36">
        <v>152452</v>
      </c>
      <c r="H33" s="36">
        <v>189382</v>
      </c>
      <c r="I33" s="36">
        <v>203508</v>
      </c>
      <c r="J33" s="36">
        <v>263898</v>
      </c>
      <c r="K33" s="36">
        <v>305622</v>
      </c>
      <c r="L33" s="36">
        <v>347082</v>
      </c>
      <c r="M33" s="36">
        <v>391751</v>
      </c>
      <c r="N33" s="34">
        <v>430599</v>
      </c>
      <c r="O33" s="37">
        <f t="shared" si="0"/>
        <v>20.444488915571565</v>
      </c>
      <c r="P33" s="37">
        <f t="shared" si="0"/>
        <v>17.202196889278625</v>
      </c>
      <c r="Q33" s="37">
        <f t="shared" si="0"/>
        <v>20.068362066928668</v>
      </c>
      <c r="R33" s="37">
        <f t="shared" si="0"/>
        <v>24.22401805158345</v>
      </c>
      <c r="S33" s="37">
        <f t="shared" si="0"/>
        <v>7.4589982152474894</v>
      </c>
      <c r="T33" s="37">
        <f t="shared" si="0"/>
        <v>29.674509110206969</v>
      </c>
      <c r="U33" s="37">
        <f t="shared" si="0"/>
        <v>15.810654116363141</v>
      </c>
      <c r="V33" s="37">
        <f t="shared" si="0"/>
        <v>13.565777332783634</v>
      </c>
      <c r="W33" s="37">
        <f t="shared" si="0"/>
        <v>12.869869368045592</v>
      </c>
      <c r="X33" s="37">
        <f t="shared" si="0"/>
        <v>9.9165030848676832</v>
      </c>
      <c r="Y33" s="6"/>
      <c r="Z33" s="6"/>
      <c r="AA33" s="6"/>
      <c r="AB33" s="6"/>
      <c r="AC33" s="6"/>
      <c r="AD33" s="6"/>
      <c r="AE33" s="39"/>
    </row>
    <row r="34" spans="2:31" s="9" customFormat="1" ht="15.75">
      <c r="B34" s="38">
        <v>26</v>
      </c>
      <c r="C34" s="5" t="s">
        <v>134</v>
      </c>
      <c r="D34" s="34">
        <v>8904</v>
      </c>
      <c r="E34" s="34">
        <v>9826</v>
      </c>
      <c r="F34" s="35">
        <v>10914</v>
      </c>
      <c r="G34" s="36">
        <v>11797</v>
      </c>
      <c r="H34" s="36">
        <v>13573</v>
      </c>
      <c r="I34" s="36">
        <v>15403</v>
      </c>
      <c r="J34" s="36">
        <v>17868</v>
      </c>
      <c r="K34" s="36">
        <v>19974</v>
      </c>
      <c r="L34" s="36">
        <v>22697</v>
      </c>
      <c r="M34" s="36">
        <v>26810</v>
      </c>
      <c r="N34" s="40" t="s">
        <v>25</v>
      </c>
      <c r="O34" s="37">
        <f t="shared" si="0"/>
        <v>10.354896675651393</v>
      </c>
      <c r="P34" s="37">
        <f t="shared" si="0"/>
        <v>11.072664359861591</v>
      </c>
      <c r="Q34" s="37">
        <f t="shared" si="0"/>
        <v>8.0905259299981669</v>
      </c>
      <c r="R34" s="37">
        <f t="shared" si="0"/>
        <v>15.054674917351869</v>
      </c>
      <c r="S34" s="37">
        <f t="shared" si="0"/>
        <v>13.482649377440508</v>
      </c>
      <c r="T34" s="37">
        <f t="shared" si="0"/>
        <v>16.003375965720963</v>
      </c>
      <c r="U34" s="37">
        <f t="shared" si="0"/>
        <v>11.786433848220282</v>
      </c>
      <c r="V34" s="37">
        <f t="shared" si="0"/>
        <v>13.632722539301092</v>
      </c>
      <c r="W34" s="37">
        <f t="shared" si="0"/>
        <v>18.121337621712122</v>
      </c>
      <c r="X34" s="40" t="s">
        <v>25</v>
      </c>
      <c r="Y34" s="6"/>
      <c r="Z34" s="6"/>
      <c r="AA34" s="6"/>
      <c r="AB34" s="6"/>
      <c r="AC34" s="6"/>
      <c r="AD34" s="6"/>
      <c r="AE34" s="39"/>
    </row>
    <row r="35" spans="2:31" s="9" customFormat="1" ht="15.75">
      <c r="B35" s="38">
        <v>27</v>
      </c>
      <c r="C35" s="5" t="s">
        <v>137</v>
      </c>
      <c r="D35" s="40">
        <v>260841</v>
      </c>
      <c r="E35" s="40">
        <v>293172</v>
      </c>
      <c r="F35" s="41">
        <v>336317</v>
      </c>
      <c r="G35" s="42">
        <v>383026</v>
      </c>
      <c r="H35" s="42">
        <v>444685</v>
      </c>
      <c r="I35" s="42">
        <v>523394</v>
      </c>
      <c r="J35" s="42">
        <v>600286</v>
      </c>
      <c r="K35" s="42">
        <v>685496</v>
      </c>
      <c r="L35" s="42">
        <v>780399</v>
      </c>
      <c r="M35" s="42">
        <v>862746</v>
      </c>
      <c r="N35" s="40">
        <v>976297</v>
      </c>
      <c r="O35" s="37">
        <f t="shared" si="0"/>
        <v>12.394907242343036</v>
      </c>
      <c r="P35" s="37">
        <f t="shared" si="0"/>
        <v>14.71661686654933</v>
      </c>
      <c r="Q35" s="37">
        <f t="shared" si="0"/>
        <v>13.888385065280673</v>
      </c>
      <c r="R35" s="37">
        <f t="shared" ref="R35:X68" si="1">(H35-G35)*100/G35</f>
        <v>16.097862808268889</v>
      </c>
      <c r="S35" s="37">
        <f t="shared" si="1"/>
        <v>17.699944904820267</v>
      </c>
      <c r="T35" s="37">
        <f t="shared" si="1"/>
        <v>14.691035816230221</v>
      </c>
      <c r="U35" s="37">
        <f t="shared" si="1"/>
        <v>14.194900430794654</v>
      </c>
      <c r="V35" s="37">
        <f t="shared" si="1"/>
        <v>13.844427976239103</v>
      </c>
      <c r="W35" s="37">
        <f t="shared" si="1"/>
        <v>10.551909984507924</v>
      </c>
      <c r="X35" s="37">
        <f t="shared" si="1"/>
        <v>13.161579421985151</v>
      </c>
      <c r="Y35" s="6"/>
      <c r="Z35" s="6"/>
      <c r="AA35" s="6"/>
      <c r="AB35" s="6"/>
      <c r="AC35" s="6"/>
      <c r="AD35" s="6"/>
      <c r="AE35" s="39"/>
    </row>
    <row r="36" spans="2:31" s="43" customFormat="1" ht="15.75">
      <c r="B36" s="38">
        <v>28</v>
      </c>
      <c r="C36" s="5" t="s">
        <v>141</v>
      </c>
      <c r="D36" s="34">
        <v>24786</v>
      </c>
      <c r="E36" s="34">
        <v>29968</v>
      </c>
      <c r="F36" s="35">
        <v>36795</v>
      </c>
      <c r="G36" s="36">
        <v>45856</v>
      </c>
      <c r="H36" s="36">
        <v>56025</v>
      </c>
      <c r="I36" s="36">
        <v>70730</v>
      </c>
      <c r="J36" s="36">
        <v>83969</v>
      </c>
      <c r="K36" s="36">
        <v>97858</v>
      </c>
      <c r="L36" s="36">
        <v>108250</v>
      </c>
      <c r="M36" s="36">
        <v>122897</v>
      </c>
      <c r="N36" s="34">
        <v>138723</v>
      </c>
      <c r="O36" s="37">
        <f t="shared" ref="O36:Q67" si="2">(E36-D36)*100/D36</f>
        <v>20.906963608488663</v>
      </c>
      <c r="P36" s="37">
        <f t="shared" si="2"/>
        <v>22.780966364121731</v>
      </c>
      <c r="Q36" s="37">
        <f t="shared" si="2"/>
        <v>24.625628482130725</v>
      </c>
      <c r="R36" s="37">
        <f t="shared" si="1"/>
        <v>22.175942079553383</v>
      </c>
      <c r="S36" s="37">
        <f t="shared" si="1"/>
        <v>26.247211066488173</v>
      </c>
      <c r="T36" s="37">
        <f t="shared" si="1"/>
        <v>18.717658702106604</v>
      </c>
      <c r="U36" s="37">
        <f t="shared" si="1"/>
        <v>16.540628088937584</v>
      </c>
      <c r="V36" s="37">
        <f t="shared" si="1"/>
        <v>10.619469026548673</v>
      </c>
      <c r="W36" s="37">
        <f t="shared" si="1"/>
        <v>13.530715935334873</v>
      </c>
      <c r="X36" s="37">
        <f t="shared" si="1"/>
        <v>12.877450222544082</v>
      </c>
      <c r="Y36" s="6"/>
      <c r="Z36" s="6"/>
      <c r="AA36" s="6"/>
      <c r="AB36" s="6"/>
      <c r="AC36" s="6"/>
      <c r="AD36" s="6"/>
      <c r="AE36" s="39"/>
    </row>
    <row r="37" spans="2:31" s="9" customFormat="1" ht="15.75">
      <c r="B37" s="38">
        <v>29</v>
      </c>
      <c r="C37" s="5" t="s">
        <v>144</v>
      </c>
      <c r="D37" s="40">
        <v>208656</v>
      </c>
      <c r="E37" s="40">
        <v>230245</v>
      </c>
      <c r="F37" s="41">
        <v>261682</v>
      </c>
      <c r="G37" s="42">
        <v>299483</v>
      </c>
      <c r="H37" s="42">
        <v>341942</v>
      </c>
      <c r="I37" s="42">
        <v>398880</v>
      </c>
      <c r="J37" s="42">
        <v>460959</v>
      </c>
      <c r="K37" s="42">
        <v>528316</v>
      </c>
      <c r="L37" s="42">
        <v>603311</v>
      </c>
      <c r="M37" s="42">
        <v>706561</v>
      </c>
      <c r="N37" s="40">
        <v>800868</v>
      </c>
      <c r="O37" s="37">
        <f t="shared" si="2"/>
        <v>10.346695038724024</v>
      </c>
      <c r="P37" s="37">
        <f t="shared" si="2"/>
        <v>13.653716693087798</v>
      </c>
      <c r="Q37" s="37">
        <f t="shared" si="2"/>
        <v>14.445395556438731</v>
      </c>
      <c r="R37" s="37">
        <f t="shared" si="1"/>
        <v>14.177432441908222</v>
      </c>
      <c r="S37" s="37">
        <f t="shared" si="1"/>
        <v>16.651361926876486</v>
      </c>
      <c r="T37" s="37">
        <f t="shared" si="1"/>
        <v>15.563327316486161</v>
      </c>
      <c r="U37" s="37">
        <f t="shared" si="1"/>
        <v>14.612362487770062</v>
      </c>
      <c r="V37" s="37">
        <f t="shared" si="1"/>
        <v>14.195102930821704</v>
      </c>
      <c r="W37" s="37">
        <f t="shared" si="1"/>
        <v>17.113893166211124</v>
      </c>
      <c r="X37" s="37">
        <f t="shared" si="1"/>
        <v>13.347325991669509</v>
      </c>
      <c r="Y37" s="6"/>
      <c r="Z37" s="6"/>
      <c r="AA37" s="6"/>
      <c r="AB37" s="6"/>
      <c r="AC37" s="6"/>
      <c r="AD37" s="6"/>
      <c r="AE37" s="39"/>
    </row>
    <row r="38" spans="2:31" s="9" customFormat="1" ht="15.75">
      <c r="B38" s="38">
        <v>30</v>
      </c>
      <c r="C38" s="5" t="s">
        <v>179</v>
      </c>
      <c r="D38" s="40">
        <v>1813</v>
      </c>
      <c r="E38" s="40">
        <v>2044</v>
      </c>
      <c r="F38" s="41">
        <v>2538</v>
      </c>
      <c r="G38" s="42">
        <v>2990</v>
      </c>
      <c r="H38" s="42">
        <v>3480</v>
      </c>
      <c r="I38" s="42">
        <v>4120</v>
      </c>
      <c r="J38" s="42">
        <v>4343</v>
      </c>
      <c r="K38" s="42">
        <v>4994</v>
      </c>
      <c r="L38" s="42">
        <v>5633</v>
      </c>
      <c r="M38" s="42">
        <v>6150</v>
      </c>
      <c r="N38" s="40" t="s">
        <v>25</v>
      </c>
      <c r="O38" s="37">
        <f t="shared" si="2"/>
        <v>12.741312741312742</v>
      </c>
      <c r="P38" s="37">
        <f t="shared" si="2"/>
        <v>24.168297455968688</v>
      </c>
      <c r="Q38" s="37">
        <f t="shared" si="2"/>
        <v>17.80929866036249</v>
      </c>
      <c r="R38" s="37">
        <f t="shared" si="1"/>
        <v>16.387959866220736</v>
      </c>
      <c r="S38" s="37">
        <f t="shared" si="1"/>
        <v>18.390804597701148</v>
      </c>
      <c r="T38" s="37">
        <f t="shared" si="1"/>
        <v>5.4126213592233006</v>
      </c>
      <c r="U38" s="37">
        <f t="shared" si="1"/>
        <v>14.989638498733594</v>
      </c>
      <c r="V38" s="37">
        <f t="shared" si="1"/>
        <v>12.795354425310373</v>
      </c>
      <c r="W38" s="37">
        <f t="shared" si="1"/>
        <v>9.1780578732469369</v>
      </c>
      <c r="X38" s="40" t="s">
        <v>25</v>
      </c>
      <c r="Y38" s="6"/>
      <c r="Z38" s="6"/>
      <c r="AA38" s="6"/>
      <c r="AB38" s="6"/>
      <c r="AC38" s="6"/>
      <c r="AD38" s="6"/>
      <c r="AE38" s="39"/>
    </row>
    <row r="39" spans="2:31" s="9" customFormat="1" ht="15.75">
      <c r="B39" s="38">
        <v>31</v>
      </c>
      <c r="C39" s="5" t="s">
        <v>44</v>
      </c>
      <c r="D39" s="34">
        <v>8504</v>
      </c>
      <c r="E39" s="34">
        <v>10185</v>
      </c>
      <c r="F39" s="35">
        <v>12276</v>
      </c>
      <c r="G39" s="36">
        <v>13669</v>
      </c>
      <c r="H39" s="36">
        <v>15334</v>
      </c>
      <c r="I39" s="36">
        <v>17577</v>
      </c>
      <c r="J39" s="36">
        <v>20014</v>
      </c>
      <c r="K39" s="36">
        <v>22826</v>
      </c>
      <c r="L39" s="36">
        <v>25046</v>
      </c>
      <c r="M39" s="36">
        <v>29076</v>
      </c>
      <c r="N39" s="40" t="s">
        <v>25</v>
      </c>
      <c r="O39" s="37">
        <f t="shared" si="2"/>
        <v>19.767168391345248</v>
      </c>
      <c r="P39" s="37">
        <f t="shared" si="2"/>
        <v>20.530191458026511</v>
      </c>
      <c r="Q39" s="37">
        <f t="shared" si="2"/>
        <v>11.347344411860542</v>
      </c>
      <c r="R39" s="37">
        <f t="shared" si="1"/>
        <v>12.180847172433975</v>
      </c>
      <c r="S39" s="37">
        <f t="shared" si="1"/>
        <v>14.627624885874527</v>
      </c>
      <c r="T39" s="37">
        <f t="shared" si="1"/>
        <v>13.864709563634294</v>
      </c>
      <c r="U39" s="37">
        <f t="shared" si="1"/>
        <v>14.050164884580793</v>
      </c>
      <c r="V39" s="37">
        <f t="shared" si="1"/>
        <v>9.7257513361955663</v>
      </c>
      <c r="W39" s="37">
        <f t="shared" si="1"/>
        <v>16.090393675636829</v>
      </c>
      <c r="X39" s="40" t="s">
        <v>25</v>
      </c>
      <c r="Y39" s="6"/>
      <c r="Z39" s="6"/>
      <c r="AA39" s="6"/>
      <c r="AB39" s="6"/>
      <c r="AC39" s="6"/>
      <c r="AD39" s="6"/>
      <c r="AE39" s="39"/>
    </row>
    <row r="40" spans="2:31" s="9" customFormat="1" ht="15.75">
      <c r="B40" s="38">
        <v>32</v>
      </c>
      <c r="C40" s="5" t="s">
        <v>180</v>
      </c>
      <c r="D40" s="34">
        <v>100325</v>
      </c>
      <c r="E40" s="34">
        <v>115374</v>
      </c>
      <c r="F40" s="35">
        <v>135584</v>
      </c>
      <c r="G40" s="36">
        <v>157947</v>
      </c>
      <c r="H40" s="36">
        <v>189533</v>
      </c>
      <c r="I40" s="36">
        <v>217619</v>
      </c>
      <c r="J40" s="36">
        <v>252753</v>
      </c>
      <c r="K40" s="36">
        <v>287107</v>
      </c>
      <c r="L40" s="36">
        <v>334915</v>
      </c>
      <c r="M40" s="36">
        <v>391125</v>
      </c>
      <c r="N40" s="34">
        <v>451154</v>
      </c>
      <c r="O40" s="37">
        <f t="shared" si="2"/>
        <v>15.00024919013207</v>
      </c>
      <c r="P40" s="37">
        <f t="shared" si="2"/>
        <v>17.516944892263421</v>
      </c>
      <c r="Q40" s="37">
        <f t="shared" si="2"/>
        <v>16.493834080717487</v>
      </c>
      <c r="R40" s="37">
        <f t="shared" si="1"/>
        <v>19.997847379184158</v>
      </c>
      <c r="S40" s="37">
        <f t="shared" si="1"/>
        <v>14.818527644262478</v>
      </c>
      <c r="T40" s="37">
        <f t="shared" si="1"/>
        <v>16.144730009787747</v>
      </c>
      <c r="U40" s="37">
        <f t="shared" si="1"/>
        <v>13.591925714037025</v>
      </c>
      <c r="V40" s="37">
        <f t="shared" si="1"/>
        <v>16.651631621660218</v>
      </c>
      <c r="W40" s="37">
        <f t="shared" si="1"/>
        <v>16.783362942836241</v>
      </c>
      <c r="X40" s="37">
        <f t="shared" si="1"/>
        <v>15.347778843080857</v>
      </c>
      <c r="Y40" s="6"/>
      <c r="Z40" s="6"/>
      <c r="AA40" s="6"/>
      <c r="AB40" s="6"/>
      <c r="AC40" s="6"/>
      <c r="AD40" s="6"/>
      <c r="AE40" s="39"/>
    </row>
    <row r="41" spans="2:31" s="9" customFormat="1" ht="16.5" thickBot="1">
      <c r="B41" s="44">
        <v>33</v>
      </c>
      <c r="C41" s="18" t="s">
        <v>113</v>
      </c>
      <c r="D41" s="34">
        <v>5754</v>
      </c>
      <c r="E41" s="34">
        <v>7977</v>
      </c>
      <c r="F41" s="35">
        <v>8335</v>
      </c>
      <c r="G41" s="36">
        <v>9251</v>
      </c>
      <c r="H41" s="36">
        <v>10050</v>
      </c>
      <c r="I41" s="36">
        <v>12304</v>
      </c>
      <c r="J41" s="36">
        <v>13092</v>
      </c>
      <c r="K41" s="36">
        <v>14661</v>
      </c>
      <c r="L41" s="36">
        <v>16795</v>
      </c>
      <c r="M41" s="36">
        <v>21077</v>
      </c>
      <c r="N41" s="34">
        <v>25819</v>
      </c>
      <c r="O41" s="37">
        <f>(E41-D41)*100/D41</f>
        <v>38.633993743482797</v>
      </c>
      <c r="P41" s="37">
        <f t="shared" si="2"/>
        <v>4.487902720320923</v>
      </c>
      <c r="Q41" s="37">
        <f t="shared" si="2"/>
        <v>10.989802039592082</v>
      </c>
      <c r="R41" s="37">
        <f t="shared" si="1"/>
        <v>8.6369041184736783</v>
      </c>
      <c r="S41" s="37">
        <f t="shared" si="1"/>
        <v>22.427860696517413</v>
      </c>
      <c r="T41" s="37">
        <f t="shared" si="1"/>
        <v>6.4044213263979195</v>
      </c>
      <c r="U41" s="37">
        <f t="shared" si="1"/>
        <v>11.98441796516957</v>
      </c>
      <c r="V41" s="37">
        <f t="shared" si="1"/>
        <v>14.555623763726894</v>
      </c>
      <c r="W41" s="37">
        <f t="shared" si="1"/>
        <v>25.495683239059243</v>
      </c>
      <c r="X41" s="37">
        <f t="shared" si="1"/>
        <v>22.49845803482469</v>
      </c>
      <c r="Y41" s="6"/>
      <c r="Z41" s="6"/>
      <c r="AA41" s="6"/>
      <c r="AB41" s="6"/>
      <c r="AC41" s="39"/>
      <c r="AD41" s="6"/>
      <c r="AE41" s="6"/>
    </row>
    <row r="42" spans="2:31" ht="16.5" thickBot="1">
      <c r="B42" s="45" t="s">
        <v>181</v>
      </c>
      <c r="C42" s="46"/>
      <c r="D42" s="47">
        <v>2971464</v>
      </c>
      <c r="E42" s="47">
        <v>3390503</v>
      </c>
      <c r="F42" s="48">
        <v>3953276</v>
      </c>
      <c r="G42" s="47">
        <v>4582086</v>
      </c>
      <c r="H42" s="47">
        <v>5303567</v>
      </c>
      <c r="I42" s="47">
        <v>6108903</v>
      </c>
      <c r="J42" s="47">
        <v>7248860</v>
      </c>
      <c r="K42" s="47">
        <v>8391691</v>
      </c>
      <c r="L42" s="47">
        <v>9388876</v>
      </c>
      <c r="M42" s="47">
        <v>10472807</v>
      </c>
      <c r="N42" s="49" t="s">
        <v>25</v>
      </c>
      <c r="O42" s="50">
        <f>(E42-D42)*100/D42</f>
        <v>14.102105897968139</v>
      </c>
      <c r="P42" s="50">
        <f t="shared" si="2"/>
        <v>16.598510604473731</v>
      </c>
      <c r="Q42" s="50">
        <f t="shared" si="2"/>
        <v>15.906048553149338</v>
      </c>
      <c r="R42" s="50">
        <f t="shared" si="1"/>
        <v>15.745688753986721</v>
      </c>
      <c r="S42" s="50">
        <f t="shared" si="1"/>
        <v>15.18479921154951</v>
      </c>
      <c r="T42" s="50">
        <f t="shared" si="1"/>
        <v>18.660584396249213</v>
      </c>
      <c r="U42" s="50">
        <f t="shared" si="1"/>
        <v>15.765665221841779</v>
      </c>
      <c r="V42" s="50">
        <f t="shared" si="1"/>
        <v>11.883004271725449</v>
      </c>
      <c r="W42" s="50">
        <f>(M42-L42)*100/L42</f>
        <v>11.544843067476874</v>
      </c>
      <c r="X42" s="49" t="s">
        <v>25</v>
      </c>
      <c r="AE42" s="39"/>
    </row>
    <row r="43" spans="2:31" ht="18" customHeight="1">
      <c r="B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51"/>
      <c r="P43" s="51"/>
      <c r="Q43" s="51"/>
      <c r="R43" s="51"/>
      <c r="S43" s="51"/>
      <c r="T43" s="51"/>
      <c r="U43" s="51"/>
      <c r="V43" s="51"/>
      <c r="W43" s="51"/>
      <c r="X43" s="51"/>
      <c r="AE43" s="39"/>
    </row>
    <row r="44" spans="2:31" ht="15.75">
      <c r="B44" s="8" t="s">
        <v>182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52"/>
      <c r="P44" s="52"/>
      <c r="Q44" s="52"/>
      <c r="R44" s="52"/>
      <c r="S44" s="52"/>
      <c r="AE44" s="39"/>
    </row>
    <row r="45" spans="2:31" ht="15.75" customHeight="1">
      <c r="B45" s="53" t="s">
        <v>183</v>
      </c>
      <c r="C45" s="53"/>
      <c r="D45" s="53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9"/>
      <c r="Q45" s="9"/>
      <c r="R45" s="9"/>
      <c r="S45" s="9"/>
      <c r="AE45" s="39"/>
    </row>
    <row r="46" spans="2:31" ht="21.75" customHeight="1">
      <c r="B46" s="8" t="s">
        <v>184</v>
      </c>
      <c r="C46" s="8"/>
      <c r="D46" s="8"/>
      <c r="E46" s="8"/>
      <c r="F46" s="8"/>
      <c r="G46" s="8"/>
      <c r="H46" s="43"/>
      <c r="I46" s="9"/>
      <c r="J46" s="9"/>
      <c r="K46" s="9"/>
      <c r="L46" s="9"/>
      <c r="M46" s="9"/>
      <c r="N46" s="54"/>
      <c r="AE46" s="39"/>
    </row>
    <row r="47" spans="2:31" ht="15.75">
      <c r="B47" s="53" t="s">
        <v>185</v>
      </c>
      <c r="C47" s="8"/>
      <c r="D47" s="8"/>
      <c r="E47" s="8"/>
      <c r="F47" s="8"/>
      <c r="G47" s="8"/>
      <c r="H47" s="43"/>
      <c r="I47" s="9"/>
      <c r="J47" s="9"/>
      <c r="K47" s="9"/>
      <c r="L47" s="9"/>
      <c r="M47" s="9"/>
      <c r="AE47" s="39"/>
    </row>
    <row r="48" spans="2:31" ht="15.75">
      <c r="B48" s="53" t="s">
        <v>186</v>
      </c>
      <c r="C48" s="8"/>
      <c r="D48" s="8"/>
      <c r="E48" s="8"/>
      <c r="F48" s="8"/>
      <c r="G48" s="8"/>
      <c r="H48" s="43"/>
      <c r="I48" s="9"/>
      <c r="J48" s="9"/>
      <c r="K48" s="9"/>
      <c r="L48" s="9"/>
      <c r="M48" s="9"/>
      <c r="W48" s="56"/>
    </row>
    <row r="49" spans="2:13" ht="15" customHeight="1">
      <c r="B49" s="53" t="s">
        <v>187</v>
      </c>
      <c r="C49" s="43"/>
      <c r="D49" s="43"/>
      <c r="E49" s="43"/>
      <c r="F49" s="43"/>
      <c r="G49" s="43"/>
      <c r="H49" s="43"/>
      <c r="I49" s="9"/>
      <c r="J49" s="9"/>
      <c r="K49" s="9"/>
      <c r="L49" s="9"/>
      <c r="M49" s="9"/>
    </row>
  </sheetData>
  <mergeCells count="1">
    <mergeCell ref="Q4:S4"/>
  </mergeCells>
  <pageMargins left="0.35433070866141736" right="0.35433070866141736" top="0.35433070866141736" bottom="0.35433070866141736" header="0.51181102362204722" footer="0.51181102362204722"/>
  <pageSetup paperSize="9" scale="4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Meta</vt:lpstr>
      <vt:lpstr>Details</vt:lpstr>
      <vt:lpstr>SDP-Curr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 Huang</dc:creator>
  <cp:lastModifiedBy>Sile Huang</cp:lastModifiedBy>
  <dcterms:created xsi:type="dcterms:W3CDTF">2020-07-04T20:33:38Z</dcterms:created>
  <dcterms:modified xsi:type="dcterms:W3CDTF">2020-10-08T05:28:25Z</dcterms:modified>
</cp:coreProperties>
</file>