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 stimulus packages" sheetId="1" r:id="rId4"/>
    <sheet state="visible" name="Invest vs stimulus" sheetId="2" r:id="rId5"/>
    <sheet state="visible" name="CB Tracker" sheetId="3" r:id="rId6"/>
    <sheet state="visible" name="Vivideconomics" sheetId="4" r:id="rId7"/>
    <sheet state="visible" name="GDP losses" sheetId="5" r:id="rId8"/>
  </sheets>
  <definedNames>
    <definedName hidden="1" localSheetId="1" name="_xlnm._FilterDatabase">'Invest vs stimulus'!$E$1:$E$1000</definedName>
    <definedName hidden="1" localSheetId="0" name="Z_DEDD5768_0957_40B2_B9A0_DFE071D1E6C2_.wvu.FilterData">'Global stimulus packages'!$A$1:$A$1000</definedName>
    <definedName hidden="1" localSheetId="1" name="Z_DEDD5768_0957_40B2_B9A0_DFE071D1E6C2_.wvu.FilterData">'Invest vs stimulus'!$E$1:$E$1000</definedName>
    <definedName hidden="1" localSheetId="1" name="Z_96C1D578_72CD_44E3_963A_483DD6E83439_.wvu.FilterData">'Invest vs stimulus'!$D$1:$D$1000</definedName>
  </definedNames>
  <calcPr/>
  <customWorkbookViews>
    <customWorkbookView activeSheetId="0" maximized="1" tabRatio="600" windowHeight="0" windowWidth="0" guid="{96C1D578-72CD-44E3-963A-483DD6E83439}" name="Filter 2"/>
    <customWorkbookView activeSheetId="0" maximized="1" tabRatio="600" windowHeight="0" windowWidth="0" guid="{DEDD5768-0957-40B2-B9A0-DFE071D1E6C2}" name="Filter 1"/>
  </customWorkbookViews>
</workbook>
</file>

<file path=xl/sharedStrings.xml><?xml version="1.0" encoding="utf-8"?>
<sst xmlns="http://schemas.openxmlformats.org/spreadsheetml/2006/main" count="842" uniqueCount="414">
  <si>
    <t>group</t>
  </si>
  <si>
    <t>country.code</t>
  </si>
  <si>
    <t>country</t>
  </si>
  <si>
    <t>region</t>
  </si>
  <si>
    <t>ex.rate</t>
  </si>
  <si>
    <t>lcu.stim</t>
  </si>
  <si>
    <t>usd.conv</t>
  </si>
  <si>
    <t>gdp.2018</t>
  </si>
  <si>
    <t>gdp.share</t>
  </si>
  <si>
    <t>total.stim.usd</t>
  </si>
  <si>
    <t>non.health</t>
  </si>
  <si>
    <t>health</t>
  </si>
  <si>
    <t>business</t>
  </si>
  <si>
    <t>deferrals</t>
  </si>
  <si>
    <t>loans.guarantees</t>
  </si>
  <si>
    <t>other</t>
  </si>
  <si>
    <t>AFG</t>
  </si>
  <si>
    <t>Afghanistan</t>
  </si>
  <si>
    <t>ASIA</t>
  </si>
  <si>
    <t>AGO</t>
  </si>
  <si>
    <t>Angola</t>
  </si>
  <si>
    <t>MAF</t>
  </si>
  <si>
    <t>ALB</t>
  </si>
  <si>
    <t>Albania</t>
  </si>
  <si>
    <t>OECD90+EU</t>
  </si>
  <si>
    <t>-</t>
  </si>
  <si>
    <t>ARE</t>
  </si>
  <si>
    <t>United Arab Emirates</t>
  </si>
  <si>
    <t>G20</t>
  </si>
  <si>
    <t>ARG</t>
  </si>
  <si>
    <t>Argentina</t>
  </si>
  <si>
    <t>LAM</t>
  </si>
  <si>
    <t>ARM</t>
  </si>
  <si>
    <t>Armenia</t>
  </si>
  <si>
    <t>REF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</si>
  <si>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</si>
  <si>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</si>
  <si>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</si>
  <si>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</si>
  <si>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</si>
  <si>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</si>
  <si>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</si>
  <si>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</si>
  <si>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</si>
  <si>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</si>
  <si>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</si>
  <si>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</si>
  <si>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</si>
  <si>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</si>
  <si>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</si>
  <si>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</si>
  <si>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</si>
  <si>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</si>
  <si>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</si>
  <si>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</si>
  <si>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</si>
  <si>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</si>
  <si>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</si>
  <si>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</si>
  <si>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</si>
  <si>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</si>
  <si>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</si>
  <si>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</si>
  <si>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</si>
  <si>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</si>
  <si>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</si>
  <si>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</si>
  <si>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</si>
  <si>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</si>
  <si>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</si>
  <si>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</si>
  <si>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</si>
  <si>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</si>
  <si>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NA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</si>
  <si>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</si>
  <si>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</si>
  <si>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</si>
  <si>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</si>
  <si>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</si>
  <si>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</si>
  <si>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</si>
  <si>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</si>
  <si>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</si>
  <si>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</si>
  <si>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</si>
  <si>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</si>
  <si>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</si>
  <si>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</si>
  <si>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</si>
  <si>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</si>
  <si>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</si>
  <si>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the Congo</t>
  </si>
  <si>
    <t>COG</t>
  </si>
  <si>
    <t>Congo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</si>
  <si>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</si>
  <si>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</si>
  <si>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</si>
  <si>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</si>
  <si>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</si>
  <si>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</si>
  <si>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</si>
  <si>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</si>
  <si>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</si>
  <si>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</si>
  <si>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</si>
  <si>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</si>
  <si>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</si>
  <si>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</si>
  <si>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</si>
  <si>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</si>
  <si>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</si>
  <si>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</si>
  <si>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</si>
  <si>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</si>
  <si>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</si>
  <si>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</si>
  <si>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</si>
  <si>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</si>
  <si>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</si>
  <si>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</si>
  <si>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</si>
  <si>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</si>
  <si>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</si>
  <si>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</si>
  <si>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</si>
  <si>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</si>
  <si>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</si>
  <si>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</si>
  <si>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</si>
  <si>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</si>
  <si>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</t>
  </si>
  <si>
    <t>European Union</t>
  </si>
  <si>
    <t>FIN</t>
  </si>
  <si>
    <t>Finland</t>
  </si>
  <si>
    <t>FJI</t>
  </si>
  <si>
    <t>Fiji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</si>
  <si>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</si>
  <si>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</si>
  <si>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</si>
  <si>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</si>
  <si>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</si>
  <si>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</si>
  <si>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</si>
  <si>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</si>
  <si>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</si>
  <si>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</si>
  <si>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</si>
  <si>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</si>
  <si>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</si>
  <si>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</si>
  <si>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</si>
  <si>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</si>
  <si>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</si>
  <si>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</si>
  <si>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GTM</t>
  </si>
  <si>
    <t>Guatemala</t>
  </si>
  <si>
    <t>GUM</t>
  </si>
  <si>
    <t>Guam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</si>
  <si>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</si>
  <si>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</si>
  <si>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</si>
  <si>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</si>
  <si>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</si>
  <si>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</si>
  <si>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</si>
  <si>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</si>
  <si>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</si>
  <si>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</si>
  <si>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</si>
  <si>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</si>
  <si>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</si>
  <si>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</si>
  <si>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</si>
  <si>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</si>
  <si>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</si>
  <si>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</si>
  <si>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</si>
  <si>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</si>
  <si>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</si>
  <si>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</si>
  <si>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</si>
  <si>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</si>
  <si>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</si>
  <si>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</si>
  <si>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</si>
  <si>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</si>
  <si>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</si>
  <si>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</si>
  <si>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</si>
  <si>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</si>
  <si>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</si>
  <si>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</si>
  <si>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</si>
  <si>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</si>
  <si>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</si>
  <si>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</si>
  <si>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</si>
  <si>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</si>
  <si>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</si>
  <si>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</si>
  <si>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</si>
  <si>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South Korea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</si>
  <si>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</si>
  <si>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</si>
  <si>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</si>
  <si>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</si>
  <si>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</si>
  <si>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</si>
  <si>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</si>
  <si>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</si>
  <si>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</si>
  <si>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Libyan Arab Jamahiriya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</si>
  <si>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</si>
  <si>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</si>
  <si>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</si>
  <si>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</si>
  <si>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</si>
  <si>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</si>
  <si>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</si>
  <si>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</si>
  <si>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</si>
  <si>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</si>
  <si>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</si>
  <si>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</si>
  <si>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MAR</t>
  </si>
  <si>
    <t>Morocco</t>
  </si>
  <si>
    <t>MDA</t>
  </si>
  <si>
    <t>Republic of Moldova</t>
  </si>
  <si>
    <t>MDG</t>
  </si>
  <si>
    <t>Madagascar</t>
  </si>
  <si>
    <t>MDV</t>
  </si>
  <si>
    <t>Maldives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</si>
  <si>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</si>
  <si>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</si>
  <si>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</si>
  <si>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</si>
  <si>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</si>
  <si>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</si>
  <si>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</si>
  <si>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</si>
  <si>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</si>
  <si>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</si>
  <si>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</si>
  <si>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</si>
  <si>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</si>
  <si>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</si>
  <si>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</si>
  <si>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</si>
  <si>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</si>
  <si>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</si>
  <si>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</si>
  <si>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</si>
  <si>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</si>
  <si>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</si>
  <si>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</si>
  <si>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</si>
  <si>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</si>
  <si>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</si>
  <si>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</si>
  <si>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</si>
  <si>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</si>
  <si>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</si>
  <si>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</si>
  <si>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</si>
  <si>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</si>
  <si>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</si>
  <si>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</si>
  <si>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</si>
  <si>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</si>
  <si>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</si>
  <si>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</si>
  <si>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</si>
  <si>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</si>
  <si>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</si>
  <si>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</si>
  <si>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</si>
  <si>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</si>
  <si>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</si>
  <si>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</si>
  <si>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</si>
  <si>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</si>
  <si>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</si>
  <si>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</si>
  <si>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</si>
  <si>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</si>
  <si>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</si>
  <si>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</si>
  <si>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</si>
  <si>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</si>
  <si>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</si>
  <si>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</si>
  <si>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</si>
  <si>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</si>
  <si>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</si>
  <si>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PYF</t>
  </si>
  <si>
    <t>French Polynesia</t>
  </si>
  <si>
    <t>QAT</t>
  </si>
  <si>
    <t>Qatar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</si>
  <si>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</si>
  <si>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</si>
  <si>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</si>
  <si>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</si>
  <si>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</si>
  <si>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</si>
  <si>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</si>
  <si>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</si>
  <si>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</si>
  <si>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</si>
  <si>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</si>
  <si>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</si>
  <si>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</si>
  <si>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</si>
  <si>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</si>
  <si>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</si>
  <si>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</si>
  <si>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</si>
  <si>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</si>
  <si>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</si>
  <si>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</si>
  <si>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</si>
  <si>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</si>
  <si>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</si>
  <si>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</si>
  <si>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</si>
  <si>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</si>
  <si>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</si>
  <si>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</si>
  <si>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</si>
  <si>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</si>
  <si>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</si>
  <si>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</si>
  <si>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</si>
  <si>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SYR</t>
  </si>
  <si>
    <t>Syrian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</si>
  <si>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</si>
  <si>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</si>
  <si>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</si>
  <si>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</si>
  <si>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</si>
  <si>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</si>
  <si>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</si>
  <si>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</si>
  <si>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</si>
  <si>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</si>
  <si>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</si>
  <si>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East Timor</t>
  </si>
  <si>
    <t>TTO</t>
  </si>
  <si>
    <t>Trinidad and Tobago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</si>
  <si>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</si>
  <si>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</si>
  <si>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</si>
  <si>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</si>
  <si>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</si>
  <si>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</si>
  <si>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</si>
  <si>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</si>
  <si>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</si>
  <si>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</si>
  <si>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</si>
  <si>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</si>
  <si>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</si>
  <si>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</si>
  <si>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UZB</t>
  </si>
  <si>
    <t>Uzbekistan</t>
  </si>
  <si>
    <t>VEN</t>
  </si>
  <si>
    <t>Venezuela</t>
  </si>
  <si>
    <t>VNM</t>
  </si>
  <si>
    <t>Vietnam</t>
  </si>
  <si>
    <t>WSM</t>
  </si>
  <si>
    <t>Samoa</t>
  </si>
  <si>
    <t>ZAF</t>
  </si>
  <si>
    <t>South Africa</t>
  </si>
  <si>
    <t>ZMB</t>
  </si>
  <si>
    <t>Zambia</t>
  </si>
  <si>
    <t>ZWE</t>
  </si>
  <si>
    <t>Zimbabwe</t>
  </si>
  <si>
    <t>classification</t>
  </si>
  <si>
    <t>variable</t>
  </si>
  <si>
    <t>tempo</t>
  </si>
  <si>
    <t>1.5C</t>
  </si>
  <si>
    <t>CPol</t>
  </si>
  <si>
    <t>shift</t>
  </si>
  <si>
    <t>net shift</t>
  </si>
  <si>
    <t>stimulus</t>
  </si>
  <si>
    <t>Diff stimulus shift</t>
  </si>
  <si>
    <t>Diff stimulus total investments</t>
  </si>
  <si>
    <t>stimulus/ net shift</t>
  </si>
  <si>
    <t>Stimulus/investmen</t>
  </si>
  <si>
    <t>Stimulus/additional investment</t>
  </si>
  <si>
    <t>Fossil fuels</t>
  </si>
  <si>
    <t>annual</t>
  </si>
  <si>
    <t>five.yr</t>
  </si>
  <si>
    <t>Low carbon sources</t>
  </si>
  <si>
    <t>OECD+</t>
  </si>
  <si>
    <t>World</t>
  </si>
  <si>
    <t>amount</t>
  </si>
  <si>
    <t>purpose</t>
  </si>
  <si>
    <t>transport/electric vehicles</t>
  </si>
  <si>
    <t>largest share to energy efficiency (home insulation)</t>
  </si>
  <si>
    <t>largest share goes to "green jobs" (almost 50 bn); then agriculture (17 bn); then industry (11 bn)</t>
  </si>
  <si>
    <t>very detailed; largest share goes to cutting the levy on renewable energy (12 bn);then hydrogen (7 bn); then public transport (&gt;5 bn)</t>
  </si>
  <si>
    <t>trees</t>
  </si>
  <si>
    <t>infrastructure; renewables/hydrogen; industry generally</t>
  </si>
  <si>
    <t>majority for energy efficiency (home insulation); some funds for steel, automotive and negative emissions</t>
  </si>
  <si>
    <t>TOTAL</t>
  </si>
  <si>
    <t>total.fiscal.stim</t>
  </si>
  <si>
    <t>United States</t>
  </si>
  <si>
    <t>Vivideconomics report; comissioned by Finance for Biodiversity initiative</t>
  </si>
  <si>
    <t>Advanced Economies</t>
  </si>
  <si>
    <t>Emerging and Developing Europe</t>
  </si>
  <si>
    <t>Emerging and Developing Asia</t>
  </si>
  <si>
    <t>Latin America and the Caribbean</t>
  </si>
  <si>
    <t>Middle East and Central Asia</t>
  </si>
  <si>
    <t>Sub-Saharan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</si>
</sst>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name val="Arial"/>
    </font>
    <font>
      <color rgb="FF000000"/>
      <name val="Arial"/>
    </font>
    <font>
      <color rgb="FFFF0000"/>
      <name val="Arial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4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3" fontId="4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4" xfId="0" applyAlignment="1" applyFont="1" applyNumberFormat="1">
      <alignment readingOrder="0"/>
    </xf>
    <xf borderId="0" fillId="0" fontId="5" numFmtId="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right" shrinkToFit="0" vertical="bottom" wrapText="0"/>
    </xf>
    <xf borderId="0" fillId="2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2" fontId="6" numFmtId="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2" fontId="6" numFmtId="0" xfId="0" applyAlignment="1" applyFont="1">
      <alignment horizontal="right" shrinkToFit="0" vertical="bottom" wrapText="0"/>
    </xf>
    <xf borderId="0" fillId="2" fontId="3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7" numFmtId="11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1" xfId="0" applyAlignment="1" applyFont="1" applyNumberFormat="1">
      <alignment horizontal="right" readingOrder="0" shrinkToFit="0" vertical="bottom" wrapText="0"/>
    </xf>
    <xf borderId="0" fillId="0" fontId="1" numFmtId="1" xfId="0" applyFont="1" applyNumberFormat="1"/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</row>
    <row r="2">
      <c r="A2" s="5"/>
      <c r="B2" s="1" t="s">
        <v>16</v>
      </c>
      <c r="C2" s="1" t="s">
        <v>17</v>
      </c>
      <c r="D2" s="1" t="s">
        <v>18</v>
      </c>
      <c r="E2" s="6">
        <v>72.08324718</v>
      </c>
      <c r="F2" s="6">
        <v>8.0E9</v>
      </c>
      <c r="G2" s="6">
        <v>1.109827916E8</v>
      </c>
      <c r="H2" s="6">
        <v>1.9362969582E10</v>
      </c>
      <c r="I2" s="6">
        <v>0.005</v>
      </c>
      <c r="J2" s="7">
        <v>9.681484791E7</v>
      </c>
      <c r="K2" s="8"/>
      <c r="L2" s="9">
        <v>1.936296958E7</v>
      </c>
      <c r="M2" s="8"/>
      <c r="N2" s="8"/>
      <c r="O2" s="8"/>
      <c r="P2" s="10">
        <v>7.745187833E7</v>
      </c>
    </row>
    <row r="3">
      <c r="A3" s="5"/>
      <c r="B3" s="1" t="s">
        <v>19</v>
      </c>
      <c r="C3" s="1" t="s">
        <v>20</v>
      </c>
      <c r="D3" s="1" t="s">
        <v>21</v>
      </c>
      <c r="E3" s="6">
        <v>252.8557477</v>
      </c>
      <c r="F3" s="5"/>
      <c r="G3" s="5"/>
      <c r="H3" s="11">
        <v>1.05751E11</v>
      </c>
      <c r="I3" s="5"/>
      <c r="J3" s="7">
        <v>4.0E7</v>
      </c>
      <c r="K3" s="8"/>
      <c r="L3" s="9">
        <v>4.0E7</v>
      </c>
      <c r="M3" s="8"/>
      <c r="N3" s="8"/>
      <c r="O3" s="8"/>
      <c r="P3" s="10">
        <v>0.0</v>
      </c>
    </row>
    <row r="4">
      <c r="A4" s="5"/>
      <c r="B4" s="1" t="s">
        <v>22</v>
      </c>
      <c r="C4" s="1" t="s">
        <v>23</v>
      </c>
      <c r="D4" s="1" t="s">
        <v>24</v>
      </c>
      <c r="E4" s="6">
        <v>107.9891667</v>
      </c>
      <c r="F4" s="6">
        <v>4.5E10</v>
      </c>
      <c r="G4" s="6">
        <v>4.167084661E8</v>
      </c>
      <c r="H4" s="6">
        <v>1.5102500898E10</v>
      </c>
      <c r="I4" s="6">
        <v>0.028</v>
      </c>
      <c r="J4" s="7">
        <v>4.2287002508E8</v>
      </c>
      <c r="K4" s="3" t="s">
        <v>25</v>
      </c>
      <c r="L4" s="9">
        <v>3.241065848E7</v>
      </c>
      <c r="M4" s="9">
        <v>1.250125398E8</v>
      </c>
      <c r="N4" s="3" t="s">
        <v>25</v>
      </c>
      <c r="O4" s="9">
        <v>2.407648915E8</v>
      </c>
      <c r="P4" s="10">
        <v>2.46819353E7</v>
      </c>
    </row>
    <row r="5">
      <c r="A5" s="5"/>
      <c r="B5" s="1" t="s">
        <v>26</v>
      </c>
      <c r="C5" s="1" t="s">
        <v>27</v>
      </c>
      <c r="D5" s="1" t="s">
        <v>21</v>
      </c>
      <c r="E5" s="6">
        <v>3.6725</v>
      </c>
      <c r="F5" s="6">
        <v>2.65E10</v>
      </c>
      <c r="G5" s="6">
        <v>7.215793057E9</v>
      </c>
      <c r="H5" s="11">
        <v>4.14179E11</v>
      </c>
      <c r="I5" s="5"/>
      <c r="J5" s="7">
        <v>7.2157930565E9</v>
      </c>
      <c r="K5" s="9" t="s">
        <v>25</v>
      </c>
      <c r="L5" s="9" t="s">
        <v>25</v>
      </c>
      <c r="M5" s="9" t="s">
        <v>25</v>
      </c>
      <c r="N5" s="9" t="s">
        <v>25</v>
      </c>
      <c r="O5" s="9" t="s">
        <v>25</v>
      </c>
      <c r="P5" s="10">
        <v>7.215793057E9</v>
      </c>
    </row>
    <row r="6">
      <c r="A6" s="1" t="s">
        <v>28</v>
      </c>
      <c r="B6" s="1" t="s">
        <v>29</v>
      </c>
      <c r="C6" s="1" t="s">
        <v>30</v>
      </c>
      <c r="D6" s="1" t="s">
        <v>31</v>
      </c>
      <c r="E6" s="6">
        <v>28.09499167</v>
      </c>
      <c r="F6" s="5"/>
      <c r="G6" s="6">
        <v>0.0</v>
      </c>
      <c r="H6" s="11">
        <v>5.19872E11</v>
      </c>
      <c r="I6" s="6">
        <v>0.049</v>
      </c>
      <c r="J6" s="7">
        <v>2.03E10</v>
      </c>
      <c r="K6" s="9">
        <v>1.1E10</v>
      </c>
      <c r="L6" s="9">
        <v>1.0E9</v>
      </c>
      <c r="M6" s="3" t="s">
        <v>25</v>
      </c>
      <c r="N6" s="3" t="s">
        <v>25</v>
      </c>
      <c r="O6" s="9">
        <v>8.3E9</v>
      </c>
      <c r="P6" s="4"/>
    </row>
    <row r="7">
      <c r="A7" s="5"/>
      <c r="B7" s="1" t="s">
        <v>32</v>
      </c>
      <c r="C7" s="1" t="s">
        <v>33</v>
      </c>
      <c r="D7" s="1" t="s">
        <v>34</v>
      </c>
      <c r="E7" s="6">
        <v>482.9879466</v>
      </c>
      <c r="F7" s="5"/>
      <c r="G7" s="6">
        <v>0.0</v>
      </c>
      <c r="H7" s="6">
        <v>1.2433089919E10</v>
      </c>
      <c r="I7" s="5"/>
      <c r="J7" s="7">
        <v>1.379E8</v>
      </c>
      <c r="K7" s="8"/>
      <c r="L7" s="8"/>
      <c r="M7" s="8"/>
      <c r="N7" s="8"/>
      <c r="O7" s="8"/>
      <c r="P7" s="10">
        <v>1.379E8</v>
      </c>
    </row>
    <row r="8">
      <c r="A8" s="1" t="s">
        <v>28</v>
      </c>
      <c r="B8" s="1" t="s">
        <v>35</v>
      </c>
      <c r="C8" s="1" t="s">
        <v>36</v>
      </c>
      <c r="D8" s="1" t="s">
        <v>24</v>
      </c>
      <c r="E8" s="6">
        <v>1.338412146</v>
      </c>
      <c r="F8" s="11">
        <v>2.285E11</v>
      </c>
      <c r="G8" s="11">
        <v>1.70725E11</v>
      </c>
      <c r="H8" s="11">
        <v>1.4339E12</v>
      </c>
      <c r="I8" s="5"/>
      <c r="J8" s="7">
        <v>1.33E11</v>
      </c>
      <c r="K8" s="9">
        <v>1.07E11</v>
      </c>
      <c r="L8" s="9">
        <v>3.0E9</v>
      </c>
      <c r="M8" s="3" t="s">
        <v>25</v>
      </c>
      <c r="N8" s="3" t="s">
        <v>25</v>
      </c>
      <c r="O8" s="9">
        <v>2.3E10</v>
      </c>
      <c r="P8" s="4"/>
    </row>
    <row r="9">
      <c r="A9" s="5"/>
      <c r="B9" s="1" t="s">
        <v>37</v>
      </c>
      <c r="C9" s="1" t="s">
        <v>38</v>
      </c>
      <c r="D9" s="1" t="s">
        <v>24</v>
      </c>
      <c r="E9" s="6">
        <v>0.92</v>
      </c>
      <c r="F9" s="6">
        <v>4.5E10</v>
      </c>
      <c r="G9" s="6">
        <v>4.8913043478E10</v>
      </c>
      <c r="H9" s="11">
        <v>4.55286E11</v>
      </c>
      <c r="I9" s="6">
        <v>0.09</v>
      </c>
      <c r="J9" s="7">
        <v>4.891304347826E10</v>
      </c>
      <c r="K9" s="8"/>
      <c r="L9" s="9">
        <v>4.347826087E9</v>
      </c>
      <c r="M9" s="8"/>
      <c r="N9" s="9">
        <v>1.0869565217E10</v>
      </c>
      <c r="O9" s="9">
        <v>9782608.696</v>
      </c>
      <c r="P9" s="10">
        <v>3.3685869565E10</v>
      </c>
    </row>
    <row r="10">
      <c r="A10" s="5"/>
      <c r="B10" s="1" t="s">
        <v>39</v>
      </c>
      <c r="C10" s="1" t="s">
        <v>40</v>
      </c>
      <c r="D10" s="1" t="s">
        <v>34</v>
      </c>
      <c r="E10" s="6">
        <v>1.700016667</v>
      </c>
      <c r="F10" s="5"/>
      <c r="G10" s="6">
        <v>0.0</v>
      </c>
      <c r="H10" s="6">
        <v>4.6939529412E10</v>
      </c>
      <c r="I10" s="5"/>
      <c r="J10" s="7">
        <v>1.94603974471E9</v>
      </c>
      <c r="K10" s="8"/>
      <c r="L10" s="9">
        <v>4882305.075</v>
      </c>
      <c r="M10" s="9">
        <v>1.94115744E9</v>
      </c>
      <c r="N10" s="8"/>
      <c r="O10" s="8"/>
      <c r="P10" s="10">
        <v>0.0</v>
      </c>
    </row>
    <row r="11">
      <c r="A11" s="5"/>
      <c r="B11" s="1" t="s">
        <v>41</v>
      </c>
      <c r="C11" s="1" t="s">
        <v>42</v>
      </c>
      <c r="D11" s="1" t="s">
        <v>21</v>
      </c>
      <c r="E11" s="6">
        <v>1782.876875</v>
      </c>
      <c r="F11" s="5"/>
      <c r="G11" s="6">
        <v>0.0</v>
      </c>
      <c r="H11" s="6">
        <v>3.036931818E9</v>
      </c>
      <c r="I11" s="6">
        <v>0.026</v>
      </c>
      <c r="J11" s="7">
        <v>7.896022727E7</v>
      </c>
      <c r="K11" s="9">
        <v>2.63E7</v>
      </c>
      <c r="L11" s="8"/>
      <c r="M11" s="8"/>
      <c r="N11" s="8"/>
      <c r="O11" s="8"/>
      <c r="P11" s="10">
        <v>5.266022727E7</v>
      </c>
    </row>
    <row r="12">
      <c r="A12" s="5"/>
      <c r="B12" s="1" t="s">
        <v>43</v>
      </c>
      <c r="C12" s="1" t="s">
        <v>44</v>
      </c>
      <c r="D12" s="1" t="s">
        <v>24</v>
      </c>
      <c r="E12" s="6">
        <v>0.92</v>
      </c>
      <c r="F12" s="6">
        <v>6.63E10</v>
      </c>
      <c r="G12" s="6">
        <v>7.2065217391E10</v>
      </c>
      <c r="H12" s="11">
        <v>5.42761E11</v>
      </c>
      <c r="I12" s="6">
        <v>0.135</v>
      </c>
      <c r="J12" s="7">
        <v>7.406521739E10</v>
      </c>
      <c r="K12" s="9">
        <v>4.673913043E9</v>
      </c>
      <c r="L12" s="9">
        <v>2.0E9</v>
      </c>
      <c r="M12" s="9" t="s">
        <v>25</v>
      </c>
      <c r="N12" s="9" t="s">
        <v>25</v>
      </c>
      <c r="O12" s="9">
        <v>5.652173913E10</v>
      </c>
      <c r="P12" s="10">
        <v>1.0869565217E10</v>
      </c>
    </row>
    <row r="13">
      <c r="A13" s="5"/>
      <c r="B13" s="1" t="s">
        <v>45</v>
      </c>
      <c r="C13" s="1" t="s">
        <v>46</v>
      </c>
      <c r="D13" s="1" t="s">
        <v>21</v>
      </c>
      <c r="E13" s="6">
        <v>555.4464584</v>
      </c>
      <c r="F13" s="11">
        <v>1.5E11</v>
      </c>
      <c r="G13" s="6">
        <v>2.700530316E8</v>
      </c>
      <c r="H13" s="6">
        <v>1.0354274635E10</v>
      </c>
      <c r="I13" s="6">
        <v>0.001</v>
      </c>
      <c r="J13" s="7">
        <v>2.7005303163E8</v>
      </c>
      <c r="K13" s="9">
        <v>9.001767721E7</v>
      </c>
      <c r="L13" s="9">
        <v>1.080212127E8</v>
      </c>
      <c r="M13" s="9">
        <v>7.201414177E7</v>
      </c>
      <c r="N13" s="8"/>
      <c r="O13" s="8"/>
      <c r="P13" s="10">
        <v>0.0</v>
      </c>
    </row>
    <row r="14">
      <c r="A14" s="5"/>
      <c r="B14" s="1" t="s">
        <v>47</v>
      </c>
      <c r="C14" s="1" t="s">
        <v>48</v>
      </c>
      <c r="D14" s="1" t="s">
        <v>21</v>
      </c>
      <c r="E14" s="6">
        <v>555.7178304</v>
      </c>
      <c r="F14" s="5"/>
      <c r="G14" s="6">
        <v>0.0</v>
      </c>
      <c r="H14" s="6">
        <v>1.4124775069E10</v>
      </c>
      <c r="I14" s="5"/>
      <c r="J14" s="12">
        <v>0.0</v>
      </c>
      <c r="K14" s="8"/>
      <c r="L14" s="8"/>
      <c r="M14" s="8"/>
      <c r="N14" s="8"/>
      <c r="O14" s="8"/>
      <c r="P14" s="10">
        <v>0.0</v>
      </c>
    </row>
    <row r="15">
      <c r="A15" s="5"/>
      <c r="B15" s="1" t="s">
        <v>49</v>
      </c>
      <c r="C15" s="1" t="s">
        <v>50</v>
      </c>
      <c r="D15" s="1" t="s">
        <v>18</v>
      </c>
      <c r="E15" s="6">
        <v>83.46620192</v>
      </c>
      <c r="F15" s="5"/>
      <c r="G15" s="6">
        <v>0.0</v>
      </c>
      <c r="H15" s="11">
        <v>2.74025E11</v>
      </c>
      <c r="I15" s="5"/>
      <c r="J15" s="7">
        <v>7.2771970692E9</v>
      </c>
      <c r="K15" s="9">
        <v>4.480855621E8</v>
      </c>
      <c r="L15" s="9" t="s">
        <v>25</v>
      </c>
      <c r="M15" s="9">
        <v>5.990448691E8</v>
      </c>
      <c r="N15" s="9" t="s">
        <v>25</v>
      </c>
      <c r="O15" s="9">
        <v>6.230066638E9</v>
      </c>
      <c r="P15" s="10">
        <v>0.0</v>
      </c>
    </row>
    <row r="16">
      <c r="A16" s="5"/>
      <c r="B16" s="1" t="s">
        <v>51</v>
      </c>
      <c r="C16" s="1" t="s">
        <v>52</v>
      </c>
      <c r="D16" s="1" t="s">
        <v>24</v>
      </c>
      <c r="E16" s="6">
        <v>1.657041667</v>
      </c>
      <c r="F16" s="5"/>
      <c r="G16" s="6">
        <v>0.0</v>
      </c>
      <c r="H16" s="6">
        <v>6.5132951116E10</v>
      </c>
      <c r="I16" s="6">
        <v>0.021</v>
      </c>
      <c r="J16" s="7">
        <v>4.1E9</v>
      </c>
      <c r="K16" s="9">
        <v>9.0E8</v>
      </c>
      <c r="L16" s="9">
        <v>3.0E8</v>
      </c>
      <c r="M16" s="9" t="s">
        <v>25</v>
      </c>
      <c r="N16" s="9">
        <v>3.0E8</v>
      </c>
      <c r="O16" s="9">
        <v>2.6E9</v>
      </c>
      <c r="P16" s="10">
        <v>0.0</v>
      </c>
    </row>
    <row r="17">
      <c r="A17" s="5"/>
      <c r="B17" s="1" t="s">
        <v>53</v>
      </c>
      <c r="C17" s="1" t="s">
        <v>54</v>
      </c>
      <c r="D17" s="1" t="s">
        <v>21</v>
      </c>
      <c r="E17" s="6">
        <v>0.376</v>
      </c>
      <c r="F17" s="6">
        <v>5.6E8</v>
      </c>
      <c r="G17" s="6">
        <v>1.489361702E9</v>
      </c>
      <c r="H17" s="6">
        <v>3.7746196809E10</v>
      </c>
      <c r="I17" s="6">
        <v>0.042</v>
      </c>
      <c r="J17" s="7">
        <v>1.58534026596E9</v>
      </c>
      <c r="K17" s="9">
        <v>1.462765957E7</v>
      </c>
      <c r="L17" s="9">
        <v>4.707446809E8</v>
      </c>
      <c r="M17" s="8"/>
      <c r="N17" s="8"/>
      <c r="O17" s="8"/>
      <c r="P17" s="10">
        <v>1.099967926E9</v>
      </c>
    </row>
    <row r="18">
      <c r="A18" s="5"/>
      <c r="B18" s="1" t="s">
        <v>55</v>
      </c>
      <c r="C18" s="1" t="s">
        <v>56</v>
      </c>
      <c r="D18" s="1" t="s">
        <v>31</v>
      </c>
      <c r="E18" s="6">
        <v>1.0</v>
      </c>
      <c r="F18" s="6">
        <v>6.57E7</v>
      </c>
      <c r="G18" s="6">
        <v>6.57E7</v>
      </c>
      <c r="H18" s="6">
        <v>1.24245E10</v>
      </c>
      <c r="I18" s="6">
        <v>0.006</v>
      </c>
      <c r="J18" s="7">
        <v>7.4547E7</v>
      </c>
      <c r="K18" s="9">
        <v>1.18E7</v>
      </c>
      <c r="L18" s="9">
        <v>4000000.0</v>
      </c>
      <c r="M18" s="8"/>
      <c r="N18" s="9">
        <v>3.0E7</v>
      </c>
      <c r="O18" s="9">
        <v>2.0E7</v>
      </c>
      <c r="P18" s="10">
        <v>8747000.0</v>
      </c>
    </row>
    <row r="19">
      <c r="A19" s="5"/>
      <c r="B19" s="1" t="s">
        <v>57</v>
      </c>
      <c r="C19" s="1" t="s">
        <v>58</v>
      </c>
      <c r="D19" s="1" t="s">
        <v>24</v>
      </c>
      <c r="E19" s="6">
        <v>1.656985441</v>
      </c>
      <c r="F19" s="6">
        <v>1.0E9</v>
      </c>
      <c r="G19" s="6">
        <v>1.656985441E9</v>
      </c>
      <c r="H19" s="6">
        <v>2.0161865419E10</v>
      </c>
      <c r="I19" s="5"/>
      <c r="J19" s="7">
        <v>1.65698544114E9</v>
      </c>
      <c r="K19" s="8"/>
      <c r="L19" s="9">
        <v>3.017528022E7</v>
      </c>
      <c r="M19" s="8"/>
      <c r="N19" s="8"/>
      <c r="O19" s="9">
        <v>3.017528022E8</v>
      </c>
      <c r="P19" s="13">
        <v>1.32505735876E9</v>
      </c>
    </row>
    <row r="20">
      <c r="A20" s="5"/>
      <c r="B20" s="1" t="s">
        <v>59</v>
      </c>
      <c r="C20" s="1" t="s">
        <v>60</v>
      </c>
      <c r="D20" s="1" t="s">
        <v>34</v>
      </c>
      <c r="E20" s="6">
        <v>2.037608333</v>
      </c>
      <c r="F20" s="5"/>
      <c r="G20" s="6">
        <v>0.0</v>
      </c>
      <c r="H20" s="6">
        <v>5.9662495092E10</v>
      </c>
      <c r="I20" s="5"/>
      <c r="J20" s="12">
        <v>0.0</v>
      </c>
      <c r="K20" s="8"/>
      <c r="L20" s="8"/>
      <c r="M20" s="8"/>
      <c r="N20" s="8"/>
      <c r="O20" s="8"/>
      <c r="P20" s="10">
        <v>0.0</v>
      </c>
    </row>
    <row r="21">
      <c r="A21" s="5"/>
      <c r="B21" s="1" t="s">
        <v>61</v>
      </c>
      <c r="C21" s="1" t="s">
        <v>62</v>
      </c>
      <c r="D21" s="1" t="s">
        <v>31</v>
      </c>
      <c r="E21" s="6">
        <v>2.0</v>
      </c>
      <c r="F21" s="6">
        <v>2.5E7</v>
      </c>
      <c r="G21" s="6">
        <v>1.25E7</v>
      </c>
      <c r="H21" s="6">
        <v>1.871203164E9</v>
      </c>
      <c r="I21" s="6">
        <v>0.01</v>
      </c>
      <c r="J21" s="7">
        <v>1.871203164E7</v>
      </c>
      <c r="K21" s="8"/>
      <c r="L21" s="8"/>
      <c r="M21" s="8"/>
      <c r="N21" s="8"/>
      <c r="O21" s="8"/>
      <c r="P21" s="10">
        <v>1.871203164E7</v>
      </c>
    </row>
    <row r="22">
      <c r="A22" s="5"/>
      <c r="B22" s="1" t="s">
        <v>63</v>
      </c>
      <c r="C22" s="1" t="s">
        <v>64</v>
      </c>
      <c r="D22" s="1" t="s">
        <v>31</v>
      </c>
      <c r="E22" s="6">
        <v>6.91</v>
      </c>
      <c r="F22" s="5"/>
      <c r="G22" s="6">
        <v>0.0</v>
      </c>
      <c r="H22" s="6">
        <v>4.0287647757E10</v>
      </c>
      <c r="I22" s="5"/>
      <c r="J22" s="7">
        <v>5.06E8</v>
      </c>
      <c r="K22" s="9">
        <v>8.7E7</v>
      </c>
      <c r="L22" s="9">
        <v>2.0E8</v>
      </c>
      <c r="M22" s="9">
        <v>2.19E8</v>
      </c>
      <c r="N22" s="8"/>
      <c r="O22" s="8"/>
      <c r="P22" s="10">
        <v>0.0</v>
      </c>
    </row>
    <row r="23">
      <c r="A23" s="1" t="s">
        <v>28</v>
      </c>
      <c r="B23" s="1" t="s">
        <v>65</v>
      </c>
      <c r="C23" s="1" t="s">
        <v>66</v>
      </c>
      <c r="D23" s="1" t="s">
        <v>31</v>
      </c>
      <c r="E23" s="6">
        <v>3.653825361</v>
      </c>
      <c r="F23" s="5"/>
      <c r="G23" s="6">
        <v>0.0</v>
      </c>
      <c r="H23" s="11">
        <v>1.86863E12</v>
      </c>
      <c r="I23" s="6">
        <v>0.11</v>
      </c>
      <c r="J23" s="7">
        <v>1.95E11</v>
      </c>
      <c r="K23" s="9">
        <v>7.4E10</v>
      </c>
      <c r="L23" s="9">
        <v>1.2E10</v>
      </c>
      <c r="M23" s="3" t="s">
        <v>25</v>
      </c>
      <c r="N23" s="9">
        <v>3.8E10</v>
      </c>
      <c r="O23" s="9">
        <v>7.1E10</v>
      </c>
      <c r="P23" s="4"/>
    </row>
    <row r="24">
      <c r="A24" s="5"/>
      <c r="B24" s="1" t="s">
        <v>67</v>
      </c>
      <c r="C24" s="1" t="s">
        <v>68</v>
      </c>
      <c r="D24" s="1" t="s">
        <v>31</v>
      </c>
      <c r="E24" s="6">
        <v>2.0</v>
      </c>
      <c r="F24" s="5"/>
      <c r="G24" s="6">
        <v>0.0</v>
      </c>
      <c r="H24" s="6">
        <v>5.145E9</v>
      </c>
      <c r="I24" s="5"/>
      <c r="J24" s="12">
        <v>0.0</v>
      </c>
      <c r="K24" s="8"/>
      <c r="L24" s="8"/>
      <c r="M24" s="8"/>
      <c r="N24" s="8"/>
      <c r="O24" s="8"/>
      <c r="P24" s="10">
        <v>0.0</v>
      </c>
    </row>
    <row r="25">
      <c r="A25" s="5"/>
      <c r="B25" s="1" t="s">
        <v>69</v>
      </c>
      <c r="C25" s="1" t="s">
        <v>70</v>
      </c>
      <c r="D25" s="1" t="s">
        <v>18</v>
      </c>
      <c r="E25" s="6">
        <v>1.348918565</v>
      </c>
      <c r="F25" s="5"/>
      <c r="G25" s="6">
        <v>0.0</v>
      </c>
      <c r="H25" s="6">
        <v>1.3567351175E10</v>
      </c>
      <c r="I25" s="5"/>
      <c r="J25" s="12">
        <v>0.0</v>
      </c>
      <c r="K25" s="8"/>
      <c r="L25" s="8"/>
      <c r="M25" s="8"/>
      <c r="N25" s="8"/>
      <c r="O25" s="8"/>
      <c r="P25" s="10">
        <v>0.0</v>
      </c>
    </row>
    <row r="26">
      <c r="A26" s="5"/>
      <c r="B26" s="1" t="s">
        <v>71</v>
      </c>
      <c r="C26" s="1" t="s">
        <v>72</v>
      </c>
      <c r="D26" s="1" t="s">
        <v>18</v>
      </c>
      <c r="E26" s="1" t="s">
        <v>73</v>
      </c>
      <c r="F26" s="5"/>
      <c r="G26" s="14" t="e">
        <v>#VALUE!</v>
      </c>
      <c r="H26" s="6">
        <v>2.446674101E9</v>
      </c>
      <c r="I26" s="5"/>
      <c r="J26" s="7">
        <v>4.3395924E7</v>
      </c>
      <c r="K26" s="8"/>
      <c r="L26" s="9">
        <v>4.3395924E7</v>
      </c>
      <c r="M26" s="8"/>
      <c r="N26" s="8"/>
      <c r="O26" s="8"/>
      <c r="P26" s="10">
        <v>0.0</v>
      </c>
    </row>
    <row r="27">
      <c r="A27" s="5"/>
      <c r="B27" s="1" t="s">
        <v>74</v>
      </c>
      <c r="C27" s="1" t="s">
        <v>75</v>
      </c>
      <c r="D27" s="1" t="s">
        <v>21</v>
      </c>
      <c r="E27" s="6">
        <v>10.199975</v>
      </c>
      <c r="F27" s="6">
        <v>2.0E9</v>
      </c>
      <c r="G27" s="6">
        <v>1.96078912E8</v>
      </c>
      <c r="H27" s="6">
        <v>1.8616018903E10</v>
      </c>
      <c r="I27" s="6">
        <v>0.011</v>
      </c>
      <c r="J27" s="7">
        <v>2.0477620794E8</v>
      </c>
      <c r="K27" s="8"/>
      <c r="L27" s="9">
        <v>4.656874159E7</v>
      </c>
      <c r="M27" s="8"/>
      <c r="N27" s="8"/>
      <c r="O27" s="9">
        <v>9.803945598E7</v>
      </c>
      <c r="P27" s="10">
        <v>6.016801037E7</v>
      </c>
    </row>
    <row r="28">
      <c r="A28" s="5"/>
      <c r="B28" s="1" t="s">
        <v>76</v>
      </c>
      <c r="C28" s="1" t="s">
        <v>77</v>
      </c>
      <c r="D28" s="1" t="s">
        <v>21</v>
      </c>
      <c r="E28" s="6">
        <v>555.7178304</v>
      </c>
      <c r="F28" s="6">
        <v>2.7E10</v>
      </c>
      <c r="G28" s="6">
        <v>4.858580834E7</v>
      </c>
      <c r="H28" s="6">
        <v>2.219894702E9</v>
      </c>
      <c r="I28" s="6">
        <v>0.019</v>
      </c>
      <c r="J28" s="7">
        <v>4.217799934E7</v>
      </c>
      <c r="K28" s="8"/>
      <c r="L28" s="8"/>
      <c r="M28" s="8"/>
      <c r="N28" s="8"/>
      <c r="O28" s="8"/>
      <c r="P28" s="10">
        <v>4.217799934E7</v>
      </c>
    </row>
    <row r="29">
      <c r="A29" s="1" t="s">
        <v>28</v>
      </c>
      <c r="B29" s="1" t="s">
        <v>78</v>
      </c>
      <c r="C29" s="1" t="s">
        <v>79</v>
      </c>
      <c r="D29" s="1" t="s">
        <v>24</v>
      </c>
      <c r="E29" s="6">
        <v>1.295817928</v>
      </c>
      <c r="F29" s="5"/>
      <c r="G29" s="6">
        <v>0.0</v>
      </c>
      <c r="H29" s="11">
        <v>1.71334E12</v>
      </c>
      <c r="I29" s="6">
        <v>0.098</v>
      </c>
      <c r="J29" s="7">
        <v>1.98E11</v>
      </c>
      <c r="K29" s="9">
        <v>8.4E10</v>
      </c>
      <c r="L29" s="9">
        <v>3.0E9</v>
      </c>
      <c r="M29" s="3" t="s">
        <v>25</v>
      </c>
      <c r="N29" s="9">
        <v>6.1E10</v>
      </c>
      <c r="O29" s="9">
        <v>5.0E10</v>
      </c>
      <c r="P29" s="4"/>
    </row>
    <row r="30">
      <c r="A30" s="5"/>
      <c r="B30" s="1" t="s">
        <v>80</v>
      </c>
      <c r="C30" s="1" t="s">
        <v>81</v>
      </c>
      <c r="D30" s="1" t="s">
        <v>24</v>
      </c>
      <c r="E30" s="6">
        <v>0.977883333</v>
      </c>
      <c r="F30" s="6">
        <v>7.3E10</v>
      </c>
      <c r="G30" s="6">
        <v>7.4651031991E10</v>
      </c>
      <c r="H30" s="11">
        <v>7.0514E11</v>
      </c>
      <c r="I30" s="5"/>
      <c r="J30" s="7">
        <v>7.4E10</v>
      </c>
      <c r="K30" s="9">
        <v>2.9E10</v>
      </c>
      <c r="L30" s="9">
        <v>3.0E9</v>
      </c>
      <c r="M30" s="9">
        <v>0.0</v>
      </c>
      <c r="N30" s="9">
        <v>0.0</v>
      </c>
      <c r="O30" s="9">
        <v>4.2E10</v>
      </c>
      <c r="P30" s="10">
        <v>0.0</v>
      </c>
    </row>
    <row r="31">
      <c r="A31" s="5"/>
      <c r="B31" s="1" t="s">
        <v>82</v>
      </c>
      <c r="C31" s="1" t="s">
        <v>83</v>
      </c>
      <c r="D31" s="1" t="s">
        <v>31</v>
      </c>
      <c r="E31" s="6">
        <v>641.2768131</v>
      </c>
      <c r="F31" s="5"/>
      <c r="G31" s="6">
        <v>1.675E10</v>
      </c>
      <c r="H31" s="11">
        <v>2.98231E11</v>
      </c>
      <c r="I31" s="5"/>
      <c r="J31" s="7">
        <v>2.76E10</v>
      </c>
      <c r="K31" s="9">
        <v>1.65E10</v>
      </c>
      <c r="L31" s="9">
        <v>1.7E9</v>
      </c>
      <c r="M31" s="9" t="s">
        <v>25</v>
      </c>
      <c r="N31" s="9">
        <v>3.8E9</v>
      </c>
      <c r="O31" s="9">
        <v>5.6E9</v>
      </c>
      <c r="P31" s="15">
        <v>0.0</v>
      </c>
    </row>
    <row r="32">
      <c r="A32" s="1" t="s">
        <v>28</v>
      </c>
      <c r="B32" s="1" t="s">
        <v>84</v>
      </c>
      <c r="C32" s="1" t="s">
        <v>85</v>
      </c>
      <c r="D32" s="1" t="s">
        <v>18</v>
      </c>
      <c r="E32" s="6">
        <v>6.615957177</v>
      </c>
      <c r="F32" s="11">
        <v>4.2E12</v>
      </c>
      <c r="G32" s="11">
        <v>6.34829E11</v>
      </c>
      <c r="H32" s="11">
        <v>1.36082E13</v>
      </c>
      <c r="I32" s="6">
        <v>0.041</v>
      </c>
      <c r="J32" s="7">
        <f>sum(K32:O32)</f>
        <v>705000000000</v>
      </c>
      <c r="K32" s="9">
        <v>6.03E11</v>
      </c>
      <c r="L32" s="9">
        <v>2.2E10</v>
      </c>
      <c r="M32" s="3" t="s">
        <v>25</v>
      </c>
      <c r="N32" s="9"/>
      <c r="O32" s="9">
        <v>8.0E10</v>
      </c>
      <c r="P32" s="4"/>
    </row>
    <row r="33">
      <c r="A33" s="5"/>
      <c r="B33" s="1" t="s">
        <v>86</v>
      </c>
      <c r="C33" s="1" t="s">
        <v>87</v>
      </c>
      <c r="D33" s="1" t="s">
        <v>21</v>
      </c>
      <c r="E33" s="6">
        <v>555.7178304</v>
      </c>
      <c r="F33" s="5"/>
      <c r="G33" s="6">
        <v>0.0</v>
      </c>
      <c r="H33" s="6">
        <v>4.3007047822E10</v>
      </c>
      <c r="I33" s="5"/>
      <c r="J33" s="7">
        <v>1.03216914772E9</v>
      </c>
      <c r="K33" s="8"/>
      <c r="L33" s="9">
        <v>1.290211435E8</v>
      </c>
      <c r="M33" s="9">
        <v>7.741268608E8</v>
      </c>
      <c r="N33" s="8"/>
      <c r="O33" s="8"/>
      <c r="P33" s="10">
        <v>1.290211435E8</v>
      </c>
    </row>
    <row r="34">
      <c r="A34" s="5"/>
      <c r="B34" s="1" t="s">
        <v>88</v>
      </c>
      <c r="C34" s="1" t="s">
        <v>89</v>
      </c>
      <c r="D34" s="1" t="s">
        <v>21</v>
      </c>
      <c r="E34" s="6">
        <v>555.7178304</v>
      </c>
      <c r="F34" s="5"/>
      <c r="G34" s="6">
        <v>0.0</v>
      </c>
      <c r="H34" s="6">
        <v>3.8675205293E10</v>
      </c>
      <c r="I34" s="5"/>
      <c r="J34" s="7">
        <v>1.5007616354E8</v>
      </c>
      <c r="K34" s="8"/>
      <c r="L34" s="9">
        <v>1.05089304E8</v>
      </c>
      <c r="M34" s="8"/>
      <c r="N34" s="9">
        <v>4.498685957E7</v>
      </c>
      <c r="O34" s="8"/>
      <c r="P34" s="10">
        <v>0.0</v>
      </c>
    </row>
    <row r="35">
      <c r="A35" s="5"/>
      <c r="B35" s="1" t="s">
        <v>90</v>
      </c>
      <c r="C35" s="1" t="s">
        <v>91</v>
      </c>
      <c r="D35" s="1" t="s">
        <v>21</v>
      </c>
      <c r="E35" s="6">
        <v>1622.523502</v>
      </c>
      <c r="F35" s="5"/>
      <c r="G35" s="11">
        <v>1.35E11</v>
      </c>
      <c r="H35" s="6">
        <v>4.7227535291E10</v>
      </c>
      <c r="I35" s="6">
        <v>0.003</v>
      </c>
      <c r="J35" s="7">
        <v>1.4168260587E8</v>
      </c>
      <c r="K35" s="8"/>
      <c r="L35" s="8"/>
      <c r="M35" s="8"/>
      <c r="N35" s="8"/>
      <c r="O35" s="8"/>
      <c r="P35" s="10">
        <v>1.416826059E8</v>
      </c>
    </row>
    <row r="36">
      <c r="A36" s="5"/>
      <c r="B36" s="1" t="s">
        <v>92</v>
      </c>
      <c r="C36" s="1" t="s">
        <v>93</v>
      </c>
      <c r="D36" s="1" t="s">
        <v>21</v>
      </c>
      <c r="E36" s="6">
        <v>555.7178304</v>
      </c>
      <c r="F36" s="5"/>
      <c r="G36" s="6">
        <v>1.7E8</v>
      </c>
      <c r="H36" s="6">
        <v>1.1263682694E10</v>
      </c>
      <c r="I36" s="6">
        <v>0.016</v>
      </c>
      <c r="J36" s="7">
        <v>1.802189231E8</v>
      </c>
      <c r="K36" s="8"/>
      <c r="L36" s="8"/>
      <c r="M36" s="8"/>
      <c r="N36" s="8"/>
      <c r="O36" s="8"/>
      <c r="P36" s="10">
        <v>1.802189231E8</v>
      </c>
    </row>
    <row r="37">
      <c r="A37" s="5"/>
      <c r="B37" s="1" t="s">
        <v>94</v>
      </c>
      <c r="C37" s="1" t="s">
        <v>95</v>
      </c>
      <c r="D37" s="1" t="s">
        <v>31</v>
      </c>
      <c r="E37" s="6">
        <v>2955.70397</v>
      </c>
      <c r="F37" s="5"/>
      <c r="G37" s="6">
        <v>0.0</v>
      </c>
      <c r="H37" s="11">
        <v>3.31047E11</v>
      </c>
      <c r="I37" s="6">
        <v>0.028</v>
      </c>
      <c r="J37" s="7">
        <v>4.9E9</v>
      </c>
      <c r="K37" s="9">
        <v>1.9E9</v>
      </c>
      <c r="L37" s="9">
        <v>1.9E9</v>
      </c>
      <c r="M37" s="9" t="s">
        <v>25</v>
      </c>
      <c r="N37" s="9">
        <v>1.0E8</v>
      </c>
      <c r="O37" s="9">
        <v>1.0E9</v>
      </c>
      <c r="P37" s="10">
        <v>0.0</v>
      </c>
    </row>
    <row r="38">
      <c r="A38" s="5"/>
      <c r="B38" s="1" t="s">
        <v>96</v>
      </c>
      <c r="C38" s="1" t="s">
        <v>97</v>
      </c>
      <c r="D38" s="1" t="s">
        <v>21</v>
      </c>
      <c r="E38" s="6">
        <v>416.5848438</v>
      </c>
      <c r="F38" s="5"/>
      <c r="G38" s="6">
        <v>0.0</v>
      </c>
      <c r="H38" s="6">
        <v>1.177955049E9</v>
      </c>
      <c r="I38" s="5"/>
      <c r="J38" s="12">
        <v>0.0</v>
      </c>
      <c r="K38" s="8"/>
      <c r="L38" s="8"/>
      <c r="M38" s="8"/>
      <c r="N38" s="8"/>
      <c r="O38" s="8"/>
      <c r="P38" s="10">
        <v>0.0</v>
      </c>
    </row>
    <row r="39">
      <c r="A39" s="5"/>
      <c r="B39" s="1" t="s">
        <v>98</v>
      </c>
      <c r="C39" s="1" t="s">
        <v>99</v>
      </c>
      <c r="D39" s="1" t="s">
        <v>21</v>
      </c>
      <c r="E39" s="6">
        <v>93.41357891</v>
      </c>
      <c r="F39" s="5"/>
      <c r="G39" s="6">
        <v>0.0</v>
      </c>
      <c r="H39" s="6">
        <v>1.976814277E9</v>
      </c>
      <c r="I39" s="5"/>
      <c r="J39" s="7">
        <v>5.566642517E7</v>
      </c>
      <c r="K39" s="9">
        <v>2.355117988E7</v>
      </c>
      <c r="L39" s="8"/>
      <c r="M39" s="8"/>
      <c r="N39" s="8"/>
      <c r="O39" s="9">
        <v>3.211524529E7</v>
      </c>
      <c r="P39" s="10">
        <v>0.0</v>
      </c>
    </row>
    <row r="40">
      <c r="A40" s="5"/>
      <c r="B40" s="1" t="s">
        <v>100</v>
      </c>
      <c r="C40" s="1" t="s">
        <v>101</v>
      </c>
      <c r="D40" s="1" t="s">
        <v>31</v>
      </c>
      <c r="E40" s="6">
        <v>576.9725012</v>
      </c>
      <c r="F40" s="5"/>
      <c r="G40" s="6">
        <v>0.0</v>
      </c>
      <c r="H40" s="6">
        <v>6.0130106116E10</v>
      </c>
      <c r="I40" s="5"/>
      <c r="J40" s="7">
        <v>2.9784781706E8</v>
      </c>
      <c r="K40" s="9">
        <v>2.92474944E8</v>
      </c>
      <c r="L40" s="9">
        <v>5372873.046</v>
      </c>
      <c r="M40" s="8"/>
      <c r="N40" s="8"/>
      <c r="O40" s="8"/>
      <c r="P40" s="10">
        <v>0.0</v>
      </c>
    </row>
    <row r="41">
      <c r="A41" s="5"/>
      <c r="B41" s="1" t="s">
        <v>102</v>
      </c>
      <c r="C41" s="1" t="s">
        <v>103</v>
      </c>
      <c r="D41" s="1" t="s">
        <v>31</v>
      </c>
      <c r="E41" s="1" t="s">
        <v>73</v>
      </c>
      <c r="F41" s="5"/>
      <c r="G41" s="14" t="e">
        <v>#VALUE!</v>
      </c>
      <c r="H41" s="11">
        <v>1.00023E11</v>
      </c>
      <c r="I41" s="5"/>
      <c r="J41" s="12">
        <v>0.0</v>
      </c>
      <c r="K41" s="8"/>
      <c r="L41" s="8"/>
      <c r="M41" s="8"/>
      <c r="N41" s="8"/>
      <c r="O41" s="8"/>
      <c r="P41" s="10">
        <v>0.0</v>
      </c>
    </row>
    <row r="42">
      <c r="A42" s="5"/>
      <c r="B42" s="1" t="s">
        <v>104</v>
      </c>
      <c r="C42" s="1" t="s">
        <v>105</v>
      </c>
      <c r="D42" s="1" t="s">
        <v>24</v>
      </c>
      <c r="E42" s="6">
        <v>0.92</v>
      </c>
      <c r="F42" s="6">
        <v>1.326E9</v>
      </c>
      <c r="G42" s="6">
        <v>1.21992E9</v>
      </c>
      <c r="H42" s="6">
        <v>2.4961988663E10</v>
      </c>
      <c r="I42" s="5"/>
      <c r="J42" s="7">
        <v>1.21992E9</v>
      </c>
      <c r="K42" s="8"/>
      <c r="L42" s="9">
        <v>1.086956522E8</v>
      </c>
      <c r="M42" s="8"/>
      <c r="N42" s="8"/>
      <c r="O42" s="9">
        <v>1630434.783</v>
      </c>
      <c r="P42" s="13">
        <v>1.10959391304E9</v>
      </c>
    </row>
    <row r="43">
      <c r="A43" s="5"/>
      <c r="B43" s="1" t="s">
        <v>106</v>
      </c>
      <c r="C43" s="1" t="s">
        <v>107</v>
      </c>
      <c r="D43" s="1" t="s">
        <v>24</v>
      </c>
      <c r="E43" s="6">
        <v>0.92</v>
      </c>
      <c r="F43" s="6">
        <v>4.27E10</v>
      </c>
      <c r="G43" s="6">
        <v>4.6413043478E10</v>
      </c>
      <c r="H43" s="11">
        <v>2.45226E11</v>
      </c>
      <c r="I43" s="6">
        <v>0.047</v>
      </c>
      <c r="J43" s="7">
        <v>3.13E10</v>
      </c>
      <c r="K43" s="9">
        <v>9.0E9</v>
      </c>
      <c r="L43" s="9">
        <v>2.0E9</v>
      </c>
      <c r="M43" s="9" t="s">
        <v>25</v>
      </c>
      <c r="N43" s="9" t="s">
        <v>25</v>
      </c>
      <c r="O43" s="9">
        <v>2.03E10</v>
      </c>
      <c r="P43" s="16">
        <v>0.0</v>
      </c>
    </row>
    <row r="44">
      <c r="A44" s="1" t="s">
        <v>28</v>
      </c>
      <c r="B44" s="1" t="s">
        <v>108</v>
      </c>
      <c r="C44" s="1" t="s">
        <v>109</v>
      </c>
      <c r="D44" s="1" t="s">
        <v>24</v>
      </c>
      <c r="E44" s="6">
        <v>0.92</v>
      </c>
      <c r="F44" s="11">
        <v>1.034E12</v>
      </c>
      <c r="G44" s="11">
        <v>1.12391E12</v>
      </c>
      <c r="H44" s="11">
        <v>3.94762E12</v>
      </c>
      <c r="I44" s="5"/>
      <c r="J44" s="7">
        <v>1.447E12</v>
      </c>
      <c r="K44" s="9">
        <v>3.07E11</v>
      </c>
      <c r="L44" s="9">
        <v>2.5E10</v>
      </c>
      <c r="M44" s="3" t="s">
        <v>25</v>
      </c>
      <c r="N44" s="3" t="s">
        <v>25</v>
      </c>
      <c r="O44" s="9">
        <v>1.115E12</v>
      </c>
      <c r="P44" s="4"/>
    </row>
    <row r="45">
      <c r="A45" s="5"/>
      <c r="B45" s="1" t="s">
        <v>110</v>
      </c>
      <c r="C45" s="1" t="s">
        <v>111</v>
      </c>
      <c r="D45" s="1" t="s">
        <v>21</v>
      </c>
      <c r="E45" s="1" t="s">
        <v>73</v>
      </c>
      <c r="F45" s="5"/>
      <c r="G45" s="14" t="e">
        <v>#VALUE!</v>
      </c>
      <c r="H45" s="6">
        <v>2.955912228E9</v>
      </c>
      <c r="I45" s="6">
        <v>0.024</v>
      </c>
      <c r="J45" s="12">
        <v>0.0</v>
      </c>
      <c r="K45" s="8"/>
      <c r="L45" s="8"/>
      <c r="M45" s="8"/>
      <c r="N45" s="8"/>
      <c r="O45" s="8"/>
      <c r="P45" s="10">
        <v>0.0</v>
      </c>
    </row>
    <row r="46">
      <c r="A46" s="5"/>
      <c r="B46" s="1" t="s">
        <v>112</v>
      </c>
      <c r="C46" s="1" t="s">
        <v>113</v>
      </c>
      <c r="D46" s="1" t="s">
        <v>24</v>
      </c>
      <c r="E46" s="6">
        <v>6.314618787</v>
      </c>
      <c r="F46" s="5"/>
      <c r="G46" s="6">
        <v>0.0</v>
      </c>
      <c r="H46" s="11">
        <v>3.55675E11</v>
      </c>
      <c r="I46" s="6">
        <v>0.107</v>
      </c>
      <c r="J46" s="7">
        <v>7.3E10</v>
      </c>
      <c r="K46" s="9">
        <v>1.8E10</v>
      </c>
      <c r="L46" s="9" t="s">
        <v>25</v>
      </c>
      <c r="M46" s="9" t="s">
        <v>25</v>
      </c>
      <c r="N46" s="9">
        <v>2.4E10</v>
      </c>
      <c r="O46" s="9">
        <v>3.1E10</v>
      </c>
      <c r="P46" s="10">
        <v>0.0</v>
      </c>
    </row>
    <row r="47">
      <c r="A47" s="5"/>
      <c r="B47" s="1" t="s">
        <v>114</v>
      </c>
      <c r="C47" s="1" t="s">
        <v>115</v>
      </c>
      <c r="D47" s="1" t="s">
        <v>31</v>
      </c>
      <c r="E47" s="6">
        <v>49.50999286</v>
      </c>
      <c r="F47" s="5"/>
      <c r="G47" s="6">
        <v>0.0</v>
      </c>
      <c r="H47" s="6">
        <v>8.5555390387E10</v>
      </c>
      <c r="I47" s="5"/>
      <c r="J47" s="7">
        <v>5.76E8</v>
      </c>
      <c r="K47" s="8"/>
      <c r="L47" s="8"/>
      <c r="M47" s="8"/>
      <c r="N47" s="8"/>
      <c r="O47" s="8"/>
      <c r="P47" s="10">
        <v>5.76E8</v>
      </c>
    </row>
    <row r="48">
      <c r="A48" s="5"/>
      <c r="B48" s="1" t="s">
        <v>116</v>
      </c>
      <c r="C48" s="1" t="s">
        <v>117</v>
      </c>
      <c r="D48" s="1" t="s">
        <v>21</v>
      </c>
      <c r="E48" s="6">
        <v>116.5937917</v>
      </c>
      <c r="F48" s="6">
        <v>0.0</v>
      </c>
      <c r="G48" s="6">
        <v>0.0</v>
      </c>
      <c r="H48" s="11">
        <v>1.73758E11</v>
      </c>
      <c r="I48" s="6">
        <v>0.0</v>
      </c>
      <c r="J48" s="7">
        <v>5.1975323157E8</v>
      </c>
      <c r="K48" s="9">
        <v>9.863303899E7</v>
      </c>
      <c r="L48" s="9">
        <v>2.495844726E8</v>
      </c>
      <c r="M48" s="8"/>
      <c r="N48" s="8"/>
      <c r="O48" s="9">
        <v>1.7153572E8</v>
      </c>
      <c r="P48" s="15">
        <v>0.0</v>
      </c>
    </row>
    <row r="49">
      <c r="A49" s="5"/>
      <c r="B49" s="1" t="s">
        <v>118</v>
      </c>
      <c r="C49" s="1" t="s">
        <v>119</v>
      </c>
      <c r="D49" s="1" t="s">
        <v>31</v>
      </c>
      <c r="E49" s="6">
        <v>1.0</v>
      </c>
      <c r="F49" s="5"/>
      <c r="G49" s="6">
        <v>0.0</v>
      </c>
      <c r="H49" s="11">
        <v>1.08398E11</v>
      </c>
      <c r="I49" s="5"/>
      <c r="J49" s="7">
        <v>1.64E8</v>
      </c>
      <c r="K49" s="9">
        <v>1.14E8</v>
      </c>
      <c r="L49" s="8"/>
      <c r="M49" s="9">
        <v>5.0E7</v>
      </c>
      <c r="N49" s="8"/>
      <c r="O49" s="8"/>
      <c r="P49" s="10">
        <v>0.0</v>
      </c>
    </row>
    <row r="50">
      <c r="A50" s="5"/>
      <c r="B50" s="1" t="s">
        <v>120</v>
      </c>
      <c r="C50" s="1" t="s">
        <v>121</v>
      </c>
      <c r="D50" s="1" t="s">
        <v>21</v>
      </c>
      <c r="E50" s="6">
        <v>17.76729042</v>
      </c>
      <c r="F50" s="6">
        <v>1.0E8</v>
      </c>
      <c r="G50" s="6">
        <v>5628320.224</v>
      </c>
      <c r="H50" s="11">
        <v>2.50895E11</v>
      </c>
      <c r="I50" s="5"/>
      <c r="J50" s="7">
        <v>6.4E9</v>
      </c>
      <c r="K50" s="9">
        <v>5.7E9</v>
      </c>
      <c r="L50" s="9">
        <v>5.0E8</v>
      </c>
      <c r="M50" s="9">
        <v>0.0</v>
      </c>
      <c r="N50" s="9" t="s">
        <v>25</v>
      </c>
      <c r="O50" s="9">
        <v>2.0E8</v>
      </c>
      <c r="P50" s="10">
        <v>0.0</v>
      </c>
    </row>
    <row r="51">
      <c r="A51" s="5"/>
      <c r="B51" s="1" t="s">
        <v>122</v>
      </c>
      <c r="C51" s="1" t="s">
        <v>123</v>
      </c>
      <c r="D51" s="1" t="s">
        <v>21</v>
      </c>
      <c r="E51" s="6">
        <v>15.075</v>
      </c>
      <c r="F51" s="5"/>
      <c r="G51" s="6">
        <v>0.0</v>
      </c>
      <c r="H51" s="1" t="s">
        <v>73</v>
      </c>
      <c r="I51" s="5"/>
      <c r="J51" s="12">
        <v>0.0</v>
      </c>
      <c r="K51" s="8"/>
      <c r="L51" s="8"/>
      <c r="M51" s="8"/>
      <c r="N51" s="8"/>
      <c r="O51" s="8"/>
      <c r="P51" s="16">
        <v>0.0</v>
      </c>
    </row>
    <row r="52">
      <c r="A52" s="5"/>
      <c r="B52" s="1" t="s">
        <v>124</v>
      </c>
      <c r="C52" s="1" t="s">
        <v>125</v>
      </c>
      <c r="D52" s="1" t="s">
        <v>24</v>
      </c>
      <c r="E52" s="6">
        <v>0.92</v>
      </c>
      <c r="F52" s="5"/>
      <c r="G52" s="6">
        <v>0.0</v>
      </c>
      <c r="H52" s="11">
        <v>1.41904E12</v>
      </c>
      <c r="I52" s="5"/>
      <c r="J52" s="7">
        <v>4.532239130435E10</v>
      </c>
      <c r="K52" s="9">
        <v>2.0052826087E10</v>
      </c>
      <c r="L52" s="9">
        <v>4.615217391E9</v>
      </c>
      <c r="M52" s="9">
        <v>4.241304348E9</v>
      </c>
      <c r="N52" s="9">
        <v>1.6413043478E10</v>
      </c>
      <c r="O52" s="8"/>
      <c r="P52" s="17"/>
    </row>
    <row r="53">
      <c r="A53" s="5"/>
      <c r="B53" s="1" t="s">
        <v>126</v>
      </c>
      <c r="C53" s="1" t="s">
        <v>127</v>
      </c>
      <c r="D53" s="1" t="s">
        <v>24</v>
      </c>
      <c r="E53" s="6">
        <v>0.92</v>
      </c>
      <c r="F53" s="6">
        <v>2.346E9</v>
      </c>
      <c r="G53" s="6">
        <v>2.55E9</v>
      </c>
      <c r="H53" s="6">
        <v>3.0732144529E10</v>
      </c>
      <c r="I53" s="5"/>
      <c r="J53" s="7">
        <v>2.55E9</v>
      </c>
      <c r="K53" s="9">
        <v>2.717391304E8</v>
      </c>
      <c r="L53" s="9">
        <v>2.315217391E8</v>
      </c>
      <c r="M53" s="9">
        <v>2.173913043E8</v>
      </c>
      <c r="N53" s="8"/>
      <c r="O53" s="9">
        <v>1.684782609E9</v>
      </c>
      <c r="P53" s="10">
        <v>1.445652174E8</v>
      </c>
    </row>
    <row r="54">
      <c r="A54" s="5"/>
      <c r="B54" s="1" t="s">
        <v>128</v>
      </c>
      <c r="C54" s="1" t="s">
        <v>129</v>
      </c>
      <c r="D54" s="1" t="s">
        <v>21</v>
      </c>
      <c r="E54" s="6">
        <v>27.42938659</v>
      </c>
      <c r="F54" s="5"/>
      <c r="G54" s="6">
        <v>1.64E9</v>
      </c>
      <c r="H54" s="6">
        <v>8.4355604753E10</v>
      </c>
      <c r="I54" s="5"/>
      <c r="J54" s="7">
        <v>2.2E9</v>
      </c>
      <c r="K54" s="9">
        <v>1.1E9</v>
      </c>
      <c r="L54" s="9">
        <v>5.0E8</v>
      </c>
      <c r="M54" s="9" t="s">
        <v>25</v>
      </c>
      <c r="N54" s="9" t="s">
        <v>25</v>
      </c>
      <c r="O54" s="9">
        <v>6.0E8</v>
      </c>
      <c r="P54" s="10">
        <v>0.0</v>
      </c>
    </row>
    <row r="55">
      <c r="A55" s="1" t="s">
        <v>28</v>
      </c>
      <c r="B55" s="1" t="s">
        <v>130</v>
      </c>
      <c r="C55" s="1" t="s">
        <v>131</v>
      </c>
      <c r="D55" s="1" t="s">
        <v>130</v>
      </c>
      <c r="E55" s="6">
        <v>0.92</v>
      </c>
      <c r="F55" s="11">
        <v>5.77E11</v>
      </c>
      <c r="G55" s="11">
        <v>6.27174E11</v>
      </c>
      <c r="H55" s="11">
        <v>1.88E13</v>
      </c>
      <c r="I55" s="5"/>
      <c r="J55" s="7">
        <f>sum(K55:P55)</f>
        <v>1365000000000</v>
      </c>
      <c r="K55" s="9">
        <f>40000000000+459*10^9</f>
        <v>499000000000</v>
      </c>
      <c r="L55" s="3" t="s">
        <v>25</v>
      </c>
      <c r="M55" s="3" t="s">
        <v>25</v>
      </c>
      <c r="N55" s="3" t="s">
        <v>25</v>
      </c>
      <c r="O55" s="9">
        <f>443000000000+423*10^9</f>
        <v>866000000000</v>
      </c>
      <c r="P55" s="4"/>
    </row>
    <row r="56">
      <c r="A56" s="5"/>
      <c r="B56" s="1" t="s">
        <v>132</v>
      </c>
      <c r="C56" s="1" t="s">
        <v>133</v>
      </c>
      <c r="D56" s="1" t="s">
        <v>24</v>
      </c>
      <c r="E56" s="6">
        <v>0.92</v>
      </c>
      <c r="F56" s="5"/>
      <c r="G56" s="6">
        <v>0.0</v>
      </c>
      <c r="H56" s="11">
        <v>2.76743E11</v>
      </c>
      <c r="I56" s="5"/>
      <c r="J56" s="7">
        <v>3.2E10</v>
      </c>
      <c r="K56" s="9">
        <v>6.0E9</v>
      </c>
      <c r="L56" s="9">
        <v>2.0E9</v>
      </c>
      <c r="M56" s="9">
        <v>0.0</v>
      </c>
      <c r="N56" s="9">
        <v>6.0E9</v>
      </c>
      <c r="O56" s="9">
        <v>1.8E10</v>
      </c>
      <c r="P56" s="10">
        <v>0.0</v>
      </c>
    </row>
    <row r="57">
      <c r="A57" s="5"/>
      <c r="B57" s="1" t="s">
        <v>134</v>
      </c>
      <c r="C57" s="1" t="s">
        <v>135</v>
      </c>
      <c r="D57" s="1" t="s">
        <v>24</v>
      </c>
      <c r="E57" s="6">
        <v>2.087382441</v>
      </c>
      <c r="F57" s="6">
        <v>1.0E9</v>
      </c>
      <c r="G57" s="6">
        <v>4.790688953E8</v>
      </c>
      <c r="H57" s="6">
        <v>5.536759659E9</v>
      </c>
      <c r="I57" s="5"/>
      <c r="J57" s="7">
        <v>4.7906889532E8</v>
      </c>
      <c r="K57" s="8"/>
      <c r="L57" s="8"/>
      <c r="M57" s="8"/>
      <c r="N57" s="8"/>
      <c r="O57" s="8"/>
      <c r="P57" s="10">
        <v>4.790688953E8</v>
      </c>
    </row>
    <row r="58">
      <c r="A58" s="1" t="s">
        <v>28</v>
      </c>
      <c r="B58" s="1" t="s">
        <v>136</v>
      </c>
      <c r="C58" s="1" t="s">
        <v>137</v>
      </c>
      <c r="D58" s="1" t="s">
        <v>24</v>
      </c>
      <c r="E58" s="6">
        <v>0.92</v>
      </c>
      <c r="F58" s="11">
        <v>4.25E11</v>
      </c>
      <c r="G58" s="11">
        <v>4.61957E11</v>
      </c>
      <c r="H58" s="11">
        <v>2.77754E12</v>
      </c>
      <c r="I58" s="5"/>
      <c r="J58" s="7">
        <v>5.04E11</v>
      </c>
      <c r="K58" s="9">
        <v>5.4E10</v>
      </c>
      <c r="L58" s="9">
        <v>9.0E9</v>
      </c>
      <c r="M58" s="3" t="s">
        <v>25</v>
      </c>
      <c r="N58" s="9">
        <v>6.1E10</v>
      </c>
      <c r="O58" s="9">
        <v>3.8E11</v>
      </c>
      <c r="P58" s="4"/>
    </row>
    <row r="59">
      <c r="A59" s="5"/>
      <c r="B59" s="1" t="s">
        <v>138</v>
      </c>
      <c r="C59" s="1" t="s">
        <v>139</v>
      </c>
      <c r="D59" s="1" t="s">
        <v>21</v>
      </c>
      <c r="E59" s="6">
        <v>555.7178304</v>
      </c>
      <c r="F59" s="5"/>
      <c r="G59" s="6">
        <v>0.0</v>
      </c>
      <c r="H59" s="6">
        <v>1.6853589311E10</v>
      </c>
      <c r="I59" s="5"/>
      <c r="J59" s="7">
        <v>6.78E8</v>
      </c>
      <c r="K59" s="8"/>
      <c r="L59" s="8"/>
      <c r="M59" s="8"/>
      <c r="N59" s="8"/>
      <c r="O59" s="8"/>
      <c r="P59" s="10">
        <v>6.78E8</v>
      </c>
    </row>
    <row r="60">
      <c r="A60" s="1" t="s">
        <v>28</v>
      </c>
      <c r="B60" s="1" t="s">
        <v>140</v>
      </c>
      <c r="C60" s="1" t="s">
        <v>141</v>
      </c>
      <c r="D60" s="1" t="s">
        <v>24</v>
      </c>
      <c r="E60" s="6">
        <v>0.74953154</v>
      </c>
      <c r="F60" s="5"/>
      <c r="G60" s="6">
        <v>0.0</v>
      </c>
      <c r="H60" s="11">
        <v>2.8553E12</v>
      </c>
      <c r="I60" s="5"/>
      <c r="J60" s="7">
        <f>sum(K60:O60)</f>
        <v>577000000000</v>
      </c>
      <c r="K60" s="9">
        <f>146*10^9</f>
        <v>146000000000</v>
      </c>
      <c r="L60" s="9">
        <f>8*10^9</f>
        <v>8000000000</v>
      </c>
      <c r="M60" s="9"/>
      <c r="N60" s="3" t="s">
        <v>25</v>
      </c>
      <c r="O60" s="9">
        <f>423*10^9</f>
        <v>423000000000</v>
      </c>
      <c r="P60" s="4"/>
    </row>
    <row r="61">
      <c r="A61" s="5"/>
      <c r="B61" s="1" t="s">
        <v>142</v>
      </c>
      <c r="C61" s="1" t="s">
        <v>143</v>
      </c>
      <c r="D61" s="1" t="s">
        <v>34</v>
      </c>
      <c r="E61" s="6">
        <v>2.534110833</v>
      </c>
      <c r="F61" s="5"/>
      <c r="G61" s="6">
        <v>0.0</v>
      </c>
      <c r="H61" s="6">
        <v>1.7599660629E10</v>
      </c>
      <c r="I61" s="5"/>
      <c r="J61" s="7">
        <v>1.53801481322E9</v>
      </c>
      <c r="K61" s="9">
        <v>3.078002705E8</v>
      </c>
      <c r="L61" s="9">
        <v>2.065813354E8</v>
      </c>
      <c r="M61" s="9">
        <v>1.973078657E8</v>
      </c>
      <c r="N61" s="9">
        <v>3.531810796E8</v>
      </c>
      <c r="O61" s="9">
        <v>4.025080461E8</v>
      </c>
      <c r="P61" s="10">
        <v>7.063621592E7</v>
      </c>
    </row>
    <row r="62">
      <c r="A62" s="5"/>
      <c r="B62" s="1" t="s">
        <v>144</v>
      </c>
      <c r="C62" s="1" t="s">
        <v>145</v>
      </c>
      <c r="D62" s="1" t="s">
        <v>21</v>
      </c>
      <c r="E62" s="6">
        <v>4.586816667</v>
      </c>
      <c r="F62" s="5"/>
      <c r="G62" s="6">
        <v>0.0</v>
      </c>
      <c r="H62" s="6">
        <v>6.5556464048E10</v>
      </c>
      <c r="I62" s="5"/>
      <c r="J62" s="7">
        <v>5.0E8</v>
      </c>
      <c r="K62" s="9">
        <v>2.0E8</v>
      </c>
      <c r="L62" s="9">
        <v>1.0E8</v>
      </c>
      <c r="M62" s="9" t="s">
        <v>25</v>
      </c>
      <c r="N62" s="9" t="s">
        <v>25</v>
      </c>
      <c r="O62" s="9">
        <v>2.0E8</v>
      </c>
      <c r="P62" s="10">
        <v>0.0</v>
      </c>
    </row>
    <row r="63">
      <c r="A63" s="5"/>
      <c r="B63" s="1" t="s">
        <v>146</v>
      </c>
      <c r="C63" s="1" t="s">
        <v>147</v>
      </c>
      <c r="D63" s="1" t="s">
        <v>21</v>
      </c>
      <c r="E63" s="6">
        <v>48.15134559</v>
      </c>
      <c r="F63" s="5"/>
      <c r="G63" s="6">
        <v>0.0</v>
      </c>
      <c r="H63" s="6">
        <v>1.632823199E9</v>
      </c>
      <c r="I63" s="5"/>
      <c r="J63" s="7">
        <v>3.35E7</v>
      </c>
      <c r="K63" s="8"/>
      <c r="L63" s="8"/>
      <c r="M63" s="8"/>
      <c r="N63" s="8"/>
      <c r="O63" s="8"/>
      <c r="P63" s="10">
        <v>3.35E7</v>
      </c>
    </row>
    <row r="64">
      <c r="A64" s="5"/>
      <c r="B64" s="1" t="s">
        <v>148</v>
      </c>
      <c r="C64" s="1" t="s">
        <v>149</v>
      </c>
      <c r="D64" s="1" t="s">
        <v>21</v>
      </c>
      <c r="E64" s="1" t="s">
        <v>73</v>
      </c>
      <c r="F64" s="5"/>
      <c r="G64" s="14" t="e">
        <v>#VALUE!</v>
      </c>
      <c r="H64" s="6">
        <v>1.458156026E9</v>
      </c>
      <c r="I64" s="5"/>
      <c r="J64" s="7">
        <v>1700000.0</v>
      </c>
      <c r="K64" s="9">
        <v>900000.0</v>
      </c>
      <c r="L64" s="9">
        <v>800000.0</v>
      </c>
      <c r="M64" s="9" t="s">
        <v>25</v>
      </c>
      <c r="N64" s="9" t="s">
        <v>25</v>
      </c>
      <c r="O64" s="9" t="s">
        <v>25</v>
      </c>
      <c r="P64" s="10">
        <v>0.0</v>
      </c>
    </row>
    <row r="65">
      <c r="A65" s="5"/>
      <c r="B65" s="1" t="s">
        <v>150</v>
      </c>
      <c r="C65" s="1" t="s">
        <v>151</v>
      </c>
      <c r="D65" s="1" t="s">
        <v>21</v>
      </c>
      <c r="E65" s="6">
        <v>555.7178304</v>
      </c>
      <c r="F65" s="5"/>
      <c r="G65" s="6">
        <v>0.0</v>
      </c>
      <c r="H65" s="6">
        <v>1.343237705E10</v>
      </c>
      <c r="I65" s="5"/>
      <c r="J65" s="7">
        <v>1.611885246E7</v>
      </c>
      <c r="K65" s="8"/>
      <c r="L65" s="9">
        <v>1.611885246E7</v>
      </c>
      <c r="M65" s="8"/>
      <c r="N65" s="8"/>
      <c r="O65" s="8"/>
      <c r="P65" s="10">
        <v>0.0</v>
      </c>
    </row>
    <row r="66">
      <c r="A66" s="5"/>
      <c r="B66" s="1" t="s">
        <v>152</v>
      </c>
      <c r="C66" s="1" t="s">
        <v>153</v>
      </c>
      <c r="D66" s="1" t="s">
        <v>24</v>
      </c>
      <c r="E66" s="6">
        <v>0.92</v>
      </c>
      <c r="F66" s="6">
        <v>2.4E10</v>
      </c>
      <c r="G66" s="6">
        <v>2.6086956522E10</v>
      </c>
      <c r="H66" s="11">
        <v>2.18032E11</v>
      </c>
      <c r="I66" s="5"/>
      <c r="J66" s="7">
        <v>2.608695652174E10</v>
      </c>
      <c r="K66" s="8"/>
      <c r="L66" s="8"/>
      <c r="M66" s="8"/>
      <c r="N66" s="8"/>
      <c r="O66" s="9">
        <v>2.173913043E9</v>
      </c>
      <c r="P66" s="13">
        <v>2.391304347826E10</v>
      </c>
    </row>
    <row r="67">
      <c r="A67" s="5"/>
      <c r="B67" s="1" t="s">
        <v>154</v>
      </c>
      <c r="C67" s="1" t="s">
        <v>155</v>
      </c>
      <c r="D67" s="1" t="s">
        <v>31</v>
      </c>
      <c r="E67" s="6">
        <v>7.519164583</v>
      </c>
      <c r="F67" s="5"/>
      <c r="G67" s="6">
        <v>0.0</v>
      </c>
      <c r="H67" s="6">
        <v>7.846044792E10</v>
      </c>
      <c r="I67" s="6">
        <v>0.034</v>
      </c>
      <c r="J67" s="7">
        <v>2.66765522928E9</v>
      </c>
      <c r="K67" s="8"/>
      <c r="L67" s="8"/>
      <c r="M67" s="8"/>
      <c r="N67" s="8"/>
      <c r="O67" s="8"/>
      <c r="P67" s="10">
        <v>2.667655229E9</v>
      </c>
    </row>
    <row r="68">
      <c r="A68" s="5"/>
      <c r="B68" s="1" t="s">
        <v>156</v>
      </c>
      <c r="C68" s="1" t="s">
        <v>157</v>
      </c>
      <c r="D68" s="1" t="s">
        <v>24</v>
      </c>
      <c r="E68" s="1" t="s">
        <v>73</v>
      </c>
      <c r="F68" s="5"/>
      <c r="G68" s="14" t="e">
        <v>#VALUE!</v>
      </c>
      <c r="H68" s="6">
        <v>5.92E9</v>
      </c>
      <c r="I68" s="5"/>
      <c r="J68" s="12">
        <v>0.0</v>
      </c>
      <c r="K68" s="8"/>
      <c r="L68" s="8"/>
      <c r="M68" s="8"/>
      <c r="N68" s="8"/>
      <c r="O68" s="8"/>
      <c r="P68" s="10">
        <v>0.0</v>
      </c>
    </row>
    <row r="69">
      <c r="A69" s="5"/>
      <c r="B69" s="1" t="s">
        <v>158</v>
      </c>
      <c r="C69" s="1" t="s">
        <v>159</v>
      </c>
      <c r="D69" s="1" t="s">
        <v>31</v>
      </c>
      <c r="E69" s="6">
        <v>207.7166667</v>
      </c>
      <c r="F69" s="5"/>
      <c r="G69" s="6">
        <v>0.0</v>
      </c>
      <c r="H69" s="6">
        <v>3.878662621E9</v>
      </c>
      <c r="I69" s="5"/>
      <c r="J69" s="12">
        <v>0.0</v>
      </c>
      <c r="K69" s="8"/>
      <c r="L69" s="8"/>
      <c r="M69" s="8"/>
      <c r="N69" s="8"/>
      <c r="O69" s="8"/>
      <c r="P69" s="10">
        <v>0.0</v>
      </c>
    </row>
    <row r="70">
      <c r="A70" s="5"/>
      <c r="B70" s="1" t="s">
        <v>160</v>
      </c>
      <c r="C70" s="1" t="s">
        <v>161</v>
      </c>
      <c r="D70" s="1" t="s">
        <v>18</v>
      </c>
      <c r="E70" s="6">
        <v>7.8385</v>
      </c>
      <c r="F70" s="11">
        <v>2.875E11</v>
      </c>
      <c r="G70" s="6">
        <v>3.667793583E10</v>
      </c>
      <c r="H70" s="11">
        <v>3.62682E11</v>
      </c>
      <c r="I70" s="5"/>
      <c r="J70" s="7">
        <v>3.667793582956E10</v>
      </c>
      <c r="K70" s="9">
        <v>9.057855457E9</v>
      </c>
      <c r="L70" s="9">
        <v>3.827262869E9</v>
      </c>
      <c r="M70" s="9">
        <v>1.36505709E10</v>
      </c>
      <c r="N70" s="9">
        <v>1.0142246603E10</v>
      </c>
      <c r="O70" s="8"/>
      <c r="P70" s="10">
        <v>0.0</v>
      </c>
    </row>
    <row r="71">
      <c r="A71" s="5"/>
      <c r="B71" s="1" t="s">
        <v>162</v>
      </c>
      <c r="C71" s="1" t="s">
        <v>163</v>
      </c>
      <c r="D71" s="1" t="s">
        <v>31</v>
      </c>
      <c r="E71" s="6">
        <v>23.90272829</v>
      </c>
      <c r="F71" s="5"/>
      <c r="G71" s="6">
        <v>0.0</v>
      </c>
      <c r="H71" s="6">
        <v>2.3969890431E10</v>
      </c>
      <c r="I71" s="6">
        <v>0.1</v>
      </c>
      <c r="J71" s="7">
        <v>1.0033676991E9</v>
      </c>
      <c r="K71" s="9">
        <v>2.876386852E8</v>
      </c>
      <c r="L71" s="9">
        <v>2.157290139E8</v>
      </c>
      <c r="M71" s="9" t="s">
        <v>25</v>
      </c>
      <c r="N71" s="9" t="s">
        <v>25</v>
      </c>
      <c r="O71" s="9">
        <v>5.0E8</v>
      </c>
      <c r="P71" s="10">
        <v>0.0</v>
      </c>
    </row>
    <row r="72">
      <c r="A72" s="5"/>
      <c r="B72" s="1" t="s">
        <v>164</v>
      </c>
      <c r="C72" s="1" t="s">
        <v>165</v>
      </c>
      <c r="D72" s="1" t="s">
        <v>24</v>
      </c>
      <c r="E72" s="6">
        <v>6.27902525</v>
      </c>
      <c r="F72" s="5"/>
      <c r="G72" s="6">
        <v>0.0</v>
      </c>
      <c r="H72" s="6">
        <v>6.0971699315E10</v>
      </c>
      <c r="I72" s="5"/>
      <c r="J72" s="12">
        <v>0.0</v>
      </c>
      <c r="K72" s="8"/>
      <c r="L72" s="8"/>
      <c r="M72" s="8"/>
      <c r="N72" s="8"/>
      <c r="O72" s="8"/>
      <c r="P72" s="10">
        <v>0.0</v>
      </c>
    </row>
    <row r="73">
      <c r="A73" s="5"/>
      <c r="B73" s="1" t="s">
        <v>166</v>
      </c>
      <c r="C73" s="1" t="s">
        <v>167</v>
      </c>
      <c r="D73" s="1" t="s">
        <v>31</v>
      </c>
      <c r="E73" s="6">
        <v>68.03175398</v>
      </c>
      <c r="F73" s="5"/>
      <c r="G73" s="6">
        <v>0.0</v>
      </c>
      <c r="H73" s="6">
        <v>9.658721169E9</v>
      </c>
      <c r="I73" s="5"/>
      <c r="J73" s="7">
        <v>1.3522209636E8</v>
      </c>
      <c r="K73" s="9">
        <v>1.931744234E7</v>
      </c>
      <c r="L73" s="9">
        <v>3.863488468E7</v>
      </c>
      <c r="M73" s="8"/>
      <c r="N73" s="8"/>
      <c r="O73" s="8"/>
      <c r="P73" s="10">
        <v>7.726976935E7</v>
      </c>
    </row>
    <row r="74">
      <c r="A74" s="5"/>
      <c r="B74" s="1" t="s">
        <v>168</v>
      </c>
      <c r="C74" s="1" t="s">
        <v>169</v>
      </c>
      <c r="D74" s="1" t="s">
        <v>24</v>
      </c>
      <c r="E74" s="6">
        <v>270.2116667</v>
      </c>
      <c r="F74" s="5"/>
      <c r="G74" s="6">
        <v>0.0</v>
      </c>
      <c r="H74" s="11">
        <v>1.57883E11</v>
      </c>
      <c r="I74" s="5"/>
      <c r="J74" s="7">
        <v>9.51898263707E9</v>
      </c>
      <c r="K74" s="8"/>
      <c r="L74" s="9">
        <v>9.472974767E8</v>
      </c>
      <c r="M74" s="9">
        <v>2.465361106E9</v>
      </c>
      <c r="N74" s="8"/>
      <c r="O74" s="9">
        <v>6.106324055E9</v>
      </c>
      <c r="P74" s="10">
        <v>0.0</v>
      </c>
    </row>
    <row r="75">
      <c r="A75" s="1" t="s">
        <v>28</v>
      </c>
      <c r="B75" s="1" t="s">
        <v>170</v>
      </c>
      <c r="C75" s="1" t="s">
        <v>171</v>
      </c>
      <c r="D75" s="1" t="s">
        <v>18</v>
      </c>
      <c r="E75" s="6">
        <v>14236.93877</v>
      </c>
      <c r="F75" s="11">
        <v>6.772E14</v>
      </c>
      <c r="G75" s="6">
        <v>4.7566405305E10</v>
      </c>
      <c r="H75" s="11">
        <v>1.04217E12</v>
      </c>
      <c r="I75" s="5"/>
      <c r="J75" s="7">
        <v>4.0E10</v>
      </c>
      <c r="K75" s="9">
        <v>2.2E10</v>
      </c>
      <c r="L75" s="9">
        <v>5.0E9</v>
      </c>
      <c r="M75" s="3" t="s">
        <v>25</v>
      </c>
      <c r="N75" s="3" t="s">
        <v>25</v>
      </c>
      <c r="O75" s="9">
        <v>1.3E10</v>
      </c>
      <c r="P75" s="4"/>
    </row>
    <row r="76">
      <c r="A76" s="1" t="s">
        <v>28</v>
      </c>
      <c r="B76" s="1" t="s">
        <v>172</v>
      </c>
      <c r="C76" s="1" t="s">
        <v>173</v>
      </c>
      <c r="D76" s="1" t="s">
        <v>18</v>
      </c>
      <c r="E76" s="6">
        <v>68.38946709</v>
      </c>
      <c r="F76" s="5"/>
      <c r="G76" s="6">
        <v>0.0</v>
      </c>
      <c r="H76" s="11">
        <v>2.72E12</v>
      </c>
      <c r="I76" s="5"/>
      <c r="J76" s="7">
        <v>1.9E11</v>
      </c>
      <c r="K76" s="9">
        <v>3.3E10</v>
      </c>
      <c r="L76" s="9">
        <v>2.0E9</v>
      </c>
      <c r="M76" s="3" t="s">
        <v>25</v>
      </c>
      <c r="N76" s="9">
        <v>1.0E10</v>
      </c>
      <c r="O76" s="9">
        <v>1.45E11</v>
      </c>
      <c r="P76" s="4"/>
      <c r="Q76" s="18"/>
    </row>
    <row r="77">
      <c r="A77" s="5"/>
      <c r="B77" s="1" t="s">
        <v>174</v>
      </c>
      <c r="C77" s="1" t="s">
        <v>175</v>
      </c>
      <c r="D77" s="1" t="s">
        <v>24</v>
      </c>
      <c r="E77" s="6">
        <v>0.92</v>
      </c>
      <c r="F77" s="6">
        <v>1.33E10</v>
      </c>
      <c r="G77" s="6">
        <v>1.4456521739E10</v>
      </c>
      <c r="H77" s="11">
        <v>3.82487E11</v>
      </c>
      <c r="I77" s="5"/>
      <c r="J77" s="7">
        <v>1.445652173913E10</v>
      </c>
      <c r="K77" s="8"/>
      <c r="L77" s="9">
        <v>2.0E9</v>
      </c>
      <c r="M77" s="8"/>
      <c r="N77" s="8"/>
      <c r="O77" s="9">
        <v>5.0E9</v>
      </c>
      <c r="P77" s="10">
        <v>7.456521739E9</v>
      </c>
    </row>
    <row r="78">
      <c r="A78" s="5"/>
      <c r="B78" s="1" t="s">
        <v>176</v>
      </c>
      <c r="C78" s="1" t="s">
        <v>177</v>
      </c>
      <c r="D78" s="1" t="s">
        <v>21</v>
      </c>
      <c r="E78" s="6">
        <v>40864.32901</v>
      </c>
      <c r="F78" s="5"/>
      <c r="G78" s="6">
        <v>0.0</v>
      </c>
      <c r="H78" s="11">
        <v>4.63E11</v>
      </c>
      <c r="I78" s="6">
        <v>0.13</v>
      </c>
      <c r="J78" s="7">
        <v>6.019E10</v>
      </c>
      <c r="K78" s="9">
        <v>2.778E9</v>
      </c>
      <c r="L78" s="9">
        <v>9.26E9</v>
      </c>
      <c r="M78" s="8"/>
      <c r="N78" s="9">
        <v>2.778E10</v>
      </c>
      <c r="O78" s="9">
        <v>2.0372E10</v>
      </c>
      <c r="P78" s="10">
        <v>0.0</v>
      </c>
    </row>
    <row r="79">
      <c r="A79" s="5"/>
      <c r="B79" s="1" t="s">
        <v>178</v>
      </c>
      <c r="C79" s="1" t="s">
        <v>179</v>
      </c>
      <c r="D79" s="1" t="s">
        <v>21</v>
      </c>
      <c r="E79" s="1" t="s">
        <v>73</v>
      </c>
      <c r="F79" s="6">
        <v>2.5E7</v>
      </c>
      <c r="G79" s="14" t="e">
        <v>#VALUE!</v>
      </c>
      <c r="H79" s="11">
        <v>2.24228E11</v>
      </c>
      <c r="I79" s="5"/>
      <c r="J79" s="7">
        <v>2.5E7</v>
      </c>
      <c r="K79" s="8"/>
      <c r="L79" s="8"/>
      <c r="M79" s="8"/>
      <c r="N79" s="8"/>
      <c r="O79" s="8"/>
      <c r="P79" s="10">
        <v>2.5E7</v>
      </c>
    </row>
    <row r="80">
      <c r="A80" s="5"/>
      <c r="B80" s="1" t="s">
        <v>180</v>
      </c>
      <c r="C80" s="1" t="s">
        <v>181</v>
      </c>
      <c r="D80" s="1" t="s">
        <v>24</v>
      </c>
      <c r="E80" s="6">
        <v>108.3001763</v>
      </c>
      <c r="F80" s="11">
        <v>2.3E11</v>
      </c>
      <c r="G80" s="6">
        <v>2.123726921E9</v>
      </c>
      <c r="H80" s="6">
        <v>2.587847576E10</v>
      </c>
      <c r="I80" s="5"/>
      <c r="J80" s="7">
        <v>2.12372692126E9</v>
      </c>
      <c r="K80" s="8"/>
      <c r="L80" s="8"/>
      <c r="M80" s="8"/>
      <c r="N80" s="8"/>
      <c r="O80" s="8"/>
      <c r="P80" s="10">
        <v>2.123726921E9</v>
      </c>
    </row>
    <row r="81">
      <c r="A81" s="5"/>
      <c r="B81" s="1" t="s">
        <v>182</v>
      </c>
      <c r="C81" s="1" t="s">
        <v>183</v>
      </c>
      <c r="D81" s="1" t="s">
        <v>21</v>
      </c>
      <c r="E81" s="6">
        <v>3.590558127</v>
      </c>
      <c r="F81" s="6">
        <v>9.4E10</v>
      </c>
      <c r="G81" s="6">
        <v>2.6179773918E10</v>
      </c>
      <c r="H81" s="11">
        <v>3.70588E11</v>
      </c>
      <c r="I81" s="5"/>
      <c r="J81" s="7">
        <v>2.617977391754E10</v>
      </c>
      <c r="K81" s="9">
        <v>5.570164663E9</v>
      </c>
      <c r="L81" s="9">
        <v>3.063590565E9</v>
      </c>
      <c r="M81" s="8"/>
      <c r="N81" s="8"/>
      <c r="O81" s="9">
        <v>1.141883756E10</v>
      </c>
      <c r="P81" s="10">
        <v>6.12718113E9</v>
      </c>
    </row>
    <row r="82">
      <c r="A82" s="1" t="s">
        <v>28</v>
      </c>
      <c r="B82" s="1" t="s">
        <v>184</v>
      </c>
      <c r="C82" s="1" t="s">
        <v>185</v>
      </c>
      <c r="D82" s="1" t="s">
        <v>24</v>
      </c>
      <c r="E82" s="6">
        <v>0.92</v>
      </c>
      <c r="F82" s="11">
        <v>4.8E11</v>
      </c>
      <c r="G82" s="11">
        <v>5.21739E11</v>
      </c>
      <c r="H82" s="11">
        <v>2.08386E12</v>
      </c>
      <c r="I82" s="5"/>
      <c r="J82" s="7">
        <f>sum(K82:O82)</f>
        <v>663000000000</v>
      </c>
      <c r="K82" s="9">
        <f>53000000000+12*10^9</f>
        <v>65000000000</v>
      </c>
      <c r="L82" s="9">
        <v>7.0E9</v>
      </c>
      <c r="M82" s="3" t="s">
        <v>25</v>
      </c>
      <c r="N82" s="9">
        <v>8.0E9</v>
      </c>
      <c r="O82" s="9">
        <v>5.83E11</v>
      </c>
      <c r="P82" s="4"/>
    </row>
    <row r="83">
      <c r="A83" s="5"/>
      <c r="B83" s="1" t="s">
        <v>186</v>
      </c>
      <c r="C83" s="1" t="s">
        <v>187</v>
      </c>
      <c r="D83" s="1" t="s">
        <v>31</v>
      </c>
      <c r="E83" s="6">
        <v>128.8715191</v>
      </c>
      <c r="F83" s="5"/>
      <c r="G83" s="6">
        <v>0.0</v>
      </c>
      <c r="H83" s="6">
        <v>1.5713908816E10</v>
      </c>
      <c r="I83" s="6">
        <v>0.011</v>
      </c>
      <c r="J83" s="7">
        <v>1.7285299698E8</v>
      </c>
      <c r="K83" s="8"/>
      <c r="L83" s="8"/>
      <c r="M83" s="8"/>
      <c r="N83" s="8"/>
      <c r="O83" s="8"/>
      <c r="P83" s="10">
        <v>1.72852997E8</v>
      </c>
    </row>
    <row r="84">
      <c r="A84" s="5"/>
      <c r="B84" s="1" t="s">
        <v>188</v>
      </c>
      <c r="C84" s="1" t="s">
        <v>189</v>
      </c>
      <c r="D84" s="1" t="s">
        <v>21</v>
      </c>
      <c r="E84" s="6">
        <v>0.71</v>
      </c>
      <c r="F84" s="5"/>
      <c r="G84" s="6">
        <v>0.0</v>
      </c>
      <c r="H84" s="6">
        <v>4.2231295775E10</v>
      </c>
      <c r="I84" s="5"/>
      <c r="J84" s="7">
        <v>2.0704225352E8</v>
      </c>
      <c r="K84" s="9">
        <v>2.070422535E8</v>
      </c>
      <c r="L84" s="8"/>
      <c r="M84" s="8"/>
      <c r="N84" s="8"/>
      <c r="O84" s="8"/>
      <c r="P84" s="17"/>
    </row>
    <row r="85">
      <c r="A85" s="1" t="s">
        <v>28</v>
      </c>
      <c r="B85" s="1" t="s">
        <v>190</v>
      </c>
      <c r="C85" s="1" t="s">
        <v>191</v>
      </c>
      <c r="D85" s="1" t="s">
        <v>24</v>
      </c>
      <c r="E85" s="6">
        <v>110.4231793</v>
      </c>
      <c r="F85" s="5"/>
      <c r="G85" s="6">
        <v>0.0</v>
      </c>
      <c r="H85" s="11">
        <v>4.97132E12</v>
      </c>
      <c r="I85" s="6">
        <v>0.42</v>
      </c>
      <c r="J85" s="7">
        <v>1.964E12</v>
      </c>
      <c r="K85" s="9">
        <v>5.13E11</v>
      </c>
      <c r="L85" s="9">
        <v>3.8E10</v>
      </c>
      <c r="M85" s="3" t="s">
        <v>25</v>
      </c>
      <c r="N85" s="9">
        <v>2.44E11</v>
      </c>
      <c r="O85" s="9">
        <v>1.169E12</v>
      </c>
      <c r="P85" s="4"/>
    </row>
    <row r="86">
      <c r="A86" s="5"/>
      <c r="B86" s="1" t="s">
        <v>192</v>
      </c>
      <c r="C86" s="1" t="s">
        <v>193</v>
      </c>
      <c r="D86" s="1" t="s">
        <v>34</v>
      </c>
      <c r="E86" s="6">
        <v>344.7058333</v>
      </c>
      <c r="F86" s="11">
        <v>3.4E12</v>
      </c>
      <c r="G86" s="6">
        <v>9.863482631E9</v>
      </c>
      <c r="H86" s="11">
        <v>1.7934E11</v>
      </c>
      <c r="I86" s="5"/>
      <c r="J86" s="7">
        <v>9.86348263133E9</v>
      </c>
      <c r="K86" s="9" t="s">
        <v>25</v>
      </c>
      <c r="L86" s="9" t="s">
        <v>25</v>
      </c>
      <c r="M86" s="9" t="s">
        <v>25</v>
      </c>
      <c r="N86" s="9" t="s">
        <v>25</v>
      </c>
      <c r="O86" s="9" t="s">
        <v>25</v>
      </c>
      <c r="P86" s="10">
        <v>9.863482631E9</v>
      </c>
    </row>
    <row r="87">
      <c r="A87" s="5"/>
      <c r="B87" s="1" t="s">
        <v>194</v>
      </c>
      <c r="C87" s="1" t="s">
        <v>195</v>
      </c>
      <c r="D87" s="1" t="s">
        <v>21</v>
      </c>
      <c r="E87" s="6">
        <v>101.301574</v>
      </c>
      <c r="F87" s="6">
        <v>9.37E10</v>
      </c>
      <c r="G87" s="6">
        <v>9.249609483E8</v>
      </c>
      <c r="H87" s="6">
        <v>8.790826252E10</v>
      </c>
      <c r="I87" s="5"/>
      <c r="J87" s="7">
        <v>9.2496094833E8</v>
      </c>
      <c r="K87" s="9" t="s">
        <v>25</v>
      </c>
      <c r="L87" s="9" t="s">
        <v>25</v>
      </c>
      <c r="M87" s="9" t="s">
        <v>25</v>
      </c>
      <c r="N87" s="9" t="s">
        <v>25</v>
      </c>
      <c r="O87" s="9" t="s">
        <v>25</v>
      </c>
      <c r="P87" s="10">
        <v>9.249609483E8</v>
      </c>
    </row>
    <row r="88">
      <c r="A88" s="5"/>
      <c r="B88" s="1" t="s">
        <v>196</v>
      </c>
      <c r="C88" s="1" t="s">
        <v>197</v>
      </c>
      <c r="D88" s="1" t="s">
        <v>34</v>
      </c>
      <c r="E88" s="6">
        <v>68.84032033</v>
      </c>
      <c r="F88" s="5"/>
      <c r="G88" s="6">
        <v>0.0</v>
      </c>
      <c r="H88" s="6">
        <v>8.092836609E9</v>
      </c>
      <c r="I88" s="5"/>
      <c r="J88" s="7">
        <v>5.71E8</v>
      </c>
      <c r="K88" s="8"/>
      <c r="L88" s="9">
        <v>1.6E7</v>
      </c>
      <c r="M88" s="9">
        <v>1.5E7</v>
      </c>
      <c r="N88" s="8"/>
      <c r="O88" s="8"/>
      <c r="P88" s="10">
        <v>5.4E8</v>
      </c>
    </row>
    <row r="89">
      <c r="A89" s="5"/>
      <c r="B89" s="1" t="s">
        <v>198</v>
      </c>
      <c r="C89" s="1" t="s">
        <v>199</v>
      </c>
      <c r="D89" s="1" t="s">
        <v>18</v>
      </c>
      <c r="E89" s="6">
        <v>4051.1669</v>
      </c>
      <c r="F89" s="5"/>
      <c r="G89" s="6">
        <v>0.0</v>
      </c>
      <c r="H89" s="6">
        <v>2.4542474061E10</v>
      </c>
      <c r="I89" s="5"/>
      <c r="J89" s="7">
        <v>6.0E7</v>
      </c>
      <c r="K89" s="8"/>
      <c r="L89" s="9">
        <v>6.0E7</v>
      </c>
      <c r="M89" s="8"/>
      <c r="N89" s="8"/>
      <c r="O89" s="8"/>
      <c r="P89" s="10">
        <v>0.0</v>
      </c>
    </row>
    <row r="90">
      <c r="A90" s="1" t="s">
        <v>28</v>
      </c>
      <c r="B90" s="1" t="s">
        <v>200</v>
      </c>
      <c r="C90" s="1" t="s">
        <v>201</v>
      </c>
      <c r="D90" s="1" t="s">
        <v>18</v>
      </c>
      <c r="E90" s="6">
        <v>1100.5</v>
      </c>
      <c r="F90" s="11">
        <v>6.95E13</v>
      </c>
      <c r="G90" s="6">
        <v>6.3153112222E10</v>
      </c>
      <c r="H90" s="11">
        <v>1.61942E12</v>
      </c>
      <c r="I90" s="5"/>
      <c r="J90" s="7">
        <v>1.97E11</v>
      </c>
      <c r="K90" s="9">
        <v>4.4E10</v>
      </c>
      <c r="L90" s="9">
        <v>4.0E9</v>
      </c>
      <c r="M90" s="3" t="s">
        <v>25</v>
      </c>
      <c r="N90" s="3" t="s">
        <v>25</v>
      </c>
      <c r="O90" s="9">
        <v>1.49E11</v>
      </c>
      <c r="P90" s="4"/>
    </row>
    <row r="91">
      <c r="A91" s="5"/>
      <c r="B91" s="1" t="s">
        <v>202</v>
      </c>
      <c r="C91" s="1" t="s">
        <v>203</v>
      </c>
      <c r="D91" s="1" t="s">
        <v>21</v>
      </c>
      <c r="E91" s="6">
        <v>0.301956494</v>
      </c>
      <c r="F91" s="5"/>
      <c r="G91" s="6">
        <v>0.0</v>
      </c>
      <c r="H91" s="11">
        <v>1.40645E11</v>
      </c>
      <c r="I91" s="5"/>
      <c r="J91" s="7">
        <v>1.6E9</v>
      </c>
      <c r="K91" s="8"/>
      <c r="L91" s="8"/>
      <c r="M91" s="8"/>
      <c r="N91" s="8"/>
      <c r="O91" s="8"/>
      <c r="P91" s="10">
        <v>1.6E9</v>
      </c>
    </row>
    <row r="92">
      <c r="A92" s="5"/>
      <c r="B92" s="1" t="s">
        <v>204</v>
      </c>
      <c r="C92" s="1" t="s">
        <v>205</v>
      </c>
      <c r="D92" s="1" t="s">
        <v>18</v>
      </c>
      <c r="E92" s="6">
        <v>8489.239909</v>
      </c>
      <c r="F92" s="6">
        <v>5.4E10</v>
      </c>
      <c r="G92" s="6">
        <v>6360993.514</v>
      </c>
      <c r="H92" s="6">
        <v>1.7953786416E10</v>
      </c>
      <c r="I92" s="5"/>
      <c r="J92" s="7">
        <v>6360993.51</v>
      </c>
      <c r="K92" s="8"/>
      <c r="L92" s="8"/>
      <c r="M92" s="8"/>
      <c r="N92" s="8"/>
      <c r="O92" s="8"/>
      <c r="P92" s="13">
        <v>6360993.51</v>
      </c>
    </row>
    <row r="93">
      <c r="A93" s="5"/>
      <c r="B93" s="1" t="s">
        <v>206</v>
      </c>
      <c r="C93" s="1" t="s">
        <v>207</v>
      </c>
      <c r="D93" s="1" t="s">
        <v>21</v>
      </c>
      <c r="E93" s="6">
        <v>1507.5</v>
      </c>
      <c r="F93" s="11">
        <v>1.65E12</v>
      </c>
      <c r="G93" s="6">
        <v>1.094527363E9</v>
      </c>
      <c r="H93" s="6">
        <v>5.6639155556E10</v>
      </c>
      <c r="I93" s="5"/>
      <c r="J93" s="7">
        <v>1.09452736318E9</v>
      </c>
      <c r="K93" s="8"/>
      <c r="L93" s="8"/>
      <c r="M93" s="8"/>
      <c r="N93" s="8"/>
      <c r="O93" s="8"/>
      <c r="P93" s="13">
        <v>1.09452736318E9</v>
      </c>
    </row>
    <row r="94">
      <c r="A94" s="5"/>
      <c r="B94" s="1" t="s">
        <v>208</v>
      </c>
      <c r="C94" s="1" t="s">
        <v>209</v>
      </c>
      <c r="D94" s="1" t="s">
        <v>21</v>
      </c>
      <c r="E94" s="6">
        <v>144.0555758</v>
      </c>
      <c r="F94" s="5"/>
      <c r="G94" s="6">
        <v>0.0</v>
      </c>
      <c r="H94" s="6">
        <v>3.264E9</v>
      </c>
      <c r="I94" s="5"/>
      <c r="J94" s="12">
        <v>0.0</v>
      </c>
      <c r="K94" s="8"/>
      <c r="L94" s="8"/>
      <c r="M94" s="8"/>
      <c r="N94" s="8"/>
      <c r="O94" s="8"/>
      <c r="P94" s="10">
        <v>0.0</v>
      </c>
    </row>
    <row r="95">
      <c r="A95" s="5"/>
      <c r="B95" s="1" t="s">
        <v>210</v>
      </c>
      <c r="C95" s="1" t="s">
        <v>211</v>
      </c>
      <c r="D95" s="1" t="s">
        <v>21</v>
      </c>
      <c r="E95" s="6">
        <v>1.364966667</v>
      </c>
      <c r="F95" s="6">
        <v>5.0E8</v>
      </c>
      <c r="G95" s="6">
        <v>3.663093116E8</v>
      </c>
      <c r="H95" s="6">
        <v>4.8364208571E10</v>
      </c>
      <c r="I95" s="5"/>
      <c r="J95" s="7">
        <v>3.6630931158E8</v>
      </c>
      <c r="K95" s="8"/>
      <c r="L95" s="8"/>
      <c r="M95" s="8"/>
      <c r="N95" s="8"/>
      <c r="O95" s="8"/>
      <c r="P95" s="10">
        <v>3.663093116E8</v>
      </c>
    </row>
    <row r="96">
      <c r="A96" s="5"/>
      <c r="B96" s="1" t="s">
        <v>212</v>
      </c>
      <c r="C96" s="1" t="s">
        <v>213</v>
      </c>
      <c r="D96" s="1" t="s">
        <v>18</v>
      </c>
      <c r="E96" s="6">
        <v>162.4648587</v>
      </c>
      <c r="F96" s="5"/>
      <c r="G96" s="6">
        <v>0.0</v>
      </c>
      <c r="H96" s="6">
        <v>8.8900770858E10</v>
      </c>
      <c r="I96" s="6">
        <v>0.45</v>
      </c>
      <c r="J96" s="7">
        <v>4.000534688594E10</v>
      </c>
      <c r="K96" s="8"/>
      <c r="L96" s="8"/>
      <c r="M96" s="8"/>
      <c r="N96" s="8"/>
      <c r="O96" s="8"/>
      <c r="P96" s="13">
        <v>4.000534688594E10</v>
      </c>
    </row>
    <row r="97">
      <c r="A97" s="5"/>
      <c r="B97" s="1" t="s">
        <v>214</v>
      </c>
      <c r="C97" s="1" t="s">
        <v>215</v>
      </c>
      <c r="D97" s="1" t="s">
        <v>21</v>
      </c>
      <c r="E97" s="6">
        <v>13.24091113</v>
      </c>
      <c r="F97" s="6">
        <v>1.9E9</v>
      </c>
      <c r="G97" s="6">
        <v>1.434946569E8</v>
      </c>
      <c r="H97" s="6">
        <v>2.738786278E9</v>
      </c>
      <c r="I97" s="5"/>
      <c r="J97" s="7">
        <v>1.4349465692E8</v>
      </c>
      <c r="K97" s="9">
        <v>5.664262773E7</v>
      </c>
      <c r="L97" s="9">
        <v>2.643322628E7</v>
      </c>
      <c r="M97" s="8"/>
      <c r="N97" s="8"/>
      <c r="O97" s="9">
        <v>3.398557664E7</v>
      </c>
      <c r="P97" s="10">
        <v>2.643322628E7</v>
      </c>
    </row>
    <row r="98">
      <c r="A98" s="5"/>
      <c r="B98" s="1" t="s">
        <v>216</v>
      </c>
      <c r="C98" s="1" t="s">
        <v>217</v>
      </c>
      <c r="D98" s="1" t="s">
        <v>24</v>
      </c>
      <c r="E98" s="6">
        <v>0.92</v>
      </c>
      <c r="F98" s="6">
        <v>1.08E10</v>
      </c>
      <c r="G98" s="6">
        <v>1.1739130435E10</v>
      </c>
      <c r="H98" s="6">
        <v>5.3429066429E10</v>
      </c>
      <c r="I98" s="5"/>
      <c r="J98" s="7">
        <v>1.173913043478E10</v>
      </c>
      <c r="K98" s="9">
        <v>1.460434783E9</v>
      </c>
      <c r="L98" s="9">
        <v>5.434782609E8</v>
      </c>
      <c r="M98" s="9">
        <v>2.391304348E9</v>
      </c>
      <c r="N98" s="9">
        <v>0.0</v>
      </c>
      <c r="O98" s="9">
        <v>2.5E9</v>
      </c>
      <c r="P98" s="13">
        <v>4.84391304348E9</v>
      </c>
    </row>
    <row r="99">
      <c r="A99" s="5"/>
      <c r="B99" s="1" t="s">
        <v>218</v>
      </c>
      <c r="C99" s="1" t="s">
        <v>219</v>
      </c>
      <c r="D99" s="1" t="s">
        <v>24</v>
      </c>
      <c r="E99" s="6">
        <v>0.92</v>
      </c>
      <c r="F99" s="6">
        <v>1.04E10</v>
      </c>
      <c r="G99" s="6">
        <v>1.1304347826E10</v>
      </c>
      <c r="H99" s="6">
        <v>7.0885325883E10</v>
      </c>
      <c r="I99" s="5"/>
      <c r="J99" s="7">
        <v>1.130434782609E10</v>
      </c>
      <c r="K99" s="9">
        <v>1.447826087E9</v>
      </c>
      <c r="L99" s="9">
        <v>2.108695652E8</v>
      </c>
      <c r="M99" s="9">
        <v>7.065217391E8</v>
      </c>
      <c r="N99" s="9">
        <v>5.0E9</v>
      </c>
      <c r="O99" s="9">
        <v>3.913043478E9</v>
      </c>
      <c r="P99" s="10">
        <v>2.608695652E7</v>
      </c>
    </row>
    <row r="100">
      <c r="A100" s="5"/>
      <c r="B100" s="1" t="s">
        <v>220</v>
      </c>
      <c r="C100" s="1" t="s">
        <v>221</v>
      </c>
      <c r="D100" s="1" t="s">
        <v>24</v>
      </c>
      <c r="E100" s="6">
        <v>0.92</v>
      </c>
      <c r="F100" s="5"/>
      <c r="G100" s="6">
        <v>0.0</v>
      </c>
      <c r="H100" s="6">
        <v>3.4409229178E10</v>
      </c>
      <c r="I100" s="5"/>
      <c r="J100" s="7">
        <v>2.0E9</v>
      </c>
      <c r="K100" s="9">
        <v>8695652.174</v>
      </c>
      <c r="L100" s="9">
        <v>1.52173913E7</v>
      </c>
      <c r="M100" s="9">
        <v>2.2E8</v>
      </c>
      <c r="N100" s="8"/>
      <c r="O100" s="9">
        <v>9.0E8</v>
      </c>
      <c r="P100" s="10">
        <v>8.560869565E8</v>
      </c>
    </row>
    <row r="101">
      <c r="A101" s="5"/>
      <c r="B101" s="1" t="s">
        <v>222</v>
      </c>
      <c r="C101" s="1" t="s">
        <v>223</v>
      </c>
      <c r="D101" s="1" t="s">
        <v>18</v>
      </c>
      <c r="E101" s="6">
        <v>8.072507417</v>
      </c>
      <c r="F101" s="6">
        <v>5.36E10</v>
      </c>
      <c r="G101" s="6">
        <v>6.639820471E9</v>
      </c>
      <c r="H101" s="6">
        <v>5.508405079E10</v>
      </c>
      <c r="I101" s="6">
        <v>0.121</v>
      </c>
      <c r="J101" s="7">
        <v>6.66517014556E9</v>
      </c>
      <c r="K101" s="8"/>
      <c r="L101" s="8"/>
      <c r="M101" s="8"/>
      <c r="N101" s="8"/>
      <c r="O101" s="8"/>
      <c r="P101" s="10">
        <v>6.665170146E9</v>
      </c>
    </row>
    <row r="102">
      <c r="A102" s="5"/>
      <c r="B102" s="1" t="s">
        <v>224</v>
      </c>
      <c r="C102" s="1" t="s">
        <v>225</v>
      </c>
      <c r="D102" s="1" t="s">
        <v>21</v>
      </c>
      <c r="E102" s="6">
        <v>9.386102421</v>
      </c>
      <c r="F102" s="5"/>
      <c r="G102" s="6">
        <v>0.0</v>
      </c>
      <c r="H102" s="11">
        <v>1.17921E11</v>
      </c>
      <c r="I102" s="6">
        <v>0.027</v>
      </c>
      <c r="J102" s="7">
        <v>3.18387764886E9</v>
      </c>
      <c r="K102" s="8"/>
      <c r="L102" s="8"/>
      <c r="M102" s="8"/>
      <c r="N102" s="8"/>
      <c r="O102" s="8"/>
      <c r="P102" s="10">
        <v>3.183877649E9</v>
      </c>
    </row>
    <row r="103">
      <c r="A103" s="5"/>
      <c r="B103" s="1" t="s">
        <v>226</v>
      </c>
      <c r="C103" s="1" t="s">
        <v>227</v>
      </c>
      <c r="D103" s="1" t="s">
        <v>34</v>
      </c>
      <c r="E103" s="6">
        <v>16.80205172</v>
      </c>
      <c r="F103" s="5"/>
      <c r="G103" s="6">
        <v>0.0</v>
      </c>
      <c r="H103" s="6">
        <v>1.1443671436E10</v>
      </c>
      <c r="I103" s="5"/>
      <c r="J103" s="12">
        <v>0.0</v>
      </c>
      <c r="K103" s="8"/>
      <c r="L103" s="8"/>
      <c r="M103" s="8"/>
      <c r="N103" s="8"/>
      <c r="O103" s="8"/>
      <c r="P103" s="10">
        <v>0.0</v>
      </c>
    </row>
    <row r="104">
      <c r="A104" s="5"/>
      <c r="B104" s="1" t="s">
        <v>228</v>
      </c>
      <c r="C104" s="1" t="s">
        <v>229</v>
      </c>
      <c r="D104" s="1" t="s">
        <v>21</v>
      </c>
      <c r="E104" s="6">
        <v>3334.752255</v>
      </c>
      <c r="F104" s="5"/>
      <c r="G104" s="6">
        <v>1.6E8</v>
      </c>
      <c r="H104" s="6">
        <v>1.3853432868E10</v>
      </c>
      <c r="I104" s="5"/>
      <c r="J104" s="7">
        <v>1.6E8</v>
      </c>
      <c r="K104" s="8"/>
      <c r="L104" s="8"/>
      <c r="M104" s="8"/>
      <c r="N104" s="8"/>
      <c r="O104" s="8"/>
      <c r="P104" s="13">
        <v>1.6E8</v>
      </c>
    </row>
    <row r="105">
      <c r="A105" s="5"/>
      <c r="B105" s="1" t="s">
        <v>230</v>
      </c>
      <c r="C105" s="1" t="s">
        <v>231</v>
      </c>
      <c r="D105" s="1" t="s">
        <v>18</v>
      </c>
      <c r="E105" s="6">
        <v>15.39083727</v>
      </c>
      <c r="F105" s="6">
        <v>3.5E9</v>
      </c>
      <c r="G105" s="6">
        <v>2.274080311E8</v>
      </c>
      <c r="H105" s="6">
        <v>5.32745715E9</v>
      </c>
      <c r="I105" s="5"/>
      <c r="J105" s="7">
        <v>2.2740803107E8</v>
      </c>
      <c r="K105" s="8"/>
      <c r="L105" s="8"/>
      <c r="M105" s="8"/>
      <c r="N105" s="8"/>
      <c r="O105" s="8"/>
      <c r="P105" s="10">
        <v>2.274080311E8</v>
      </c>
    </row>
    <row r="106">
      <c r="A106" s="1" t="s">
        <v>28</v>
      </c>
      <c r="B106" s="1" t="s">
        <v>232</v>
      </c>
      <c r="C106" s="1" t="s">
        <v>233</v>
      </c>
      <c r="D106" s="1" t="s">
        <v>31</v>
      </c>
      <c r="E106" s="6">
        <v>19.24434167</v>
      </c>
      <c r="F106" s="11">
        <v>1.8E11</v>
      </c>
      <c r="G106" s="6">
        <v>9.353398683E9</v>
      </c>
      <c r="H106" s="11">
        <v>1.2207E12</v>
      </c>
      <c r="I106" s="5"/>
      <c r="J106" s="7">
        <v>1.4E10</v>
      </c>
      <c r="K106" s="9">
        <v>5.0E9</v>
      </c>
      <c r="L106" s="9">
        <v>2.0E9</v>
      </c>
      <c r="M106" s="3" t="s">
        <v>25</v>
      </c>
      <c r="N106" s="9">
        <v>2.0E9</v>
      </c>
      <c r="O106" s="9">
        <v>5.0E9</v>
      </c>
      <c r="P106" s="4"/>
    </row>
    <row r="107">
      <c r="A107" s="5"/>
      <c r="B107" s="1" t="s">
        <v>234</v>
      </c>
      <c r="C107" s="1" t="s">
        <v>235</v>
      </c>
      <c r="D107" s="1" t="s">
        <v>24</v>
      </c>
      <c r="E107" s="6">
        <v>52.10710833</v>
      </c>
      <c r="F107" s="5"/>
      <c r="G107" s="6">
        <v>0.0</v>
      </c>
      <c r="H107" s="6">
        <v>1.2672131053E10</v>
      </c>
      <c r="I107" s="6">
        <v>0.002</v>
      </c>
      <c r="J107" s="7">
        <v>2.534426211E7</v>
      </c>
      <c r="K107" s="8"/>
      <c r="L107" s="8"/>
      <c r="M107" s="8"/>
      <c r="N107" s="8"/>
      <c r="O107" s="8"/>
      <c r="P107" s="10">
        <v>2.534426211E7</v>
      </c>
    </row>
    <row r="108">
      <c r="A108" s="5"/>
      <c r="B108" s="1" t="s">
        <v>236</v>
      </c>
      <c r="C108" s="1" t="s">
        <v>237</v>
      </c>
      <c r="D108" s="1" t="s">
        <v>21</v>
      </c>
      <c r="E108" s="6">
        <v>555.7178304</v>
      </c>
      <c r="F108" s="5"/>
      <c r="G108" s="6">
        <v>0.0</v>
      </c>
      <c r="H108" s="6">
        <v>1.7163432832E10</v>
      </c>
      <c r="I108" s="6">
        <v>0.005</v>
      </c>
      <c r="J108" s="7">
        <v>8.581716416E7</v>
      </c>
      <c r="K108" s="8"/>
      <c r="L108" s="8"/>
      <c r="M108" s="8"/>
      <c r="N108" s="8"/>
      <c r="O108" s="8"/>
      <c r="P108" s="10">
        <v>8.581716416E7</v>
      </c>
    </row>
    <row r="109">
      <c r="A109" s="5"/>
      <c r="B109" s="1" t="s">
        <v>238</v>
      </c>
      <c r="C109" s="1" t="s">
        <v>239</v>
      </c>
      <c r="D109" s="1" t="s">
        <v>24</v>
      </c>
      <c r="E109" s="6">
        <v>0.92</v>
      </c>
      <c r="F109" s="6">
        <v>1.4278E9</v>
      </c>
      <c r="G109" s="6">
        <v>1.551956522E9</v>
      </c>
      <c r="H109" s="6">
        <v>1.4553422929E10</v>
      </c>
      <c r="I109" s="5"/>
      <c r="J109" s="7">
        <v>1.55195652174E9</v>
      </c>
      <c r="K109" s="8"/>
      <c r="L109" s="9">
        <v>1.470652174E8</v>
      </c>
      <c r="M109" s="8"/>
      <c r="N109" s="9">
        <v>2.173913043E8</v>
      </c>
      <c r="O109" s="8"/>
      <c r="P109" s="13">
        <v>1.1875E9</v>
      </c>
    </row>
    <row r="110">
      <c r="A110" s="5"/>
      <c r="B110" s="1" t="s">
        <v>240</v>
      </c>
      <c r="C110" s="1" t="s">
        <v>241</v>
      </c>
      <c r="D110" s="1" t="s">
        <v>18</v>
      </c>
      <c r="E110" s="6">
        <v>1429.807975</v>
      </c>
      <c r="F110" s="11">
        <v>1.383E11</v>
      </c>
      <c r="G110" s="6">
        <v>9.672627542E7</v>
      </c>
      <c r="H110" s="6">
        <v>7.1214803378E10</v>
      </c>
      <c r="I110" s="5"/>
      <c r="J110" s="7">
        <v>9.672627542E7</v>
      </c>
      <c r="K110" s="9">
        <v>2.657699541E7</v>
      </c>
      <c r="L110" s="9">
        <v>209818.3848</v>
      </c>
      <c r="M110" s="8"/>
      <c r="N110" s="8"/>
      <c r="O110" s="9">
        <v>6.993946162E7</v>
      </c>
      <c r="P110" s="10">
        <v>0.0</v>
      </c>
    </row>
    <row r="111">
      <c r="A111" s="5"/>
      <c r="B111" s="1" t="s">
        <v>242</v>
      </c>
      <c r="C111" s="1" t="s">
        <v>243</v>
      </c>
      <c r="D111" s="1" t="s">
        <v>24</v>
      </c>
      <c r="E111" s="6">
        <v>0.847186371</v>
      </c>
      <c r="F111" s="6">
        <v>7.5E7</v>
      </c>
      <c r="G111" s="6">
        <v>8.852833633E7</v>
      </c>
      <c r="H111" s="6">
        <v>5.504166667E9</v>
      </c>
      <c r="I111" s="5"/>
      <c r="J111" s="7">
        <v>2.1002833633E8</v>
      </c>
      <c r="K111" s="8"/>
      <c r="L111" s="8"/>
      <c r="M111" s="8"/>
      <c r="N111" s="8"/>
      <c r="O111" s="8"/>
      <c r="P111" s="10">
        <v>2.100283363E8</v>
      </c>
    </row>
    <row r="112">
      <c r="A112" s="5"/>
      <c r="B112" s="1" t="s">
        <v>244</v>
      </c>
      <c r="C112" s="1" t="s">
        <v>245</v>
      </c>
      <c r="D112" s="1" t="s">
        <v>18</v>
      </c>
      <c r="E112" s="6">
        <v>2472.484051</v>
      </c>
      <c r="F112" s="5"/>
      <c r="G112" s="6">
        <v>0.0</v>
      </c>
      <c r="H112" s="6">
        <v>1.3066749138E10</v>
      </c>
      <c r="I112" s="6">
        <v>0.02</v>
      </c>
      <c r="J112" s="7">
        <v>2.6821065907E8</v>
      </c>
      <c r="K112" s="9">
        <v>2.613349828E8</v>
      </c>
      <c r="L112" s="9">
        <v>6875676.303</v>
      </c>
      <c r="M112" s="8"/>
      <c r="N112" s="8"/>
      <c r="O112" s="8"/>
      <c r="P112" s="10">
        <v>0.0</v>
      </c>
    </row>
    <row r="113">
      <c r="A113" s="5"/>
      <c r="B113" s="1" t="s">
        <v>246</v>
      </c>
      <c r="C113" s="1" t="s">
        <v>247</v>
      </c>
      <c r="D113" s="1" t="s">
        <v>21</v>
      </c>
      <c r="E113" s="6">
        <v>60.32620764</v>
      </c>
      <c r="F113" s="6">
        <v>2.0E9</v>
      </c>
      <c r="G113" s="6">
        <v>3.315308683E7</v>
      </c>
      <c r="H113" s="6">
        <v>1.4717223207E10</v>
      </c>
      <c r="I113" s="5"/>
      <c r="J113" s="7">
        <v>3.315308683E7</v>
      </c>
      <c r="K113" s="8"/>
      <c r="L113" s="9">
        <v>3.315308683E7</v>
      </c>
      <c r="M113" s="8"/>
      <c r="N113" s="8"/>
      <c r="O113" s="8"/>
      <c r="P113" s="10">
        <v>0.0</v>
      </c>
    </row>
    <row r="114">
      <c r="A114" s="5"/>
      <c r="B114" s="1" t="s">
        <v>248</v>
      </c>
      <c r="C114" s="1" t="s">
        <v>249</v>
      </c>
      <c r="D114" s="1" t="s">
        <v>21</v>
      </c>
      <c r="E114" s="6">
        <v>35.6775</v>
      </c>
      <c r="F114" s="5"/>
      <c r="G114" s="6">
        <v>2.9E8</v>
      </c>
      <c r="H114" s="6">
        <v>5.234817927E9</v>
      </c>
      <c r="I114" s="5"/>
      <c r="J114" s="7">
        <v>2.9E8</v>
      </c>
      <c r="K114" s="8"/>
      <c r="L114" s="8"/>
      <c r="M114" s="8"/>
      <c r="N114" s="8"/>
      <c r="O114" s="8"/>
      <c r="P114" s="13">
        <v>2.9E8</v>
      </c>
    </row>
    <row r="115">
      <c r="A115" s="5"/>
      <c r="B115" s="1" t="s">
        <v>250</v>
      </c>
      <c r="C115" s="1" t="s">
        <v>251</v>
      </c>
      <c r="D115" s="1" t="s">
        <v>21</v>
      </c>
      <c r="E115" s="6">
        <v>33.93445</v>
      </c>
      <c r="F115" s="6">
        <v>1.2409E10</v>
      </c>
      <c r="G115" s="6">
        <v>3.656755893E8</v>
      </c>
      <c r="H115" s="6">
        <v>1.4220348673E10</v>
      </c>
      <c r="I115" s="5"/>
      <c r="J115" s="7">
        <v>3.6567558929E8</v>
      </c>
      <c r="K115" s="9">
        <v>2.035984081E8</v>
      </c>
      <c r="L115" s="9">
        <v>3.830915191E7</v>
      </c>
      <c r="M115" s="9">
        <v>1.178743136E8</v>
      </c>
      <c r="N115" s="9" t="s">
        <v>25</v>
      </c>
      <c r="O115" s="9">
        <v>5893715.678</v>
      </c>
      <c r="P115" s="10">
        <v>0.0</v>
      </c>
    </row>
    <row r="116">
      <c r="A116" s="5"/>
      <c r="B116" s="1" t="s">
        <v>252</v>
      </c>
      <c r="C116" s="1" t="s">
        <v>253</v>
      </c>
      <c r="D116" s="1" t="s">
        <v>21</v>
      </c>
      <c r="E116" s="6">
        <v>732.3333333</v>
      </c>
      <c r="F116" s="5"/>
      <c r="G116" s="6">
        <v>0.0</v>
      </c>
      <c r="H116" s="6">
        <v>7.064971176E9</v>
      </c>
      <c r="I116" s="5"/>
      <c r="J116" s="7">
        <v>7.0E7</v>
      </c>
      <c r="K116" s="8"/>
      <c r="L116" s="9">
        <v>2.0E7</v>
      </c>
      <c r="M116" s="9">
        <v>5.0E7</v>
      </c>
      <c r="N116" s="8"/>
      <c r="O116" s="8"/>
      <c r="P116" s="10">
        <v>0.0</v>
      </c>
    </row>
    <row r="117">
      <c r="A117" s="5"/>
      <c r="B117" s="1" t="s">
        <v>254</v>
      </c>
      <c r="C117" s="1" t="s">
        <v>255</v>
      </c>
      <c r="D117" s="1" t="s">
        <v>18</v>
      </c>
      <c r="E117" s="6">
        <v>4.035130137</v>
      </c>
      <c r="F117" s="6">
        <v>6.262E10</v>
      </c>
      <c r="G117" s="6">
        <v>1.5518706429E10</v>
      </c>
      <c r="H117" s="11">
        <v>3.58582E11</v>
      </c>
      <c r="I117" s="5"/>
      <c r="J117" s="7">
        <v>1.551870642901E10</v>
      </c>
      <c r="K117" s="8"/>
      <c r="L117" s="8"/>
      <c r="M117" s="8"/>
      <c r="N117" s="8"/>
      <c r="O117" s="8"/>
      <c r="P117" s="13">
        <v>1.551870642901E10</v>
      </c>
    </row>
    <row r="118">
      <c r="A118" s="5"/>
      <c r="B118" s="1" t="s">
        <v>256</v>
      </c>
      <c r="C118" s="1" t="s">
        <v>257</v>
      </c>
      <c r="D118" s="1" t="s">
        <v>21</v>
      </c>
      <c r="E118" s="6">
        <v>13.23394167</v>
      </c>
      <c r="F118" s="6">
        <v>8.0E9</v>
      </c>
      <c r="G118" s="6">
        <v>6.04506216E8</v>
      </c>
      <c r="H118" s="6">
        <v>1.4521711634E10</v>
      </c>
      <c r="I118" s="5"/>
      <c r="J118" s="7">
        <v>6.0450621602E8</v>
      </c>
      <c r="K118" s="8"/>
      <c r="L118" s="9">
        <v>1.662392094E8</v>
      </c>
      <c r="M118" s="8"/>
      <c r="N118" s="8"/>
      <c r="O118" s="9">
        <v>1.737955371E8</v>
      </c>
      <c r="P118" s="10">
        <v>2.644714695E8</v>
      </c>
    </row>
    <row r="119">
      <c r="A119" s="5"/>
      <c r="B119" s="1" t="s">
        <v>258</v>
      </c>
      <c r="C119" s="1" t="s">
        <v>259</v>
      </c>
      <c r="D119" s="1" t="s">
        <v>24</v>
      </c>
      <c r="E119" s="6">
        <v>101.0961899</v>
      </c>
      <c r="F119" s="5"/>
      <c r="G119" s="6">
        <v>0.0</v>
      </c>
      <c r="H119" s="1" t="s">
        <v>73</v>
      </c>
      <c r="I119" s="5"/>
      <c r="J119" s="12">
        <v>0.0</v>
      </c>
      <c r="K119" s="8"/>
      <c r="L119" s="8"/>
      <c r="M119" s="8"/>
      <c r="N119" s="8"/>
      <c r="O119" s="8"/>
      <c r="P119" s="10">
        <v>0.0</v>
      </c>
    </row>
    <row r="120">
      <c r="A120" s="5"/>
      <c r="B120" s="1" t="s">
        <v>260</v>
      </c>
      <c r="C120" s="1" t="s">
        <v>261</v>
      </c>
      <c r="D120" s="1" t="s">
        <v>21</v>
      </c>
      <c r="E120" s="6">
        <v>555.7178304</v>
      </c>
      <c r="F120" s="5"/>
      <c r="G120" s="6">
        <v>0.0</v>
      </c>
      <c r="H120" s="6">
        <v>9.290938457E9</v>
      </c>
      <c r="I120" s="5"/>
      <c r="J120" s="12">
        <v>0.0</v>
      </c>
      <c r="K120" s="8"/>
      <c r="L120" s="8"/>
      <c r="M120" s="8"/>
      <c r="N120" s="8"/>
      <c r="O120" s="8"/>
      <c r="P120" s="10">
        <v>0.0</v>
      </c>
    </row>
    <row r="121">
      <c r="A121" s="5"/>
      <c r="B121" s="1" t="s">
        <v>262</v>
      </c>
      <c r="C121" s="1" t="s">
        <v>263</v>
      </c>
      <c r="D121" s="1" t="s">
        <v>21</v>
      </c>
      <c r="E121" s="6">
        <v>306.0836882</v>
      </c>
      <c r="F121" s="5"/>
      <c r="G121" s="6">
        <v>0.0</v>
      </c>
      <c r="H121" s="11">
        <v>3.9727E11</v>
      </c>
      <c r="I121" s="5"/>
      <c r="J121" s="7">
        <v>1.8E9</v>
      </c>
      <c r="K121" s="9">
        <v>1.4E9</v>
      </c>
      <c r="L121" s="9">
        <v>4.0E8</v>
      </c>
      <c r="M121" s="9" t="s">
        <v>25</v>
      </c>
      <c r="N121" s="9" t="s">
        <v>25</v>
      </c>
      <c r="O121" s="9" t="s">
        <v>25</v>
      </c>
      <c r="P121" s="10">
        <v>0.0</v>
      </c>
    </row>
    <row r="122">
      <c r="A122" s="5"/>
      <c r="B122" s="1" t="s">
        <v>264</v>
      </c>
      <c r="C122" s="1" t="s">
        <v>265</v>
      </c>
      <c r="D122" s="1" t="s">
        <v>31</v>
      </c>
      <c r="E122" s="6">
        <v>31.55321233</v>
      </c>
      <c r="F122" s="5"/>
      <c r="G122" s="6">
        <v>0.0</v>
      </c>
      <c r="H122" s="6">
        <v>1.3117845417E10</v>
      </c>
      <c r="I122" s="5"/>
      <c r="J122" s="12">
        <v>0.0</v>
      </c>
      <c r="K122" s="8"/>
      <c r="L122" s="8"/>
      <c r="M122" s="8"/>
      <c r="N122" s="8"/>
      <c r="O122" s="8"/>
      <c r="P122" s="10">
        <v>0.0</v>
      </c>
    </row>
    <row r="123">
      <c r="A123" s="5"/>
      <c r="B123" s="1" t="s">
        <v>266</v>
      </c>
      <c r="C123" s="1" t="s">
        <v>267</v>
      </c>
      <c r="D123" s="1" t="s">
        <v>24</v>
      </c>
      <c r="E123" s="6">
        <v>0.92</v>
      </c>
      <c r="F123" s="6">
        <v>9.7173913043E10</v>
      </c>
      <c r="G123" s="11">
        <v>1.05624E11</v>
      </c>
      <c r="H123" s="11">
        <v>9.13658E11</v>
      </c>
      <c r="I123" s="5"/>
      <c r="J123" s="7">
        <v>1.02043478261E11</v>
      </c>
      <c r="K123" s="9">
        <v>3.3E10</v>
      </c>
      <c r="L123" s="9">
        <v>1.0E9</v>
      </c>
      <c r="M123" s="9" t="s">
        <v>25</v>
      </c>
      <c r="N123" s="9">
        <v>3.4782608696E10</v>
      </c>
      <c r="O123" s="9">
        <v>3.3260869565E10</v>
      </c>
      <c r="P123" s="10">
        <v>0.0</v>
      </c>
    </row>
    <row r="124">
      <c r="A124" s="5"/>
      <c r="B124" s="1" t="s">
        <v>268</v>
      </c>
      <c r="C124" s="1" t="s">
        <v>269</v>
      </c>
      <c r="D124" s="1" t="s">
        <v>24</v>
      </c>
      <c r="E124" s="6">
        <v>8.1325</v>
      </c>
      <c r="F124" s="11">
        <v>1.6E11</v>
      </c>
      <c r="G124" s="6">
        <v>1.9674146941E10</v>
      </c>
      <c r="H124" s="11">
        <v>4.34167E11</v>
      </c>
      <c r="I124" s="5"/>
      <c r="J124" s="7">
        <v>3.4E10</v>
      </c>
      <c r="K124" s="9">
        <v>1.6E10</v>
      </c>
      <c r="L124" s="9" t="s">
        <v>25</v>
      </c>
      <c r="M124" s="9" t="s">
        <v>25</v>
      </c>
      <c r="N124" s="9" t="s">
        <v>25</v>
      </c>
      <c r="O124" s="9">
        <v>1.8E10</v>
      </c>
      <c r="P124" s="10">
        <v>0.0</v>
      </c>
    </row>
    <row r="125">
      <c r="A125" s="5"/>
      <c r="B125" s="1" t="s">
        <v>270</v>
      </c>
      <c r="C125" s="1" t="s">
        <v>271</v>
      </c>
      <c r="D125" s="1" t="s">
        <v>18</v>
      </c>
      <c r="E125" s="6">
        <v>108.9301341</v>
      </c>
      <c r="F125" s="5"/>
      <c r="G125" s="6">
        <v>0.0</v>
      </c>
      <c r="H125" s="6">
        <v>2.9040398982E10</v>
      </c>
      <c r="I125" s="5"/>
      <c r="J125" s="12">
        <v>0.0</v>
      </c>
      <c r="K125" s="8"/>
      <c r="L125" s="8"/>
      <c r="M125" s="8"/>
      <c r="N125" s="8"/>
      <c r="O125" s="8"/>
      <c r="P125" s="10">
        <v>0.0</v>
      </c>
    </row>
    <row r="126">
      <c r="A126" s="5"/>
      <c r="B126" s="1" t="s">
        <v>272</v>
      </c>
      <c r="C126" s="1" t="s">
        <v>273</v>
      </c>
      <c r="D126" s="1" t="s">
        <v>24</v>
      </c>
      <c r="E126" s="6">
        <v>1.445258333</v>
      </c>
      <c r="F126" s="6">
        <v>3.65E10</v>
      </c>
      <c r="G126" s="6">
        <v>2.5255000548E10</v>
      </c>
      <c r="H126" s="11">
        <v>2.04924E11</v>
      </c>
      <c r="I126" s="5"/>
      <c r="J126" s="7">
        <v>4.5E10</v>
      </c>
      <c r="K126" s="9">
        <v>3.7E10</v>
      </c>
      <c r="L126" s="9">
        <v>0.0</v>
      </c>
      <c r="M126" s="9">
        <v>0.0</v>
      </c>
      <c r="N126" s="9">
        <v>0.0</v>
      </c>
      <c r="O126" s="9">
        <v>8.0E9</v>
      </c>
      <c r="P126" s="10">
        <v>0.0</v>
      </c>
    </row>
    <row r="127">
      <c r="A127" s="5"/>
      <c r="B127" s="1" t="s">
        <v>274</v>
      </c>
      <c r="C127" s="1" t="s">
        <v>275</v>
      </c>
      <c r="D127" s="1" t="s">
        <v>21</v>
      </c>
      <c r="E127" s="6">
        <v>0.3845</v>
      </c>
      <c r="F127" s="5"/>
      <c r="G127" s="6">
        <v>0.0</v>
      </c>
      <c r="H127" s="6">
        <v>7.9276723017E10</v>
      </c>
      <c r="I127" s="5"/>
      <c r="J127" s="12">
        <v>0.0</v>
      </c>
      <c r="K127" s="8"/>
      <c r="L127" s="8"/>
      <c r="M127" s="8"/>
      <c r="N127" s="8"/>
      <c r="O127" s="8"/>
      <c r="P127" s="10">
        <v>0.0</v>
      </c>
    </row>
    <row r="128">
      <c r="A128" s="5"/>
      <c r="B128" s="1" t="s">
        <v>276</v>
      </c>
      <c r="C128" s="1" t="s">
        <v>277</v>
      </c>
      <c r="D128" s="1" t="s">
        <v>18</v>
      </c>
      <c r="E128" s="6">
        <v>121.8240689</v>
      </c>
      <c r="F128" s="11">
        <v>1.2E12</v>
      </c>
      <c r="G128" s="6">
        <v>9.850270239E9</v>
      </c>
      <c r="H128" s="11">
        <v>3.14588E11</v>
      </c>
      <c r="I128" s="5"/>
      <c r="J128" s="7">
        <v>8.2E9</v>
      </c>
      <c r="K128" s="9">
        <v>4.1E9</v>
      </c>
      <c r="L128" s="9">
        <v>1.1E9</v>
      </c>
      <c r="M128" s="9">
        <v>0.0</v>
      </c>
      <c r="N128" s="9">
        <v>3.0E9</v>
      </c>
      <c r="O128" s="9" t="s">
        <v>25</v>
      </c>
      <c r="P128" s="10">
        <v>0.0</v>
      </c>
    </row>
    <row r="129">
      <c r="A129" s="5"/>
      <c r="B129" s="1" t="s">
        <v>278</v>
      </c>
      <c r="C129" s="1" t="s">
        <v>279</v>
      </c>
      <c r="D129" s="1" t="s">
        <v>31</v>
      </c>
      <c r="E129" s="6">
        <v>1.0</v>
      </c>
      <c r="F129" s="6">
        <v>1.3E9</v>
      </c>
      <c r="G129" s="6">
        <v>0.0</v>
      </c>
      <c r="H129" s="6">
        <v>6.50551E10</v>
      </c>
      <c r="I129" s="5"/>
      <c r="J129" s="7">
        <v>1.3E9</v>
      </c>
      <c r="K129" s="9">
        <v>6700000.0</v>
      </c>
      <c r="L129" s="8"/>
      <c r="M129" s="9">
        <v>1.5E8</v>
      </c>
      <c r="N129" s="9">
        <v>4.1E7</v>
      </c>
      <c r="O129" s="8"/>
      <c r="P129" s="13">
        <v>1.1023E9</v>
      </c>
    </row>
    <row r="130">
      <c r="A130" s="5"/>
      <c r="B130" s="1" t="s">
        <v>280</v>
      </c>
      <c r="C130" s="1" t="s">
        <v>281</v>
      </c>
      <c r="D130" s="1" t="s">
        <v>31</v>
      </c>
      <c r="E130" s="6">
        <v>3.286602698</v>
      </c>
      <c r="F130" s="5"/>
      <c r="G130" s="6">
        <v>0.0</v>
      </c>
      <c r="H130" s="11">
        <v>2.22045E11</v>
      </c>
      <c r="I130" s="5"/>
      <c r="J130" s="7">
        <v>3.57E10</v>
      </c>
      <c r="K130" s="9">
        <v>1.54E10</v>
      </c>
      <c r="L130" s="9">
        <v>3.0E8</v>
      </c>
      <c r="M130" s="9">
        <v>0.0</v>
      </c>
      <c r="N130" s="9">
        <v>2.9E9</v>
      </c>
      <c r="O130" s="9">
        <v>1.71E10</v>
      </c>
      <c r="P130" s="10">
        <v>0.0</v>
      </c>
    </row>
    <row r="131">
      <c r="A131" s="5"/>
      <c r="B131" s="1" t="s">
        <v>282</v>
      </c>
      <c r="C131" s="1" t="s">
        <v>283</v>
      </c>
      <c r="D131" s="1" t="s">
        <v>18</v>
      </c>
      <c r="E131" s="6">
        <v>52.66142995</v>
      </c>
      <c r="F131" s="11">
        <v>5.956E11</v>
      </c>
      <c r="G131" s="6">
        <v>1.1309985326E10</v>
      </c>
      <c r="H131" s="11">
        <v>3.3091E11</v>
      </c>
      <c r="I131" s="5"/>
      <c r="J131" s="7">
        <v>1.21E10</v>
      </c>
      <c r="K131" s="9">
        <v>7.0E9</v>
      </c>
      <c r="L131" s="9">
        <v>1.3E9</v>
      </c>
      <c r="M131" s="9">
        <v>0.0</v>
      </c>
      <c r="N131" s="9">
        <v>3.8E9</v>
      </c>
      <c r="O131" s="9">
        <v>0.0</v>
      </c>
      <c r="P131" s="10">
        <v>0.0</v>
      </c>
    </row>
    <row r="132">
      <c r="A132" s="5"/>
      <c r="B132" s="1" t="s">
        <v>284</v>
      </c>
      <c r="C132" s="1" t="s">
        <v>285</v>
      </c>
      <c r="D132" s="1" t="s">
        <v>18</v>
      </c>
      <c r="E132" s="6">
        <v>3.279036634</v>
      </c>
      <c r="F132" s="6">
        <v>5.6E9</v>
      </c>
      <c r="G132" s="6">
        <v>1.707818675E9</v>
      </c>
      <c r="H132" s="6">
        <v>2.349760769E10</v>
      </c>
      <c r="I132" s="5"/>
      <c r="J132" s="7">
        <v>1.70781867496E9</v>
      </c>
      <c r="K132" s="8"/>
      <c r="L132" s="8"/>
      <c r="M132" s="8"/>
      <c r="N132" s="8"/>
      <c r="O132" s="8"/>
      <c r="P132" s="10">
        <v>1.707818675E9</v>
      </c>
    </row>
    <row r="133">
      <c r="A133" s="5"/>
      <c r="B133" s="1" t="s">
        <v>286</v>
      </c>
      <c r="C133" s="1" t="s">
        <v>287</v>
      </c>
      <c r="D133" s="1" t="s">
        <v>24</v>
      </c>
      <c r="E133" s="6">
        <v>4.19</v>
      </c>
      <c r="F133" s="5"/>
      <c r="G133" s="6">
        <v>6.3961813842E10</v>
      </c>
      <c r="H133" s="11">
        <v>5.85664E11</v>
      </c>
      <c r="I133" s="5"/>
      <c r="J133" s="7">
        <v>7.21E10</v>
      </c>
      <c r="K133" s="9">
        <v>4.08E10</v>
      </c>
      <c r="L133" s="9">
        <v>2.2E9</v>
      </c>
      <c r="M133" s="9">
        <v>0.0</v>
      </c>
      <c r="N133" s="9">
        <v>0.0</v>
      </c>
      <c r="O133" s="9">
        <v>2.91E10</v>
      </c>
      <c r="P133" s="10">
        <v>0.0</v>
      </c>
    </row>
    <row r="134">
      <c r="A134" s="5"/>
      <c r="B134" s="1" t="s">
        <v>288</v>
      </c>
      <c r="C134" s="1" t="s">
        <v>289</v>
      </c>
      <c r="D134" s="1" t="s">
        <v>31</v>
      </c>
      <c r="E134" s="1" t="s">
        <v>73</v>
      </c>
      <c r="F134" s="5"/>
      <c r="G134" s="14" t="e">
        <v>#VALUE!</v>
      </c>
      <c r="H134" s="11">
        <v>1.01131E11</v>
      </c>
      <c r="I134" s="5"/>
      <c r="J134" s="12">
        <v>0.0</v>
      </c>
      <c r="K134" s="8"/>
      <c r="L134" s="8"/>
      <c r="M134" s="8"/>
      <c r="N134" s="8"/>
      <c r="O134" s="8"/>
      <c r="P134" s="10">
        <v>0.0</v>
      </c>
    </row>
    <row r="135">
      <c r="A135" s="5"/>
      <c r="B135" s="1" t="s">
        <v>290</v>
      </c>
      <c r="C135" s="1" t="s">
        <v>291</v>
      </c>
      <c r="D135" s="1" t="s">
        <v>24</v>
      </c>
      <c r="E135" s="6">
        <v>0.92</v>
      </c>
      <c r="F135" s="5"/>
      <c r="G135" s="6">
        <v>0.0</v>
      </c>
      <c r="H135" s="11">
        <v>2.40675E11</v>
      </c>
      <c r="I135" s="5"/>
      <c r="J135" s="7">
        <v>1.076086956522E10</v>
      </c>
      <c r="K135" s="8"/>
      <c r="L135" s="8"/>
      <c r="M135" s="9">
        <v>4.02173913E9</v>
      </c>
      <c r="N135" s="9">
        <v>6.739130435E9</v>
      </c>
      <c r="O135" s="8"/>
      <c r="P135" s="10">
        <v>0.0</v>
      </c>
    </row>
    <row r="136">
      <c r="A136" s="5"/>
      <c r="B136" s="1" t="s">
        <v>292</v>
      </c>
      <c r="C136" s="1" t="s">
        <v>293</v>
      </c>
      <c r="D136" s="1" t="s">
        <v>31</v>
      </c>
      <c r="E136" s="6">
        <v>5732.104556</v>
      </c>
      <c r="F136" s="5"/>
      <c r="G136" s="6">
        <v>0.0</v>
      </c>
      <c r="H136" s="6">
        <v>4.0496953779E10</v>
      </c>
      <c r="I136" s="5"/>
      <c r="J136" s="7">
        <v>9.45E8</v>
      </c>
      <c r="K136" s="9">
        <v>4.0E8</v>
      </c>
      <c r="L136" s="9">
        <v>5.0E8</v>
      </c>
      <c r="M136" s="9">
        <v>4.5E7</v>
      </c>
      <c r="N136" s="8"/>
      <c r="O136" s="8"/>
      <c r="P136" s="10">
        <v>0.0</v>
      </c>
    </row>
    <row r="137">
      <c r="A137" s="5"/>
      <c r="B137" s="1" t="s">
        <v>294</v>
      </c>
      <c r="C137" s="1" t="s">
        <v>295</v>
      </c>
      <c r="D137" s="1" t="s">
        <v>24</v>
      </c>
      <c r="E137" s="6">
        <v>101.0961899</v>
      </c>
      <c r="F137" s="5"/>
      <c r="G137" s="6">
        <v>0.0</v>
      </c>
      <c r="H137" s="1" t="s">
        <v>73</v>
      </c>
      <c r="I137" s="5"/>
      <c r="J137" s="12">
        <v>0.0</v>
      </c>
      <c r="K137" s="8"/>
      <c r="L137" s="8"/>
      <c r="M137" s="8"/>
      <c r="N137" s="8"/>
      <c r="O137" s="8"/>
      <c r="P137" s="10">
        <v>0.0</v>
      </c>
    </row>
    <row r="138">
      <c r="A138" s="5"/>
      <c r="B138" s="1" t="s">
        <v>296</v>
      </c>
      <c r="C138" s="1" t="s">
        <v>297</v>
      </c>
      <c r="D138" s="1" t="s">
        <v>21</v>
      </c>
      <c r="E138" s="6">
        <v>3.64</v>
      </c>
      <c r="F138" s="6">
        <v>7.5E10</v>
      </c>
      <c r="G138" s="6">
        <v>0.0</v>
      </c>
      <c r="H138" s="11">
        <v>1.91362E11</v>
      </c>
      <c r="I138" s="5"/>
      <c r="J138" s="7">
        <v>2.06043956044E10</v>
      </c>
      <c r="K138" s="8"/>
      <c r="L138" s="8"/>
      <c r="M138" s="8"/>
      <c r="N138" s="8"/>
      <c r="O138" s="8"/>
      <c r="P138" s="13">
        <v>2.06043956044E10</v>
      </c>
    </row>
    <row r="139">
      <c r="A139" s="5"/>
      <c r="B139" s="1" t="s">
        <v>298</v>
      </c>
      <c r="C139" s="1" t="s">
        <v>299</v>
      </c>
      <c r="D139" s="1" t="s">
        <v>24</v>
      </c>
      <c r="E139" s="6">
        <v>3.941616667</v>
      </c>
      <c r="F139" s="6">
        <v>3.5E10</v>
      </c>
      <c r="G139" s="6">
        <v>8.879605238E9</v>
      </c>
      <c r="H139" s="11">
        <v>2.39553E11</v>
      </c>
      <c r="I139" s="6">
        <v>0.035</v>
      </c>
      <c r="J139" s="7">
        <v>1.13E10</v>
      </c>
      <c r="K139" s="9">
        <v>2.4E9</v>
      </c>
      <c r="L139" s="9">
        <v>1.5E9</v>
      </c>
      <c r="M139" s="9">
        <v>0.0</v>
      </c>
      <c r="N139" s="9">
        <v>0.0</v>
      </c>
      <c r="O139" s="9">
        <v>7.4E9</v>
      </c>
      <c r="P139" s="10">
        <v>0.0</v>
      </c>
    </row>
    <row r="140">
      <c r="A140" s="1" t="s">
        <v>28</v>
      </c>
      <c r="B140" s="1" t="s">
        <v>300</v>
      </c>
      <c r="C140" s="1" t="s">
        <v>301</v>
      </c>
      <c r="D140" s="1" t="s">
        <v>34</v>
      </c>
      <c r="E140" s="6">
        <v>62.66813333</v>
      </c>
      <c r="F140" s="5"/>
      <c r="G140" s="6">
        <v>0.0</v>
      </c>
      <c r="H140" s="11">
        <v>1.65755E12</v>
      </c>
      <c r="I140" s="6">
        <v>0.029</v>
      </c>
      <c r="J140" s="7">
        <v>4.7E10</v>
      </c>
      <c r="K140" s="9">
        <v>2.3E10</v>
      </c>
      <c r="L140" s="9">
        <v>3.0E9</v>
      </c>
      <c r="M140" s="3" t="s">
        <v>25</v>
      </c>
      <c r="N140" s="9">
        <v>6.0E9</v>
      </c>
      <c r="O140" s="9">
        <v>1.5E10</v>
      </c>
      <c r="P140" s="4"/>
    </row>
    <row r="141">
      <c r="A141" s="5"/>
      <c r="B141" s="1" t="s">
        <v>302</v>
      </c>
      <c r="C141" s="1" t="s">
        <v>303</v>
      </c>
      <c r="D141" s="1" t="s">
        <v>21</v>
      </c>
      <c r="E141" s="6">
        <v>861.0934122</v>
      </c>
      <c r="F141" s="5"/>
      <c r="G141" s="6">
        <v>0.0</v>
      </c>
      <c r="H141" s="6">
        <v>9.508715596E9</v>
      </c>
      <c r="I141" s="6">
        <v>0.033</v>
      </c>
      <c r="J141" s="7">
        <v>3.1378761468E8</v>
      </c>
      <c r="K141" s="8"/>
      <c r="L141" s="8"/>
      <c r="M141" s="8"/>
      <c r="N141" s="8"/>
      <c r="O141" s="8"/>
      <c r="P141" s="10">
        <v>3.137876147E8</v>
      </c>
    </row>
    <row r="142">
      <c r="A142" s="1" t="s">
        <v>28</v>
      </c>
      <c r="B142" s="1" t="s">
        <v>304</v>
      </c>
      <c r="C142" s="1" t="s">
        <v>305</v>
      </c>
      <c r="D142" s="1" t="s">
        <v>21</v>
      </c>
      <c r="E142" s="6">
        <v>3.75</v>
      </c>
      <c r="F142" s="5"/>
      <c r="G142" s="6">
        <v>0.0</v>
      </c>
      <c r="H142" s="11">
        <v>7.86522E11</v>
      </c>
      <c r="I142" s="5"/>
      <c r="J142" s="7">
        <v>3.5E10</v>
      </c>
      <c r="K142" s="9">
        <v>3.0E9</v>
      </c>
      <c r="L142" s="9">
        <v>1.3E10</v>
      </c>
      <c r="M142" s="3" t="s">
        <v>25</v>
      </c>
      <c r="N142" s="9">
        <v>1.3E10</v>
      </c>
      <c r="O142" s="9">
        <v>6.0E9</v>
      </c>
      <c r="P142" s="4"/>
    </row>
    <row r="143">
      <c r="A143" s="5"/>
      <c r="B143" s="1" t="s">
        <v>306</v>
      </c>
      <c r="C143" s="1" t="s">
        <v>307</v>
      </c>
      <c r="D143" s="1" t="s">
        <v>21</v>
      </c>
      <c r="E143" s="6">
        <v>24.3289109</v>
      </c>
      <c r="F143" s="5"/>
      <c r="G143" s="6">
        <v>0.0</v>
      </c>
      <c r="H143" s="6">
        <v>4.0851536134E10</v>
      </c>
      <c r="I143" s="5"/>
      <c r="J143" s="7">
        <v>5.29900252085E9</v>
      </c>
      <c r="K143" s="9">
        <v>1.033043689E9</v>
      </c>
      <c r="L143" s="9">
        <v>1.236100821E9</v>
      </c>
      <c r="M143" s="8"/>
      <c r="N143" s="8"/>
      <c r="O143" s="8"/>
      <c r="P143" s="13">
        <v>3.02985801116E9</v>
      </c>
    </row>
    <row r="144">
      <c r="A144" s="5"/>
      <c r="B144" s="1" t="s">
        <v>308</v>
      </c>
      <c r="C144" s="1" t="s">
        <v>309</v>
      </c>
      <c r="D144" s="1" t="s">
        <v>21</v>
      </c>
      <c r="E144" s="6">
        <v>555.7178304</v>
      </c>
      <c r="F144" s="5"/>
      <c r="G144" s="6">
        <v>0.0</v>
      </c>
      <c r="H144" s="6">
        <v>2.4129599552E10</v>
      </c>
      <c r="I144" s="6">
        <v>0.07</v>
      </c>
      <c r="J144" s="7">
        <v>8.0E8</v>
      </c>
      <c r="K144" s="9">
        <v>5.0E8</v>
      </c>
      <c r="L144" s="9">
        <v>1.0E8</v>
      </c>
      <c r="M144" s="9">
        <v>1.0E8</v>
      </c>
      <c r="N144" s="9">
        <v>0.0</v>
      </c>
      <c r="O144" s="9">
        <v>1.0E8</v>
      </c>
      <c r="P144" s="10">
        <v>0.0</v>
      </c>
    </row>
    <row r="145">
      <c r="A145" s="5"/>
      <c r="B145" s="1" t="s">
        <v>310</v>
      </c>
      <c r="C145" s="1" t="s">
        <v>311</v>
      </c>
      <c r="D145" s="1" t="s">
        <v>18</v>
      </c>
      <c r="E145" s="6">
        <v>1.348841667</v>
      </c>
      <c r="F145" s="6">
        <v>6.37E10</v>
      </c>
      <c r="G145" s="6">
        <v>4.7225706007E10</v>
      </c>
      <c r="H145" s="11">
        <v>3.64157E11</v>
      </c>
      <c r="I145" s="5"/>
      <c r="J145" s="7">
        <v>6.6E10</v>
      </c>
      <c r="K145" s="9">
        <v>5.1E10</v>
      </c>
      <c r="L145" s="9">
        <v>1.0E9</v>
      </c>
      <c r="M145" s="9">
        <v>0.0</v>
      </c>
      <c r="N145" s="9">
        <v>0.0</v>
      </c>
      <c r="O145" s="9">
        <v>1.4E10</v>
      </c>
      <c r="P145" s="10">
        <v>0.0</v>
      </c>
    </row>
    <row r="146">
      <c r="A146" s="5"/>
      <c r="B146" s="1" t="s">
        <v>312</v>
      </c>
      <c r="C146" s="1" t="s">
        <v>313</v>
      </c>
      <c r="D146" s="1" t="s">
        <v>24</v>
      </c>
      <c r="E146" s="6">
        <v>7.952504861</v>
      </c>
      <c r="F146" s="6">
        <v>3.19E8</v>
      </c>
      <c r="G146" s="6">
        <v>4.011314744E7</v>
      </c>
      <c r="H146" s="6">
        <v>1.395608472E9</v>
      </c>
      <c r="I146" s="5"/>
      <c r="J146" s="7">
        <v>4.011314744E7</v>
      </c>
      <c r="K146" s="8"/>
      <c r="L146" s="8"/>
      <c r="M146" s="8"/>
      <c r="N146" s="8"/>
      <c r="O146" s="8"/>
      <c r="P146" s="13">
        <v>4.011314744E7</v>
      </c>
    </row>
    <row r="147">
      <c r="A147" s="5"/>
      <c r="B147" s="1" t="s">
        <v>314</v>
      </c>
      <c r="C147" s="1" t="s">
        <v>315</v>
      </c>
      <c r="D147" s="1" t="s">
        <v>21</v>
      </c>
      <c r="E147" s="6">
        <v>7931.63175</v>
      </c>
      <c r="F147" s="5"/>
      <c r="G147" s="6">
        <v>0.0</v>
      </c>
      <c r="H147" s="6">
        <v>4.085114794E9</v>
      </c>
      <c r="I147" s="5"/>
      <c r="J147" s="7">
        <v>7500000.0</v>
      </c>
      <c r="K147" s="8"/>
      <c r="L147" s="8"/>
      <c r="M147" s="8"/>
      <c r="N147" s="8"/>
      <c r="O147" s="8"/>
      <c r="P147" s="10">
        <v>7500000.0</v>
      </c>
    </row>
    <row r="148">
      <c r="A148" s="5"/>
      <c r="B148" s="1" t="s">
        <v>316</v>
      </c>
      <c r="C148" s="1" t="s">
        <v>317</v>
      </c>
      <c r="D148" s="1" t="s">
        <v>31</v>
      </c>
      <c r="E148" s="6">
        <v>1.0</v>
      </c>
      <c r="F148" s="5"/>
      <c r="G148" s="6">
        <v>0.0</v>
      </c>
      <c r="H148" s="6">
        <v>2.6057E10</v>
      </c>
      <c r="I148" s="5"/>
      <c r="J148" s="12">
        <v>0.0</v>
      </c>
      <c r="K148" s="8"/>
      <c r="L148" s="8"/>
      <c r="M148" s="8"/>
      <c r="N148" s="8"/>
      <c r="O148" s="8"/>
      <c r="P148" s="10">
        <v>0.0</v>
      </c>
    </row>
    <row r="149">
      <c r="A149" s="5"/>
      <c r="B149" s="1" t="s">
        <v>318</v>
      </c>
      <c r="C149" s="1" t="s">
        <v>319</v>
      </c>
      <c r="D149" s="1" t="s">
        <v>21</v>
      </c>
      <c r="E149" s="1" t="s">
        <v>73</v>
      </c>
      <c r="F149" s="5"/>
      <c r="G149" s="14" t="e">
        <v>#VALUE!</v>
      </c>
      <c r="H149" s="6">
        <v>4.720727278E9</v>
      </c>
      <c r="I149" s="5"/>
      <c r="J149" s="12">
        <v>0.0</v>
      </c>
      <c r="K149" s="8"/>
      <c r="L149" s="8"/>
      <c r="M149" s="8"/>
      <c r="N149" s="8"/>
      <c r="O149" s="8"/>
      <c r="P149" s="10">
        <v>0.0</v>
      </c>
    </row>
    <row r="150">
      <c r="A150" s="5"/>
      <c r="B150" s="1" t="s">
        <v>320</v>
      </c>
      <c r="C150" s="1" t="s">
        <v>321</v>
      </c>
      <c r="D150" s="1" t="s">
        <v>24</v>
      </c>
      <c r="E150" s="6">
        <v>100.175075</v>
      </c>
      <c r="F150" s="5"/>
      <c r="G150" s="6">
        <v>0.0</v>
      </c>
      <c r="H150" s="6">
        <v>5.0597289147E10</v>
      </c>
      <c r="I150" s="5"/>
      <c r="J150" s="7">
        <v>5.84975853524E9</v>
      </c>
      <c r="K150" s="9">
        <v>6.488640013E8</v>
      </c>
      <c r="L150" s="9">
        <v>3.893184008E8</v>
      </c>
      <c r="M150" s="9">
        <v>9.683047405E8</v>
      </c>
      <c r="N150" s="9">
        <v>1.207885295E9</v>
      </c>
      <c r="O150" s="9">
        <v>2.635386098E9</v>
      </c>
      <c r="P150" s="10">
        <v>0.0</v>
      </c>
    </row>
    <row r="151">
      <c r="A151" s="5"/>
      <c r="B151" s="1" t="s">
        <v>322</v>
      </c>
      <c r="C151" s="1" t="s">
        <v>323</v>
      </c>
      <c r="D151" s="1" t="s">
        <v>31</v>
      </c>
      <c r="E151" s="6">
        <v>7.462511198</v>
      </c>
      <c r="F151" s="5"/>
      <c r="G151" s="6">
        <v>0.0</v>
      </c>
      <c r="H151" s="6">
        <v>3.590753769E9</v>
      </c>
      <c r="I151" s="5"/>
      <c r="J151" s="7">
        <v>1.4807347964E8</v>
      </c>
      <c r="K151" s="9">
        <v>5.36012596E7</v>
      </c>
      <c r="L151" s="9">
        <v>5.427127534E7</v>
      </c>
      <c r="M151" s="8"/>
      <c r="N151" s="8"/>
      <c r="O151" s="8"/>
      <c r="P151" s="15">
        <v>4.02009447E7</v>
      </c>
    </row>
    <row r="152">
      <c r="A152" s="5"/>
      <c r="B152" s="1" t="s">
        <v>324</v>
      </c>
      <c r="C152" s="1" t="s">
        <v>325</v>
      </c>
      <c r="D152" s="1" t="s">
        <v>24</v>
      </c>
      <c r="E152" s="6">
        <v>0.92</v>
      </c>
      <c r="F152" s="6">
        <v>1.87E9</v>
      </c>
      <c r="G152" s="6">
        <v>2.032608696E9</v>
      </c>
      <c r="H152" s="11">
        <v>1.05905E11</v>
      </c>
      <c r="I152" s="5"/>
      <c r="J152" s="7">
        <v>2.03260869565E9</v>
      </c>
      <c r="K152" s="8"/>
      <c r="L152" s="8"/>
      <c r="M152" s="8"/>
      <c r="N152" s="8"/>
      <c r="O152" s="8"/>
      <c r="P152" s="10">
        <v>2.032608696E9</v>
      </c>
    </row>
    <row r="153">
      <c r="A153" s="5"/>
      <c r="B153" s="1" t="s">
        <v>326</v>
      </c>
      <c r="C153" s="1" t="s">
        <v>327</v>
      </c>
      <c r="D153" s="1" t="s">
        <v>24</v>
      </c>
      <c r="E153" s="6">
        <v>0.92</v>
      </c>
      <c r="F153" s="6">
        <v>7.0E9</v>
      </c>
      <c r="G153" s="6">
        <v>7.608695652E9</v>
      </c>
      <c r="H153" s="6">
        <v>5.4007972106E10</v>
      </c>
      <c r="I153" s="5"/>
      <c r="J153" s="7">
        <v>7.60869565217E9</v>
      </c>
      <c r="K153" s="9">
        <v>5.434782609E7</v>
      </c>
      <c r="L153" s="8"/>
      <c r="M153" s="9">
        <v>6.52173913E8</v>
      </c>
      <c r="N153" s="8"/>
      <c r="O153" s="8"/>
      <c r="P153" s="13">
        <v>6.90217391304E9</v>
      </c>
    </row>
    <row r="154">
      <c r="A154" s="5"/>
      <c r="B154" s="1" t="s">
        <v>328</v>
      </c>
      <c r="C154" s="1" t="s">
        <v>329</v>
      </c>
      <c r="D154" s="1" t="s">
        <v>24</v>
      </c>
      <c r="E154" s="6">
        <v>8.692518333</v>
      </c>
      <c r="F154" s="11">
        <v>5.91E11</v>
      </c>
      <c r="G154" s="6">
        <v>6.798950285E10</v>
      </c>
      <c r="H154" s="11">
        <v>5.56086E11</v>
      </c>
      <c r="I154" s="5"/>
      <c r="J154" s="7">
        <v>8.2E10</v>
      </c>
      <c r="K154" s="9">
        <v>2.4E10</v>
      </c>
      <c r="L154" s="9">
        <v>1.0E9</v>
      </c>
      <c r="M154" s="9">
        <v>0.0</v>
      </c>
      <c r="N154" s="9">
        <v>3.4E10</v>
      </c>
      <c r="O154" s="9">
        <v>2.3E10</v>
      </c>
      <c r="P154" s="10">
        <v>0.0</v>
      </c>
    </row>
    <row r="155">
      <c r="A155" s="5"/>
      <c r="B155" s="1" t="s">
        <v>330</v>
      </c>
      <c r="C155" s="1" t="s">
        <v>331</v>
      </c>
      <c r="D155" s="1" t="s">
        <v>21</v>
      </c>
      <c r="E155" s="6">
        <v>13.24091113</v>
      </c>
      <c r="F155" s="6">
        <v>1.0E8</v>
      </c>
      <c r="G155" s="6">
        <v>7552350.364</v>
      </c>
      <c r="H155" s="6">
        <v>4.710618472E9</v>
      </c>
      <c r="I155" s="5"/>
      <c r="J155" s="7">
        <v>7552350.36</v>
      </c>
      <c r="K155" s="8"/>
      <c r="L155" s="8"/>
      <c r="M155" s="8"/>
      <c r="N155" s="8"/>
      <c r="O155" s="8"/>
      <c r="P155" s="10">
        <v>7552350.364</v>
      </c>
    </row>
    <row r="156">
      <c r="A156" s="5"/>
      <c r="B156" s="1" t="s">
        <v>332</v>
      </c>
      <c r="C156" s="1" t="s">
        <v>333</v>
      </c>
      <c r="D156" s="1" t="s">
        <v>21</v>
      </c>
      <c r="E156" s="1" t="s">
        <v>73</v>
      </c>
      <c r="F156" s="5"/>
      <c r="G156" s="14" t="e">
        <v>#VALUE!</v>
      </c>
      <c r="H156" s="1" t="s">
        <v>73</v>
      </c>
      <c r="I156" s="5"/>
      <c r="J156" s="12">
        <v>0.0</v>
      </c>
      <c r="K156" s="8"/>
      <c r="L156" s="8"/>
      <c r="M156" s="8"/>
      <c r="N156" s="8"/>
      <c r="O156" s="8"/>
      <c r="P156" s="10">
        <v>0.0</v>
      </c>
    </row>
    <row r="157">
      <c r="A157" s="5"/>
      <c r="B157" s="1" t="s">
        <v>334</v>
      </c>
      <c r="C157" s="1" t="s">
        <v>335</v>
      </c>
      <c r="D157" s="1" t="s">
        <v>21</v>
      </c>
      <c r="E157" s="6">
        <v>555.7178304</v>
      </c>
      <c r="F157" s="5"/>
      <c r="G157" s="5"/>
      <c r="H157" s="6">
        <v>1.1273115239E10</v>
      </c>
      <c r="I157" s="5"/>
      <c r="J157" s="7">
        <v>1.9106108874E8</v>
      </c>
      <c r="K157" s="9">
        <v>1.352773829E8</v>
      </c>
      <c r="L157" s="9">
        <v>5.578370587E7</v>
      </c>
      <c r="M157" s="8"/>
      <c r="N157" s="8"/>
      <c r="O157" s="8"/>
      <c r="P157" s="10">
        <v>0.0</v>
      </c>
    </row>
    <row r="158">
      <c r="A158" s="5"/>
      <c r="B158" s="1" t="s">
        <v>336</v>
      </c>
      <c r="C158" s="1" t="s">
        <v>337</v>
      </c>
      <c r="D158" s="1" t="s">
        <v>21</v>
      </c>
      <c r="E158" s="1" t="s">
        <v>73</v>
      </c>
      <c r="F158" s="5"/>
      <c r="G158" s="14" t="e">
        <v>#VALUE!</v>
      </c>
      <c r="H158" s="6">
        <v>5.358722983E9</v>
      </c>
      <c r="I158" s="5"/>
      <c r="J158" s="7">
        <v>2.097E8</v>
      </c>
      <c r="K158" s="9">
        <v>2.27E7</v>
      </c>
      <c r="L158" s="9">
        <v>1.87E8</v>
      </c>
      <c r="M158" s="8"/>
      <c r="N158" s="8"/>
      <c r="O158" s="8"/>
      <c r="P158" s="10">
        <v>0.0</v>
      </c>
    </row>
    <row r="159">
      <c r="A159" s="5"/>
      <c r="B159" s="1" t="s">
        <v>338</v>
      </c>
      <c r="C159" s="1" t="s">
        <v>339</v>
      </c>
      <c r="D159" s="1" t="s">
        <v>18</v>
      </c>
      <c r="E159" s="6">
        <v>32.31022574</v>
      </c>
      <c r="F159" s="11">
        <v>2.5E12</v>
      </c>
      <c r="G159" s="6">
        <v>7.7374884963E10</v>
      </c>
      <c r="H159" s="11">
        <v>5.04993E11</v>
      </c>
      <c r="I159" s="5"/>
      <c r="J159" s="7">
        <v>6.0E10</v>
      </c>
      <c r="K159" s="9">
        <v>4.2E10</v>
      </c>
      <c r="L159" s="9">
        <v>0.0</v>
      </c>
      <c r="M159" s="9">
        <v>0.0</v>
      </c>
      <c r="N159" s="9">
        <v>0.0</v>
      </c>
      <c r="O159" s="9">
        <v>1.8E10</v>
      </c>
      <c r="P159" s="10">
        <v>0.0</v>
      </c>
    </row>
    <row r="160">
      <c r="A160" s="5"/>
      <c r="B160" s="1" t="s">
        <v>340</v>
      </c>
      <c r="C160" s="1" t="s">
        <v>341</v>
      </c>
      <c r="D160" s="1" t="s">
        <v>34</v>
      </c>
      <c r="E160" s="6">
        <v>9.151216667</v>
      </c>
      <c r="F160" s="5"/>
      <c r="G160" s="6">
        <v>0.0</v>
      </c>
      <c r="H160" s="6">
        <v>7.52294781E9</v>
      </c>
      <c r="I160" s="5"/>
      <c r="J160" s="12">
        <v>0.0</v>
      </c>
      <c r="K160" s="8"/>
      <c r="L160" s="8"/>
      <c r="M160" s="8"/>
      <c r="N160" s="8"/>
      <c r="O160" s="8"/>
      <c r="P160" s="10">
        <v>0.0</v>
      </c>
    </row>
    <row r="161">
      <c r="A161" s="5"/>
      <c r="B161" s="1" t="s">
        <v>342</v>
      </c>
      <c r="C161" s="1" t="s">
        <v>343</v>
      </c>
      <c r="D161" s="1" t="s">
        <v>34</v>
      </c>
      <c r="E161" s="1" t="s">
        <v>73</v>
      </c>
      <c r="F161" s="5"/>
      <c r="G161" s="14" t="e">
        <v>#VALUE!</v>
      </c>
      <c r="H161" s="6">
        <v>4.0761142857E10</v>
      </c>
      <c r="I161" s="5"/>
      <c r="J161" s="7">
        <v>5.58427657143E9</v>
      </c>
      <c r="K161" s="9">
        <v>1.222834286E8</v>
      </c>
      <c r="L161" s="9">
        <v>8.152228571E8</v>
      </c>
      <c r="M161" s="8"/>
      <c r="N161" s="9">
        <v>2.85328E9</v>
      </c>
      <c r="O161" s="9">
        <v>1.793490286E9</v>
      </c>
      <c r="P161" s="10">
        <v>0.0</v>
      </c>
    </row>
    <row r="162">
      <c r="A162" s="5"/>
      <c r="B162" s="1" t="s">
        <v>344</v>
      </c>
      <c r="C162" s="1" t="s">
        <v>345</v>
      </c>
      <c r="D162" s="1" t="s">
        <v>18</v>
      </c>
      <c r="E162" s="6">
        <v>1.0</v>
      </c>
      <c r="F162" s="5"/>
      <c r="G162" s="6">
        <v>0.0</v>
      </c>
      <c r="H162" s="6">
        <v>2.581E9</v>
      </c>
      <c r="I162" s="5"/>
      <c r="J162" s="12">
        <v>0.0</v>
      </c>
      <c r="K162" s="8"/>
      <c r="L162" s="8"/>
      <c r="M162" s="8"/>
      <c r="N162" s="8"/>
      <c r="O162" s="8"/>
      <c r="P162" s="10">
        <v>0.0</v>
      </c>
    </row>
    <row r="163">
      <c r="A163" s="5"/>
      <c r="B163" s="1" t="s">
        <v>346</v>
      </c>
      <c r="C163" s="1" t="s">
        <v>347</v>
      </c>
      <c r="D163" s="1" t="s">
        <v>31</v>
      </c>
      <c r="E163" s="6">
        <v>6.770750898</v>
      </c>
      <c r="F163" s="5"/>
      <c r="G163" s="6">
        <v>0.0</v>
      </c>
      <c r="H163" s="6">
        <v>2.3808146748E10</v>
      </c>
      <c r="I163" s="5"/>
      <c r="J163" s="12">
        <v>0.0</v>
      </c>
      <c r="K163" s="8"/>
      <c r="L163" s="8"/>
      <c r="M163" s="8"/>
      <c r="N163" s="8"/>
      <c r="O163" s="8"/>
      <c r="P163" s="10">
        <v>0.0</v>
      </c>
    </row>
    <row r="164">
      <c r="A164" s="5"/>
      <c r="B164" s="1" t="s">
        <v>348</v>
      </c>
      <c r="C164" s="1" t="s">
        <v>349</v>
      </c>
      <c r="D164" s="1" t="s">
        <v>21</v>
      </c>
      <c r="E164" s="6">
        <v>2.646866667</v>
      </c>
      <c r="F164" s="5"/>
      <c r="G164" s="6">
        <v>9.445130091E8</v>
      </c>
      <c r="H164" s="6">
        <v>3.9871132268E10</v>
      </c>
      <c r="I164" s="5"/>
      <c r="J164" s="7">
        <v>1.2E9</v>
      </c>
      <c r="K164" s="9">
        <v>5.0E8</v>
      </c>
      <c r="L164" s="9">
        <v>1.0E8</v>
      </c>
      <c r="M164" s="9">
        <v>0.0</v>
      </c>
      <c r="N164" s="9">
        <v>1.0E8</v>
      </c>
      <c r="O164" s="9">
        <v>5.0E8</v>
      </c>
      <c r="P164" s="10">
        <v>0.0</v>
      </c>
    </row>
    <row r="165">
      <c r="A165" s="1" t="s">
        <v>28</v>
      </c>
      <c r="B165" s="1" t="s">
        <v>350</v>
      </c>
      <c r="C165" s="1" t="s">
        <v>351</v>
      </c>
      <c r="D165" s="1" t="s">
        <v>24</v>
      </c>
      <c r="E165" s="6">
        <v>4.828370147</v>
      </c>
      <c r="F165" s="11">
        <v>2.52E11</v>
      </c>
      <c r="G165" s="6">
        <v>2.0710922517E10</v>
      </c>
      <c r="H165" s="11">
        <v>7.7135E11</v>
      </c>
      <c r="I165" s="5"/>
      <c r="J165" s="7">
        <v>7.5E10</v>
      </c>
      <c r="K165" s="9">
        <v>2.0E9</v>
      </c>
      <c r="L165" s="3" t="s">
        <v>25</v>
      </c>
      <c r="M165" s="3" t="s">
        <v>25</v>
      </c>
      <c r="N165" s="9">
        <v>1.0E10</v>
      </c>
      <c r="O165" s="9">
        <v>6.3E10</v>
      </c>
      <c r="P165" s="4"/>
    </row>
    <row r="166">
      <c r="A166" s="5"/>
      <c r="B166" s="1" t="s">
        <v>352</v>
      </c>
      <c r="C166" s="1" t="s">
        <v>353</v>
      </c>
      <c r="D166" s="1" t="s">
        <v>21</v>
      </c>
      <c r="E166" s="6">
        <v>2263.780634</v>
      </c>
      <c r="F166" s="5"/>
      <c r="G166" s="6">
        <v>0.0</v>
      </c>
      <c r="H166" s="6">
        <v>5.8001200572E10</v>
      </c>
      <c r="I166" s="5"/>
      <c r="J166" s="7">
        <v>3.876E8</v>
      </c>
      <c r="K166" s="8"/>
      <c r="L166" s="9">
        <v>3200000.0</v>
      </c>
      <c r="M166" s="9">
        <v>3.76E8</v>
      </c>
      <c r="N166" s="8"/>
      <c r="O166" s="8"/>
      <c r="P166" s="19">
        <v>8400000.0</v>
      </c>
    </row>
    <row r="167">
      <c r="A167" s="5"/>
      <c r="B167" s="1" t="s">
        <v>354</v>
      </c>
      <c r="C167" s="1" t="s">
        <v>355</v>
      </c>
      <c r="D167" s="1" t="s">
        <v>21</v>
      </c>
      <c r="E167" s="6">
        <v>3727.068995</v>
      </c>
      <c r="F167" s="5"/>
      <c r="G167" s="6">
        <v>0.0</v>
      </c>
      <c r="H167" s="6">
        <v>2.7461440192E10</v>
      </c>
      <c r="I167" s="5"/>
      <c r="J167" s="7">
        <v>3.693E8</v>
      </c>
      <c r="K167" s="8"/>
      <c r="L167" s="8"/>
      <c r="M167" s="8"/>
      <c r="N167" s="8"/>
      <c r="O167" s="8"/>
      <c r="P167" s="13">
        <v>3.693E8</v>
      </c>
    </row>
    <row r="168">
      <c r="A168" s="5"/>
      <c r="B168" s="1" t="s">
        <v>356</v>
      </c>
      <c r="C168" s="1" t="s">
        <v>357</v>
      </c>
      <c r="D168" s="1" t="s">
        <v>34</v>
      </c>
      <c r="E168" s="6">
        <v>27.20049233</v>
      </c>
      <c r="F168" s="5"/>
      <c r="G168" s="6">
        <v>2.205842426E8</v>
      </c>
      <c r="H168" s="11">
        <v>1.30832E11</v>
      </c>
      <c r="I168" s="5"/>
      <c r="J168" s="7">
        <v>9.02557192684E9</v>
      </c>
      <c r="K168" s="9">
        <v>8.444700088E9</v>
      </c>
      <c r="L168" s="9">
        <v>5.808718389E8</v>
      </c>
      <c r="M168" s="8"/>
      <c r="N168" s="8"/>
      <c r="O168" s="8"/>
      <c r="P168" s="10">
        <v>0.0</v>
      </c>
    </row>
    <row r="169">
      <c r="A169" s="5"/>
      <c r="B169" s="1" t="s">
        <v>358</v>
      </c>
      <c r="C169" s="1" t="s">
        <v>359</v>
      </c>
      <c r="D169" s="1" t="s">
        <v>31</v>
      </c>
      <c r="E169" s="6">
        <v>30.72525833</v>
      </c>
      <c r="F169" s="5"/>
      <c r="G169" s="6">
        <v>0.0</v>
      </c>
      <c r="H169" s="6">
        <v>5.9596885024E10</v>
      </c>
      <c r="I169" s="5"/>
      <c r="J169" s="7">
        <v>8.0E8</v>
      </c>
      <c r="K169" s="9">
        <v>4.0E8</v>
      </c>
      <c r="L169" s="8"/>
      <c r="M169" s="8"/>
      <c r="N169" s="8"/>
      <c r="O169" s="8"/>
      <c r="P169" s="13">
        <v>4.0E8</v>
      </c>
    </row>
    <row r="170">
      <c r="A170" s="1" t="s">
        <v>28</v>
      </c>
      <c r="B170" s="1" t="s">
        <v>360</v>
      </c>
      <c r="C170" s="1" t="s">
        <v>361</v>
      </c>
      <c r="D170" s="1" t="s">
        <v>24</v>
      </c>
      <c r="E170" s="6">
        <v>1.0</v>
      </c>
      <c r="F170" s="11">
        <v>2.7923E12</v>
      </c>
      <c r="G170" s="11">
        <v>2.7923E12</v>
      </c>
      <c r="H170" s="11">
        <v>2.05443E13</v>
      </c>
      <c r="I170" s="5"/>
      <c r="J170" s="7">
        <v>2.953E12</v>
      </c>
      <c r="K170" s="9">
        <v>2.139E12</v>
      </c>
      <c r="L170" s="9">
        <v>3.04E11</v>
      </c>
      <c r="M170" s="3" t="s">
        <v>25</v>
      </c>
      <c r="N170" s="3" t="s">
        <v>25</v>
      </c>
      <c r="O170" s="9">
        <v>5.1E11</v>
      </c>
      <c r="P170" s="4"/>
    </row>
    <row r="171">
      <c r="A171" s="5"/>
      <c r="B171" s="1" t="s">
        <v>362</v>
      </c>
      <c r="C171" s="1" t="s">
        <v>363</v>
      </c>
      <c r="D171" s="1" t="s">
        <v>34</v>
      </c>
      <c r="E171" s="6">
        <v>8069.606237</v>
      </c>
      <c r="F171" s="5"/>
      <c r="G171" s="6">
        <v>0.0</v>
      </c>
      <c r="H171" s="6">
        <v>5.0499921558E10</v>
      </c>
      <c r="I171" s="5"/>
      <c r="J171" s="12">
        <v>0.0</v>
      </c>
      <c r="K171" s="8"/>
      <c r="L171" s="8"/>
      <c r="M171" s="8"/>
      <c r="N171" s="8"/>
      <c r="O171" s="8"/>
      <c r="P171" s="10">
        <v>0.0</v>
      </c>
    </row>
    <row r="172">
      <c r="A172" s="5"/>
      <c r="B172" s="1" t="s">
        <v>364</v>
      </c>
      <c r="C172" s="1" t="s">
        <v>365</v>
      </c>
      <c r="D172" s="1" t="s">
        <v>31</v>
      </c>
      <c r="E172" s="1" t="s">
        <v>73</v>
      </c>
      <c r="F172" s="5"/>
      <c r="G172" s="14" t="e">
        <v>#VALUE!</v>
      </c>
      <c r="H172" s="1" t="s">
        <v>73</v>
      </c>
      <c r="I172" s="5"/>
      <c r="J172" s="12">
        <v>0.0</v>
      </c>
      <c r="K172" s="8"/>
      <c r="L172" s="8"/>
      <c r="M172" s="8"/>
      <c r="N172" s="8"/>
      <c r="O172" s="8"/>
      <c r="P172" s="10">
        <v>0.0</v>
      </c>
    </row>
    <row r="173">
      <c r="A173" s="5"/>
      <c r="B173" s="1" t="s">
        <v>366</v>
      </c>
      <c r="C173" s="1" t="s">
        <v>367</v>
      </c>
      <c r="D173" s="1" t="s">
        <v>18</v>
      </c>
      <c r="E173" s="6">
        <v>22602.05</v>
      </c>
      <c r="F173" s="11">
        <v>2.71E14</v>
      </c>
      <c r="G173" s="6">
        <v>1.1990062848E10</v>
      </c>
      <c r="H173" s="11">
        <v>2.45214E11</v>
      </c>
      <c r="I173" s="5"/>
      <c r="J173" s="7">
        <v>1.24E10</v>
      </c>
      <c r="K173" s="9">
        <v>3.0E9</v>
      </c>
      <c r="L173" s="9">
        <v>7.0E8</v>
      </c>
      <c r="M173" s="3" t="s">
        <v>25</v>
      </c>
      <c r="N173" s="9">
        <v>8.2E9</v>
      </c>
      <c r="O173" s="9">
        <v>5.0E8</v>
      </c>
      <c r="P173" s="10">
        <v>0.0</v>
      </c>
    </row>
    <row r="174">
      <c r="A174" s="5"/>
      <c r="B174" s="1" t="s">
        <v>368</v>
      </c>
      <c r="C174" s="1" t="s">
        <v>369</v>
      </c>
      <c r="D174" s="1" t="s">
        <v>24</v>
      </c>
      <c r="E174" s="6">
        <v>2.587279951</v>
      </c>
      <c r="F174" s="6">
        <v>6.63E7</v>
      </c>
      <c r="G174" s="6">
        <v>2.562536767E7</v>
      </c>
      <c r="H174" s="6">
        <v>8.204917983E8</v>
      </c>
      <c r="I174" s="5"/>
      <c r="J174" s="7">
        <v>2.562536767E7</v>
      </c>
      <c r="K174" s="8"/>
      <c r="L174" s="8"/>
      <c r="M174" s="8"/>
      <c r="N174" s="8"/>
      <c r="O174" s="8"/>
      <c r="P174" s="13">
        <v>2.562536767E7</v>
      </c>
    </row>
    <row r="175">
      <c r="A175" s="1" t="s">
        <v>28</v>
      </c>
      <c r="B175" s="1" t="s">
        <v>370</v>
      </c>
      <c r="C175" s="1" t="s">
        <v>371</v>
      </c>
      <c r="D175" s="1" t="s">
        <v>21</v>
      </c>
      <c r="E175" s="6">
        <v>13.23392647</v>
      </c>
      <c r="F175" s="5"/>
      <c r="G175" s="6">
        <v>0.0</v>
      </c>
      <c r="H175" s="11">
        <v>3.68289E11</v>
      </c>
      <c r="I175" s="5"/>
      <c r="J175" s="7">
        <v>3.0E10</v>
      </c>
      <c r="K175" s="9">
        <v>1.4E10</v>
      </c>
      <c r="L175" s="9">
        <v>1.0E9</v>
      </c>
      <c r="M175" s="3" t="s">
        <v>25</v>
      </c>
      <c r="N175" s="9">
        <v>3.0E9</v>
      </c>
      <c r="O175" s="9">
        <v>1.2E10</v>
      </c>
      <c r="P175" s="4"/>
    </row>
    <row r="176">
      <c r="A176" s="5"/>
      <c r="B176" s="1" t="s">
        <v>372</v>
      </c>
      <c r="C176" s="1" t="s">
        <v>373</v>
      </c>
      <c r="D176" s="1" t="s">
        <v>21</v>
      </c>
      <c r="E176" s="6">
        <v>10.45814322</v>
      </c>
      <c r="F176" s="6">
        <v>2.64E9</v>
      </c>
      <c r="G176" s="6">
        <v>2.524348676E8</v>
      </c>
      <c r="H176" s="6">
        <v>2.6720073436E10</v>
      </c>
      <c r="I176" s="5"/>
      <c r="J176" s="7">
        <v>2.5243486763E8</v>
      </c>
      <c r="K176" s="8"/>
      <c r="L176" s="8"/>
      <c r="M176" s="8"/>
      <c r="N176" s="8"/>
      <c r="O176" s="8"/>
      <c r="P176" s="10">
        <v>2.524348676E8</v>
      </c>
    </row>
    <row r="177">
      <c r="A177" s="5"/>
      <c r="B177" s="1" t="s">
        <v>374</v>
      </c>
      <c r="C177" s="1" t="s">
        <v>375</v>
      </c>
      <c r="D177" s="1" t="s">
        <v>21</v>
      </c>
      <c r="E177" s="1" t="s">
        <v>73</v>
      </c>
      <c r="F177" s="5"/>
      <c r="G177" s="14" t="e">
        <v>#VALUE!</v>
      </c>
      <c r="H177" s="6">
        <v>3.1000519447E10</v>
      </c>
      <c r="I177" s="5"/>
      <c r="J177" s="7">
        <v>2000000.0</v>
      </c>
      <c r="K177" s="8"/>
      <c r="L177" s="8"/>
      <c r="M177" s="8"/>
      <c r="N177" s="8"/>
      <c r="O177" s="8"/>
      <c r="P177" s="10">
        <v>2000000.0</v>
      </c>
    </row>
    <row r="178">
      <c r="A178" s="5"/>
      <c r="B178" s="5"/>
      <c r="C178" s="5"/>
      <c r="D178" s="5"/>
      <c r="E178" s="5"/>
      <c r="F178" s="5"/>
      <c r="G178" s="5"/>
      <c r="H178" s="5"/>
      <c r="I178" s="20"/>
      <c r="J178" s="7">
        <f>sum(J2:J177)</f>
        <v>12714448755103</v>
      </c>
      <c r="K178" s="8"/>
      <c r="L178" s="8"/>
      <c r="M178" s="21"/>
      <c r="N178" s="21"/>
      <c r="O178" s="8"/>
      <c r="P178" s="17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22"/>
      <c r="K179" s="8"/>
      <c r="L179" s="8"/>
      <c r="M179" s="21"/>
      <c r="N179" s="21"/>
      <c r="O179" s="8"/>
      <c r="P179" s="17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22"/>
      <c r="K180" s="8"/>
      <c r="L180" s="8"/>
      <c r="M180" s="21"/>
      <c r="N180" s="8"/>
      <c r="O180" s="8"/>
      <c r="P180" s="17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22"/>
      <c r="K181" s="8"/>
      <c r="L181" s="8"/>
      <c r="M181" s="21"/>
      <c r="N181" s="8"/>
      <c r="O181" s="8"/>
      <c r="P181" s="17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22"/>
      <c r="K182" s="8"/>
      <c r="L182" s="8"/>
      <c r="M182" s="21"/>
      <c r="N182" s="8"/>
      <c r="O182" s="8"/>
      <c r="P182" s="17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22"/>
      <c r="K183" s="8"/>
      <c r="L183" s="21"/>
      <c r="M183" s="21"/>
      <c r="N183" s="21"/>
      <c r="O183" s="8"/>
      <c r="P183" s="17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22"/>
      <c r="K184" s="8"/>
      <c r="L184" s="8"/>
      <c r="M184" s="21"/>
      <c r="N184" s="8"/>
      <c r="O184" s="8"/>
      <c r="P184" s="17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22"/>
      <c r="K185" s="8"/>
      <c r="L185" s="8"/>
      <c r="M185" s="21"/>
      <c r="N185" s="21"/>
      <c r="O185" s="8"/>
      <c r="P185" s="17"/>
    </row>
    <row r="186">
      <c r="A186" s="5"/>
      <c r="B186" s="5"/>
      <c r="C186" s="5"/>
      <c r="D186" s="5"/>
      <c r="E186" s="23"/>
      <c r="F186" s="5"/>
      <c r="G186" s="23"/>
      <c r="H186" s="23"/>
      <c r="I186" s="5"/>
      <c r="J186" s="22"/>
      <c r="K186" s="8"/>
      <c r="L186" s="8"/>
      <c r="M186" s="21"/>
      <c r="N186" s="8"/>
      <c r="O186" s="8"/>
      <c r="P186" s="17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22"/>
      <c r="K187" s="8"/>
      <c r="L187" s="8"/>
      <c r="M187" s="21"/>
      <c r="N187" s="21"/>
      <c r="O187" s="8"/>
      <c r="P187" s="17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22"/>
      <c r="K188" s="8"/>
      <c r="L188" s="8"/>
      <c r="M188" s="21"/>
      <c r="N188" s="8"/>
      <c r="O188" s="8"/>
      <c r="P188" s="17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22"/>
      <c r="K189" s="8"/>
      <c r="L189" s="8"/>
      <c r="M189" s="21"/>
      <c r="N189" s="8"/>
      <c r="O189" s="8"/>
      <c r="P189" s="17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22"/>
      <c r="K190" s="8"/>
      <c r="L190" s="8"/>
      <c r="M190" s="21"/>
      <c r="N190" s="8"/>
      <c r="O190" s="8"/>
      <c r="P190" s="17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22"/>
      <c r="K191" s="8"/>
      <c r="L191" s="8"/>
      <c r="M191" s="21"/>
      <c r="N191" s="8"/>
      <c r="O191" s="8"/>
      <c r="P191" s="17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22"/>
      <c r="K192" s="8"/>
      <c r="L192" s="8"/>
      <c r="M192" s="21"/>
      <c r="N192" s="8"/>
      <c r="O192" s="8"/>
      <c r="P192" s="17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22"/>
      <c r="K193" s="8"/>
      <c r="L193" s="8"/>
      <c r="M193" s="21"/>
      <c r="N193" s="8"/>
      <c r="O193" s="8"/>
      <c r="P193" s="17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22"/>
      <c r="K194" s="8"/>
      <c r="L194" s="8"/>
      <c r="M194" s="21"/>
      <c r="N194" s="21"/>
      <c r="O194" s="8"/>
      <c r="P194" s="17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22"/>
      <c r="K195" s="8"/>
      <c r="L195" s="21"/>
      <c r="M195" s="21"/>
      <c r="N195" s="8"/>
      <c r="O195" s="8"/>
      <c r="P195" s="17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22"/>
      <c r="K196" s="8"/>
      <c r="L196" s="8"/>
      <c r="M196" s="8"/>
      <c r="N196" s="21"/>
      <c r="O196" s="8"/>
      <c r="P196" s="17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22"/>
      <c r="K197" s="8"/>
      <c r="L197" s="8"/>
      <c r="M197" s="21"/>
      <c r="N197" s="21"/>
      <c r="O197" s="8"/>
      <c r="P197" s="17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24"/>
      <c r="K198" s="8"/>
      <c r="L198" s="8"/>
      <c r="M198" s="8"/>
      <c r="N198" s="8"/>
      <c r="O198" s="8"/>
      <c r="P198" s="2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26"/>
      <c r="K199" s="8"/>
      <c r="L199" s="8"/>
      <c r="M199" s="8"/>
      <c r="N199" s="8"/>
      <c r="O199" s="8"/>
      <c r="P199" s="2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26"/>
      <c r="K200" s="21"/>
      <c r="L200" s="21"/>
      <c r="M200" s="21"/>
      <c r="N200" s="8"/>
      <c r="O200" s="21"/>
      <c r="P200" s="2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26"/>
      <c r="K201" s="21"/>
      <c r="L201" s="21"/>
      <c r="M201" s="8"/>
      <c r="N201" s="8"/>
      <c r="O201" s="8"/>
      <c r="P201" s="2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26"/>
      <c r="K202" s="21"/>
      <c r="L202" s="21"/>
      <c r="M202" s="8"/>
      <c r="N202" s="21"/>
      <c r="O202" s="21"/>
      <c r="P202" s="2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26"/>
      <c r="K203" s="21"/>
      <c r="L203" s="8"/>
      <c r="M203" s="8"/>
      <c r="N203" s="8"/>
      <c r="O203" s="21"/>
      <c r="P203" s="2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26"/>
      <c r="K204" s="21"/>
      <c r="L204" s="21"/>
      <c r="M204" s="21"/>
      <c r="N204" s="21"/>
      <c r="O204" s="21"/>
      <c r="P204" s="2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26"/>
      <c r="K205" s="21"/>
      <c r="L205" s="21"/>
      <c r="M205" s="21"/>
      <c r="N205" s="21"/>
      <c r="O205" s="8"/>
      <c r="P205" s="2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26"/>
      <c r="K206" s="21"/>
      <c r="L206" s="21"/>
      <c r="M206" s="21"/>
      <c r="N206" s="21"/>
      <c r="O206" s="21"/>
      <c r="P206" s="2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26"/>
      <c r="K207" s="21"/>
      <c r="L207" s="21"/>
      <c r="M207" s="21"/>
      <c r="N207" s="21"/>
      <c r="O207" s="21"/>
      <c r="P207" s="2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26"/>
      <c r="K208" s="21"/>
      <c r="L208" s="21"/>
      <c r="M208" s="21"/>
      <c r="N208" s="21"/>
      <c r="O208" s="21"/>
      <c r="P208" s="2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26"/>
      <c r="K209" s="21"/>
      <c r="L209" s="21"/>
      <c r="M209" s="21"/>
      <c r="N209" s="21"/>
      <c r="O209" s="21"/>
      <c r="P209" s="2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26"/>
      <c r="K210" s="21"/>
      <c r="L210" s="21"/>
      <c r="M210" s="21"/>
      <c r="N210" s="21"/>
      <c r="O210" s="21"/>
      <c r="P210" s="2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26"/>
      <c r="K211" s="21"/>
      <c r="L211" s="21"/>
      <c r="M211" s="21"/>
      <c r="N211" s="21"/>
      <c r="O211" s="21"/>
      <c r="P211" s="2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26"/>
      <c r="K212" s="21"/>
      <c r="L212" s="21"/>
      <c r="M212" s="21"/>
      <c r="N212" s="21"/>
      <c r="O212" s="21"/>
      <c r="P212" s="2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26"/>
      <c r="K213" s="21"/>
      <c r="L213" s="21"/>
      <c r="M213" s="21"/>
      <c r="N213" s="21"/>
      <c r="O213" s="21"/>
      <c r="P213" s="2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26"/>
      <c r="K214" s="21"/>
      <c r="L214" s="21"/>
      <c r="M214" s="21"/>
      <c r="N214" s="21"/>
      <c r="O214" s="21"/>
      <c r="P214" s="2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26"/>
      <c r="K215" s="21"/>
      <c r="L215" s="21"/>
      <c r="M215" s="8"/>
      <c r="N215" s="21"/>
      <c r="O215" s="21"/>
      <c r="P215" s="2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22"/>
      <c r="K216" s="8"/>
      <c r="L216" s="8"/>
      <c r="M216" s="8"/>
      <c r="N216" s="8"/>
      <c r="O216" s="8"/>
      <c r="P216" s="17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22"/>
      <c r="K217" s="8"/>
      <c r="L217" s="8"/>
      <c r="M217" s="8"/>
      <c r="N217" s="8"/>
      <c r="O217" s="8"/>
      <c r="P217" s="17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22"/>
      <c r="K218" s="8"/>
      <c r="L218" s="8"/>
      <c r="M218" s="8"/>
      <c r="N218" s="8"/>
      <c r="O218" s="8"/>
      <c r="P218" s="17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22"/>
      <c r="K219" s="8"/>
      <c r="L219" s="8"/>
      <c r="M219" s="8"/>
      <c r="N219" s="8"/>
      <c r="O219" s="8"/>
      <c r="P219" s="17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22"/>
      <c r="K220" s="8"/>
      <c r="L220" s="8"/>
      <c r="M220" s="8"/>
      <c r="N220" s="8"/>
      <c r="O220" s="8"/>
      <c r="P220" s="17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22"/>
      <c r="K221" s="8"/>
      <c r="L221" s="8"/>
      <c r="M221" s="8"/>
      <c r="N221" s="8"/>
      <c r="O221" s="8"/>
      <c r="P221" s="17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22"/>
      <c r="K222" s="8"/>
      <c r="L222" s="8"/>
      <c r="M222" s="8"/>
      <c r="N222" s="8"/>
      <c r="O222" s="8"/>
      <c r="P222" s="17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22"/>
      <c r="K223" s="8"/>
      <c r="L223" s="8"/>
      <c r="M223" s="8"/>
      <c r="N223" s="8"/>
      <c r="O223" s="8"/>
      <c r="P223" s="17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22"/>
      <c r="K224" s="8"/>
      <c r="L224" s="8"/>
      <c r="M224" s="8"/>
      <c r="N224" s="8"/>
      <c r="O224" s="8"/>
      <c r="P224" s="17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22"/>
      <c r="K225" s="8"/>
      <c r="L225" s="8"/>
      <c r="M225" s="8"/>
      <c r="N225" s="8"/>
      <c r="O225" s="8"/>
      <c r="P225" s="17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22"/>
      <c r="K226" s="8"/>
      <c r="L226" s="8"/>
      <c r="M226" s="8"/>
      <c r="N226" s="8"/>
      <c r="O226" s="8"/>
      <c r="P226" s="17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22"/>
      <c r="K227" s="8"/>
      <c r="L227" s="8"/>
      <c r="M227" s="8"/>
      <c r="N227" s="8"/>
      <c r="O227" s="8"/>
      <c r="P227" s="17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22"/>
      <c r="K228" s="8"/>
      <c r="L228" s="8"/>
      <c r="M228" s="8"/>
      <c r="N228" s="8"/>
      <c r="O228" s="8"/>
      <c r="P228" s="17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22"/>
      <c r="K229" s="8"/>
      <c r="L229" s="8"/>
      <c r="M229" s="8"/>
      <c r="N229" s="8"/>
      <c r="O229" s="8"/>
      <c r="P229" s="17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22"/>
      <c r="K230" s="8"/>
      <c r="L230" s="8"/>
      <c r="M230" s="8"/>
      <c r="N230" s="8"/>
      <c r="O230" s="8"/>
      <c r="P230" s="17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22"/>
      <c r="K231" s="8"/>
      <c r="L231" s="8"/>
      <c r="M231" s="8"/>
      <c r="N231" s="8"/>
      <c r="O231" s="8"/>
      <c r="P231" s="17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22"/>
      <c r="K232" s="8"/>
      <c r="L232" s="8"/>
      <c r="M232" s="8"/>
      <c r="N232" s="8"/>
      <c r="O232" s="8"/>
      <c r="P232" s="17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22"/>
      <c r="K233" s="8"/>
      <c r="L233" s="8"/>
      <c r="M233" s="8"/>
      <c r="N233" s="8"/>
      <c r="O233" s="8"/>
      <c r="P233" s="17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22"/>
      <c r="K234" s="8"/>
      <c r="L234" s="8"/>
      <c r="M234" s="8"/>
      <c r="N234" s="8"/>
      <c r="O234" s="8"/>
      <c r="P234" s="17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22"/>
      <c r="K235" s="8"/>
      <c r="L235" s="8"/>
      <c r="M235" s="8"/>
      <c r="N235" s="8"/>
      <c r="O235" s="8"/>
      <c r="P235" s="17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22"/>
      <c r="K236" s="8"/>
      <c r="L236" s="8"/>
      <c r="M236" s="8"/>
      <c r="N236" s="8"/>
      <c r="O236" s="8"/>
      <c r="P236" s="17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22"/>
      <c r="K237" s="8"/>
      <c r="L237" s="8"/>
      <c r="M237" s="8"/>
      <c r="N237" s="8"/>
      <c r="O237" s="8"/>
      <c r="P237" s="17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22"/>
      <c r="K238" s="8"/>
      <c r="L238" s="8"/>
      <c r="M238" s="8"/>
      <c r="N238" s="8"/>
      <c r="O238" s="8"/>
      <c r="P238" s="17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22"/>
      <c r="K239" s="8"/>
      <c r="L239" s="8"/>
      <c r="M239" s="8"/>
      <c r="N239" s="8"/>
      <c r="O239" s="8"/>
      <c r="P239" s="17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22"/>
      <c r="K240" s="8"/>
      <c r="L240" s="8"/>
      <c r="M240" s="8"/>
      <c r="N240" s="8"/>
      <c r="O240" s="8"/>
      <c r="P240" s="17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22"/>
      <c r="K241" s="8"/>
      <c r="L241" s="8"/>
      <c r="M241" s="8"/>
      <c r="N241" s="8"/>
      <c r="O241" s="8"/>
      <c r="P241" s="17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22"/>
      <c r="K242" s="8"/>
      <c r="L242" s="8"/>
      <c r="M242" s="8"/>
      <c r="N242" s="8"/>
      <c r="O242" s="8"/>
      <c r="P242" s="17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22"/>
      <c r="K243" s="8"/>
      <c r="L243" s="8"/>
      <c r="M243" s="8"/>
      <c r="N243" s="8"/>
      <c r="O243" s="8"/>
      <c r="P243" s="17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22"/>
      <c r="K244" s="8"/>
      <c r="L244" s="8"/>
      <c r="M244" s="8"/>
      <c r="N244" s="8"/>
      <c r="O244" s="8"/>
      <c r="P244" s="17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22"/>
      <c r="K245" s="8"/>
      <c r="L245" s="8"/>
      <c r="M245" s="8"/>
      <c r="N245" s="8"/>
      <c r="O245" s="8"/>
      <c r="P245" s="17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22"/>
      <c r="K246" s="8"/>
      <c r="L246" s="8"/>
      <c r="M246" s="8"/>
      <c r="N246" s="8"/>
      <c r="O246" s="8"/>
      <c r="P246" s="17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22"/>
      <c r="K247" s="8"/>
      <c r="L247" s="8"/>
      <c r="M247" s="8"/>
      <c r="N247" s="8"/>
      <c r="O247" s="8"/>
      <c r="P247" s="17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22"/>
      <c r="K248" s="8"/>
      <c r="L248" s="8"/>
      <c r="M248" s="8"/>
      <c r="N248" s="8"/>
      <c r="O248" s="8"/>
      <c r="P248" s="17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22"/>
      <c r="K249" s="8"/>
      <c r="L249" s="8"/>
      <c r="M249" s="8"/>
      <c r="N249" s="8"/>
      <c r="O249" s="8"/>
      <c r="P249" s="17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22"/>
      <c r="K250" s="8"/>
      <c r="L250" s="8"/>
      <c r="M250" s="8"/>
      <c r="N250" s="8"/>
      <c r="O250" s="8"/>
      <c r="P250" s="17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22"/>
      <c r="K251" s="8"/>
      <c r="L251" s="8"/>
      <c r="M251" s="8"/>
      <c r="N251" s="8"/>
      <c r="O251" s="8"/>
      <c r="P251" s="17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22"/>
      <c r="K252" s="8"/>
      <c r="L252" s="8"/>
      <c r="M252" s="8"/>
      <c r="N252" s="8"/>
      <c r="O252" s="8"/>
      <c r="P252" s="17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22"/>
      <c r="K253" s="8"/>
      <c r="L253" s="8"/>
      <c r="M253" s="8"/>
      <c r="N253" s="8"/>
      <c r="O253" s="8"/>
      <c r="P253" s="17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22"/>
      <c r="K254" s="8"/>
      <c r="L254" s="8"/>
      <c r="M254" s="8"/>
      <c r="N254" s="8"/>
      <c r="O254" s="8"/>
      <c r="P254" s="17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22"/>
      <c r="K255" s="8"/>
      <c r="L255" s="8"/>
      <c r="M255" s="8"/>
      <c r="N255" s="8"/>
      <c r="O255" s="8"/>
      <c r="P255" s="17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22"/>
      <c r="K256" s="8"/>
      <c r="L256" s="8"/>
      <c r="M256" s="8"/>
      <c r="N256" s="8"/>
      <c r="O256" s="8"/>
      <c r="P256" s="17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22"/>
      <c r="K257" s="8"/>
      <c r="L257" s="8"/>
      <c r="M257" s="8"/>
      <c r="N257" s="8"/>
      <c r="O257" s="8"/>
      <c r="P257" s="17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22"/>
      <c r="K258" s="8"/>
      <c r="L258" s="8"/>
      <c r="M258" s="8"/>
      <c r="N258" s="8"/>
      <c r="O258" s="8"/>
      <c r="P258" s="17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22"/>
      <c r="K259" s="8"/>
      <c r="L259" s="8"/>
      <c r="M259" s="8"/>
      <c r="N259" s="8"/>
      <c r="O259" s="8"/>
      <c r="P259" s="17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22"/>
      <c r="K260" s="8"/>
      <c r="L260" s="8"/>
      <c r="M260" s="8"/>
      <c r="N260" s="8"/>
      <c r="O260" s="8"/>
      <c r="P260" s="17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22"/>
      <c r="K261" s="8"/>
      <c r="L261" s="8"/>
      <c r="M261" s="8"/>
      <c r="N261" s="8"/>
      <c r="O261" s="8"/>
      <c r="P261" s="17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22"/>
      <c r="K262" s="8"/>
      <c r="L262" s="8"/>
      <c r="M262" s="8"/>
      <c r="N262" s="8"/>
      <c r="O262" s="8"/>
      <c r="P262" s="17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22"/>
      <c r="K263" s="8"/>
      <c r="L263" s="8"/>
      <c r="M263" s="8"/>
      <c r="N263" s="8"/>
      <c r="O263" s="8"/>
      <c r="P263" s="17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22"/>
      <c r="K264" s="8"/>
      <c r="L264" s="8"/>
      <c r="M264" s="8"/>
      <c r="N264" s="8"/>
      <c r="O264" s="8"/>
      <c r="P264" s="17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22"/>
      <c r="K265" s="8"/>
      <c r="L265" s="8"/>
      <c r="M265" s="8"/>
      <c r="N265" s="8"/>
      <c r="O265" s="8"/>
      <c r="P265" s="17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22"/>
      <c r="K266" s="8"/>
      <c r="L266" s="8"/>
      <c r="M266" s="8"/>
      <c r="N266" s="8"/>
      <c r="O266" s="8"/>
      <c r="P266" s="17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22"/>
      <c r="K267" s="8"/>
      <c r="L267" s="8"/>
      <c r="M267" s="8"/>
      <c r="N267" s="8"/>
      <c r="O267" s="8"/>
      <c r="P267" s="17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22"/>
      <c r="K268" s="8"/>
      <c r="L268" s="8"/>
      <c r="M268" s="8"/>
      <c r="N268" s="8"/>
      <c r="O268" s="8"/>
      <c r="P268" s="17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22"/>
      <c r="K269" s="8"/>
      <c r="L269" s="8"/>
      <c r="M269" s="8"/>
      <c r="N269" s="8"/>
      <c r="O269" s="8"/>
      <c r="P269" s="17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22"/>
      <c r="K270" s="8"/>
      <c r="L270" s="8"/>
      <c r="M270" s="8"/>
      <c r="N270" s="8"/>
      <c r="O270" s="8"/>
      <c r="P270" s="17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22"/>
      <c r="K271" s="8"/>
      <c r="L271" s="8"/>
      <c r="M271" s="8"/>
      <c r="N271" s="8"/>
      <c r="O271" s="8"/>
      <c r="P271" s="17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22"/>
      <c r="K272" s="8"/>
      <c r="L272" s="8"/>
      <c r="M272" s="8"/>
      <c r="N272" s="8"/>
      <c r="O272" s="8"/>
      <c r="P272" s="17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22"/>
      <c r="K273" s="8"/>
      <c r="L273" s="8"/>
      <c r="M273" s="8"/>
      <c r="N273" s="8"/>
      <c r="O273" s="8"/>
      <c r="P273" s="17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22"/>
      <c r="K274" s="8"/>
      <c r="L274" s="8"/>
      <c r="M274" s="8"/>
      <c r="N274" s="8"/>
      <c r="O274" s="8"/>
      <c r="P274" s="17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22"/>
      <c r="K275" s="8"/>
      <c r="L275" s="8"/>
      <c r="M275" s="8"/>
      <c r="N275" s="8"/>
      <c r="O275" s="8"/>
      <c r="P275" s="17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22"/>
      <c r="K276" s="8"/>
      <c r="L276" s="8"/>
      <c r="M276" s="8"/>
      <c r="N276" s="8"/>
      <c r="O276" s="8"/>
      <c r="P276" s="17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22"/>
      <c r="K277" s="8"/>
      <c r="L277" s="8"/>
      <c r="M277" s="8"/>
      <c r="N277" s="8"/>
      <c r="O277" s="8"/>
      <c r="P277" s="17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22"/>
      <c r="K278" s="8"/>
      <c r="L278" s="8"/>
      <c r="M278" s="8"/>
      <c r="N278" s="8"/>
      <c r="O278" s="8"/>
      <c r="P278" s="17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22"/>
      <c r="K279" s="8"/>
      <c r="L279" s="8"/>
      <c r="M279" s="8"/>
      <c r="N279" s="8"/>
      <c r="O279" s="8"/>
      <c r="P279" s="17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22"/>
      <c r="K280" s="8"/>
      <c r="L280" s="8"/>
      <c r="M280" s="8"/>
      <c r="N280" s="8"/>
      <c r="O280" s="8"/>
      <c r="P280" s="17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22"/>
      <c r="K281" s="8"/>
      <c r="L281" s="8"/>
      <c r="M281" s="8"/>
      <c r="N281" s="8"/>
      <c r="O281" s="8"/>
      <c r="P281" s="17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22"/>
      <c r="K282" s="8"/>
      <c r="L282" s="8"/>
      <c r="M282" s="8"/>
      <c r="N282" s="8"/>
      <c r="O282" s="8"/>
      <c r="P282" s="17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22"/>
      <c r="K283" s="8"/>
      <c r="L283" s="8"/>
      <c r="M283" s="8"/>
      <c r="N283" s="8"/>
      <c r="O283" s="8"/>
      <c r="P283" s="17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22"/>
      <c r="K284" s="8"/>
      <c r="L284" s="8"/>
      <c r="M284" s="8"/>
      <c r="N284" s="8"/>
      <c r="O284" s="8"/>
      <c r="P284" s="17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22"/>
      <c r="K285" s="8"/>
      <c r="L285" s="8"/>
      <c r="M285" s="8"/>
      <c r="N285" s="8"/>
      <c r="O285" s="8"/>
      <c r="P285" s="17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22"/>
      <c r="K286" s="8"/>
      <c r="L286" s="8"/>
      <c r="M286" s="8"/>
      <c r="N286" s="8"/>
      <c r="O286" s="8"/>
      <c r="P286" s="17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22"/>
      <c r="K287" s="8"/>
      <c r="L287" s="8"/>
      <c r="M287" s="8"/>
      <c r="N287" s="8"/>
      <c r="O287" s="8"/>
      <c r="P287" s="17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22"/>
      <c r="K288" s="8"/>
      <c r="L288" s="8"/>
      <c r="M288" s="8"/>
      <c r="N288" s="8"/>
      <c r="O288" s="8"/>
      <c r="P288" s="17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22"/>
      <c r="K289" s="8"/>
      <c r="L289" s="8"/>
      <c r="M289" s="8"/>
      <c r="N289" s="8"/>
      <c r="O289" s="8"/>
      <c r="P289" s="17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22"/>
      <c r="K290" s="8"/>
      <c r="L290" s="8"/>
      <c r="M290" s="8"/>
      <c r="N290" s="8"/>
      <c r="O290" s="8"/>
      <c r="P290" s="17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22"/>
      <c r="K291" s="8"/>
      <c r="L291" s="8"/>
      <c r="M291" s="8"/>
      <c r="N291" s="8"/>
      <c r="O291" s="8"/>
      <c r="P291" s="17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22"/>
      <c r="K292" s="8"/>
      <c r="L292" s="8"/>
      <c r="M292" s="8"/>
      <c r="N292" s="8"/>
      <c r="O292" s="8"/>
      <c r="P292" s="17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22"/>
      <c r="K293" s="8"/>
      <c r="L293" s="8"/>
      <c r="M293" s="8"/>
      <c r="N293" s="8"/>
      <c r="O293" s="8"/>
      <c r="P293" s="17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22"/>
      <c r="K294" s="8"/>
      <c r="L294" s="8"/>
      <c r="M294" s="8"/>
      <c r="N294" s="8"/>
      <c r="O294" s="8"/>
      <c r="P294" s="17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22"/>
      <c r="K295" s="8"/>
      <c r="L295" s="8"/>
      <c r="M295" s="8"/>
      <c r="N295" s="8"/>
      <c r="O295" s="8"/>
      <c r="P295" s="17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22"/>
      <c r="K296" s="8"/>
      <c r="L296" s="8"/>
      <c r="M296" s="8"/>
      <c r="N296" s="8"/>
      <c r="O296" s="8"/>
      <c r="P296" s="17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22"/>
      <c r="K297" s="8"/>
      <c r="L297" s="8"/>
      <c r="M297" s="8"/>
      <c r="N297" s="8"/>
      <c r="O297" s="8"/>
      <c r="P297" s="17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22"/>
      <c r="K298" s="8"/>
      <c r="L298" s="8"/>
      <c r="M298" s="8"/>
      <c r="N298" s="8"/>
      <c r="O298" s="8"/>
      <c r="P298" s="17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22"/>
      <c r="K299" s="8"/>
      <c r="L299" s="8"/>
      <c r="M299" s="8"/>
      <c r="N299" s="8"/>
      <c r="O299" s="8"/>
      <c r="P299" s="17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22"/>
      <c r="K300" s="8"/>
      <c r="L300" s="8"/>
      <c r="M300" s="8"/>
      <c r="N300" s="8"/>
      <c r="O300" s="8"/>
      <c r="P300" s="17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22"/>
      <c r="K301" s="8"/>
      <c r="L301" s="8"/>
      <c r="M301" s="8"/>
      <c r="N301" s="8"/>
      <c r="O301" s="8"/>
      <c r="P301" s="17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22"/>
      <c r="K302" s="8"/>
      <c r="L302" s="8"/>
      <c r="M302" s="8"/>
      <c r="N302" s="8"/>
      <c r="O302" s="8"/>
      <c r="P302" s="17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22"/>
      <c r="K303" s="8"/>
      <c r="L303" s="8"/>
      <c r="M303" s="8"/>
      <c r="N303" s="8"/>
      <c r="O303" s="8"/>
      <c r="P303" s="17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22"/>
      <c r="K304" s="8"/>
      <c r="L304" s="8"/>
      <c r="M304" s="8"/>
      <c r="N304" s="8"/>
      <c r="O304" s="8"/>
      <c r="P304" s="17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22"/>
      <c r="K305" s="8"/>
      <c r="L305" s="8"/>
      <c r="M305" s="8"/>
      <c r="N305" s="8"/>
      <c r="O305" s="8"/>
      <c r="P305" s="17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22"/>
      <c r="K306" s="8"/>
      <c r="L306" s="8"/>
      <c r="M306" s="8"/>
      <c r="N306" s="8"/>
      <c r="O306" s="8"/>
      <c r="P306" s="17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22"/>
      <c r="K307" s="8"/>
      <c r="L307" s="8"/>
      <c r="M307" s="8"/>
      <c r="N307" s="8"/>
      <c r="O307" s="8"/>
      <c r="P307" s="17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22"/>
      <c r="K308" s="8"/>
      <c r="L308" s="8"/>
      <c r="M308" s="8"/>
      <c r="N308" s="8"/>
      <c r="O308" s="8"/>
      <c r="P308" s="17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22"/>
      <c r="K309" s="8"/>
      <c r="L309" s="8"/>
      <c r="M309" s="8"/>
      <c r="N309" s="8"/>
      <c r="O309" s="8"/>
      <c r="P309" s="17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22"/>
      <c r="K310" s="8"/>
      <c r="L310" s="8"/>
      <c r="M310" s="8"/>
      <c r="N310" s="8"/>
      <c r="O310" s="8"/>
      <c r="P310" s="17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22"/>
      <c r="K311" s="8"/>
      <c r="L311" s="8"/>
      <c r="M311" s="8"/>
      <c r="N311" s="8"/>
      <c r="O311" s="8"/>
      <c r="P311" s="17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22"/>
      <c r="K312" s="8"/>
      <c r="L312" s="8"/>
      <c r="M312" s="8"/>
      <c r="N312" s="8"/>
      <c r="O312" s="8"/>
      <c r="P312" s="17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22"/>
      <c r="K313" s="8"/>
      <c r="L313" s="8"/>
      <c r="M313" s="8"/>
      <c r="N313" s="8"/>
      <c r="O313" s="8"/>
      <c r="P313" s="17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22"/>
      <c r="K314" s="8"/>
      <c r="L314" s="8"/>
      <c r="M314" s="8"/>
      <c r="N314" s="8"/>
      <c r="O314" s="8"/>
      <c r="P314" s="17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22"/>
      <c r="K315" s="8"/>
      <c r="L315" s="8"/>
      <c r="M315" s="8"/>
      <c r="N315" s="8"/>
      <c r="O315" s="8"/>
      <c r="P315" s="17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22"/>
      <c r="K316" s="8"/>
      <c r="L316" s="8"/>
      <c r="M316" s="8"/>
      <c r="N316" s="8"/>
      <c r="O316" s="8"/>
      <c r="P316" s="17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22"/>
      <c r="K317" s="8"/>
      <c r="L317" s="8"/>
      <c r="M317" s="8"/>
      <c r="N317" s="8"/>
      <c r="O317" s="8"/>
      <c r="P317" s="17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22"/>
      <c r="K318" s="8"/>
      <c r="L318" s="8"/>
      <c r="M318" s="8"/>
      <c r="N318" s="8"/>
      <c r="O318" s="8"/>
      <c r="P318" s="17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22"/>
      <c r="K319" s="8"/>
      <c r="L319" s="8"/>
      <c r="M319" s="8"/>
      <c r="N319" s="8"/>
      <c r="O319" s="8"/>
      <c r="P319" s="17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22"/>
      <c r="K320" s="8"/>
      <c r="L320" s="8"/>
      <c r="M320" s="8"/>
      <c r="N320" s="8"/>
      <c r="O320" s="8"/>
      <c r="P320" s="17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22"/>
      <c r="K321" s="8"/>
      <c r="L321" s="8"/>
      <c r="M321" s="8"/>
      <c r="N321" s="8"/>
      <c r="O321" s="8"/>
      <c r="P321" s="17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22"/>
      <c r="K322" s="8"/>
      <c r="L322" s="8"/>
      <c r="M322" s="8"/>
      <c r="N322" s="8"/>
      <c r="O322" s="8"/>
      <c r="P322" s="17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22"/>
      <c r="K323" s="8"/>
      <c r="L323" s="8"/>
      <c r="M323" s="8"/>
      <c r="N323" s="8"/>
      <c r="O323" s="8"/>
      <c r="P323" s="17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22"/>
      <c r="K324" s="8"/>
      <c r="L324" s="8"/>
      <c r="M324" s="8"/>
      <c r="N324" s="8"/>
      <c r="O324" s="8"/>
      <c r="P324" s="17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22"/>
      <c r="K325" s="8"/>
      <c r="L325" s="8"/>
      <c r="M325" s="8"/>
      <c r="N325" s="8"/>
      <c r="O325" s="8"/>
      <c r="P325" s="17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22"/>
      <c r="K326" s="8"/>
      <c r="L326" s="8"/>
      <c r="M326" s="8"/>
      <c r="N326" s="8"/>
      <c r="O326" s="8"/>
      <c r="P326" s="17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22"/>
      <c r="K327" s="8"/>
      <c r="L327" s="8"/>
      <c r="M327" s="8"/>
      <c r="N327" s="8"/>
      <c r="O327" s="8"/>
      <c r="P327" s="17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22"/>
      <c r="K328" s="8"/>
      <c r="L328" s="8"/>
      <c r="M328" s="8"/>
      <c r="N328" s="8"/>
      <c r="O328" s="8"/>
      <c r="P328" s="17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22"/>
      <c r="K329" s="8"/>
      <c r="L329" s="8"/>
      <c r="M329" s="8"/>
      <c r="N329" s="8"/>
      <c r="O329" s="8"/>
      <c r="P329" s="17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22"/>
      <c r="K330" s="8"/>
      <c r="L330" s="8"/>
      <c r="M330" s="8"/>
      <c r="N330" s="8"/>
      <c r="O330" s="8"/>
      <c r="P330" s="17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22"/>
      <c r="K331" s="8"/>
      <c r="L331" s="8"/>
      <c r="M331" s="8"/>
      <c r="N331" s="8"/>
      <c r="O331" s="8"/>
      <c r="P331" s="17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22"/>
      <c r="K332" s="8"/>
      <c r="L332" s="8"/>
      <c r="M332" s="8"/>
      <c r="N332" s="8"/>
      <c r="O332" s="8"/>
      <c r="P332" s="17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22"/>
      <c r="K333" s="8"/>
      <c r="L333" s="8"/>
      <c r="M333" s="8"/>
      <c r="N333" s="8"/>
      <c r="O333" s="8"/>
      <c r="P333" s="17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22"/>
      <c r="K334" s="8"/>
      <c r="L334" s="8"/>
      <c r="M334" s="8"/>
      <c r="N334" s="8"/>
      <c r="O334" s="8"/>
      <c r="P334" s="17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22"/>
      <c r="K335" s="8"/>
      <c r="L335" s="8"/>
      <c r="M335" s="8"/>
      <c r="N335" s="8"/>
      <c r="O335" s="8"/>
      <c r="P335" s="17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22"/>
      <c r="K336" s="8"/>
      <c r="L336" s="8"/>
      <c r="M336" s="8"/>
      <c r="N336" s="8"/>
      <c r="O336" s="8"/>
      <c r="P336" s="17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22"/>
      <c r="K337" s="8"/>
      <c r="L337" s="8"/>
      <c r="M337" s="8"/>
      <c r="N337" s="8"/>
      <c r="O337" s="8"/>
      <c r="P337" s="17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22"/>
      <c r="K338" s="8"/>
      <c r="L338" s="8"/>
      <c r="M338" s="8"/>
      <c r="N338" s="8"/>
      <c r="O338" s="8"/>
      <c r="P338" s="17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22"/>
      <c r="K339" s="8"/>
      <c r="L339" s="8"/>
      <c r="M339" s="8"/>
      <c r="N339" s="8"/>
      <c r="O339" s="8"/>
      <c r="P339" s="17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22"/>
      <c r="K340" s="8"/>
      <c r="L340" s="8"/>
      <c r="M340" s="8"/>
      <c r="N340" s="8"/>
      <c r="O340" s="8"/>
      <c r="P340" s="17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22"/>
      <c r="K341" s="8"/>
      <c r="L341" s="8"/>
      <c r="M341" s="8"/>
      <c r="N341" s="8"/>
      <c r="O341" s="8"/>
      <c r="P341" s="17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22"/>
      <c r="K342" s="8"/>
      <c r="L342" s="8"/>
      <c r="M342" s="8"/>
      <c r="N342" s="8"/>
      <c r="O342" s="8"/>
      <c r="P342" s="17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22"/>
      <c r="K343" s="8"/>
      <c r="L343" s="8"/>
      <c r="M343" s="8"/>
      <c r="N343" s="8"/>
      <c r="O343" s="8"/>
      <c r="P343" s="17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22"/>
      <c r="K344" s="8"/>
      <c r="L344" s="8"/>
      <c r="M344" s="8"/>
      <c r="N344" s="8"/>
      <c r="O344" s="8"/>
      <c r="P344" s="17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22"/>
      <c r="K345" s="8"/>
      <c r="L345" s="8"/>
      <c r="M345" s="8"/>
      <c r="N345" s="8"/>
      <c r="O345" s="8"/>
      <c r="P345" s="17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22"/>
      <c r="K346" s="8"/>
      <c r="L346" s="8"/>
      <c r="M346" s="8"/>
      <c r="N346" s="8"/>
      <c r="O346" s="8"/>
      <c r="P346" s="17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22"/>
      <c r="K347" s="8"/>
      <c r="L347" s="8"/>
      <c r="M347" s="8"/>
      <c r="N347" s="8"/>
      <c r="O347" s="8"/>
      <c r="P347" s="17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22"/>
      <c r="K348" s="8"/>
      <c r="L348" s="8"/>
      <c r="M348" s="8"/>
      <c r="N348" s="8"/>
      <c r="O348" s="8"/>
      <c r="P348" s="17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22"/>
      <c r="K349" s="8"/>
      <c r="L349" s="8"/>
      <c r="M349" s="8"/>
      <c r="N349" s="8"/>
      <c r="O349" s="8"/>
      <c r="P349" s="17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22"/>
      <c r="K350" s="8"/>
      <c r="L350" s="8"/>
      <c r="M350" s="8"/>
      <c r="N350" s="8"/>
      <c r="O350" s="8"/>
      <c r="P350" s="17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22"/>
      <c r="K351" s="8"/>
      <c r="L351" s="8"/>
      <c r="M351" s="8"/>
      <c r="N351" s="8"/>
      <c r="O351" s="8"/>
      <c r="P351" s="17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22"/>
      <c r="K352" s="8"/>
      <c r="L352" s="8"/>
      <c r="M352" s="8"/>
      <c r="N352" s="8"/>
      <c r="O352" s="8"/>
      <c r="P352" s="17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22"/>
      <c r="K353" s="8"/>
      <c r="L353" s="8"/>
      <c r="M353" s="8"/>
      <c r="N353" s="8"/>
      <c r="O353" s="8"/>
      <c r="P353" s="17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22"/>
      <c r="K354" s="8"/>
      <c r="L354" s="8"/>
      <c r="M354" s="8"/>
      <c r="N354" s="8"/>
      <c r="O354" s="8"/>
      <c r="P354" s="17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22"/>
      <c r="K355" s="8"/>
      <c r="L355" s="8"/>
      <c r="M355" s="8"/>
      <c r="N355" s="8"/>
      <c r="O355" s="8"/>
      <c r="P355" s="17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22"/>
      <c r="K356" s="8"/>
      <c r="L356" s="8"/>
      <c r="M356" s="8"/>
      <c r="N356" s="8"/>
      <c r="O356" s="8"/>
      <c r="P356" s="17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22"/>
      <c r="K357" s="8"/>
      <c r="L357" s="8"/>
      <c r="M357" s="8"/>
      <c r="N357" s="8"/>
      <c r="O357" s="8"/>
      <c r="P357" s="17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22"/>
      <c r="K358" s="8"/>
      <c r="L358" s="8"/>
      <c r="M358" s="8"/>
      <c r="N358" s="8"/>
      <c r="O358" s="8"/>
      <c r="P358" s="17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22"/>
      <c r="K359" s="8"/>
      <c r="L359" s="8"/>
      <c r="M359" s="8"/>
      <c r="N359" s="8"/>
      <c r="O359" s="8"/>
      <c r="P359" s="17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22"/>
      <c r="K360" s="8"/>
      <c r="L360" s="8"/>
      <c r="M360" s="8"/>
      <c r="N360" s="8"/>
      <c r="O360" s="8"/>
      <c r="P360" s="17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22"/>
      <c r="K361" s="8"/>
      <c r="L361" s="8"/>
      <c r="M361" s="8"/>
      <c r="N361" s="8"/>
      <c r="O361" s="8"/>
      <c r="P361" s="17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22"/>
      <c r="K362" s="8"/>
      <c r="L362" s="8"/>
      <c r="M362" s="8"/>
      <c r="N362" s="8"/>
      <c r="O362" s="8"/>
      <c r="P362" s="17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22"/>
      <c r="K363" s="8"/>
      <c r="L363" s="8"/>
      <c r="M363" s="8"/>
      <c r="N363" s="8"/>
      <c r="O363" s="8"/>
      <c r="P363" s="17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22"/>
      <c r="K364" s="8"/>
      <c r="L364" s="8"/>
      <c r="M364" s="8"/>
      <c r="N364" s="8"/>
      <c r="O364" s="8"/>
      <c r="P364" s="17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22"/>
      <c r="K365" s="8"/>
      <c r="L365" s="8"/>
      <c r="M365" s="8"/>
      <c r="N365" s="8"/>
      <c r="O365" s="8"/>
      <c r="P365" s="17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22"/>
      <c r="K366" s="8"/>
      <c r="L366" s="8"/>
      <c r="M366" s="8"/>
      <c r="N366" s="8"/>
      <c r="O366" s="8"/>
      <c r="P366" s="17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22"/>
      <c r="K367" s="8"/>
      <c r="L367" s="8"/>
      <c r="M367" s="8"/>
      <c r="N367" s="8"/>
      <c r="O367" s="8"/>
      <c r="P367" s="17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22"/>
      <c r="K368" s="8"/>
      <c r="L368" s="8"/>
      <c r="M368" s="8"/>
      <c r="N368" s="8"/>
      <c r="O368" s="8"/>
      <c r="P368" s="17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22"/>
      <c r="K369" s="8"/>
      <c r="L369" s="8"/>
      <c r="M369" s="8"/>
      <c r="N369" s="8"/>
      <c r="O369" s="8"/>
      <c r="P369" s="17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22"/>
      <c r="K370" s="8"/>
      <c r="L370" s="8"/>
      <c r="M370" s="8"/>
      <c r="N370" s="8"/>
      <c r="O370" s="8"/>
      <c r="P370" s="17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22"/>
      <c r="K371" s="8"/>
      <c r="L371" s="8"/>
      <c r="M371" s="8"/>
      <c r="N371" s="8"/>
      <c r="O371" s="8"/>
      <c r="P371" s="17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22"/>
      <c r="K372" s="8"/>
      <c r="L372" s="8"/>
      <c r="M372" s="8"/>
      <c r="N372" s="8"/>
      <c r="O372" s="8"/>
      <c r="P372" s="17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22"/>
      <c r="K373" s="8"/>
      <c r="L373" s="8"/>
      <c r="M373" s="8"/>
      <c r="N373" s="8"/>
      <c r="O373" s="8"/>
      <c r="P373" s="17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22"/>
      <c r="K374" s="8"/>
      <c r="L374" s="8"/>
      <c r="M374" s="8"/>
      <c r="N374" s="8"/>
      <c r="O374" s="8"/>
      <c r="P374" s="17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22"/>
      <c r="K375" s="8"/>
      <c r="L375" s="8"/>
      <c r="M375" s="8"/>
      <c r="N375" s="8"/>
      <c r="O375" s="8"/>
      <c r="P375" s="17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22"/>
      <c r="K376" s="8"/>
      <c r="L376" s="8"/>
      <c r="M376" s="8"/>
      <c r="N376" s="8"/>
      <c r="O376" s="8"/>
      <c r="P376" s="17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22"/>
      <c r="K377" s="8"/>
      <c r="L377" s="8"/>
      <c r="M377" s="8"/>
      <c r="N377" s="8"/>
      <c r="O377" s="8"/>
      <c r="P377" s="17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22"/>
      <c r="K378" s="8"/>
      <c r="L378" s="8"/>
      <c r="M378" s="8"/>
      <c r="N378" s="8"/>
      <c r="O378" s="8"/>
      <c r="P378" s="17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22"/>
      <c r="K379" s="8"/>
      <c r="L379" s="8"/>
      <c r="M379" s="8"/>
      <c r="N379" s="8"/>
      <c r="O379" s="8"/>
      <c r="P379" s="17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22"/>
      <c r="K380" s="8"/>
      <c r="L380" s="8"/>
      <c r="M380" s="8"/>
      <c r="N380" s="8"/>
      <c r="O380" s="8"/>
      <c r="P380" s="17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22"/>
      <c r="K381" s="8"/>
      <c r="L381" s="8"/>
      <c r="M381" s="8"/>
      <c r="N381" s="8"/>
      <c r="O381" s="8"/>
      <c r="P381" s="17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22"/>
      <c r="K382" s="8"/>
      <c r="L382" s="8"/>
      <c r="M382" s="8"/>
      <c r="N382" s="8"/>
      <c r="O382" s="8"/>
      <c r="P382" s="17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22"/>
      <c r="K383" s="8"/>
      <c r="L383" s="8"/>
      <c r="M383" s="8"/>
      <c r="N383" s="8"/>
      <c r="O383" s="8"/>
      <c r="P383" s="17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22"/>
      <c r="K384" s="8"/>
      <c r="L384" s="8"/>
      <c r="M384" s="8"/>
      <c r="N384" s="8"/>
      <c r="O384" s="8"/>
      <c r="P384" s="17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22"/>
      <c r="K385" s="8"/>
      <c r="L385" s="8"/>
      <c r="M385" s="8"/>
      <c r="N385" s="8"/>
      <c r="O385" s="8"/>
      <c r="P385" s="17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22"/>
      <c r="K386" s="8"/>
      <c r="L386" s="8"/>
      <c r="M386" s="8"/>
      <c r="N386" s="8"/>
      <c r="O386" s="8"/>
      <c r="P386" s="17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22"/>
      <c r="K387" s="8"/>
      <c r="L387" s="8"/>
      <c r="M387" s="8"/>
      <c r="N387" s="8"/>
      <c r="O387" s="8"/>
      <c r="P387" s="17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22"/>
      <c r="K388" s="8"/>
      <c r="L388" s="8"/>
      <c r="M388" s="8"/>
      <c r="N388" s="8"/>
      <c r="O388" s="8"/>
      <c r="P388" s="17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22"/>
      <c r="K389" s="8"/>
      <c r="L389" s="8"/>
      <c r="M389" s="8"/>
      <c r="N389" s="8"/>
      <c r="O389" s="8"/>
      <c r="P389" s="17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22"/>
      <c r="K390" s="8"/>
      <c r="L390" s="8"/>
      <c r="M390" s="8"/>
      <c r="N390" s="8"/>
      <c r="O390" s="8"/>
      <c r="P390" s="17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22"/>
      <c r="K391" s="8"/>
      <c r="L391" s="8"/>
      <c r="M391" s="8"/>
      <c r="N391" s="8"/>
      <c r="O391" s="8"/>
      <c r="P391" s="17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22"/>
      <c r="K392" s="8"/>
      <c r="L392" s="8"/>
      <c r="M392" s="8"/>
      <c r="N392" s="8"/>
      <c r="O392" s="8"/>
      <c r="P392" s="17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22"/>
      <c r="K393" s="8"/>
      <c r="L393" s="8"/>
      <c r="M393" s="8"/>
      <c r="N393" s="8"/>
      <c r="O393" s="8"/>
      <c r="P393" s="17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22"/>
      <c r="K394" s="8"/>
      <c r="L394" s="8"/>
      <c r="M394" s="8"/>
      <c r="N394" s="8"/>
      <c r="O394" s="8"/>
      <c r="P394" s="17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22"/>
      <c r="K395" s="8"/>
      <c r="L395" s="8"/>
      <c r="M395" s="8"/>
      <c r="N395" s="8"/>
      <c r="O395" s="8"/>
      <c r="P395" s="17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22"/>
      <c r="K396" s="8"/>
      <c r="L396" s="8"/>
      <c r="M396" s="8"/>
      <c r="N396" s="8"/>
      <c r="O396" s="8"/>
      <c r="P396" s="17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22"/>
      <c r="K397" s="8"/>
      <c r="L397" s="8"/>
      <c r="M397" s="8"/>
      <c r="N397" s="8"/>
      <c r="O397" s="8"/>
      <c r="P397" s="17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22"/>
      <c r="K398" s="8"/>
      <c r="L398" s="8"/>
      <c r="M398" s="8"/>
      <c r="N398" s="8"/>
      <c r="O398" s="8"/>
      <c r="P398" s="17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22"/>
      <c r="K399" s="8"/>
      <c r="L399" s="8"/>
      <c r="M399" s="8"/>
      <c r="N399" s="8"/>
      <c r="O399" s="8"/>
      <c r="P399" s="17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22"/>
      <c r="K400" s="8"/>
      <c r="L400" s="8"/>
      <c r="M400" s="8"/>
      <c r="N400" s="8"/>
      <c r="O400" s="8"/>
      <c r="P400" s="17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22"/>
      <c r="K401" s="8"/>
      <c r="L401" s="8"/>
      <c r="M401" s="8"/>
      <c r="N401" s="8"/>
      <c r="O401" s="8"/>
      <c r="P401" s="17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22"/>
      <c r="K402" s="8"/>
      <c r="L402" s="8"/>
      <c r="M402" s="8"/>
      <c r="N402" s="8"/>
      <c r="O402" s="8"/>
      <c r="P402" s="17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22"/>
      <c r="K403" s="8"/>
      <c r="L403" s="8"/>
      <c r="M403" s="8"/>
      <c r="N403" s="8"/>
      <c r="O403" s="8"/>
      <c r="P403" s="17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22"/>
      <c r="K404" s="8"/>
      <c r="L404" s="8"/>
      <c r="M404" s="8"/>
      <c r="N404" s="8"/>
      <c r="O404" s="8"/>
      <c r="P404" s="17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22"/>
      <c r="K405" s="8"/>
      <c r="L405" s="8"/>
      <c r="M405" s="8"/>
      <c r="N405" s="8"/>
      <c r="O405" s="8"/>
      <c r="P405" s="17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22"/>
      <c r="K406" s="8"/>
      <c r="L406" s="8"/>
      <c r="M406" s="8"/>
      <c r="N406" s="8"/>
      <c r="O406" s="8"/>
      <c r="P406" s="17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22"/>
      <c r="K407" s="8"/>
      <c r="L407" s="8"/>
      <c r="M407" s="8"/>
      <c r="N407" s="8"/>
      <c r="O407" s="8"/>
      <c r="P407" s="17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22"/>
      <c r="K408" s="8"/>
      <c r="L408" s="8"/>
      <c r="M408" s="8"/>
      <c r="N408" s="8"/>
      <c r="O408" s="8"/>
      <c r="P408" s="17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22"/>
      <c r="K409" s="8"/>
      <c r="L409" s="8"/>
      <c r="M409" s="8"/>
      <c r="N409" s="8"/>
      <c r="O409" s="8"/>
      <c r="P409" s="17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22"/>
      <c r="K410" s="8"/>
      <c r="L410" s="8"/>
      <c r="M410" s="8"/>
      <c r="N410" s="8"/>
      <c r="O410" s="8"/>
      <c r="P410" s="17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22"/>
      <c r="K411" s="8"/>
      <c r="L411" s="8"/>
      <c r="M411" s="8"/>
      <c r="N411" s="8"/>
      <c r="O411" s="8"/>
      <c r="P411" s="17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22"/>
      <c r="K412" s="8"/>
      <c r="L412" s="8"/>
      <c r="M412" s="8"/>
      <c r="N412" s="8"/>
      <c r="O412" s="8"/>
      <c r="P412" s="17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22"/>
      <c r="K413" s="8"/>
      <c r="L413" s="8"/>
      <c r="M413" s="8"/>
      <c r="N413" s="8"/>
      <c r="O413" s="8"/>
      <c r="P413" s="17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22"/>
      <c r="K414" s="8"/>
      <c r="L414" s="8"/>
      <c r="M414" s="8"/>
      <c r="N414" s="8"/>
      <c r="O414" s="8"/>
      <c r="P414" s="17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22"/>
      <c r="K415" s="8"/>
      <c r="L415" s="8"/>
      <c r="M415" s="8"/>
      <c r="N415" s="8"/>
      <c r="O415" s="8"/>
      <c r="P415" s="17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22"/>
      <c r="K416" s="8"/>
      <c r="L416" s="8"/>
      <c r="M416" s="8"/>
      <c r="N416" s="8"/>
      <c r="O416" s="8"/>
      <c r="P416" s="17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22"/>
      <c r="K417" s="8"/>
      <c r="L417" s="8"/>
      <c r="M417" s="8"/>
      <c r="N417" s="8"/>
      <c r="O417" s="8"/>
      <c r="P417" s="17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22"/>
      <c r="K418" s="8"/>
      <c r="L418" s="8"/>
      <c r="M418" s="8"/>
      <c r="N418" s="8"/>
      <c r="O418" s="8"/>
      <c r="P418" s="17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22"/>
      <c r="K419" s="8"/>
      <c r="L419" s="8"/>
      <c r="M419" s="8"/>
      <c r="N419" s="8"/>
      <c r="O419" s="8"/>
      <c r="P419" s="17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22"/>
      <c r="K420" s="8"/>
      <c r="L420" s="8"/>
      <c r="M420" s="8"/>
      <c r="N420" s="8"/>
      <c r="O420" s="8"/>
      <c r="P420" s="17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22"/>
      <c r="K421" s="8"/>
      <c r="L421" s="8"/>
      <c r="M421" s="8"/>
      <c r="N421" s="8"/>
      <c r="O421" s="8"/>
      <c r="P421" s="17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22"/>
      <c r="K422" s="8"/>
      <c r="L422" s="8"/>
      <c r="M422" s="8"/>
      <c r="N422" s="8"/>
      <c r="O422" s="8"/>
      <c r="P422" s="17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22"/>
      <c r="K423" s="8"/>
      <c r="L423" s="8"/>
      <c r="M423" s="8"/>
      <c r="N423" s="8"/>
      <c r="O423" s="8"/>
      <c r="P423" s="17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22"/>
      <c r="K424" s="8"/>
      <c r="L424" s="8"/>
      <c r="M424" s="8"/>
      <c r="N424" s="8"/>
      <c r="O424" s="8"/>
      <c r="P424" s="17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22"/>
      <c r="K425" s="8"/>
      <c r="L425" s="8"/>
      <c r="M425" s="8"/>
      <c r="N425" s="8"/>
      <c r="O425" s="8"/>
      <c r="P425" s="17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22"/>
      <c r="K426" s="8"/>
      <c r="L426" s="8"/>
      <c r="M426" s="8"/>
      <c r="N426" s="8"/>
      <c r="O426" s="8"/>
      <c r="P426" s="17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22"/>
      <c r="K427" s="8"/>
      <c r="L427" s="8"/>
      <c r="M427" s="8"/>
      <c r="N427" s="8"/>
      <c r="O427" s="8"/>
      <c r="P427" s="17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22"/>
      <c r="K428" s="8"/>
      <c r="L428" s="8"/>
      <c r="M428" s="8"/>
      <c r="N428" s="8"/>
      <c r="O428" s="8"/>
      <c r="P428" s="17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22"/>
      <c r="K429" s="8"/>
      <c r="L429" s="8"/>
      <c r="M429" s="8"/>
      <c r="N429" s="8"/>
      <c r="O429" s="8"/>
      <c r="P429" s="17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22"/>
      <c r="K430" s="8"/>
      <c r="L430" s="8"/>
      <c r="M430" s="8"/>
      <c r="N430" s="8"/>
      <c r="O430" s="8"/>
      <c r="P430" s="17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22"/>
      <c r="K431" s="8"/>
      <c r="L431" s="8"/>
      <c r="M431" s="8"/>
      <c r="N431" s="8"/>
      <c r="O431" s="8"/>
      <c r="P431" s="17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22"/>
      <c r="K432" s="8"/>
      <c r="L432" s="8"/>
      <c r="M432" s="8"/>
      <c r="N432" s="8"/>
      <c r="O432" s="8"/>
      <c r="P432" s="17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22"/>
      <c r="K433" s="8"/>
      <c r="L433" s="8"/>
      <c r="M433" s="8"/>
      <c r="N433" s="8"/>
      <c r="O433" s="8"/>
      <c r="P433" s="17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22"/>
      <c r="K434" s="8"/>
      <c r="L434" s="8"/>
      <c r="M434" s="8"/>
      <c r="N434" s="8"/>
      <c r="O434" s="8"/>
      <c r="P434" s="17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22"/>
      <c r="K435" s="8"/>
      <c r="L435" s="8"/>
      <c r="M435" s="8"/>
      <c r="N435" s="8"/>
      <c r="O435" s="8"/>
      <c r="P435" s="17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22"/>
      <c r="K436" s="8"/>
      <c r="L436" s="8"/>
      <c r="M436" s="8"/>
      <c r="N436" s="8"/>
      <c r="O436" s="8"/>
      <c r="P436" s="17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22"/>
      <c r="K437" s="8"/>
      <c r="L437" s="8"/>
      <c r="M437" s="8"/>
      <c r="N437" s="8"/>
      <c r="O437" s="8"/>
      <c r="P437" s="17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22"/>
      <c r="K438" s="8"/>
      <c r="L438" s="8"/>
      <c r="M438" s="8"/>
      <c r="N438" s="8"/>
      <c r="O438" s="8"/>
      <c r="P438" s="17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22"/>
      <c r="K439" s="8"/>
      <c r="L439" s="8"/>
      <c r="M439" s="8"/>
      <c r="N439" s="8"/>
      <c r="O439" s="8"/>
      <c r="P439" s="17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22"/>
      <c r="K440" s="8"/>
      <c r="L440" s="8"/>
      <c r="M440" s="8"/>
      <c r="N440" s="8"/>
      <c r="O440" s="8"/>
      <c r="P440" s="17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22"/>
      <c r="K441" s="8"/>
      <c r="L441" s="8"/>
      <c r="M441" s="8"/>
      <c r="N441" s="8"/>
      <c r="O441" s="8"/>
      <c r="P441" s="17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22"/>
      <c r="K442" s="8"/>
      <c r="L442" s="8"/>
      <c r="M442" s="8"/>
      <c r="N442" s="8"/>
      <c r="O442" s="8"/>
      <c r="P442" s="17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22"/>
      <c r="K443" s="8"/>
      <c r="L443" s="8"/>
      <c r="M443" s="8"/>
      <c r="N443" s="8"/>
      <c r="O443" s="8"/>
      <c r="P443" s="17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22"/>
      <c r="K444" s="8"/>
      <c r="L444" s="8"/>
      <c r="M444" s="8"/>
      <c r="N444" s="8"/>
      <c r="O444" s="8"/>
      <c r="P444" s="17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22"/>
      <c r="K445" s="8"/>
      <c r="L445" s="8"/>
      <c r="M445" s="8"/>
      <c r="N445" s="8"/>
      <c r="O445" s="8"/>
      <c r="P445" s="17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22"/>
      <c r="K446" s="8"/>
      <c r="L446" s="8"/>
      <c r="M446" s="8"/>
      <c r="N446" s="8"/>
      <c r="O446" s="8"/>
      <c r="P446" s="17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22"/>
      <c r="K447" s="8"/>
      <c r="L447" s="8"/>
      <c r="M447" s="8"/>
      <c r="N447" s="8"/>
      <c r="O447" s="8"/>
      <c r="P447" s="17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22"/>
      <c r="K448" s="8"/>
      <c r="L448" s="8"/>
      <c r="M448" s="8"/>
      <c r="N448" s="8"/>
      <c r="O448" s="8"/>
      <c r="P448" s="17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22"/>
      <c r="K449" s="8"/>
      <c r="L449" s="8"/>
      <c r="M449" s="8"/>
      <c r="N449" s="8"/>
      <c r="O449" s="8"/>
      <c r="P449" s="17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22"/>
      <c r="K450" s="8"/>
      <c r="L450" s="8"/>
      <c r="M450" s="8"/>
      <c r="N450" s="8"/>
      <c r="O450" s="8"/>
      <c r="P450" s="17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22"/>
      <c r="K451" s="8"/>
      <c r="L451" s="8"/>
      <c r="M451" s="8"/>
      <c r="N451" s="8"/>
      <c r="O451" s="8"/>
      <c r="P451" s="17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22"/>
      <c r="K452" s="8"/>
      <c r="L452" s="8"/>
      <c r="M452" s="8"/>
      <c r="N452" s="8"/>
      <c r="O452" s="8"/>
      <c r="P452" s="17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22"/>
      <c r="K453" s="8"/>
      <c r="L453" s="8"/>
      <c r="M453" s="8"/>
      <c r="N453" s="8"/>
      <c r="O453" s="8"/>
      <c r="P453" s="17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22"/>
      <c r="K454" s="8"/>
      <c r="L454" s="8"/>
      <c r="M454" s="8"/>
      <c r="N454" s="8"/>
      <c r="O454" s="8"/>
      <c r="P454" s="17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22"/>
      <c r="K455" s="8"/>
      <c r="L455" s="8"/>
      <c r="M455" s="8"/>
      <c r="N455" s="8"/>
      <c r="O455" s="8"/>
      <c r="P455" s="17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22"/>
      <c r="K456" s="8"/>
      <c r="L456" s="8"/>
      <c r="M456" s="8"/>
      <c r="N456" s="8"/>
      <c r="O456" s="8"/>
      <c r="P456" s="17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22"/>
      <c r="K457" s="8"/>
      <c r="L457" s="8"/>
      <c r="M457" s="8"/>
      <c r="N457" s="8"/>
      <c r="O457" s="8"/>
      <c r="P457" s="17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22"/>
      <c r="K458" s="8"/>
      <c r="L458" s="8"/>
      <c r="M458" s="8"/>
      <c r="N458" s="8"/>
      <c r="O458" s="8"/>
      <c r="P458" s="17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22"/>
      <c r="K459" s="8"/>
      <c r="L459" s="8"/>
      <c r="M459" s="8"/>
      <c r="N459" s="8"/>
      <c r="O459" s="8"/>
      <c r="P459" s="17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22"/>
      <c r="K460" s="8"/>
      <c r="L460" s="8"/>
      <c r="M460" s="8"/>
      <c r="N460" s="8"/>
      <c r="O460" s="8"/>
      <c r="P460" s="17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22"/>
      <c r="K461" s="8"/>
      <c r="L461" s="8"/>
      <c r="M461" s="8"/>
      <c r="N461" s="8"/>
      <c r="O461" s="8"/>
      <c r="P461" s="17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22"/>
      <c r="K462" s="8"/>
      <c r="L462" s="8"/>
      <c r="M462" s="8"/>
      <c r="N462" s="8"/>
      <c r="O462" s="8"/>
      <c r="P462" s="17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22"/>
      <c r="K463" s="8"/>
      <c r="L463" s="8"/>
      <c r="M463" s="8"/>
      <c r="N463" s="8"/>
      <c r="O463" s="8"/>
      <c r="P463" s="17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22"/>
      <c r="K464" s="8"/>
      <c r="L464" s="8"/>
      <c r="M464" s="8"/>
      <c r="N464" s="8"/>
      <c r="O464" s="8"/>
      <c r="P464" s="17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22"/>
      <c r="K465" s="8"/>
      <c r="L465" s="8"/>
      <c r="M465" s="8"/>
      <c r="N465" s="8"/>
      <c r="O465" s="8"/>
      <c r="P465" s="17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22"/>
      <c r="K466" s="8"/>
      <c r="L466" s="8"/>
      <c r="M466" s="8"/>
      <c r="N466" s="8"/>
      <c r="O466" s="8"/>
      <c r="P466" s="17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22"/>
      <c r="K467" s="8"/>
      <c r="L467" s="8"/>
      <c r="M467" s="8"/>
      <c r="N467" s="8"/>
      <c r="O467" s="8"/>
      <c r="P467" s="17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22"/>
      <c r="K468" s="8"/>
      <c r="L468" s="8"/>
      <c r="M468" s="8"/>
      <c r="N468" s="8"/>
      <c r="O468" s="8"/>
      <c r="P468" s="17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22"/>
      <c r="K469" s="8"/>
      <c r="L469" s="8"/>
      <c r="M469" s="8"/>
      <c r="N469" s="8"/>
      <c r="O469" s="8"/>
      <c r="P469" s="17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22"/>
      <c r="K470" s="8"/>
      <c r="L470" s="8"/>
      <c r="M470" s="8"/>
      <c r="N470" s="8"/>
      <c r="O470" s="8"/>
      <c r="P470" s="17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22"/>
      <c r="K471" s="8"/>
      <c r="L471" s="8"/>
      <c r="M471" s="8"/>
      <c r="N471" s="8"/>
      <c r="O471" s="8"/>
      <c r="P471" s="17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22"/>
      <c r="K472" s="8"/>
      <c r="L472" s="8"/>
      <c r="M472" s="8"/>
      <c r="N472" s="8"/>
      <c r="O472" s="8"/>
      <c r="P472" s="17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22"/>
      <c r="K473" s="8"/>
      <c r="L473" s="8"/>
      <c r="M473" s="8"/>
      <c r="N473" s="8"/>
      <c r="O473" s="8"/>
      <c r="P473" s="17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22"/>
      <c r="K474" s="8"/>
      <c r="L474" s="8"/>
      <c r="M474" s="8"/>
      <c r="N474" s="8"/>
      <c r="O474" s="8"/>
      <c r="P474" s="17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22"/>
      <c r="K475" s="8"/>
      <c r="L475" s="8"/>
      <c r="M475" s="8"/>
      <c r="N475" s="8"/>
      <c r="O475" s="8"/>
      <c r="P475" s="17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22"/>
      <c r="K476" s="8"/>
      <c r="L476" s="8"/>
      <c r="M476" s="8"/>
      <c r="N476" s="8"/>
      <c r="O476" s="8"/>
      <c r="P476" s="17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22"/>
      <c r="K477" s="8"/>
      <c r="L477" s="8"/>
      <c r="M477" s="8"/>
      <c r="N477" s="8"/>
      <c r="O477" s="8"/>
      <c r="P477" s="17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22"/>
      <c r="K478" s="8"/>
      <c r="L478" s="8"/>
      <c r="M478" s="8"/>
      <c r="N478" s="8"/>
      <c r="O478" s="8"/>
      <c r="P478" s="17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22"/>
      <c r="K479" s="8"/>
      <c r="L479" s="8"/>
      <c r="M479" s="8"/>
      <c r="N479" s="8"/>
      <c r="O479" s="8"/>
      <c r="P479" s="17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22"/>
      <c r="K480" s="8"/>
      <c r="L480" s="8"/>
      <c r="M480" s="8"/>
      <c r="N480" s="8"/>
      <c r="O480" s="8"/>
      <c r="P480" s="17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22"/>
      <c r="K481" s="8"/>
      <c r="L481" s="8"/>
      <c r="M481" s="8"/>
      <c r="N481" s="8"/>
      <c r="O481" s="8"/>
      <c r="P481" s="17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22"/>
      <c r="K482" s="8"/>
      <c r="L482" s="8"/>
      <c r="M482" s="8"/>
      <c r="N482" s="8"/>
      <c r="O482" s="8"/>
      <c r="P482" s="17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22"/>
      <c r="K483" s="8"/>
      <c r="L483" s="8"/>
      <c r="M483" s="8"/>
      <c r="N483" s="8"/>
      <c r="O483" s="8"/>
      <c r="P483" s="17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22"/>
      <c r="K484" s="8"/>
      <c r="L484" s="8"/>
      <c r="M484" s="8"/>
      <c r="N484" s="8"/>
      <c r="O484" s="8"/>
      <c r="P484" s="17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22"/>
      <c r="K485" s="8"/>
      <c r="L485" s="8"/>
      <c r="M485" s="8"/>
      <c r="N485" s="8"/>
      <c r="O485" s="8"/>
      <c r="P485" s="17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22"/>
      <c r="K486" s="8"/>
      <c r="L486" s="8"/>
      <c r="M486" s="8"/>
      <c r="N486" s="8"/>
      <c r="O486" s="8"/>
      <c r="P486" s="17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22"/>
      <c r="K487" s="8"/>
      <c r="L487" s="8"/>
      <c r="M487" s="8"/>
      <c r="N487" s="8"/>
      <c r="O487" s="8"/>
      <c r="P487" s="17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22"/>
      <c r="K488" s="8"/>
      <c r="L488" s="8"/>
      <c r="M488" s="8"/>
      <c r="N488" s="8"/>
      <c r="O488" s="8"/>
      <c r="P488" s="17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22"/>
      <c r="K489" s="8"/>
      <c r="L489" s="8"/>
      <c r="M489" s="8"/>
      <c r="N489" s="8"/>
      <c r="O489" s="8"/>
      <c r="P489" s="17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22"/>
      <c r="K490" s="8"/>
      <c r="L490" s="8"/>
      <c r="M490" s="8"/>
      <c r="N490" s="8"/>
      <c r="O490" s="8"/>
      <c r="P490" s="17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22"/>
      <c r="K491" s="8"/>
      <c r="L491" s="8"/>
      <c r="M491" s="8"/>
      <c r="N491" s="8"/>
      <c r="O491" s="8"/>
      <c r="P491" s="17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22"/>
      <c r="K492" s="8"/>
      <c r="L492" s="8"/>
      <c r="M492" s="8"/>
      <c r="N492" s="8"/>
      <c r="O492" s="8"/>
      <c r="P492" s="17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22"/>
      <c r="K493" s="8"/>
      <c r="L493" s="8"/>
      <c r="M493" s="8"/>
      <c r="N493" s="8"/>
      <c r="O493" s="8"/>
      <c r="P493" s="17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22"/>
      <c r="K494" s="8"/>
      <c r="L494" s="8"/>
      <c r="M494" s="8"/>
      <c r="N494" s="8"/>
      <c r="O494" s="8"/>
      <c r="P494" s="17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22"/>
      <c r="K495" s="8"/>
      <c r="L495" s="8"/>
      <c r="M495" s="8"/>
      <c r="N495" s="8"/>
      <c r="O495" s="8"/>
      <c r="P495" s="17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22"/>
      <c r="K496" s="8"/>
      <c r="L496" s="8"/>
      <c r="M496" s="8"/>
      <c r="N496" s="8"/>
      <c r="O496" s="8"/>
      <c r="P496" s="17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22"/>
      <c r="K497" s="8"/>
      <c r="L497" s="8"/>
      <c r="M497" s="8"/>
      <c r="N497" s="8"/>
      <c r="O497" s="8"/>
      <c r="P497" s="17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22"/>
      <c r="K498" s="8"/>
      <c r="L498" s="8"/>
      <c r="M498" s="8"/>
      <c r="N498" s="8"/>
      <c r="O498" s="8"/>
      <c r="P498" s="17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22"/>
      <c r="K499" s="8"/>
      <c r="L499" s="8"/>
      <c r="M499" s="8"/>
      <c r="N499" s="8"/>
      <c r="O499" s="8"/>
      <c r="P499" s="17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22"/>
      <c r="K500" s="8"/>
      <c r="L500" s="8"/>
      <c r="M500" s="8"/>
      <c r="N500" s="8"/>
      <c r="O500" s="8"/>
      <c r="P500" s="17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22"/>
      <c r="K501" s="8"/>
      <c r="L501" s="8"/>
      <c r="M501" s="8"/>
      <c r="N501" s="8"/>
      <c r="O501" s="8"/>
      <c r="P501" s="17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22"/>
      <c r="K502" s="8"/>
      <c r="L502" s="8"/>
      <c r="M502" s="8"/>
      <c r="N502" s="8"/>
      <c r="O502" s="8"/>
      <c r="P502" s="17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22"/>
      <c r="K503" s="8"/>
      <c r="L503" s="8"/>
      <c r="M503" s="8"/>
      <c r="N503" s="8"/>
      <c r="O503" s="8"/>
      <c r="P503" s="17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22"/>
      <c r="K504" s="8"/>
      <c r="L504" s="8"/>
      <c r="M504" s="8"/>
      <c r="N504" s="8"/>
      <c r="O504" s="8"/>
      <c r="P504" s="17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22"/>
      <c r="K505" s="8"/>
      <c r="L505" s="8"/>
      <c r="M505" s="8"/>
      <c r="N505" s="8"/>
      <c r="O505" s="8"/>
      <c r="P505" s="17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22"/>
      <c r="K506" s="8"/>
      <c r="L506" s="8"/>
      <c r="M506" s="8"/>
      <c r="N506" s="8"/>
      <c r="O506" s="8"/>
      <c r="P506" s="17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22"/>
      <c r="K507" s="8"/>
      <c r="L507" s="8"/>
      <c r="M507" s="8"/>
      <c r="N507" s="8"/>
      <c r="O507" s="8"/>
      <c r="P507" s="17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22"/>
      <c r="K508" s="8"/>
      <c r="L508" s="8"/>
      <c r="M508" s="8"/>
      <c r="N508" s="8"/>
      <c r="O508" s="8"/>
      <c r="P508" s="17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22"/>
      <c r="K509" s="8"/>
      <c r="L509" s="8"/>
      <c r="M509" s="8"/>
      <c r="N509" s="8"/>
      <c r="O509" s="8"/>
      <c r="P509" s="17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22"/>
      <c r="K510" s="8"/>
      <c r="L510" s="8"/>
      <c r="M510" s="8"/>
      <c r="N510" s="8"/>
      <c r="O510" s="8"/>
      <c r="P510" s="17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22"/>
      <c r="K511" s="8"/>
      <c r="L511" s="8"/>
      <c r="M511" s="8"/>
      <c r="N511" s="8"/>
      <c r="O511" s="8"/>
      <c r="P511" s="17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22"/>
      <c r="K512" s="8"/>
      <c r="L512" s="8"/>
      <c r="M512" s="8"/>
      <c r="N512" s="8"/>
      <c r="O512" s="8"/>
      <c r="P512" s="17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22"/>
      <c r="K513" s="8"/>
      <c r="L513" s="8"/>
      <c r="M513" s="8"/>
      <c r="N513" s="8"/>
      <c r="O513" s="8"/>
      <c r="P513" s="17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22"/>
      <c r="K514" s="8"/>
      <c r="L514" s="8"/>
      <c r="M514" s="8"/>
      <c r="N514" s="8"/>
      <c r="O514" s="8"/>
      <c r="P514" s="17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22"/>
      <c r="K515" s="8"/>
      <c r="L515" s="8"/>
      <c r="M515" s="8"/>
      <c r="N515" s="8"/>
      <c r="O515" s="8"/>
      <c r="P515" s="17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22"/>
      <c r="K516" s="8"/>
      <c r="L516" s="8"/>
      <c r="M516" s="8"/>
      <c r="N516" s="8"/>
      <c r="O516" s="8"/>
      <c r="P516" s="17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22"/>
      <c r="K517" s="8"/>
      <c r="L517" s="8"/>
      <c r="M517" s="8"/>
      <c r="N517" s="8"/>
      <c r="O517" s="8"/>
      <c r="P517" s="17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22"/>
      <c r="K518" s="8"/>
      <c r="L518" s="8"/>
      <c r="M518" s="8"/>
      <c r="N518" s="8"/>
      <c r="O518" s="8"/>
      <c r="P518" s="17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22"/>
      <c r="K519" s="8"/>
      <c r="L519" s="8"/>
      <c r="M519" s="8"/>
      <c r="N519" s="8"/>
      <c r="O519" s="8"/>
      <c r="P519" s="17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22"/>
      <c r="K520" s="8"/>
      <c r="L520" s="8"/>
      <c r="M520" s="8"/>
      <c r="N520" s="8"/>
      <c r="O520" s="8"/>
      <c r="P520" s="17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22"/>
      <c r="K521" s="8"/>
      <c r="L521" s="8"/>
      <c r="M521" s="8"/>
      <c r="N521" s="8"/>
      <c r="O521" s="8"/>
      <c r="P521" s="17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22"/>
      <c r="K522" s="8"/>
      <c r="L522" s="8"/>
      <c r="M522" s="8"/>
      <c r="N522" s="8"/>
      <c r="O522" s="8"/>
      <c r="P522" s="17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22"/>
      <c r="K523" s="8"/>
      <c r="L523" s="8"/>
      <c r="M523" s="8"/>
      <c r="N523" s="8"/>
      <c r="O523" s="8"/>
      <c r="P523" s="17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22"/>
      <c r="K524" s="8"/>
      <c r="L524" s="8"/>
      <c r="M524" s="8"/>
      <c r="N524" s="8"/>
      <c r="O524" s="8"/>
      <c r="P524" s="17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22"/>
      <c r="K525" s="8"/>
      <c r="L525" s="8"/>
      <c r="M525" s="8"/>
      <c r="N525" s="8"/>
      <c r="O525" s="8"/>
      <c r="P525" s="17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22"/>
      <c r="K526" s="8"/>
      <c r="L526" s="8"/>
      <c r="M526" s="8"/>
      <c r="N526" s="8"/>
      <c r="O526" s="8"/>
      <c r="P526" s="17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22"/>
      <c r="K527" s="8"/>
      <c r="L527" s="8"/>
      <c r="M527" s="8"/>
      <c r="N527" s="8"/>
      <c r="O527" s="8"/>
      <c r="P527" s="17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22"/>
      <c r="K528" s="8"/>
      <c r="L528" s="8"/>
      <c r="M528" s="8"/>
      <c r="N528" s="8"/>
      <c r="O528" s="8"/>
      <c r="P528" s="17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22"/>
      <c r="K529" s="8"/>
      <c r="L529" s="8"/>
      <c r="M529" s="8"/>
      <c r="N529" s="8"/>
      <c r="O529" s="8"/>
      <c r="P529" s="17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22"/>
      <c r="K530" s="8"/>
      <c r="L530" s="8"/>
      <c r="M530" s="8"/>
      <c r="N530" s="8"/>
      <c r="O530" s="8"/>
      <c r="P530" s="17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22"/>
      <c r="K531" s="8"/>
      <c r="L531" s="8"/>
      <c r="M531" s="8"/>
      <c r="N531" s="8"/>
      <c r="O531" s="8"/>
      <c r="P531" s="17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22"/>
      <c r="K532" s="8"/>
      <c r="L532" s="8"/>
      <c r="M532" s="8"/>
      <c r="N532" s="8"/>
      <c r="O532" s="8"/>
      <c r="P532" s="17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22"/>
      <c r="K533" s="8"/>
      <c r="L533" s="8"/>
      <c r="M533" s="8"/>
      <c r="N533" s="8"/>
      <c r="O533" s="8"/>
      <c r="P533" s="17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22"/>
      <c r="K534" s="8"/>
      <c r="L534" s="8"/>
      <c r="M534" s="8"/>
      <c r="N534" s="8"/>
      <c r="O534" s="8"/>
      <c r="P534" s="17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22"/>
      <c r="K535" s="8"/>
      <c r="L535" s="8"/>
      <c r="M535" s="8"/>
      <c r="N535" s="8"/>
      <c r="O535" s="8"/>
      <c r="P535" s="17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22"/>
      <c r="K536" s="8"/>
      <c r="L536" s="8"/>
      <c r="M536" s="8"/>
      <c r="N536" s="8"/>
      <c r="O536" s="8"/>
      <c r="P536" s="17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22"/>
      <c r="K537" s="8"/>
      <c r="L537" s="8"/>
      <c r="M537" s="8"/>
      <c r="N537" s="8"/>
      <c r="O537" s="8"/>
      <c r="P537" s="17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22"/>
      <c r="K538" s="8"/>
      <c r="L538" s="8"/>
      <c r="M538" s="8"/>
      <c r="N538" s="8"/>
      <c r="O538" s="8"/>
      <c r="P538" s="17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22"/>
      <c r="K539" s="8"/>
      <c r="L539" s="8"/>
      <c r="M539" s="8"/>
      <c r="N539" s="8"/>
      <c r="O539" s="8"/>
      <c r="P539" s="17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22"/>
      <c r="K540" s="8"/>
      <c r="L540" s="8"/>
      <c r="M540" s="8"/>
      <c r="N540" s="8"/>
      <c r="O540" s="8"/>
      <c r="P540" s="17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22"/>
      <c r="K541" s="8"/>
      <c r="L541" s="8"/>
      <c r="M541" s="8"/>
      <c r="N541" s="8"/>
      <c r="O541" s="8"/>
      <c r="P541" s="17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22"/>
      <c r="K542" s="8"/>
      <c r="L542" s="8"/>
      <c r="M542" s="8"/>
      <c r="N542" s="8"/>
      <c r="O542" s="8"/>
      <c r="P542" s="17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22"/>
      <c r="K543" s="8"/>
      <c r="L543" s="8"/>
      <c r="M543" s="8"/>
      <c r="N543" s="8"/>
      <c r="O543" s="8"/>
      <c r="P543" s="17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22"/>
      <c r="K544" s="8"/>
      <c r="L544" s="8"/>
      <c r="M544" s="8"/>
      <c r="N544" s="8"/>
      <c r="O544" s="8"/>
      <c r="P544" s="17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22"/>
      <c r="K545" s="8"/>
      <c r="L545" s="8"/>
      <c r="M545" s="8"/>
      <c r="N545" s="8"/>
      <c r="O545" s="8"/>
      <c r="P545" s="17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22"/>
      <c r="K546" s="8"/>
      <c r="L546" s="8"/>
      <c r="M546" s="8"/>
      <c r="N546" s="8"/>
      <c r="O546" s="8"/>
      <c r="P546" s="17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22"/>
      <c r="K547" s="8"/>
      <c r="L547" s="8"/>
      <c r="M547" s="8"/>
      <c r="N547" s="8"/>
      <c r="O547" s="8"/>
      <c r="P547" s="17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22"/>
      <c r="K548" s="8"/>
      <c r="L548" s="8"/>
      <c r="M548" s="8"/>
      <c r="N548" s="8"/>
      <c r="O548" s="8"/>
      <c r="P548" s="17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22"/>
      <c r="K549" s="8"/>
      <c r="L549" s="8"/>
      <c r="M549" s="8"/>
      <c r="N549" s="8"/>
      <c r="O549" s="8"/>
      <c r="P549" s="17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22"/>
      <c r="K550" s="8"/>
      <c r="L550" s="8"/>
      <c r="M550" s="8"/>
      <c r="N550" s="8"/>
      <c r="O550" s="8"/>
      <c r="P550" s="17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22"/>
      <c r="K551" s="8"/>
      <c r="L551" s="8"/>
      <c r="M551" s="8"/>
      <c r="N551" s="8"/>
      <c r="O551" s="8"/>
      <c r="P551" s="17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22"/>
      <c r="K552" s="8"/>
      <c r="L552" s="8"/>
      <c r="M552" s="8"/>
      <c r="N552" s="8"/>
      <c r="O552" s="8"/>
      <c r="P552" s="17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22"/>
      <c r="K553" s="8"/>
      <c r="L553" s="8"/>
      <c r="M553" s="8"/>
      <c r="N553" s="8"/>
      <c r="O553" s="8"/>
      <c r="P553" s="17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22"/>
      <c r="K554" s="8"/>
      <c r="L554" s="8"/>
      <c r="M554" s="8"/>
      <c r="N554" s="8"/>
      <c r="O554" s="8"/>
      <c r="P554" s="17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22"/>
      <c r="K555" s="8"/>
      <c r="L555" s="8"/>
      <c r="M555" s="8"/>
      <c r="N555" s="8"/>
      <c r="O555" s="8"/>
      <c r="P555" s="17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22"/>
      <c r="K556" s="8"/>
      <c r="L556" s="8"/>
      <c r="M556" s="8"/>
      <c r="N556" s="8"/>
      <c r="O556" s="8"/>
      <c r="P556" s="17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22"/>
      <c r="K557" s="8"/>
      <c r="L557" s="8"/>
      <c r="M557" s="8"/>
      <c r="N557" s="8"/>
      <c r="O557" s="8"/>
      <c r="P557" s="17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22"/>
      <c r="K558" s="8"/>
      <c r="L558" s="8"/>
      <c r="M558" s="8"/>
      <c r="N558" s="8"/>
      <c r="O558" s="8"/>
      <c r="P558" s="17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22"/>
      <c r="K559" s="8"/>
      <c r="L559" s="8"/>
      <c r="M559" s="8"/>
      <c r="N559" s="8"/>
      <c r="O559" s="8"/>
      <c r="P559" s="17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22"/>
      <c r="K560" s="8"/>
      <c r="L560" s="8"/>
      <c r="M560" s="8"/>
      <c r="N560" s="8"/>
      <c r="O560" s="8"/>
      <c r="P560" s="17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22"/>
      <c r="K561" s="8"/>
      <c r="L561" s="8"/>
      <c r="M561" s="8"/>
      <c r="N561" s="8"/>
      <c r="O561" s="8"/>
      <c r="P561" s="17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22"/>
      <c r="K562" s="8"/>
      <c r="L562" s="8"/>
      <c r="M562" s="8"/>
      <c r="N562" s="8"/>
      <c r="O562" s="8"/>
      <c r="P562" s="17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22"/>
      <c r="K563" s="8"/>
      <c r="L563" s="8"/>
      <c r="M563" s="8"/>
      <c r="N563" s="8"/>
      <c r="O563" s="8"/>
      <c r="P563" s="17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22"/>
      <c r="K564" s="8"/>
      <c r="L564" s="8"/>
      <c r="M564" s="8"/>
      <c r="N564" s="8"/>
      <c r="O564" s="8"/>
      <c r="P564" s="17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22"/>
      <c r="K565" s="8"/>
      <c r="L565" s="8"/>
      <c r="M565" s="8"/>
      <c r="N565" s="8"/>
      <c r="O565" s="8"/>
      <c r="P565" s="17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22"/>
      <c r="K566" s="8"/>
      <c r="L566" s="8"/>
      <c r="M566" s="8"/>
      <c r="N566" s="8"/>
      <c r="O566" s="8"/>
      <c r="P566" s="17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22"/>
      <c r="K567" s="8"/>
      <c r="L567" s="8"/>
      <c r="M567" s="8"/>
      <c r="N567" s="8"/>
      <c r="O567" s="8"/>
      <c r="P567" s="17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22"/>
      <c r="K568" s="8"/>
      <c r="L568" s="8"/>
      <c r="M568" s="8"/>
      <c r="N568" s="8"/>
      <c r="O568" s="8"/>
      <c r="P568" s="17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22"/>
      <c r="K569" s="8"/>
      <c r="L569" s="8"/>
      <c r="M569" s="8"/>
      <c r="N569" s="8"/>
      <c r="O569" s="8"/>
      <c r="P569" s="17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22"/>
      <c r="K570" s="8"/>
      <c r="L570" s="8"/>
      <c r="M570" s="8"/>
      <c r="N570" s="8"/>
      <c r="O570" s="8"/>
      <c r="P570" s="17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22"/>
      <c r="K571" s="8"/>
      <c r="L571" s="8"/>
      <c r="M571" s="8"/>
      <c r="N571" s="8"/>
      <c r="O571" s="8"/>
      <c r="P571" s="17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22"/>
      <c r="K572" s="8"/>
      <c r="L572" s="8"/>
      <c r="M572" s="8"/>
      <c r="N572" s="8"/>
      <c r="O572" s="8"/>
      <c r="P572" s="17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22"/>
      <c r="K573" s="8"/>
      <c r="L573" s="8"/>
      <c r="M573" s="8"/>
      <c r="N573" s="8"/>
      <c r="O573" s="8"/>
      <c r="P573" s="17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22"/>
      <c r="K574" s="8"/>
      <c r="L574" s="8"/>
      <c r="M574" s="8"/>
      <c r="N574" s="8"/>
      <c r="O574" s="8"/>
      <c r="P574" s="17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22"/>
      <c r="K575" s="8"/>
      <c r="L575" s="8"/>
      <c r="M575" s="8"/>
      <c r="N575" s="8"/>
      <c r="O575" s="8"/>
      <c r="P575" s="17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22"/>
      <c r="K576" s="8"/>
      <c r="L576" s="8"/>
      <c r="M576" s="8"/>
      <c r="N576" s="8"/>
      <c r="O576" s="8"/>
      <c r="P576" s="17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22"/>
      <c r="K577" s="8"/>
      <c r="L577" s="8"/>
      <c r="M577" s="8"/>
      <c r="N577" s="8"/>
      <c r="O577" s="8"/>
      <c r="P577" s="17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22"/>
      <c r="K578" s="8"/>
      <c r="L578" s="8"/>
      <c r="M578" s="8"/>
      <c r="N578" s="8"/>
      <c r="O578" s="8"/>
      <c r="P578" s="17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22"/>
      <c r="K579" s="8"/>
      <c r="L579" s="8"/>
      <c r="M579" s="8"/>
      <c r="N579" s="8"/>
      <c r="O579" s="8"/>
      <c r="P579" s="17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22"/>
      <c r="K580" s="8"/>
      <c r="L580" s="8"/>
      <c r="M580" s="8"/>
      <c r="N580" s="8"/>
      <c r="O580" s="8"/>
      <c r="P580" s="17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22"/>
      <c r="K581" s="8"/>
      <c r="L581" s="8"/>
      <c r="M581" s="8"/>
      <c r="N581" s="8"/>
      <c r="O581" s="8"/>
      <c r="P581" s="17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22"/>
      <c r="K582" s="8"/>
      <c r="L582" s="8"/>
      <c r="M582" s="8"/>
      <c r="N582" s="8"/>
      <c r="O582" s="8"/>
      <c r="P582" s="17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22"/>
      <c r="K583" s="8"/>
      <c r="L583" s="8"/>
      <c r="M583" s="8"/>
      <c r="N583" s="8"/>
      <c r="O583" s="8"/>
      <c r="P583" s="17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22"/>
      <c r="K584" s="8"/>
      <c r="L584" s="8"/>
      <c r="M584" s="8"/>
      <c r="N584" s="8"/>
      <c r="O584" s="8"/>
      <c r="P584" s="17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22"/>
      <c r="K585" s="8"/>
      <c r="L585" s="8"/>
      <c r="M585" s="8"/>
      <c r="N585" s="8"/>
      <c r="O585" s="8"/>
      <c r="P585" s="17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22"/>
      <c r="K586" s="8"/>
      <c r="L586" s="8"/>
      <c r="M586" s="8"/>
      <c r="N586" s="8"/>
      <c r="O586" s="8"/>
      <c r="P586" s="17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22"/>
      <c r="K587" s="8"/>
      <c r="L587" s="8"/>
      <c r="M587" s="8"/>
      <c r="N587" s="8"/>
      <c r="O587" s="8"/>
      <c r="P587" s="17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22"/>
      <c r="K588" s="8"/>
      <c r="L588" s="8"/>
      <c r="M588" s="8"/>
      <c r="N588" s="8"/>
      <c r="O588" s="8"/>
      <c r="P588" s="17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22"/>
      <c r="K589" s="8"/>
      <c r="L589" s="8"/>
      <c r="M589" s="8"/>
      <c r="N589" s="8"/>
      <c r="O589" s="8"/>
      <c r="P589" s="17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22"/>
      <c r="K590" s="8"/>
      <c r="L590" s="8"/>
      <c r="M590" s="8"/>
      <c r="N590" s="8"/>
      <c r="O590" s="8"/>
      <c r="P590" s="17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22"/>
      <c r="K591" s="8"/>
      <c r="L591" s="8"/>
      <c r="M591" s="8"/>
      <c r="N591" s="8"/>
      <c r="O591" s="8"/>
      <c r="P591" s="17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22"/>
      <c r="K592" s="8"/>
      <c r="L592" s="8"/>
      <c r="M592" s="8"/>
      <c r="N592" s="8"/>
      <c r="O592" s="8"/>
      <c r="P592" s="17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22"/>
      <c r="K593" s="8"/>
      <c r="L593" s="8"/>
      <c r="M593" s="8"/>
      <c r="N593" s="8"/>
      <c r="O593" s="8"/>
      <c r="P593" s="17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22"/>
      <c r="K594" s="8"/>
      <c r="L594" s="8"/>
      <c r="M594" s="8"/>
      <c r="N594" s="8"/>
      <c r="O594" s="8"/>
      <c r="P594" s="17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22"/>
      <c r="K595" s="8"/>
      <c r="L595" s="8"/>
      <c r="M595" s="8"/>
      <c r="N595" s="8"/>
      <c r="O595" s="8"/>
      <c r="P595" s="17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22"/>
      <c r="K596" s="8"/>
      <c r="L596" s="8"/>
      <c r="M596" s="8"/>
      <c r="N596" s="8"/>
      <c r="O596" s="8"/>
      <c r="P596" s="17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22"/>
      <c r="K597" s="8"/>
      <c r="L597" s="8"/>
      <c r="M597" s="8"/>
      <c r="N597" s="8"/>
      <c r="O597" s="8"/>
      <c r="P597" s="17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22"/>
      <c r="K598" s="8"/>
      <c r="L598" s="8"/>
      <c r="M598" s="8"/>
      <c r="N598" s="8"/>
      <c r="O598" s="8"/>
      <c r="P598" s="17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22"/>
      <c r="K599" s="8"/>
      <c r="L599" s="8"/>
      <c r="M599" s="8"/>
      <c r="N599" s="8"/>
      <c r="O599" s="8"/>
      <c r="P599" s="17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22"/>
      <c r="K600" s="8"/>
      <c r="L600" s="8"/>
      <c r="M600" s="8"/>
      <c r="N600" s="8"/>
      <c r="O600" s="8"/>
      <c r="P600" s="17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22"/>
      <c r="K601" s="8"/>
      <c r="L601" s="8"/>
      <c r="M601" s="8"/>
      <c r="N601" s="8"/>
      <c r="O601" s="8"/>
      <c r="P601" s="17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22"/>
      <c r="K602" s="8"/>
      <c r="L602" s="8"/>
      <c r="M602" s="8"/>
      <c r="N602" s="8"/>
      <c r="O602" s="8"/>
      <c r="P602" s="17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22"/>
      <c r="K603" s="8"/>
      <c r="L603" s="8"/>
      <c r="M603" s="8"/>
      <c r="N603" s="8"/>
      <c r="O603" s="8"/>
      <c r="P603" s="17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22"/>
      <c r="K604" s="8"/>
      <c r="L604" s="8"/>
      <c r="M604" s="8"/>
      <c r="N604" s="8"/>
      <c r="O604" s="8"/>
      <c r="P604" s="17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22"/>
      <c r="K605" s="8"/>
      <c r="L605" s="8"/>
      <c r="M605" s="8"/>
      <c r="N605" s="8"/>
      <c r="O605" s="8"/>
      <c r="P605" s="17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22"/>
      <c r="K606" s="8"/>
      <c r="L606" s="8"/>
      <c r="M606" s="8"/>
      <c r="N606" s="8"/>
      <c r="O606" s="8"/>
      <c r="P606" s="17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22"/>
      <c r="K607" s="8"/>
      <c r="L607" s="8"/>
      <c r="M607" s="8"/>
      <c r="N607" s="8"/>
      <c r="O607" s="8"/>
      <c r="P607" s="17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22"/>
      <c r="K608" s="8"/>
      <c r="L608" s="8"/>
      <c r="M608" s="8"/>
      <c r="N608" s="8"/>
      <c r="O608" s="8"/>
      <c r="P608" s="17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22"/>
      <c r="K609" s="8"/>
      <c r="L609" s="8"/>
      <c r="M609" s="8"/>
      <c r="N609" s="8"/>
      <c r="O609" s="8"/>
      <c r="P609" s="17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22"/>
      <c r="K610" s="8"/>
      <c r="L610" s="8"/>
      <c r="M610" s="8"/>
      <c r="N610" s="8"/>
      <c r="O610" s="8"/>
      <c r="P610" s="17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22"/>
      <c r="K611" s="8"/>
      <c r="L611" s="8"/>
      <c r="M611" s="8"/>
      <c r="N611" s="8"/>
      <c r="O611" s="8"/>
      <c r="P611" s="17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22"/>
      <c r="K612" s="8"/>
      <c r="L612" s="8"/>
      <c r="M612" s="8"/>
      <c r="N612" s="8"/>
      <c r="O612" s="8"/>
      <c r="P612" s="17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22"/>
      <c r="K613" s="8"/>
      <c r="L613" s="8"/>
      <c r="M613" s="8"/>
      <c r="N613" s="8"/>
      <c r="O613" s="8"/>
      <c r="P613" s="17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22"/>
      <c r="K614" s="8"/>
      <c r="L614" s="8"/>
      <c r="M614" s="8"/>
      <c r="N614" s="8"/>
      <c r="O614" s="8"/>
      <c r="P614" s="17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22"/>
      <c r="K615" s="8"/>
      <c r="L615" s="8"/>
      <c r="M615" s="8"/>
      <c r="N615" s="8"/>
      <c r="O615" s="8"/>
      <c r="P615" s="17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22"/>
      <c r="K616" s="8"/>
      <c r="L616" s="8"/>
      <c r="M616" s="8"/>
      <c r="N616" s="8"/>
      <c r="O616" s="8"/>
      <c r="P616" s="17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22"/>
      <c r="K617" s="8"/>
      <c r="L617" s="8"/>
      <c r="M617" s="8"/>
      <c r="N617" s="8"/>
      <c r="O617" s="8"/>
      <c r="P617" s="17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22"/>
      <c r="K618" s="8"/>
      <c r="L618" s="8"/>
      <c r="M618" s="8"/>
      <c r="N618" s="8"/>
      <c r="O618" s="8"/>
      <c r="P618" s="17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22"/>
      <c r="K619" s="8"/>
      <c r="L619" s="8"/>
      <c r="M619" s="8"/>
      <c r="N619" s="8"/>
      <c r="O619" s="8"/>
      <c r="P619" s="17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22"/>
      <c r="K620" s="8"/>
      <c r="L620" s="8"/>
      <c r="M620" s="8"/>
      <c r="N620" s="8"/>
      <c r="O620" s="8"/>
      <c r="P620" s="17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22"/>
      <c r="K621" s="8"/>
      <c r="L621" s="8"/>
      <c r="M621" s="8"/>
      <c r="N621" s="8"/>
      <c r="O621" s="8"/>
      <c r="P621" s="17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22"/>
      <c r="K622" s="8"/>
      <c r="L622" s="8"/>
      <c r="M622" s="8"/>
      <c r="N622" s="8"/>
      <c r="O622" s="8"/>
      <c r="P622" s="17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22"/>
      <c r="K623" s="8"/>
      <c r="L623" s="8"/>
      <c r="M623" s="8"/>
      <c r="N623" s="8"/>
      <c r="O623" s="8"/>
      <c r="P623" s="17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22"/>
      <c r="K624" s="8"/>
      <c r="L624" s="8"/>
      <c r="M624" s="8"/>
      <c r="N624" s="8"/>
      <c r="O624" s="8"/>
      <c r="P624" s="17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22"/>
      <c r="K625" s="8"/>
      <c r="L625" s="8"/>
      <c r="M625" s="8"/>
      <c r="N625" s="8"/>
      <c r="O625" s="8"/>
      <c r="P625" s="17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22"/>
      <c r="K626" s="8"/>
      <c r="L626" s="8"/>
      <c r="M626" s="8"/>
      <c r="N626" s="8"/>
      <c r="O626" s="8"/>
      <c r="P626" s="17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22"/>
      <c r="K627" s="8"/>
      <c r="L627" s="8"/>
      <c r="M627" s="8"/>
      <c r="N627" s="8"/>
      <c r="O627" s="8"/>
      <c r="P627" s="17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22"/>
      <c r="K628" s="8"/>
      <c r="L628" s="8"/>
      <c r="M628" s="8"/>
      <c r="N628" s="8"/>
      <c r="O628" s="8"/>
      <c r="P628" s="17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22"/>
      <c r="K629" s="8"/>
      <c r="L629" s="8"/>
      <c r="M629" s="8"/>
      <c r="N629" s="8"/>
      <c r="O629" s="8"/>
      <c r="P629" s="17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22"/>
      <c r="K630" s="8"/>
      <c r="L630" s="8"/>
      <c r="M630" s="8"/>
      <c r="N630" s="8"/>
      <c r="O630" s="8"/>
      <c r="P630" s="17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22"/>
      <c r="K631" s="8"/>
      <c r="L631" s="8"/>
      <c r="M631" s="8"/>
      <c r="N631" s="8"/>
      <c r="O631" s="8"/>
      <c r="P631" s="17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22"/>
      <c r="K632" s="8"/>
      <c r="L632" s="8"/>
      <c r="M632" s="8"/>
      <c r="N632" s="8"/>
      <c r="O632" s="8"/>
      <c r="P632" s="17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22"/>
      <c r="K633" s="8"/>
      <c r="L633" s="8"/>
      <c r="M633" s="8"/>
      <c r="N633" s="8"/>
      <c r="O633" s="8"/>
      <c r="P633" s="17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22"/>
      <c r="K634" s="8"/>
      <c r="L634" s="8"/>
      <c r="M634" s="8"/>
      <c r="N634" s="8"/>
      <c r="O634" s="8"/>
      <c r="P634" s="17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22"/>
      <c r="K635" s="8"/>
      <c r="L635" s="8"/>
      <c r="M635" s="8"/>
      <c r="N635" s="8"/>
      <c r="O635" s="8"/>
      <c r="P635" s="17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22"/>
      <c r="K636" s="8"/>
      <c r="L636" s="8"/>
      <c r="M636" s="8"/>
      <c r="N636" s="8"/>
      <c r="O636" s="8"/>
      <c r="P636" s="17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22"/>
      <c r="K637" s="8"/>
      <c r="L637" s="8"/>
      <c r="M637" s="8"/>
      <c r="N637" s="8"/>
      <c r="O637" s="8"/>
      <c r="P637" s="17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22"/>
      <c r="K638" s="8"/>
      <c r="L638" s="8"/>
      <c r="M638" s="8"/>
      <c r="N638" s="8"/>
      <c r="O638" s="8"/>
      <c r="P638" s="17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22"/>
      <c r="K639" s="8"/>
      <c r="L639" s="8"/>
      <c r="M639" s="8"/>
      <c r="N639" s="8"/>
      <c r="O639" s="8"/>
      <c r="P639" s="17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22"/>
      <c r="K640" s="8"/>
      <c r="L640" s="8"/>
      <c r="M640" s="8"/>
      <c r="N640" s="8"/>
      <c r="O640" s="8"/>
      <c r="P640" s="17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22"/>
      <c r="K641" s="8"/>
      <c r="L641" s="8"/>
      <c r="M641" s="8"/>
      <c r="N641" s="8"/>
      <c r="O641" s="8"/>
      <c r="P641" s="17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22"/>
      <c r="K642" s="8"/>
      <c r="L642" s="8"/>
      <c r="M642" s="8"/>
      <c r="N642" s="8"/>
      <c r="O642" s="8"/>
      <c r="P642" s="17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22"/>
      <c r="K643" s="8"/>
      <c r="L643" s="8"/>
      <c r="M643" s="8"/>
      <c r="N643" s="8"/>
      <c r="O643" s="8"/>
      <c r="P643" s="17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22"/>
      <c r="K644" s="8"/>
      <c r="L644" s="8"/>
      <c r="M644" s="8"/>
      <c r="N644" s="8"/>
      <c r="O644" s="8"/>
      <c r="P644" s="17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22"/>
      <c r="K645" s="8"/>
      <c r="L645" s="8"/>
      <c r="M645" s="8"/>
      <c r="N645" s="8"/>
      <c r="O645" s="8"/>
      <c r="P645" s="17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22"/>
      <c r="K646" s="8"/>
      <c r="L646" s="8"/>
      <c r="M646" s="8"/>
      <c r="N646" s="8"/>
      <c r="O646" s="8"/>
      <c r="P646" s="17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22"/>
      <c r="K647" s="8"/>
      <c r="L647" s="8"/>
      <c r="M647" s="8"/>
      <c r="N647" s="8"/>
      <c r="O647" s="8"/>
      <c r="P647" s="17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22"/>
      <c r="K648" s="8"/>
      <c r="L648" s="8"/>
      <c r="M648" s="8"/>
      <c r="N648" s="8"/>
      <c r="O648" s="8"/>
      <c r="P648" s="17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22"/>
      <c r="K649" s="8"/>
      <c r="L649" s="8"/>
      <c r="M649" s="8"/>
      <c r="N649" s="8"/>
      <c r="O649" s="8"/>
      <c r="P649" s="17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22"/>
      <c r="K650" s="8"/>
      <c r="L650" s="8"/>
      <c r="M650" s="8"/>
      <c r="N650" s="8"/>
      <c r="O650" s="8"/>
      <c r="P650" s="17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22"/>
      <c r="K651" s="8"/>
      <c r="L651" s="8"/>
      <c r="M651" s="8"/>
      <c r="N651" s="8"/>
      <c r="O651" s="8"/>
      <c r="P651" s="17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22"/>
      <c r="K652" s="8"/>
      <c r="L652" s="8"/>
      <c r="M652" s="8"/>
      <c r="N652" s="8"/>
      <c r="O652" s="8"/>
      <c r="P652" s="17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22"/>
      <c r="K653" s="8"/>
      <c r="L653" s="8"/>
      <c r="M653" s="8"/>
      <c r="N653" s="8"/>
      <c r="O653" s="8"/>
      <c r="P653" s="17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22"/>
      <c r="K654" s="8"/>
      <c r="L654" s="8"/>
      <c r="M654" s="8"/>
      <c r="N654" s="8"/>
      <c r="O654" s="8"/>
      <c r="P654" s="17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22"/>
      <c r="K655" s="8"/>
      <c r="L655" s="8"/>
      <c r="M655" s="8"/>
      <c r="N655" s="8"/>
      <c r="O655" s="8"/>
      <c r="P655" s="17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22"/>
      <c r="K656" s="8"/>
      <c r="L656" s="8"/>
      <c r="M656" s="8"/>
      <c r="N656" s="8"/>
      <c r="O656" s="8"/>
      <c r="P656" s="17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22"/>
      <c r="K657" s="8"/>
      <c r="L657" s="8"/>
      <c r="M657" s="8"/>
      <c r="N657" s="8"/>
      <c r="O657" s="8"/>
      <c r="P657" s="17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22"/>
      <c r="K658" s="8"/>
      <c r="L658" s="8"/>
      <c r="M658" s="8"/>
      <c r="N658" s="8"/>
      <c r="O658" s="8"/>
      <c r="P658" s="17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22"/>
      <c r="K659" s="8"/>
      <c r="L659" s="8"/>
      <c r="M659" s="8"/>
      <c r="N659" s="8"/>
      <c r="O659" s="8"/>
      <c r="P659" s="17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22"/>
      <c r="K660" s="8"/>
      <c r="L660" s="8"/>
      <c r="M660" s="8"/>
      <c r="N660" s="8"/>
      <c r="O660" s="8"/>
      <c r="P660" s="17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22"/>
      <c r="K661" s="8"/>
      <c r="L661" s="8"/>
      <c r="M661" s="8"/>
      <c r="N661" s="8"/>
      <c r="O661" s="8"/>
      <c r="P661" s="17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22"/>
      <c r="K662" s="8"/>
      <c r="L662" s="8"/>
      <c r="M662" s="8"/>
      <c r="N662" s="8"/>
      <c r="O662" s="8"/>
      <c r="P662" s="17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22"/>
      <c r="K663" s="8"/>
      <c r="L663" s="8"/>
      <c r="M663" s="8"/>
      <c r="N663" s="8"/>
      <c r="O663" s="8"/>
      <c r="P663" s="17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22"/>
      <c r="K664" s="8"/>
      <c r="L664" s="8"/>
      <c r="M664" s="8"/>
      <c r="N664" s="8"/>
      <c r="O664" s="8"/>
      <c r="P664" s="17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22"/>
      <c r="K665" s="8"/>
      <c r="L665" s="8"/>
      <c r="M665" s="8"/>
      <c r="N665" s="8"/>
      <c r="O665" s="8"/>
      <c r="P665" s="17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22"/>
      <c r="K666" s="8"/>
      <c r="L666" s="8"/>
      <c r="M666" s="8"/>
      <c r="N666" s="8"/>
      <c r="O666" s="8"/>
      <c r="P666" s="17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22"/>
      <c r="K667" s="8"/>
      <c r="L667" s="8"/>
      <c r="M667" s="8"/>
      <c r="N667" s="8"/>
      <c r="O667" s="8"/>
      <c r="P667" s="17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22"/>
      <c r="K668" s="8"/>
      <c r="L668" s="8"/>
      <c r="M668" s="8"/>
      <c r="N668" s="8"/>
      <c r="O668" s="8"/>
      <c r="P668" s="17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22"/>
      <c r="K669" s="8"/>
      <c r="L669" s="8"/>
      <c r="M669" s="8"/>
      <c r="N669" s="8"/>
      <c r="O669" s="8"/>
      <c r="P669" s="17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22"/>
      <c r="K670" s="8"/>
      <c r="L670" s="8"/>
      <c r="M670" s="8"/>
      <c r="N670" s="8"/>
      <c r="O670" s="8"/>
      <c r="P670" s="17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22"/>
      <c r="K671" s="8"/>
      <c r="L671" s="8"/>
      <c r="M671" s="8"/>
      <c r="N671" s="8"/>
      <c r="O671" s="8"/>
      <c r="P671" s="17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22"/>
      <c r="K672" s="8"/>
      <c r="L672" s="8"/>
      <c r="M672" s="8"/>
      <c r="N672" s="8"/>
      <c r="O672" s="8"/>
      <c r="P672" s="17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22"/>
      <c r="K673" s="8"/>
      <c r="L673" s="8"/>
      <c r="M673" s="8"/>
      <c r="N673" s="8"/>
      <c r="O673" s="8"/>
      <c r="P673" s="17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22"/>
      <c r="K674" s="8"/>
      <c r="L674" s="8"/>
      <c r="M674" s="8"/>
      <c r="N674" s="8"/>
      <c r="O674" s="8"/>
      <c r="P674" s="17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22"/>
      <c r="K675" s="8"/>
      <c r="L675" s="8"/>
      <c r="M675" s="8"/>
      <c r="N675" s="8"/>
      <c r="O675" s="8"/>
      <c r="P675" s="17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22"/>
      <c r="K676" s="8"/>
      <c r="L676" s="8"/>
      <c r="M676" s="8"/>
      <c r="N676" s="8"/>
      <c r="O676" s="8"/>
      <c r="P676" s="17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22"/>
      <c r="K677" s="8"/>
      <c r="L677" s="8"/>
      <c r="M677" s="8"/>
      <c r="N677" s="8"/>
      <c r="O677" s="8"/>
      <c r="P677" s="17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22"/>
      <c r="K678" s="8"/>
      <c r="L678" s="8"/>
      <c r="M678" s="8"/>
      <c r="N678" s="8"/>
      <c r="O678" s="8"/>
      <c r="P678" s="17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22"/>
      <c r="K679" s="8"/>
      <c r="L679" s="8"/>
      <c r="M679" s="8"/>
      <c r="N679" s="8"/>
      <c r="O679" s="8"/>
      <c r="P679" s="17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22"/>
      <c r="K680" s="8"/>
      <c r="L680" s="8"/>
      <c r="M680" s="8"/>
      <c r="N680" s="8"/>
      <c r="O680" s="8"/>
      <c r="P680" s="17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22"/>
      <c r="K681" s="8"/>
      <c r="L681" s="8"/>
      <c r="M681" s="8"/>
      <c r="N681" s="8"/>
      <c r="O681" s="8"/>
      <c r="P681" s="17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22"/>
      <c r="K682" s="8"/>
      <c r="L682" s="8"/>
      <c r="M682" s="8"/>
      <c r="N682" s="8"/>
      <c r="O682" s="8"/>
      <c r="P682" s="17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22"/>
      <c r="K683" s="8"/>
      <c r="L683" s="8"/>
      <c r="M683" s="8"/>
      <c r="N683" s="8"/>
      <c r="O683" s="8"/>
      <c r="P683" s="17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22"/>
      <c r="K684" s="8"/>
      <c r="L684" s="8"/>
      <c r="M684" s="8"/>
      <c r="N684" s="8"/>
      <c r="O684" s="8"/>
      <c r="P684" s="17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22"/>
      <c r="K685" s="8"/>
      <c r="L685" s="8"/>
      <c r="M685" s="8"/>
      <c r="N685" s="8"/>
      <c r="O685" s="8"/>
      <c r="P685" s="17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22"/>
      <c r="K686" s="8"/>
      <c r="L686" s="8"/>
      <c r="M686" s="8"/>
      <c r="N686" s="8"/>
      <c r="O686" s="8"/>
      <c r="P686" s="17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22"/>
      <c r="K687" s="8"/>
      <c r="L687" s="8"/>
      <c r="M687" s="8"/>
      <c r="N687" s="8"/>
      <c r="O687" s="8"/>
      <c r="P687" s="17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22"/>
      <c r="K688" s="8"/>
      <c r="L688" s="8"/>
      <c r="M688" s="8"/>
      <c r="N688" s="8"/>
      <c r="O688" s="8"/>
      <c r="P688" s="17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22"/>
      <c r="K689" s="8"/>
      <c r="L689" s="8"/>
      <c r="M689" s="8"/>
      <c r="N689" s="8"/>
      <c r="O689" s="8"/>
      <c r="P689" s="17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22"/>
      <c r="K690" s="8"/>
      <c r="L690" s="8"/>
      <c r="M690" s="8"/>
      <c r="N690" s="8"/>
      <c r="O690" s="8"/>
      <c r="P690" s="17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22"/>
      <c r="K691" s="8"/>
      <c r="L691" s="8"/>
      <c r="M691" s="8"/>
      <c r="N691" s="8"/>
      <c r="O691" s="8"/>
      <c r="P691" s="17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22"/>
      <c r="K692" s="8"/>
      <c r="L692" s="8"/>
      <c r="M692" s="8"/>
      <c r="N692" s="8"/>
      <c r="O692" s="8"/>
      <c r="P692" s="17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22"/>
      <c r="K693" s="8"/>
      <c r="L693" s="8"/>
      <c r="M693" s="8"/>
      <c r="N693" s="8"/>
      <c r="O693" s="8"/>
      <c r="P693" s="17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22"/>
      <c r="K694" s="8"/>
      <c r="L694" s="8"/>
      <c r="M694" s="8"/>
      <c r="N694" s="8"/>
      <c r="O694" s="8"/>
      <c r="P694" s="17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22"/>
      <c r="K695" s="8"/>
      <c r="L695" s="8"/>
      <c r="M695" s="8"/>
      <c r="N695" s="8"/>
      <c r="O695" s="8"/>
      <c r="P695" s="17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22"/>
      <c r="K696" s="8"/>
      <c r="L696" s="8"/>
      <c r="M696" s="8"/>
      <c r="N696" s="8"/>
      <c r="O696" s="8"/>
      <c r="P696" s="17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22"/>
      <c r="K697" s="8"/>
      <c r="L697" s="8"/>
      <c r="M697" s="8"/>
      <c r="N697" s="8"/>
      <c r="O697" s="8"/>
      <c r="P697" s="17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22"/>
      <c r="K698" s="8"/>
      <c r="L698" s="8"/>
      <c r="M698" s="8"/>
      <c r="N698" s="8"/>
      <c r="O698" s="8"/>
      <c r="P698" s="17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22"/>
      <c r="K699" s="8"/>
      <c r="L699" s="8"/>
      <c r="M699" s="8"/>
      <c r="N699" s="8"/>
      <c r="O699" s="8"/>
      <c r="P699" s="17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22"/>
      <c r="K700" s="8"/>
      <c r="L700" s="8"/>
      <c r="M700" s="8"/>
      <c r="N700" s="8"/>
      <c r="O700" s="8"/>
      <c r="P700" s="17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22"/>
      <c r="K701" s="8"/>
      <c r="L701" s="8"/>
      <c r="M701" s="8"/>
      <c r="N701" s="8"/>
      <c r="O701" s="8"/>
      <c r="P701" s="17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22"/>
      <c r="K702" s="8"/>
      <c r="L702" s="8"/>
      <c r="M702" s="8"/>
      <c r="N702" s="8"/>
      <c r="O702" s="8"/>
      <c r="P702" s="17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22"/>
      <c r="K703" s="8"/>
      <c r="L703" s="8"/>
      <c r="M703" s="8"/>
      <c r="N703" s="8"/>
      <c r="O703" s="8"/>
      <c r="P703" s="17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22"/>
      <c r="K704" s="8"/>
      <c r="L704" s="8"/>
      <c r="M704" s="8"/>
      <c r="N704" s="8"/>
      <c r="O704" s="8"/>
      <c r="P704" s="17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22"/>
      <c r="K705" s="8"/>
      <c r="L705" s="8"/>
      <c r="M705" s="8"/>
      <c r="N705" s="8"/>
      <c r="O705" s="8"/>
      <c r="P705" s="17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22"/>
      <c r="K706" s="8"/>
      <c r="L706" s="8"/>
      <c r="M706" s="8"/>
      <c r="N706" s="8"/>
      <c r="O706" s="8"/>
      <c r="P706" s="17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22"/>
      <c r="K707" s="8"/>
      <c r="L707" s="8"/>
      <c r="M707" s="8"/>
      <c r="N707" s="8"/>
      <c r="O707" s="8"/>
      <c r="P707" s="17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22"/>
      <c r="K708" s="8"/>
      <c r="L708" s="8"/>
      <c r="M708" s="8"/>
      <c r="N708" s="8"/>
      <c r="O708" s="8"/>
      <c r="P708" s="17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22"/>
      <c r="K709" s="8"/>
      <c r="L709" s="8"/>
      <c r="M709" s="8"/>
      <c r="N709" s="8"/>
      <c r="O709" s="8"/>
      <c r="P709" s="17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22"/>
      <c r="K710" s="8"/>
      <c r="L710" s="8"/>
      <c r="M710" s="8"/>
      <c r="N710" s="8"/>
      <c r="O710" s="8"/>
      <c r="P710" s="17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22"/>
      <c r="K711" s="8"/>
      <c r="L711" s="8"/>
      <c r="M711" s="8"/>
      <c r="N711" s="8"/>
      <c r="O711" s="8"/>
      <c r="P711" s="17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22"/>
      <c r="K712" s="8"/>
      <c r="L712" s="8"/>
      <c r="M712" s="8"/>
      <c r="N712" s="8"/>
      <c r="O712" s="8"/>
      <c r="P712" s="17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22"/>
      <c r="K713" s="8"/>
      <c r="L713" s="8"/>
      <c r="M713" s="8"/>
      <c r="N713" s="8"/>
      <c r="O713" s="8"/>
      <c r="P713" s="17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22"/>
      <c r="K714" s="8"/>
      <c r="L714" s="8"/>
      <c r="M714" s="8"/>
      <c r="N714" s="8"/>
      <c r="O714" s="8"/>
      <c r="P714" s="17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22"/>
      <c r="K715" s="8"/>
      <c r="L715" s="8"/>
      <c r="M715" s="8"/>
      <c r="N715" s="8"/>
      <c r="O715" s="8"/>
      <c r="P715" s="17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22"/>
      <c r="K716" s="8"/>
      <c r="L716" s="8"/>
      <c r="M716" s="8"/>
      <c r="N716" s="8"/>
      <c r="O716" s="8"/>
      <c r="P716" s="17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22"/>
      <c r="K717" s="8"/>
      <c r="L717" s="8"/>
      <c r="M717" s="8"/>
      <c r="N717" s="8"/>
      <c r="O717" s="8"/>
      <c r="P717" s="17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22"/>
      <c r="K718" s="8"/>
      <c r="L718" s="8"/>
      <c r="M718" s="8"/>
      <c r="N718" s="8"/>
      <c r="O718" s="8"/>
      <c r="P718" s="17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22"/>
      <c r="K719" s="8"/>
      <c r="L719" s="8"/>
      <c r="M719" s="8"/>
      <c r="N719" s="8"/>
      <c r="O719" s="8"/>
      <c r="P719" s="17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22"/>
      <c r="K720" s="8"/>
      <c r="L720" s="8"/>
      <c r="M720" s="8"/>
      <c r="N720" s="8"/>
      <c r="O720" s="8"/>
      <c r="P720" s="17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22"/>
      <c r="K721" s="8"/>
      <c r="L721" s="8"/>
      <c r="M721" s="8"/>
      <c r="N721" s="8"/>
      <c r="O721" s="8"/>
      <c r="P721" s="17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22"/>
      <c r="K722" s="8"/>
      <c r="L722" s="8"/>
      <c r="M722" s="8"/>
      <c r="N722" s="8"/>
      <c r="O722" s="8"/>
      <c r="P722" s="17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22"/>
      <c r="K723" s="8"/>
      <c r="L723" s="8"/>
      <c r="M723" s="8"/>
      <c r="N723" s="8"/>
      <c r="O723" s="8"/>
      <c r="P723" s="17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22"/>
      <c r="K724" s="8"/>
      <c r="L724" s="8"/>
      <c r="M724" s="8"/>
      <c r="N724" s="8"/>
      <c r="O724" s="8"/>
      <c r="P724" s="17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22"/>
      <c r="K725" s="8"/>
      <c r="L725" s="8"/>
      <c r="M725" s="8"/>
      <c r="N725" s="8"/>
      <c r="O725" s="8"/>
      <c r="P725" s="17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22"/>
      <c r="K726" s="8"/>
      <c r="L726" s="8"/>
      <c r="M726" s="8"/>
      <c r="N726" s="8"/>
      <c r="O726" s="8"/>
      <c r="P726" s="17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22"/>
      <c r="K727" s="8"/>
      <c r="L727" s="8"/>
      <c r="M727" s="8"/>
      <c r="N727" s="8"/>
      <c r="O727" s="8"/>
      <c r="P727" s="17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22"/>
      <c r="K728" s="8"/>
      <c r="L728" s="8"/>
      <c r="M728" s="8"/>
      <c r="N728" s="8"/>
      <c r="O728" s="8"/>
      <c r="P728" s="17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22"/>
      <c r="K729" s="8"/>
      <c r="L729" s="8"/>
      <c r="M729" s="8"/>
      <c r="N729" s="8"/>
      <c r="O729" s="8"/>
      <c r="P729" s="17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22"/>
      <c r="K730" s="8"/>
      <c r="L730" s="8"/>
      <c r="M730" s="8"/>
      <c r="N730" s="8"/>
      <c r="O730" s="8"/>
      <c r="P730" s="17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22"/>
      <c r="K731" s="8"/>
      <c r="L731" s="8"/>
      <c r="M731" s="8"/>
      <c r="N731" s="8"/>
      <c r="O731" s="8"/>
      <c r="P731" s="17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22"/>
      <c r="K732" s="8"/>
      <c r="L732" s="8"/>
      <c r="M732" s="8"/>
      <c r="N732" s="8"/>
      <c r="O732" s="8"/>
      <c r="P732" s="17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22"/>
      <c r="K733" s="8"/>
      <c r="L733" s="8"/>
      <c r="M733" s="8"/>
      <c r="N733" s="8"/>
      <c r="O733" s="8"/>
      <c r="P733" s="17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22"/>
      <c r="K734" s="8"/>
      <c r="L734" s="8"/>
      <c r="M734" s="8"/>
      <c r="N734" s="8"/>
      <c r="O734" s="8"/>
      <c r="P734" s="17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22"/>
      <c r="K735" s="8"/>
      <c r="L735" s="8"/>
      <c r="M735" s="8"/>
      <c r="N735" s="8"/>
      <c r="O735" s="8"/>
      <c r="P735" s="17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22"/>
      <c r="K736" s="8"/>
      <c r="L736" s="8"/>
      <c r="M736" s="8"/>
      <c r="N736" s="8"/>
      <c r="O736" s="8"/>
      <c r="P736" s="17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22"/>
      <c r="K737" s="8"/>
      <c r="L737" s="8"/>
      <c r="M737" s="8"/>
      <c r="N737" s="8"/>
      <c r="O737" s="8"/>
      <c r="P737" s="17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22"/>
      <c r="K738" s="8"/>
      <c r="L738" s="8"/>
      <c r="M738" s="8"/>
      <c r="N738" s="8"/>
      <c r="O738" s="8"/>
      <c r="P738" s="17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22"/>
      <c r="K739" s="8"/>
      <c r="L739" s="8"/>
      <c r="M739" s="8"/>
      <c r="N739" s="8"/>
      <c r="O739" s="8"/>
      <c r="P739" s="17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22"/>
      <c r="K740" s="8"/>
      <c r="L740" s="8"/>
      <c r="M740" s="8"/>
      <c r="N740" s="8"/>
      <c r="O740" s="8"/>
      <c r="P740" s="17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22"/>
      <c r="K741" s="8"/>
      <c r="L741" s="8"/>
      <c r="M741" s="8"/>
      <c r="N741" s="8"/>
      <c r="O741" s="8"/>
      <c r="P741" s="17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22"/>
      <c r="K742" s="8"/>
      <c r="L742" s="8"/>
      <c r="M742" s="8"/>
      <c r="N742" s="8"/>
      <c r="O742" s="8"/>
      <c r="P742" s="17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22"/>
      <c r="K743" s="8"/>
      <c r="L743" s="8"/>
      <c r="M743" s="8"/>
      <c r="N743" s="8"/>
      <c r="O743" s="8"/>
      <c r="P743" s="17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22"/>
      <c r="K744" s="8"/>
      <c r="L744" s="8"/>
      <c r="M744" s="8"/>
      <c r="N744" s="8"/>
      <c r="O744" s="8"/>
      <c r="P744" s="17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22"/>
      <c r="K745" s="8"/>
      <c r="L745" s="8"/>
      <c r="M745" s="8"/>
      <c r="N745" s="8"/>
      <c r="O745" s="8"/>
      <c r="P745" s="17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22"/>
      <c r="K746" s="8"/>
      <c r="L746" s="8"/>
      <c r="M746" s="8"/>
      <c r="N746" s="8"/>
      <c r="O746" s="8"/>
      <c r="P746" s="17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22"/>
      <c r="K747" s="8"/>
      <c r="L747" s="8"/>
      <c r="M747" s="8"/>
      <c r="N747" s="8"/>
      <c r="O747" s="8"/>
      <c r="P747" s="17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22"/>
      <c r="K748" s="8"/>
      <c r="L748" s="8"/>
      <c r="M748" s="8"/>
      <c r="N748" s="8"/>
      <c r="O748" s="8"/>
      <c r="P748" s="17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22"/>
      <c r="K749" s="8"/>
      <c r="L749" s="8"/>
      <c r="M749" s="8"/>
      <c r="N749" s="8"/>
      <c r="O749" s="8"/>
      <c r="P749" s="17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22"/>
      <c r="K750" s="8"/>
      <c r="L750" s="8"/>
      <c r="M750" s="8"/>
      <c r="N750" s="8"/>
      <c r="O750" s="8"/>
      <c r="P750" s="17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22"/>
      <c r="K751" s="8"/>
      <c r="L751" s="8"/>
      <c r="M751" s="8"/>
      <c r="N751" s="8"/>
      <c r="O751" s="8"/>
      <c r="P751" s="17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22"/>
      <c r="K752" s="8"/>
      <c r="L752" s="8"/>
      <c r="M752" s="8"/>
      <c r="N752" s="8"/>
      <c r="O752" s="8"/>
      <c r="P752" s="17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22"/>
      <c r="K753" s="8"/>
      <c r="L753" s="8"/>
      <c r="M753" s="8"/>
      <c r="N753" s="8"/>
      <c r="O753" s="8"/>
      <c r="P753" s="17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22"/>
      <c r="K754" s="8"/>
      <c r="L754" s="8"/>
      <c r="M754" s="8"/>
      <c r="N754" s="8"/>
      <c r="O754" s="8"/>
      <c r="P754" s="17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22"/>
      <c r="K755" s="8"/>
      <c r="L755" s="8"/>
      <c r="M755" s="8"/>
      <c r="N755" s="8"/>
      <c r="O755" s="8"/>
      <c r="P755" s="17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22"/>
      <c r="K756" s="8"/>
      <c r="L756" s="8"/>
      <c r="M756" s="8"/>
      <c r="N756" s="8"/>
      <c r="O756" s="8"/>
      <c r="P756" s="17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22"/>
      <c r="K757" s="8"/>
      <c r="L757" s="8"/>
      <c r="M757" s="8"/>
      <c r="N757" s="8"/>
      <c r="O757" s="8"/>
      <c r="P757" s="17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22"/>
      <c r="K758" s="8"/>
      <c r="L758" s="8"/>
      <c r="M758" s="8"/>
      <c r="N758" s="8"/>
      <c r="O758" s="8"/>
      <c r="P758" s="17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22"/>
      <c r="K759" s="8"/>
      <c r="L759" s="8"/>
      <c r="M759" s="8"/>
      <c r="N759" s="8"/>
      <c r="O759" s="8"/>
      <c r="P759" s="17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22"/>
      <c r="K760" s="8"/>
      <c r="L760" s="8"/>
      <c r="M760" s="8"/>
      <c r="N760" s="8"/>
      <c r="O760" s="8"/>
      <c r="P760" s="17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22"/>
      <c r="K761" s="8"/>
      <c r="L761" s="8"/>
      <c r="M761" s="8"/>
      <c r="N761" s="8"/>
      <c r="O761" s="8"/>
      <c r="P761" s="17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22"/>
      <c r="K762" s="8"/>
      <c r="L762" s="8"/>
      <c r="M762" s="8"/>
      <c r="N762" s="8"/>
      <c r="O762" s="8"/>
      <c r="P762" s="17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22"/>
      <c r="K763" s="8"/>
      <c r="L763" s="8"/>
      <c r="M763" s="8"/>
      <c r="N763" s="8"/>
      <c r="O763" s="8"/>
      <c r="P763" s="17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22"/>
      <c r="K764" s="8"/>
      <c r="L764" s="8"/>
      <c r="M764" s="8"/>
      <c r="N764" s="8"/>
      <c r="O764" s="8"/>
      <c r="P764" s="17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22"/>
      <c r="K765" s="8"/>
      <c r="L765" s="8"/>
      <c r="M765" s="8"/>
      <c r="N765" s="8"/>
      <c r="O765" s="8"/>
      <c r="P765" s="17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22"/>
      <c r="K766" s="8"/>
      <c r="L766" s="8"/>
      <c r="M766" s="8"/>
      <c r="N766" s="8"/>
      <c r="O766" s="8"/>
      <c r="P766" s="17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22"/>
      <c r="K767" s="8"/>
      <c r="L767" s="8"/>
      <c r="M767" s="8"/>
      <c r="N767" s="8"/>
      <c r="O767" s="8"/>
      <c r="P767" s="17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22"/>
      <c r="K768" s="8"/>
      <c r="L768" s="8"/>
      <c r="M768" s="8"/>
      <c r="N768" s="8"/>
      <c r="O768" s="8"/>
      <c r="P768" s="17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22"/>
      <c r="K769" s="8"/>
      <c r="L769" s="8"/>
      <c r="M769" s="8"/>
      <c r="N769" s="8"/>
      <c r="O769" s="8"/>
      <c r="P769" s="17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22"/>
      <c r="K770" s="8"/>
      <c r="L770" s="8"/>
      <c r="M770" s="8"/>
      <c r="N770" s="8"/>
      <c r="O770" s="8"/>
      <c r="P770" s="17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22"/>
      <c r="K771" s="8"/>
      <c r="L771" s="8"/>
      <c r="M771" s="8"/>
      <c r="N771" s="8"/>
      <c r="O771" s="8"/>
      <c r="P771" s="17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22"/>
      <c r="K772" s="8"/>
      <c r="L772" s="8"/>
      <c r="M772" s="8"/>
      <c r="N772" s="8"/>
      <c r="O772" s="8"/>
      <c r="P772" s="17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22"/>
      <c r="K773" s="8"/>
      <c r="L773" s="8"/>
      <c r="M773" s="8"/>
      <c r="N773" s="8"/>
      <c r="O773" s="8"/>
      <c r="P773" s="17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22"/>
      <c r="K774" s="8"/>
      <c r="L774" s="8"/>
      <c r="M774" s="8"/>
      <c r="N774" s="8"/>
      <c r="O774" s="8"/>
      <c r="P774" s="17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22"/>
      <c r="K775" s="8"/>
      <c r="L775" s="8"/>
      <c r="M775" s="8"/>
      <c r="N775" s="8"/>
      <c r="O775" s="8"/>
      <c r="P775" s="17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22"/>
      <c r="K776" s="8"/>
      <c r="L776" s="8"/>
      <c r="M776" s="8"/>
      <c r="N776" s="8"/>
      <c r="O776" s="8"/>
      <c r="P776" s="17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22"/>
      <c r="K777" s="8"/>
      <c r="L777" s="8"/>
      <c r="M777" s="8"/>
      <c r="N777" s="8"/>
      <c r="O777" s="8"/>
      <c r="P777" s="17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22"/>
      <c r="K778" s="8"/>
      <c r="L778" s="8"/>
      <c r="M778" s="8"/>
      <c r="N778" s="8"/>
      <c r="O778" s="8"/>
      <c r="P778" s="17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22"/>
      <c r="K779" s="8"/>
      <c r="L779" s="8"/>
      <c r="M779" s="8"/>
      <c r="N779" s="8"/>
      <c r="O779" s="8"/>
      <c r="P779" s="17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22"/>
      <c r="K780" s="8"/>
      <c r="L780" s="8"/>
      <c r="M780" s="8"/>
      <c r="N780" s="8"/>
      <c r="O780" s="8"/>
      <c r="P780" s="17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22"/>
      <c r="K781" s="8"/>
      <c r="L781" s="8"/>
      <c r="M781" s="8"/>
      <c r="N781" s="8"/>
      <c r="O781" s="8"/>
      <c r="P781" s="17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22"/>
      <c r="K782" s="8"/>
      <c r="L782" s="8"/>
      <c r="M782" s="8"/>
      <c r="N782" s="8"/>
      <c r="O782" s="8"/>
      <c r="P782" s="17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22"/>
      <c r="K783" s="8"/>
      <c r="L783" s="8"/>
      <c r="M783" s="8"/>
      <c r="N783" s="8"/>
      <c r="O783" s="8"/>
      <c r="P783" s="17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22"/>
      <c r="K784" s="8"/>
      <c r="L784" s="8"/>
      <c r="M784" s="8"/>
      <c r="N784" s="8"/>
      <c r="O784" s="8"/>
      <c r="P784" s="17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22"/>
      <c r="K785" s="8"/>
      <c r="L785" s="8"/>
      <c r="M785" s="8"/>
      <c r="N785" s="8"/>
      <c r="O785" s="8"/>
      <c r="P785" s="17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22"/>
      <c r="K786" s="8"/>
      <c r="L786" s="8"/>
      <c r="M786" s="8"/>
      <c r="N786" s="8"/>
      <c r="O786" s="8"/>
      <c r="P786" s="17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22"/>
      <c r="K787" s="8"/>
      <c r="L787" s="8"/>
      <c r="M787" s="8"/>
      <c r="N787" s="8"/>
      <c r="O787" s="8"/>
      <c r="P787" s="17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22"/>
      <c r="K788" s="8"/>
      <c r="L788" s="8"/>
      <c r="M788" s="8"/>
      <c r="N788" s="8"/>
      <c r="O788" s="8"/>
      <c r="P788" s="17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22"/>
      <c r="K789" s="8"/>
      <c r="L789" s="8"/>
      <c r="M789" s="8"/>
      <c r="N789" s="8"/>
      <c r="O789" s="8"/>
      <c r="P789" s="17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22"/>
      <c r="K790" s="8"/>
      <c r="L790" s="8"/>
      <c r="M790" s="8"/>
      <c r="N790" s="8"/>
      <c r="O790" s="8"/>
      <c r="P790" s="17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22"/>
      <c r="K791" s="8"/>
      <c r="L791" s="8"/>
      <c r="M791" s="8"/>
      <c r="N791" s="8"/>
      <c r="O791" s="8"/>
      <c r="P791" s="17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22"/>
      <c r="K792" s="8"/>
      <c r="L792" s="8"/>
      <c r="M792" s="8"/>
      <c r="N792" s="8"/>
      <c r="O792" s="8"/>
      <c r="P792" s="17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22"/>
      <c r="K793" s="8"/>
      <c r="L793" s="8"/>
      <c r="M793" s="8"/>
      <c r="N793" s="8"/>
      <c r="O793" s="8"/>
      <c r="P793" s="17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22"/>
      <c r="K794" s="8"/>
      <c r="L794" s="8"/>
      <c r="M794" s="8"/>
      <c r="N794" s="8"/>
      <c r="O794" s="8"/>
      <c r="P794" s="17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22"/>
      <c r="K795" s="8"/>
      <c r="L795" s="8"/>
      <c r="M795" s="8"/>
      <c r="N795" s="8"/>
      <c r="O795" s="8"/>
      <c r="P795" s="17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22"/>
      <c r="K796" s="8"/>
      <c r="L796" s="8"/>
      <c r="M796" s="8"/>
      <c r="N796" s="8"/>
      <c r="O796" s="8"/>
      <c r="P796" s="17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22"/>
      <c r="K797" s="8"/>
      <c r="L797" s="8"/>
      <c r="M797" s="8"/>
      <c r="N797" s="8"/>
      <c r="O797" s="8"/>
      <c r="P797" s="17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22"/>
      <c r="K798" s="8"/>
      <c r="L798" s="8"/>
      <c r="M798" s="8"/>
      <c r="N798" s="8"/>
      <c r="O798" s="8"/>
      <c r="P798" s="17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22"/>
      <c r="K799" s="8"/>
      <c r="L799" s="8"/>
      <c r="M799" s="8"/>
      <c r="N799" s="8"/>
      <c r="O799" s="8"/>
      <c r="P799" s="17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22"/>
      <c r="K800" s="8"/>
      <c r="L800" s="8"/>
      <c r="M800" s="8"/>
      <c r="N800" s="8"/>
      <c r="O800" s="8"/>
      <c r="P800" s="17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22"/>
      <c r="K801" s="8"/>
      <c r="L801" s="8"/>
      <c r="M801" s="8"/>
      <c r="N801" s="8"/>
      <c r="O801" s="8"/>
      <c r="P801" s="17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22"/>
      <c r="K802" s="8"/>
      <c r="L802" s="8"/>
      <c r="M802" s="8"/>
      <c r="N802" s="8"/>
      <c r="O802" s="8"/>
      <c r="P802" s="17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22"/>
      <c r="K803" s="8"/>
      <c r="L803" s="8"/>
      <c r="M803" s="8"/>
      <c r="N803" s="8"/>
      <c r="O803" s="8"/>
      <c r="P803" s="17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22"/>
      <c r="K804" s="8"/>
      <c r="L804" s="8"/>
      <c r="M804" s="8"/>
      <c r="N804" s="8"/>
      <c r="O804" s="8"/>
      <c r="P804" s="17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22"/>
      <c r="K805" s="8"/>
      <c r="L805" s="8"/>
      <c r="M805" s="8"/>
      <c r="N805" s="8"/>
      <c r="O805" s="8"/>
      <c r="P805" s="17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22"/>
      <c r="K806" s="8"/>
      <c r="L806" s="8"/>
      <c r="M806" s="8"/>
      <c r="N806" s="8"/>
      <c r="O806" s="8"/>
      <c r="P806" s="17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22"/>
      <c r="K807" s="8"/>
      <c r="L807" s="8"/>
      <c r="M807" s="8"/>
      <c r="N807" s="8"/>
      <c r="O807" s="8"/>
      <c r="P807" s="17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22"/>
      <c r="K808" s="8"/>
      <c r="L808" s="8"/>
      <c r="M808" s="8"/>
      <c r="N808" s="8"/>
      <c r="O808" s="8"/>
      <c r="P808" s="17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22"/>
      <c r="K809" s="8"/>
      <c r="L809" s="8"/>
      <c r="M809" s="8"/>
      <c r="N809" s="8"/>
      <c r="O809" s="8"/>
      <c r="P809" s="17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22"/>
      <c r="K810" s="8"/>
      <c r="L810" s="8"/>
      <c r="M810" s="8"/>
      <c r="N810" s="8"/>
      <c r="O810" s="8"/>
      <c r="P810" s="17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22"/>
      <c r="K811" s="8"/>
      <c r="L811" s="8"/>
      <c r="M811" s="8"/>
      <c r="N811" s="8"/>
      <c r="O811" s="8"/>
      <c r="P811" s="17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22"/>
      <c r="K812" s="8"/>
      <c r="L812" s="8"/>
      <c r="M812" s="8"/>
      <c r="N812" s="8"/>
      <c r="O812" s="8"/>
      <c r="P812" s="17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22"/>
      <c r="K813" s="8"/>
      <c r="L813" s="8"/>
      <c r="M813" s="8"/>
      <c r="N813" s="8"/>
      <c r="O813" s="8"/>
      <c r="P813" s="17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22"/>
      <c r="K814" s="8"/>
      <c r="L814" s="8"/>
      <c r="M814" s="8"/>
      <c r="N814" s="8"/>
      <c r="O814" s="8"/>
      <c r="P814" s="17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22"/>
      <c r="K815" s="8"/>
      <c r="L815" s="8"/>
      <c r="M815" s="8"/>
      <c r="N815" s="8"/>
      <c r="O815" s="8"/>
      <c r="P815" s="17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22"/>
      <c r="K816" s="8"/>
      <c r="L816" s="8"/>
      <c r="M816" s="8"/>
      <c r="N816" s="8"/>
      <c r="O816" s="8"/>
      <c r="P816" s="17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22"/>
      <c r="K817" s="8"/>
      <c r="L817" s="8"/>
      <c r="M817" s="8"/>
      <c r="N817" s="8"/>
      <c r="O817" s="8"/>
      <c r="P817" s="17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22"/>
      <c r="K818" s="8"/>
      <c r="L818" s="8"/>
      <c r="M818" s="8"/>
      <c r="N818" s="8"/>
      <c r="O818" s="8"/>
      <c r="P818" s="17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22"/>
      <c r="K819" s="8"/>
      <c r="L819" s="8"/>
      <c r="M819" s="8"/>
      <c r="N819" s="8"/>
      <c r="O819" s="8"/>
      <c r="P819" s="17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22"/>
      <c r="K820" s="8"/>
      <c r="L820" s="8"/>
      <c r="M820" s="8"/>
      <c r="N820" s="8"/>
      <c r="O820" s="8"/>
      <c r="P820" s="17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22"/>
      <c r="K821" s="8"/>
      <c r="L821" s="8"/>
      <c r="M821" s="8"/>
      <c r="N821" s="8"/>
      <c r="O821" s="8"/>
      <c r="P821" s="17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22"/>
      <c r="K822" s="8"/>
      <c r="L822" s="8"/>
      <c r="M822" s="8"/>
      <c r="N822" s="8"/>
      <c r="O822" s="8"/>
      <c r="P822" s="17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22"/>
      <c r="K823" s="8"/>
      <c r="L823" s="8"/>
      <c r="M823" s="8"/>
      <c r="N823" s="8"/>
      <c r="O823" s="8"/>
      <c r="P823" s="17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22"/>
      <c r="K824" s="8"/>
      <c r="L824" s="8"/>
      <c r="M824" s="8"/>
      <c r="N824" s="8"/>
      <c r="O824" s="8"/>
      <c r="P824" s="17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22"/>
      <c r="K825" s="8"/>
      <c r="L825" s="8"/>
      <c r="M825" s="8"/>
      <c r="N825" s="8"/>
      <c r="O825" s="8"/>
      <c r="P825" s="17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22"/>
      <c r="K826" s="8"/>
      <c r="L826" s="8"/>
      <c r="M826" s="8"/>
      <c r="N826" s="8"/>
      <c r="O826" s="8"/>
      <c r="P826" s="17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22"/>
      <c r="K827" s="8"/>
      <c r="L827" s="8"/>
      <c r="M827" s="8"/>
      <c r="N827" s="8"/>
      <c r="O827" s="8"/>
      <c r="P827" s="17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22"/>
      <c r="K828" s="8"/>
      <c r="L828" s="8"/>
      <c r="M828" s="8"/>
      <c r="N828" s="8"/>
      <c r="O828" s="8"/>
      <c r="P828" s="17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22"/>
      <c r="K829" s="8"/>
      <c r="L829" s="8"/>
      <c r="M829" s="8"/>
      <c r="N829" s="8"/>
      <c r="O829" s="8"/>
      <c r="P829" s="17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22"/>
      <c r="K830" s="8"/>
      <c r="L830" s="8"/>
      <c r="M830" s="8"/>
      <c r="N830" s="8"/>
      <c r="O830" s="8"/>
      <c r="P830" s="17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22"/>
      <c r="K831" s="8"/>
      <c r="L831" s="8"/>
      <c r="M831" s="8"/>
      <c r="N831" s="8"/>
      <c r="O831" s="8"/>
      <c r="P831" s="17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22"/>
      <c r="K832" s="8"/>
      <c r="L832" s="8"/>
      <c r="M832" s="8"/>
      <c r="N832" s="8"/>
      <c r="O832" s="8"/>
      <c r="P832" s="17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22"/>
      <c r="K833" s="8"/>
      <c r="L833" s="8"/>
      <c r="M833" s="8"/>
      <c r="N833" s="8"/>
      <c r="O833" s="8"/>
      <c r="P833" s="17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22"/>
      <c r="K834" s="8"/>
      <c r="L834" s="8"/>
      <c r="M834" s="8"/>
      <c r="N834" s="8"/>
      <c r="O834" s="8"/>
      <c r="P834" s="17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22"/>
      <c r="K835" s="8"/>
      <c r="L835" s="8"/>
      <c r="M835" s="8"/>
      <c r="N835" s="8"/>
      <c r="O835" s="8"/>
      <c r="P835" s="17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22"/>
      <c r="K836" s="8"/>
      <c r="L836" s="8"/>
      <c r="M836" s="8"/>
      <c r="N836" s="8"/>
      <c r="O836" s="8"/>
      <c r="P836" s="17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22"/>
      <c r="K837" s="8"/>
      <c r="L837" s="8"/>
      <c r="M837" s="8"/>
      <c r="N837" s="8"/>
      <c r="O837" s="8"/>
      <c r="P837" s="17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22"/>
      <c r="K838" s="8"/>
      <c r="L838" s="8"/>
      <c r="M838" s="8"/>
      <c r="N838" s="8"/>
      <c r="O838" s="8"/>
      <c r="P838" s="17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22"/>
      <c r="K839" s="8"/>
      <c r="L839" s="8"/>
      <c r="M839" s="8"/>
      <c r="N839" s="8"/>
      <c r="O839" s="8"/>
      <c r="P839" s="17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22"/>
      <c r="K840" s="8"/>
      <c r="L840" s="8"/>
      <c r="M840" s="8"/>
      <c r="N840" s="8"/>
      <c r="O840" s="8"/>
      <c r="P840" s="17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22"/>
      <c r="K841" s="8"/>
      <c r="L841" s="8"/>
      <c r="M841" s="8"/>
      <c r="N841" s="8"/>
      <c r="O841" s="8"/>
      <c r="P841" s="17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22"/>
      <c r="K842" s="8"/>
      <c r="L842" s="8"/>
      <c r="M842" s="8"/>
      <c r="N842" s="8"/>
      <c r="O842" s="8"/>
      <c r="P842" s="17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22"/>
      <c r="K843" s="8"/>
      <c r="L843" s="8"/>
      <c r="M843" s="8"/>
      <c r="N843" s="8"/>
      <c r="O843" s="8"/>
      <c r="P843" s="17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22"/>
      <c r="K844" s="8"/>
      <c r="L844" s="8"/>
      <c r="M844" s="8"/>
      <c r="N844" s="8"/>
      <c r="O844" s="8"/>
      <c r="P844" s="17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22"/>
      <c r="K845" s="8"/>
      <c r="L845" s="8"/>
      <c r="M845" s="8"/>
      <c r="N845" s="8"/>
      <c r="O845" s="8"/>
      <c r="P845" s="17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22"/>
      <c r="K846" s="8"/>
      <c r="L846" s="8"/>
      <c r="M846" s="8"/>
      <c r="N846" s="8"/>
      <c r="O846" s="8"/>
      <c r="P846" s="17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22"/>
      <c r="K847" s="8"/>
      <c r="L847" s="8"/>
      <c r="M847" s="8"/>
      <c r="N847" s="8"/>
      <c r="O847" s="8"/>
      <c r="P847" s="17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22"/>
      <c r="K848" s="8"/>
      <c r="L848" s="8"/>
      <c r="M848" s="8"/>
      <c r="N848" s="8"/>
      <c r="O848" s="8"/>
      <c r="P848" s="17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22"/>
      <c r="K849" s="8"/>
      <c r="L849" s="8"/>
      <c r="M849" s="8"/>
      <c r="N849" s="8"/>
      <c r="O849" s="8"/>
      <c r="P849" s="17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22"/>
      <c r="K850" s="8"/>
      <c r="L850" s="8"/>
      <c r="M850" s="8"/>
      <c r="N850" s="8"/>
      <c r="O850" s="8"/>
      <c r="P850" s="17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22"/>
      <c r="K851" s="8"/>
      <c r="L851" s="8"/>
      <c r="M851" s="8"/>
      <c r="N851" s="8"/>
      <c r="O851" s="8"/>
      <c r="P851" s="17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22"/>
      <c r="K852" s="8"/>
      <c r="L852" s="8"/>
      <c r="M852" s="8"/>
      <c r="N852" s="8"/>
      <c r="O852" s="8"/>
      <c r="P852" s="17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22"/>
      <c r="K853" s="8"/>
      <c r="L853" s="8"/>
      <c r="M853" s="8"/>
      <c r="N853" s="8"/>
      <c r="O853" s="8"/>
      <c r="P853" s="17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22"/>
      <c r="K854" s="8"/>
      <c r="L854" s="8"/>
      <c r="M854" s="8"/>
      <c r="N854" s="8"/>
      <c r="O854" s="8"/>
      <c r="P854" s="17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22"/>
      <c r="K855" s="8"/>
      <c r="L855" s="8"/>
      <c r="M855" s="8"/>
      <c r="N855" s="8"/>
      <c r="O855" s="8"/>
      <c r="P855" s="17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22"/>
      <c r="K856" s="8"/>
      <c r="L856" s="8"/>
      <c r="M856" s="8"/>
      <c r="N856" s="8"/>
      <c r="O856" s="8"/>
      <c r="P856" s="17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22"/>
      <c r="K857" s="8"/>
      <c r="L857" s="8"/>
      <c r="M857" s="8"/>
      <c r="N857" s="8"/>
      <c r="O857" s="8"/>
      <c r="P857" s="17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22"/>
      <c r="K858" s="8"/>
      <c r="L858" s="8"/>
      <c r="M858" s="8"/>
      <c r="N858" s="8"/>
      <c r="O858" s="8"/>
      <c r="P858" s="17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22"/>
      <c r="K859" s="8"/>
      <c r="L859" s="8"/>
      <c r="M859" s="8"/>
      <c r="N859" s="8"/>
      <c r="O859" s="8"/>
      <c r="P859" s="17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22"/>
      <c r="K860" s="8"/>
      <c r="L860" s="8"/>
      <c r="M860" s="8"/>
      <c r="N860" s="8"/>
      <c r="O860" s="8"/>
      <c r="P860" s="17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22"/>
      <c r="K861" s="8"/>
      <c r="L861" s="8"/>
      <c r="M861" s="8"/>
      <c r="N861" s="8"/>
      <c r="O861" s="8"/>
      <c r="P861" s="17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22"/>
      <c r="K862" s="8"/>
      <c r="L862" s="8"/>
      <c r="M862" s="8"/>
      <c r="N862" s="8"/>
      <c r="O862" s="8"/>
      <c r="P862" s="17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22"/>
      <c r="K863" s="8"/>
      <c r="L863" s="8"/>
      <c r="M863" s="8"/>
      <c r="N863" s="8"/>
      <c r="O863" s="8"/>
      <c r="P863" s="17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22"/>
      <c r="K864" s="8"/>
      <c r="L864" s="8"/>
      <c r="M864" s="8"/>
      <c r="N864" s="8"/>
      <c r="O864" s="8"/>
      <c r="P864" s="17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22"/>
      <c r="K865" s="8"/>
      <c r="L865" s="8"/>
      <c r="M865" s="8"/>
      <c r="N865" s="8"/>
      <c r="O865" s="8"/>
      <c r="P865" s="17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22"/>
      <c r="K866" s="8"/>
      <c r="L866" s="8"/>
      <c r="M866" s="8"/>
      <c r="N866" s="8"/>
      <c r="O866" s="8"/>
      <c r="P866" s="17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22"/>
      <c r="K867" s="8"/>
      <c r="L867" s="8"/>
      <c r="M867" s="8"/>
      <c r="N867" s="8"/>
      <c r="O867" s="8"/>
      <c r="P867" s="17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22"/>
      <c r="K868" s="8"/>
      <c r="L868" s="8"/>
      <c r="M868" s="8"/>
      <c r="N868" s="8"/>
      <c r="O868" s="8"/>
      <c r="P868" s="17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22"/>
      <c r="K869" s="8"/>
      <c r="L869" s="8"/>
      <c r="M869" s="8"/>
      <c r="N869" s="8"/>
      <c r="O869" s="8"/>
      <c r="P869" s="17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22"/>
      <c r="K870" s="8"/>
      <c r="L870" s="8"/>
      <c r="M870" s="8"/>
      <c r="N870" s="8"/>
      <c r="O870" s="8"/>
      <c r="P870" s="17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22"/>
      <c r="K871" s="8"/>
      <c r="L871" s="8"/>
      <c r="M871" s="8"/>
      <c r="N871" s="8"/>
      <c r="O871" s="8"/>
      <c r="P871" s="17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22"/>
      <c r="K872" s="8"/>
      <c r="L872" s="8"/>
      <c r="M872" s="8"/>
      <c r="N872" s="8"/>
      <c r="O872" s="8"/>
      <c r="P872" s="17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22"/>
      <c r="K873" s="8"/>
      <c r="L873" s="8"/>
      <c r="M873" s="8"/>
      <c r="N873" s="8"/>
      <c r="O873" s="8"/>
      <c r="P873" s="17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22"/>
      <c r="K874" s="8"/>
      <c r="L874" s="8"/>
      <c r="M874" s="8"/>
      <c r="N874" s="8"/>
      <c r="O874" s="8"/>
      <c r="P874" s="17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22"/>
      <c r="K875" s="8"/>
      <c r="L875" s="8"/>
      <c r="M875" s="8"/>
      <c r="N875" s="8"/>
      <c r="O875" s="8"/>
      <c r="P875" s="17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22"/>
      <c r="K876" s="8"/>
      <c r="L876" s="8"/>
      <c r="M876" s="8"/>
      <c r="N876" s="8"/>
      <c r="O876" s="8"/>
      <c r="P876" s="17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22"/>
      <c r="K877" s="8"/>
      <c r="L877" s="8"/>
      <c r="M877" s="8"/>
      <c r="N877" s="8"/>
      <c r="O877" s="8"/>
      <c r="P877" s="17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22"/>
      <c r="K878" s="8"/>
      <c r="L878" s="8"/>
      <c r="M878" s="8"/>
      <c r="N878" s="8"/>
      <c r="O878" s="8"/>
      <c r="P878" s="17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22"/>
      <c r="K879" s="8"/>
      <c r="L879" s="8"/>
      <c r="M879" s="8"/>
      <c r="N879" s="8"/>
      <c r="O879" s="8"/>
      <c r="P879" s="17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22"/>
      <c r="K880" s="8"/>
      <c r="L880" s="8"/>
      <c r="M880" s="8"/>
      <c r="N880" s="8"/>
      <c r="O880" s="8"/>
      <c r="P880" s="17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22"/>
      <c r="K881" s="8"/>
      <c r="L881" s="8"/>
      <c r="M881" s="8"/>
      <c r="N881" s="8"/>
      <c r="O881" s="8"/>
      <c r="P881" s="17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22"/>
      <c r="K882" s="8"/>
      <c r="L882" s="8"/>
      <c r="M882" s="8"/>
      <c r="N882" s="8"/>
      <c r="O882" s="8"/>
      <c r="P882" s="17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22"/>
      <c r="K883" s="8"/>
      <c r="L883" s="8"/>
      <c r="M883" s="8"/>
      <c r="N883" s="8"/>
      <c r="O883" s="8"/>
      <c r="P883" s="17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22"/>
      <c r="K884" s="8"/>
      <c r="L884" s="8"/>
      <c r="M884" s="8"/>
      <c r="N884" s="8"/>
      <c r="O884" s="8"/>
      <c r="P884" s="17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22"/>
      <c r="K885" s="8"/>
      <c r="L885" s="8"/>
      <c r="M885" s="8"/>
      <c r="N885" s="8"/>
      <c r="O885" s="8"/>
      <c r="P885" s="17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22"/>
      <c r="K886" s="8"/>
      <c r="L886" s="8"/>
      <c r="M886" s="8"/>
      <c r="N886" s="8"/>
      <c r="O886" s="8"/>
      <c r="P886" s="17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22"/>
      <c r="K887" s="8"/>
      <c r="L887" s="8"/>
      <c r="M887" s="8"/>
      <c r="N887" s="8"/>
      <c r="O887" s="8"/>
      <c r="P887" s="17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22"/>
      <c r="K888" s="8"/>
      <c r="L888" s="8"/>
      <c r="M888" s="8"/>
      <c r="N888" s="8"/>
      <c r="O888" s="8"/>
      <c r="P888" s="17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22"/>
      <c r="K889" s="8"/>
      <c r="L889" s="8"/>
      <c r="M889" s="8"/>
      <c r="N889" s="8"/>
      <c r="O889" s="8"/>
      <c r="P889" s="17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22"/>
      <c r="K890" s="8"/>
      <c r="L890" s="8"/>
      <c r="M890" s="8"/>
      <c r="N890" s="8"/>
      <c r="O890" s="8"/>
      <c r="P890" s="17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22"/>
      <c r="K891" s="8"/>
      <c r="L891" s="8"/>
      <c r="M891" s="8"/>
      <c r="N891" s="8"/>
      <c r="O891" s="8"/>
      <c r="P891" s="17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22"/>
      <c r="K892" s="8"/>
      <c r="L892" s="8"/>
      <c r="M892" s="8"/>
      <c r="N892" s="8"/>
      <c r="O892" s="8"/>
      <c r="P892" s="17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22"/>
      <c r="K893" s="8"/>
      <c r="L893" s="8"/>
      <c r="M893" s="8"/>
      <c r="N893" s="8"/>
      <c r="O893" s="8"/>
      <c r="P893" s="17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22"/>
      <c r="K894" s="8"/>
      <c r="L894" s="8"/>
      <c r="M894" s="8"/>
      <c r="N894" s="8"/>
      <c r="O894" s="8"/>
      <c r="P894" s="17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22"/>
      <c r="K895" s="8"/>
      <c r="L895" s="8"/>
      <c r="M895" s="8"/>
      <c r="N895" s="8"/>
      <c r="O895" s="8"/>
      <c r="P895" s="17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22"/>
      <c r="K896" s="8"/>
      <c r="L896" s="8"/>
      <c r="M896" s="8"/>
      <c r="N896" s="8"/>
      <c r="O896" s="8"/>
      <c r="P896" s="17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22"/>
      <c r="K897" s="8"/>
      <c r="L897" s="8"/>
      <c r="M897" s="8"/>
      <c r="N897" s="8"/>
      <c r="O897" s="8"/>
      <c r="P897" s="17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22"/>
      <c r="K898" s="8"/>
      <c r="L898" s="8"/>
      <c r="M898" s="8"/>
      <c r="N898" s="8"/>
      <c r="O898" s="8"/>
      <c r="P898" s="17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22"/>
      <c r="K899" s="8"/>
      <c r="L899" s="8"/>
      <c r="M899" s="8"/>
      <c r="N899" s="8"/>
      <c r="O899" s="8"/>
      <c r="P899" s="17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22"/>
      <c r="K900" s="8"/>
      <c r="L900" s="8"/>
      <c r="M900" s="8"/>
      <c r="N900" s="8"/>
      <c r="O900" s="8"/>
      <c r="P900" s="17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22"/>
      <c r="K901" s="8"/>
      <c r="L901" s="8"/>
      <c r="M901" s="8"/>
      <c r="N901" s="8"/>
      <c r="O901" s="8"/>
      <c r="P901" s="17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22"/>
      <c r="K902" s="8"/>
      <c r="L902" s="8"/>
      <c r="M902" s="8"/>
      <c r="N902" s="8"/>
      <c r="O902" s="8"/>
      <c r="P902" s="17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22"/>
      <c r="K903" s="8"/>
      <c r="L903" s="8"/>
      <c r="M903" s="8"/>
      <c r="N903" s="8"/>
      <c r="O903" s="8"/>
      <c r="P903" s="17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22"/>
      <c r="K904" s="8"/>
      <c r="L904" s="8"/>
      <c r="M904" s="8"/>
      <c r="N904" s="8"/>
      <c r="O904" s="8"/>
      <c r="P904" s="17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22"/>
      <c r="K905" s="8"/>
      <c r="L905" s="8"/>
      <c r="M905" s="8"/>
      <c r="N905" s="8"/>
      <c r="O905" s="8"/>
      <c r="P905" s="17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22"/>
      <c r="K906" s="8"/>
      <c r="L906" s="8"/>
      <c r="M906" s="8"/>
      <c r="N906" s="8"/>
      <c r="O906" s="8"/>
      <c r="P906" s="17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22"/>
      <c r="K907" s="8"/>
      <c r="L907" s="8"/>
      <c r="M907" s="8"/>
      <c r="N907" s="8"/>
      <c r="O907" s="8"/>
      <c r="P907" s="17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22"/>
      <c r="K908" s="8"/>
      <c r="L908" s="8"/>
      <c r="M908" s="8"/>
      <c r="N908" s="8"/>
      <c r="O908" s="8"/>
      <c r="P908" s="17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22"/>
      <c r="K909" s="8"/>
      <c r="L909" s="8"/>
      <c r="M909" s="8"/>
      <c r="N909" s="8"/>
      <c r="O909" s="8"/>
      <c r="P909" s="17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22"/>
      <c r="K910" s="8"/>
      <c r="L910" s="8"/>
      <c r="M910" s="8"/>
      <c r="N910" s="8"/>
      <c r="O910" s="8"/>
      <c r="P910" s="17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22"/>
      <c r="K911" s="8"/>
      <c r="L911" s="8"/>
      <c r="M911" s="8"/>
      <c r="N911" s="8"/>
      <c r="O911" s="8"/>
      <c r="P911" s="17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22"/>
      <c r="K912" s="8"/>
      <c r="L912" s="8"/>
      <c r="M912" s="8"/>
      <c r="N912" s="8"/>
      <c r="O912" s="8"/>
      <c r="P912" s="17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22"/>
      <c r="K913" s="8"/>
      <c r="L913" s="8"/>
      <c r="M913" s="8"/>
      <c r="N913" s="8"/>
      <c r="O913" s="8"/>
      <c r="P913" s="17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22"/>
      <c r="K914" s="8"/>
      <c r="L914" s="8"/>
      <c r="M914" s="8"/>
      <c r="N914" s="8"/>
      <c r="O914" s="8"/>
      <c r="P914" s="17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22"/>
      <c r="K915" s="8"/>
      <c r="L915" s="8"/>
      <c r="M915" s="8"/>
      <c r="N915" s="8"/>
      <c r="O915" s="8"/>
      <c r="P915" s="17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22"/>
      <c r="K916" s="8"/>
      <c r="L916" s="8"/>
      <c r="M916" s="8"/>
      <c r="N916" s="8"/>
      <c r="O916" s="8"/>
      <c r="P916" s="17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22"/>
      <c r="K917" s="8"/>
      <c r="L917" s="8"/>
      <c r="M917" s="8"/>
      <c r="N917" s="8"/>
      <c r="O917" s="8"/>
      <c r="P917" s="17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22"/>
      <c r="K918" s="8"/>
      <c r="L918" s="8"/>
      <c r="M918" s="8"/>
      <c r="N918" s="8"/>
      <c r="O918" s="8"/>
      <c r="P918" s="17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22"/>
      <c r="K919" s="8"/>
      <c r="L919" s="8"/>
      <c r="M919" s="8"/>
      <c r="N919" s="8"/>
      <c r="O919" s="8"/>
      <c r="P919" s="17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22"/>
      <c r="K920" s="8"/>
      <c r="L920" s="8"/>
      <c r="M920" s="8"/>
      <c r="N920" s="8"/>
      <c r="O920" s="8"/>
      <c r="P920" s="17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22"/>
      <c r="K921" s="8"/>
      <c r="L921" s="8"/>
      <c r="M921" s="8"/>
      <c r="N921" s="8"/>
      <c r="O921" s="8"/>
      <c r="P921" s="17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22"/>
      <c r="K922" s="8"/>
      <c r="L922" s="8"/>
      <c r="M922" s="8"/>
      <c r="N922" s="8"/>
      <c r="O922" s="8"/>
      <c r="P922" s="17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22"/>
      <c r="K923" s="8"/>
      <c r="L923" s="8"/>
      <c r="M923" s="8"/>
      <c r="N923" s="8"/>
      <c r="O923" s="8"/>
      <c r="P923" s="17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22"/>
      <c r="K924" s="8"/>
      <c r="L924" s="8"/>
      <c r="M924" s="8"/>
      <c r="N924" s="8"/>
      <c r="O924" s="8"/>
      <c r="P924" s="17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22"/>
      <c r="K925" s="8"/>
      <c r="L925" s="8"/>
      <c r="M925" s="8"/>
      <c r="N925" s="8"/>
      <c r="O925" s="8"/>
      <c r="P925" s="17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22"/>
      <c r="K926" s="8"/>
      <c r="L926" s="8"/>
      <c r="M926" s="8"/>
      <c r="N926" s="8"/>
      <c r="O926" s="8"/>
      <c r="P926" s="17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22"/>
      <c r="K927" s="8"/>
      <c r="L927" s="8"/>
      <c r="M927" s="8"/>
      <c r="N927" s="8"/>
      <c r="O927" s="8"/>
      <c r="P927" s="17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22"/>
      <c r="K928" s="8"/>
      <c r="L928" s="8"/>
      <c r="M928" s="8"/>
      <c r="N928" s="8"/>
      <c r="O928" s="8"/>
      <c r="P928" s="17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22"/>
      <c r="K929" s="8"/>
      <c r="L929" s="8"/>
      <c r="M929" s="8"/>
      <c r="N929" s="8"/>
      <c r="O929" s="8"/>
      <c r="P929" s="17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22"/>
      <c r="K930" s="8"/>
      <c r="L930" s="8"/>
      <c r="M930" s="8"/>
      <c r="N930" s="8"/>
      <c r="O930" s="8"/>
      <c r="P930" s="17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22"/>
      <c r="K931" s="8"/>
      <c r="L931" s="8"/>
      <c r="M931" s="8"/>
      <c r="N931" s="8"/>
      <c r="O931" s="8"/>
      <c r="P931" s="17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22"/>
      <c r="K932" s="8"/>
      <c r="L932" s="8"/>
      <c r="M932" s="8"/>
      <c r="N932" s="8"/>
      <c r="O932" s="8"/>
      <c r="P932" s="17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22"/>
      <c r="K933" s="8"/>
      <c r="L933" s="8"/>
      <c r="M933" s="8"/>
      <c r="N933" s="8"/>
      <c r="O933" s="8"/>
      <c r="P933" s="17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22"/>
      <c r="K934" s="8"/>
      <c r="L934" s="8"/>
      <c r="M934" s="8"/>
      <c r="N934" s="8"/>
      <c r="O934" s="8"/>
      <c r="P934" s="17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22"/>
      <c r="K935" s="8"/>
      <c r="L935" s="8"/>
      <c r="M935" s="8"/>
      <c r="N935" s="8"/>
      <c r="O935" s="8"/>
      <c r="P935" s="17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22"/>
      <c r="K936" s="8"/>
      <c r="L936" s="8"/>
      <c r="M936" s="8"/>
      <c r="N936" s="8"/>
      <c r="O936" s="8"/>
      <c r="P936" s="17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22"/>
      <c r="K937" s="8"/>
      <c r="L937" s="8"/>
      <c r="M937" s="8"/>
      <c r="N937" s="8"/>
      <c r="O937" s="8"/>
      <c r="P937" s="17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22"/>
      <c r="K938" s="8"/>
      <c r="L938" s="8"/>
      <c r="M938" s="8"/>
      <c r="N938" s="8"/>
      <c r="O938" s="8"/>
      <c r="P938" s="17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22"/>
      <c r="K939" s="8"/>
      <c r="L939" s="8"/>
      <c r="M939" s="8"/>
      <c r="N939" s="8"/>
      <c r="O939" s="8"/>
      <c r="P939" s="17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22"/>
      <c r="K940" s="8"/>
      <c r="L940" s="8"/>
      <c r="M940" s="8"/>
      <c r="N940" s="8"/>
      <c r="O940" s="8"/>
      <c r="P940" s="17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22"/>
      <c r="K941" s="8"/>
      <c r="L941" s="8"/>
      <c r="M941" s="8"/>
      <c r="N941" s="8"/>
      <c r="O941" s="8"/>
      <c r="P941" s="17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22"/>
      <c r="K942" s="8"/>
      <c r="L942" s="8"/>
      <c r="M942" s="8"/>
      <c r="N942" s="8"/>
      <c r="O942" s="8"/>
      <c r="P942" s="17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22"/>
      <c r="K943" s="8"/>
      <c r="L943" s="8"/>
      <c r="M943" s="8"/>
      <c r="N943" s="8"/>
      <c r="O943" s="8"/>
      <c r="P943" s="17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22"/>
      <c r="K944" s="8"/>
      <c r="L944" s="8"/>
      <c r="M944" s="8"/>
      <c r="N944" s="8"/>
      <c r="O944" s="8"/>
      <c r="P944" s="17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22"/>
      <c r="K945" s="8"/>
      <c r="L945" s="8"/>
      <c r="M945" s="8"/>
      <c r="N945" s="8"/>
      <c r="O945" s="8"/>
      <c r="P945" s="17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22"/>
      <c r="K946" s="8"/>
      <c r="L946" s="8"/>
      <c r="M946" s="8"/>
      <c r="N946" s="8"/>
      <c r="O946" s="8"/>
      <c r="P946" s="17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22"/>
      <c r="K947" s="8"/>
      <c r="L947" s="8"/>
      <c r="M947" s="8"/>
      <c r="N947" s="8"/>
      <c r="O947" s="8"/>
      <c r="P947" s="17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22"/>
      <c r="K948" s="8"/>
      <c r="L948" s="8"/>
      <c r="M948" s="8"/>
      <c r="N948" s="8"/>
      <c r="O948" s="8"/>
      <c r="P948" s="17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22"/>
      <c r="K949" s="8"/>
      <c r="L949" s="8"/>
      <c r="M949" s="8"/>
      <c r="N949" s="8"/>
      <c r="O949" s="8"/>
      <c r="P949" s="17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22"/>
      <c r="K950" s="8"/>
      <c r="L950" s="8"/>
      <c r="M950" s="8"/>
      <c r="N950" s="8"/>
      <c r="O950" s="8"/>
      <c r="P950" s="17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22"/>
      <c r="K951" s="8"/>
      <c r="L951" s="8"/>
      <c r="M951" s="8"/>
      <c r="N951" s="8"/>
      <c r="O951" s="8"/>
      <c r="P951" s="17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22"/>
      <c r="K952" s="8"/>
      <c r="L952" s="8"/>
      <c r="M952" s="8"/>
      <c r="N952" s="8"/>
      <c r="O952" s="8"/>
      <c r="P952" s="17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22"/>
      <c r="K953" s="8"/>
      <c r="L953" s="8"/>
      <c r="M953" s="8"/>
      <c r="N953" s="8"/>
      <c r="O953" s="8"/>
      <c r="P953" s="17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22"/>
      <c r="K954" s="8"/>
      <c r="L954" s="8"/>
      <c r="M954" s="8"/>
      <c r="N954" s="8"/>
      <c r="O954" s="8"/>
      <c r="P954" s="17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22"/>
      <c r="K955" s="8"/>
      <c r="L955" s="8"/>
      <c r="M955" s="8"/>
      <c r="N955" s="8"/>
      <c r="O955" s="8"/>
      <c r="P955" s="17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22"/>
      <c r="K956" s="8"/>
      <c r="L956" s="8"/>
      <c r="M956" s="8"/>
      <c r="N956" s="8"/>
      <c r="O956" s="8"/>
      <c r="P956" s="17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22"/>
      <c r="K957" s="8"/>
      <c r="L957" s="8"/>
      <c r="M957" s="8"/>
      <c r="N957" s="8"/>
      <c r="O957" s="8"/>
      <c r="P957" s="17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22"/>
      <c r="K958" s="8"/>
      <c r="L958" s="8"/>
      <c r="M958" s="8"/>
      <c r="N958" s="8"/>
      <c r="O958" s="8"/>
      <c r="P958" s="17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22"/>
      <c r="K959" s="8"/>
      <c r="L959" s="8"/>
      <c r="M959" s="8"/>
      <c r="N959" s="8"/>
      <c r="O959" s="8"/>
      <c r="P959" s="17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22"/>
      <c r="K960" s="8"/>
      <c r="L960" s="8"/>
      <c r="M960" s="8"/>
      <c r="N960" s="8"/>
      <c r="O960" s="8"/>
      <c r="P960" s="17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22"/>
      <c r="K961" s="8"/>
      <c r="L961" s="8"/>
      <c r="M961" s="8"/>
      <c r="N961" s="8"/>
      <c r="O961" s="8"/>
      <c r="P961" s="17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22"/>
      <c r="K962" s="8"/>
      <c r="L962" s="8"/>
      <c r="M962" s="8"/>
      <c r="N962" s="8"/>
      <c r="O962" s="8"/>
      <c r="P962" s="17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22"/>
      <c r="K963" s="8"/>
      <c r="L963" s="8"/>
      <c r="M963" s="8"/>
      <c r="N963" s="8"/>
      <c r="O963" s="8"/>
      <c r="P963" s="17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22"/>
      <c r="K964" s="8"/>
      <c r="L964" s="8"/>
      <c r="M964" s="8"/>
      <c r="N964" s="8"/>
      <c r="O964" s="8"/>
      <c r="P964" s="17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22"/>
      <c r="K965" s="8"/>
      <c r="L965" s="8"/>
      <c r="M965" s="8"/>
      <c r="N965" s="8"/>
      <c r="O965" s="8"/>
      <c r="P965" s="17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22"/>
      <c r="K966" s="8"/>
      <c r="L966" s="8"/>
      <c r="M966" s="8"/>
      <c r="N966" s="8"/>
      <c r="O966" s="8"/>
      <c r="P966" s="17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22"/>
      <c r="K967" s="8"/>
      <c r="L967" s="8"/>
      <c r="M967" s="8"/>
      <c r="N967" s="8"/>
      <c r="O967" s="8"/>
      <c r="P967" s="17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22"/>
      <c r="K968" s="8"/>
      <c r="L968" s="8"/>
      <c r="M968" s="8"/>
      <c r="N968" s="8"/>
      <c r="O968" s="8"/>
      <c r="P968" s="17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22"/>
      <c r="K969" s="8"/>
      <c r="L969" s="8"/>
      <c r="M969" s="8"/>
      <c r="N969" s="8"/>
      <c r="O969" s="8"/>
      <c r="P969" s="17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22"/>
      <c r="K970" s="8"/>
      <c r="L970" s="8"/>
      <c r="M970" s="8"/>
      <c r="N970" s="8"/>
      <c r="O970" s="8"/>
      <c r="P970" s="17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22"/>
      <c r="K971" s="8"/>
      <c r="L971" s="8"/>
      <c r="M971" s="8"/>
      <c r="N971" s="8"/>
      <c r="O971" s="8"/>
      <c r="P971" s="17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22"/>
      <c r="K972" s="8"/>
      <c r="L972" s="8"/>
      <c r="M972" s="8"/>
      <c r="N972" s="8"/>
      <c r="O972" s="8"/>
      <c r="P972" s="17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22"/>
      <c r="K973" s="8"/>
      <c r="L973" s="8"/>
      <c r="M973" s="8"/>
      <c r="N973" s="8"/>
      <c r="O973" s="8"/>
      <c r="P973" s="17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22"/>
      <c r="K974" s="8"/>
      <c r="L974" s="8"/>
      <c r="M974" s="8"/>
      <c r="N974" s="8"/>
      <c r="O974" s="8"/>
      <c r="P974" s="17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22"/>
      <c r="K975" s="8"/>
      <c r="L975" s="8"/>
      <c r="M975" s="8"/>
      <c r="N975" s="8"/>
      <c r="O975" s="8"/>
      <c r="P975" s="17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22"/>
      <c r="K976" s="8"/>
      <c r="L976" s="8"/>
      <c r="M976" s="8"/>
      <c r="N976" s="8"/>
      <c r="O976" s="8"/>
      <c r="P976" s="17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22"/>
      <c r="K977" s="8"/>
      <c r="L977" s="8"/>
      <c r="M977" s="8"/>
      <c r="N977" s="8"/>
      <c r="O977" s="8"/>
      <c r="P977" s="17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22"/>
      <c r="K978" s="8"/>
      <c r="L978" s="8"/>
      <c r="M978" s="8"/>
      <c r="N978" s="8"/>
      <c r="O978" s="8"/>
      <c r="P978" s="17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22"/>
      <c r="K979" s="8"/>
      <c r="L979" s="8"/>
      <c r="M979" s="8"/>
      <c r="N979" s="8"/>
      <c r="O979" s="8"/>
      <c r="P979" s="17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22"/>
      <c r="K980" s="8"/>
      <c r="L980" s="8"/>
      <c r="M980" s="8"/>
      <c r="N980" s="8"/>
      <c r="O980" s="8"/>
      <c r="P980" s="17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22"/>
      <c r="K981" s="8"/>
      <c r="L981" s="8"/>
      <c r="M981" s="8"/>
      <c r="N981" s="8"/>
      <c r="O981" s="8"/>
      <c r="P981" s="17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22"/>
      <c r="K982" s="8"/>
      <c r="L982" s="8"/>
      <c r="M982" s="8"/>
      <c r="N982" s="8"/>
      <c r="O982" s="8"/>
      <c r="P982" s="17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22"/>
      <c r="K983" s="8"/>
      <c r="L983" s="8"/>
      <c r="M983" s="8"/>
      <c r="N983" s="8"/>
      <c r="O983" s="8"/>
      <c r="P983" s="17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22"/>
      <c r="K984" s="8"/>
      <c r="L984" s="8"/>
      <c r="M984" s="8"/>
      <c r="N984" s="8"/>
      <c r="O984" s="8"/>
      <c r="P984" s="17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22"/>
      <c r="K985" s="8"/>
      <c r="L985" s="8"/>
      <c r="M985" s="8"/>
      <c r="N985" s="8"/>
      <c r="O985" s="8"/>
      <c r="P985" s="17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22"/>
      <c r="K986" s="8"/>
      <c r="L986" s="8"/>
      <c r="M986" s="8"/>
      <c r="N986" s="8"/>
      <c r="O986" s="8"/>
      <c r="P986" s="17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22"/>
      <c r="K987" s="8"/>
      <c r="L987" s="8"/>
      <c r="M987" s="8"/>
      <c r="N987" s="8"/>
      <c r="O987" s="8"/>
      <c r="P987" s="17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22"/>
      <c r="K988" s="8"/>
      <c r="L988" s="8"/>
      <c r="M988" s="8"/>
      <c r="N988" s="8"/>
      <c r="O988" s="8"/>
      <c r="P988" s="17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22"/>
      <c r="K989" s="8"/>
      <c r="L989" s="8"/>
      <c r="M989" s="8"/>
      <c r="N989" s="8"/>
      <c r="O989" s="8"/>
      <c r="P989" s="17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22"/>
      <c r="K990" s="8"/>
      <c r="L990" s="8"/>
      <c r="M990" s="8"/>
      <c r="N990" s="8"/>
      <c r="O990" s="8"/>
      <c r="P990" s="17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22"/>
      <c r="K991" s="8"/>
      <c r="L991" s="8"/>
      <c r="M991" s="8"/>
      <c r="N991" s="8"/>
      <c r="O991" s="8"/>
      <c r="P991" s="17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22"/>
      <c r="K992" s="8"/>
      <c r="L992" s="8"/>
      <c r="M992" s="8"/>
      <c r="N992" s="8"/>
      <c r="O992" s="8"/>
      <c r="P992" s="17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22"/>
      <c r="K993" s="8"/>
      <c r="L993" s="8"/>
      <c r="M993" s="8"/>
      <c r="N993" s="8"/>
      <c r="O993" s="8"/>
      <c r="P993" s="17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22"/>
      <c r="K994" s="8"/>
      <c r="L994" s="8"/>
      <c r="M994" s="8"/>
      <c r="N994" s="8"/>
      <c r="O994" s="8"/>
      <c r="P994" s="17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22"/>
      <c r="K995" s="8"/>
      <c r="L995" s="8"/>
      <c r="M995" s="8"/>
      <c r="N995" s="8"/>
      <c r="O995" s="8"/>
      <c r="P995" s="17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22"/>
      <c r="K996" s="8"/>
      <c r="L996" s="8"/>
      <c r="M996" s="8"/>
      <c r="N996" s="8"/>
      <c r="O996" s="8"/>
      <c r="P996" s="17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22"/>
      <c r="K997" s="8"/>
      <c r="L997" s="8"/>
      <c r="M997" s="8"/>
      <c r="N997" s="8"/>
      <c r="O997" s="8"/>
      <c r="P997" s="17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22"/>
      <c r="K998" s="8"/>
      <c r="L998" s="8"/>
      <c r="M998" s="8"/>
      <c r="N998" s="8"/>
      <c r="O998" s="8"/>
      <c r="P998" s="17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22"/>
      <c r="K999" s="8"/>
      <c r="L999" s="8"/>
      <c r="M999" s="8"/>
      <c r="N999" s="8"/>
      <c r="O999" s="8"/>
      <c r="P999" s="17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22"/>
      <c r="K1000" s="8"/>
      <c r="L1000" s="8"/>
      <c r="M1000" s="8"/>
      <c r="N1000" s="8"/>
      <c r="O1000" s="8"/>
      <c r="P1000" s="17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27"/>
      <c r="K1001" s="8"/>
      <c r="L1001" s="8"/>
      <c r="M1001" s="8"/>
      <c r="N1001" s="8"/>
      <c r="O1001" s="8"/>
      <c r="P1001" s="17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22"/>
      <c r="K1002" s="8"/>
      <c r="L1002" s="8"/>
      <c r="M1002" s="8"/>
      <c r="N1002" s="8"/>
      <c r="O1002" s="8"/>
      <c r="P1002" s="17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22"/>
      <c r="K1003" s="8"/>
      <c r="L1003" s="8"/>
      <c r="M1003" s="8"/>
      <c r="N1003" s="8"/>
      <c r="O1003" s="8"/>
      <c r="P1003" s="17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22"/>
      <c r="K1004" s="8"/>
      <c r="L1004" s="8"/>
      <c r="M1004" s="8"/>
      <c r="N1004" s="8"/>
      <c r="O1004" s="8"/>
      <c r="P1004" s="17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22"/>
      <c r="K1005" s="8"/>
      <c r="L1005" s="8"/>
      <c r="M1005" s="8"/>
      <c r="N1005" s="8"/>
      <c r="O1005" s="8"/>
      <c r="P1005" s="17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22"/>
      <c r="K1006" s="8"/>
      <c r="L1006" s="8"/>
      <c r="M1006" s="8"/>
      <c r="N1006" s="8"/>
      <c r="O1006" s="8"/>
      <c r="P1006" s="17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22"/>
      <c r="K1007" s="8"/>
      <c r="L1007" s="8"/>
      <c r="M1007" s="8"/>
      <c r="N1007" s="8"/>
      <c r="O1007" s="8"/>
      <c r="P1007" s="17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22"/>
      <c r="K1008" s="8"/>
      <c r="L1008" s="8"/>
      <c r="M1008" s="8"/>
      <c r="N1008" s="8"/>
      <c r="O1008" s="8"/>
      <c r="P1008" s="17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22"/>
      <c r="K1009" s="8"/>
      <c r="L1009" s="8"/>
      <c r="M1009" s="8"/>
      <c r="N1009" s="8"/>
      <c r="O1009" s="8"/>
      <c r="P1009" s="17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22"/>
      <c r="K1010" s="8"/>
      <c r="L1010" s="8"/>
      <c r="M1010" s="8"/>
      <c r="N1010" s="8"/>
      <c r="O1010" s="8"/>
      <c r="P1010" s="17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22"/>
      <c r="K1011" s="8"/>
      <c r="L1011" s="8"/>
      <c r="M1011" s="8"/>
      <c r="N1011" s="8"/>
      <c r="O1011" s="8"/>
      <c r="P1011" s="17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22"/>
      <c r="K1012" s="8"/>
      <c r="L1012" s="8"/>
      <c r="M1012" s="8"/>
      <c r="N1012" s="8"/>
      <c r="O1012" s="8"/>
      <c r="P1012" s="17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22"/>
      <c r="K1013" s="8"/>
      <c r="L1013" s="8"/>
      <c r="M1013" s="8"/>
      <c r="N1013" s="8"/>
      <c r="O1013" s="8"/>
      <c r="P1013" s="17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22"/>
      <c r="K1014" s="8"/>
      <c r="L1014" s="8"/>
      <c r="M1014" s="8"/>
      <c r="N1014" s="8"/>
      <c r="O1014" s="8"/>
      <c r="P1014" s="17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22"/>
      <c r="K1015" s="8"/>
      <c r="L1015" s="8"/>
      <c r="M1015" s="8"/>
      <c r="N1015" s="8"/>
      <c r="O1015" s="8"/>
      <c r="P1015" s="17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22"/>
      <c r="K1016" s="8"/>
      <c r="L1016" s="8"/>
      <c r="M1016" s="8"/>
      <c r="N1016" s="8"/>
      <c r="O1016" s="8"/>
      <c r="P1016" s="17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22"/>
      <c r="K1017" s="8"/>
      <c r="L1017" s="8"/>
      <c r="M1017" s="8"/>
      <c r="N1017" s="8"/>
      <c r="O1017" s="8"/>
      <c r="P1017" s="17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22"/>
      <c r="K1018" s="8"/>
      <c r="L1018" s="8"/>
      <c r="M1018" s="8"/>
      <c r="N1018" s="8"/>
      <c r="O1018" s="8"/>
      <c r="P1018" s="17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22"/>
      <c r="K1019" s="8"/>
      <c r="L1019" s="8"/>
      <c r="M1019" s="8"/>
      <c r="N1019" s="8"/>
      <c r="O1019" s="8"/>
      <c r="P1019" s="17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22"/>
      <c r="K1020" s="8"/>
      <c r="L1020" s="8"/>
      <c r="M1020" s="8"/>
      <c r="N1020" s="8"/>
      <c r="O1020" s="8"/>
      <c r="P1020" s="17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22"/>
      <c r="K1021" s="8"/>
      <c r="L1021" s="8"/>
      <c r="M1021" s="8"/>
      <c r="N1021" s="8"/>
      <c r="O1021" s="8"/>
      <c r="P1021" s="17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22"/>
      <c r="K1022" s="8"/>
      <c r="L1022" s="8"/>
      <c r="M1022" s="8"/>
      <c r="N1022" s="8"/>
      <c r="O1022" s="8"/>
      <c r="P1022" s="17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22"/>
      <c r="K1023" s="8"/>
      <c r="L1023" s="8"/>
      <c r="M1023" s="8"/>
      <c r="N1023" s="8"/>
      <c r="O1023" s="8"/>
      <c r="P1023" s="17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22"/>
      <c r="K1024" s="8"/>
      <c r="L1024" s="8"/>
      <c r="M1024" s="8"/>
      <c r="N1024" s="8"/>
      <c r="O1024" s="8"/>
      <c r="P1024" s="17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22"/>
      <c r="K1025" s="8"/>
      <c r="L1025" s="8"/>
      <c r="M1025" s="8"/>
      <c r="N1025" s="8"/>
      <c r="O1025" s="8"/>
      <c r="P1025" s="17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22"/>
      <c r="K1026" s="8"/>
      <c r="L1026" s="8"/>
      <c r="M1026" s="8"/>
      <c r="N1026" s="8"/>
      <c r="O1026" s="8"/>
      <c r="P1026" s="17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22"/>
      <c r="K1027" s="8"/>
      <c r="L1027" s="8"/>
      <c r="M1027" s="8"/>
      <c r="N1027" s="8"/>
      <c r="O1027" s="8"/>
      <c r="P1027" s="17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22"/>
      <c r="K1028" s="8"/>
      <c r="L1028" s="8"/>
      <c r="M1028" s="8"/>
      <c r="N1028" s="8"/>
      <c r="O1028" s="8"/>
      <c r="P1028" s="17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22"/>
      <c r="K1029" s="8"/>
      <c r="L1029" s="8"/>
      <c r="M1029" s="8"/>
      <c r="N1029" s="8"/>
      <c r="O1029" s="8"/>
      <c r="P1029" s="17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22"/>
      <c r="K1030" s="8"/>
      <c r="L1030" s="8"/>
      <c r="M1030" s="8"/>
      <c r="N1030" s="8"/>
      <c r="O1030" s="8"/>
      <c r="P1030" s="17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22"/>
      <c r="K1031" s="8"/>
      <c r="L1031" s="8"/>
      <c r="M1031" s="8"/>
      <c r="N1031" s="8"/>
      <c r="O1031" s="8"/>
      <c r="P1031" s="17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22"/>
      <c r="K1032" s="8"/>
      <c r="L1032" s="8"/>
      <c r="M1032" s="8"/>
      <c r="N1032" s="8"/>
      <c r="O1032" s="8"/>
      <c r="P1032" s="17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22"/>
      <c r="K1033" s="8"/>
      <c r="L1033" s="8"/>
      <c r="M1033" s="8"/>
      <c r="N1033" s="8"/>
      <c r="O1033" s="8"/>
      <c r="P1033" s="17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22"/>
      <c r="K1034" s="8"/>
      <c r="L1034" s="8"/>
      <c r="M1034" s="8"/>
      <c r="N1034" s="8"/>
      <c r="O1034" s="8"/>
      <c r="P1034" s="17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22"/>
      <c r="K1035" s="8"/>
      <c r="L1035" s="8"/>
      <c r="M1035" s="8"/>
      <c r="N1035" s="8"/>
      <c r="O1035" s="8"/>
      <c r="P1035" s="17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22"/>
      <c r="K1036" s="8"/>
      <c r="L1036" s="8"/>
      <c r="M1036" s="8"/>
      <c r="N1036" s="8"/>
      <c r="O1036" s="8"/>
      <c r="P1036" s="17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22"/>
      <c r="K1037" s="8"/>
      <c r="L1037" s="8"/>
      <c r="M1037" s="8"/>
      <c r="N1037" s="8"/>
      <c r="O1037" s="8"/>
      <c r="P1037" s="17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22"/>
      <c r="K1038" s="8"/>
      <c r="L1038" s="8"/>
      <c r="M1038" s="8"/>
      <c r="N1038" s="8"/>
      <c r="O1038" s="8"/>
      <c r="P1038" s="17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22"/>
      <c r="K1039" s="8"/>
      <c r="L1039" s="8"/>
      <c r="M1039" s="8"/>
      <c r="N1039" s="8"/>
      <c r="O1039" s="8"/>
      <c r="P1039" s="17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22"/>
      <c r="K1040" s="8"/>
      <c r="L1040" s="8"/>
      <c r="M1040" s="8"/>
      <c r="N1040" s="8"/>
      <c r="O1040" s="8"/>
      <c r="P1040" s="17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22"/>
      <c r="K1041" s="8"/>
      <c r="L1041" s="8"/>
      <c r="M1041" s="8"/>
      <c r="N1041" s="8"/>
      <c r="O1041" s="8"/>
      <c r="P1041" s="17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22"/>
      <c r="K1042" s="8"/>
      <c r="L1042" s="8"/>
      <c r="M1042" s="8"/>
      <c r="N1042" s="8"/>
      <c r="O1042" s="8"/>
      <c r="P1042" s="17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22"/>
      <c r="K1043" s="8"/>
      <c r="L1043" s="8"/>
      <c r="M1043" s="8"/>
      <c r="N1043" s="8"/>
      <c r="O1043" s="8"/>
      <c r="P1043" s="17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22"/>
      <c r="K1044" s="8"/>
      <c r="L1044" s="8"/>
      <c r="M1044" s="8"/>
      <c r="N1044" s="8"/>
      <c r="O1044" s="8"/>
      <c r="P1044" s="17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22"/>
      <c r="K1045" s="8"/>
      <c r="L1045" s="8"/>
      <c r="M1045" s="8"/>
      <c r="N1045" s="8"/>
      <c r="O1045" s="8"/>
      <c r="P1045" s="17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22"/>
      <c r="K1046" s="8"/>
      <c r="L1046" s="8"/>
      <c r="M1046" s="8"/>
      <c r="N1046" s="8"/>
      <c r="O1046" s="8"/>
      <c r="P1046" s="17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22"/>
      <c r="K1047" s="8"/>
      <c r="L1047" s="8"/>
      <c r="M1047" s="8"/>
      <c r="N1047" s="8"/>
      <c r="O1047" s="8"/>
      <c r="P1047" s="17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22"/>
      <c r="K1048" s="8"/>
      <c r="L1048" s="8"/>
      <c r="M1048" s="8"/>
      <c r="N1048" s="8"/>
      <c r="O1048" s="8"/>
      <c r="P1048" s="17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22"/>
      <c r="K1049" s="8"/>
      <c r="L1049" s="8"/>
      <c r="M1049" s="8"/>
      <c r="N1049" s="8"/>
      <c r="O1049" s="8"/>
      <c r="P1049" s="17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22"/>
      <c r="K1050" s="8"/>
      <c r="L1050" s="8"/>
      <c r="M1050" s="8"/>
      <c r="N1050" s="8"/>
      <c r="O1050" s="8"/>
      <c r="P1050" s="17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22"/>
      <c r="K1051" s="8"/>
      <c r="L1051" s="8"/>
      <c r="M1051" s="8"/>
      <c r="N1051" s="8"/>
      <c r="O1051" s="8"/>
      <c r="P1051" s="17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22"/>
      <c r="K1052" s="8"/>
      <c r="L1052" s="8"/>
      <c r="M1052" s="8"/>
      <c r="N1052" s="8"/>
      <c r="O1052" s="8"/>
      <c r="P1052" s="17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22"/>
      <c r="K1053" s="8"/>
      <c r="L1053" s="8"/>
      <c r="M1053" s="8"/>
      <c r="N1053" s="8"/>
      <c r="O1053" s="8"/>
      <c r="P1053" s="17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22"/>
      <c r="K1054" s="8"/>
      <c r="L1054" s="8"/>
      <c r="M1054" s="8"/>
      <c r="N1054" s="8"/>
      <c r="O1054" s="8"/>
      <c r="P1054" s="17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22"/>
      <c r="K1055" s="8"/>
      <c r="L1055" s="8"/>
      <c r="M1055" s="8"/>
      <c r="N1055" s="8"/>
      <c r="O1055" s="8"/>
      <c r="P1055" s="17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22"/>
      <c r="K1056" s="8"/>
      <c r="L1056" s="8"/>
      <c r="M1056" s="8"/>
      <c r="N1056" s="8"/>
      <c r="O1056" s="8"/>
      <c r="P1056" s="17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22"/>
      <c r="K1057" s="8"/>
      <c r="L1057" s="8"/>
      <c r="M1057" s="8"/>
      <c r="N1057" s="8"/>
      <c r="O1057" s="8"/>
      <c r="P1057" s="17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22"/>
      <c r="K1058" s="8"/>
      <c r="L1058" s="8"/>
      <c r="M1058" s="8"/>
      <c r="N1058" s="8"/>
      <c r="O1058" s="8"/>
      <c r="P1058" s="17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22"/>
      <c r="K1059" s="8"/>
      <c r="L1059" s="8"/>
      <c r="M1059" s="8"/>
      <c r="N1059" s="8"/>
      <c r="O1059" s="8"/>
      <c r="P1059" s="17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22"/>
      <c r="K1060" s="8"/>
      <c r="L1060" s="8"/>
      <c r="M1060" s="8"/>
      <c r="N1060" s="8"/>
      <c r="O1060" s="8"/>
      <c r="P1060" s="17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22"/>
      <c r="K1061" s="8"/>
      <c r="L1061" s="8"/>
      <c r="M1061" s="8"/>
      <c r="N1061" s="8"/>
      <c r="O1061" s="8"/>
      <c r="P1061" s="17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22"/>
      <c r="K1062" s="8"/>
      <c r="L1062" s="8"/>
      <c r="M1062" s="8"/>
      <c r="N1062" s="8"/>
      <c r="O1062" s="8"/>
      <c r="P1062" s="17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22"/>
      <c r="K1063" s="8"/>
      <c r="L1063" s="8"/>
      <c r="M1063" s="8"/>
      <c r="N1063" s="8"/>
      <c r="O1063" s="8"/>
      <c r="P1063" s="17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22"/>
      <c r="K1064" s="8"/>
      <c r="L1064" s="8"/>
      <c r="M1064" s="8"/>
      <c r="N1064" s="8"/>
      <c r="O1064" s="8"/>
      <c r="P1064" s="17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22"/>
      <c r="K1065" s="8"/>
      <c r="L1065" s="8"/>
      <c r="M1065" s="8"/>
      <c r="N1065" s="8"/>
      <c r="O1065" s="8"/>
      <c r="P1065" s="17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22"/>
      <c r="K1066" s="8"/>
      <c r="L1066" s="8"/>
      <c r="M1066" s="8"/>
      <c r="N1066" s="8"/>
      <c r="O1066" s="8"/>
      <c r="P1066" s="17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22"/>
      <c r="K1067" s="8"/>
      <c r="L1067" s="8"/>
      <c r="M1067" s="8"/>
      <c r="N1067" s="8"/>
      <c r="O1067" s="8"/>
      <c r="P1067" s="17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22"/>
      <c r="K1068" s="8"/>
      <c r="L1068" s="8"/>
      <c r="M1068" s="8"/>
      <c r="N1068" s="8"/>
      <c r="O1068" s="8"/>
      <c r="P1068" s="17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22"/>
      <c r="K1069" s="8"/>
      <c r="L1069" s="8"/>
      <c r="M1069" s="8"/>
      <c r="N1069" s="8"/>
      <c r="O1069" s="8"/>
      <c r="P1069" s="17"/>
    </row>
    <row r="1070">
      <c r="A1070" s="5"/>
      <c r="B1070" s="5"/>
      <c r="C1070" s="5"/>
      <c r="D1070" s="5"/>
      <c r="E1070" s="5"/>
      <c r="F1070" s="5"/>
      <c r="G1070" s="5"/>
      <c r="H1070" s="5"/>
      <c r="I1070" s="5"/>
      <c r="J1070" s="22"/>
      <c r="K1070" s="8"/>
      <c r="L1070" s="8"/>
      <c r="M1070" s="8"/>
      <c r="N1070" s="8"/>
      <c r="O1070" s="8"/>
      <c r="P1070" s="17"/>
    </row>
    <row r="1071">
      <c r="A1071" s="5"/>
      <c r="B1071" s="5"/>
      <c r="C1071" s="5"/>
      <c r="D1071" s="5"/>
      <c r="E1071" s="5"/>
      <c r="F1071" s="5"/>
      <c r="G1071" s="5"/>
      <c r="H1071" s="5"/>
      <c r="I1071" s="5"/>
      <c r="J1071" s="22"/>
      <c r="K1071" s="8"/>
      <c r="L1071" s="8"/>
      <c r="M1071" s="8"/>
      <c r="N1071" s="8"/>
      <c r="O1071" s="8"/>
      <c r="P1071" s="17"/>
    </row>
    <row r="1072">
      <c r="A1072" s="5"/>
      <c r="B1072" s="5"/>
      <c r="C1072" s="5"/>
      <c r="D1072" s="5"/>
      <c r="E1072" s="5"/>
      <c r="F1072" s="5"/>
      <c r="G1072" s="5"/>
      <c r="H1072" s="5"/>
      <c r="I1072" s="5"/>
      <c r="J1072" s="22"/>
      <c r="K1072" s="8"/>
      <c r="L1072" s="8"/>
      <c r="M1072" s="8"/>
      <c r="N1072" s="8"/>
      <c r="O1072" s="8"/>
      <c r="P1072" s="17"/>
    </row>
    <row r="1073">
      <c r="A1073" s="5"/>
      <c r="B1073" s="5"/>
      <c r="C1073" s="5"/>
      <c r="D1073" s="5"/>
      <c r="E1073" s="5"/>
      <c r="F1073" s="5"/>
      <c r="G1073" s="5"/>
      <c r="H1073" s="5"/>
      <c r="I1073" s="5"/>
      <c r="J1073" s="22"/>
      <c r="K1073" s="8"/>
      <c r="L1073" s="8"/>
      <c r="M1073" s="8"/>
      <c r="N1073" s="8"/>
      <c r="O1073" s="8"/>
      <c r="P1073" s="17"/>
    </row>
    <row r="1074">
      <c r="A1074" s="5"/>
      <c r="B1074" s="5"/>
      <c r="C1074" s="5"/>
      <c r="D1074" s="5"/>
      <c r="E1074" s="5"/>
      <c r="F1074" s="5"/>
      <c r="G1074" s="5"/>
      <c r="H1074" s="5"/>
      <c r="I1074" s="5"/>
      <c r="J1074" s="22"/>
      <c r="K1074" s="8"/>
      <c r="L1074" s="8"/>
      <c r="M1074" s="8"/>
      <c r="N1074" s="8"/>
      <c r="O1074" s="8"/>
      <c r="P1074" s="17"/>
    </row>
    <row r="1075">
      <c r="A1075" s="5"/>
      <c r="B1075" s="5"/>
      <c r="C1075" s="5"/>
      <c r="D1075" s="5"/>
      <c r="E1075" s="5"/>
      <c r="F1075" s="5"/>
      <c r="G1075" s="5"/>
      <c r="H1075" s="5"/>
      <c r="I1075" s="5"/>
      <c r="J1075" s="22"/>
      <c r="K1075" s="8"/>
      <c r="L1075" s="8"/>
      <c r="M1075" s="8"/>
      <c r="N1075" s="8"/>
      <c r="O1075" s="8"/>
      <c r="P1075" s="17"/>
    </row>
    <row r="1076">
      <c r="A1076" s="5"/>
      <c r="B1076" s="5"/>
      <c r="C1076" s="5"/>
      <c r="D1076" s="5"/>
      <c r="E1076" s="5"/>
      <c r="F1076" s="5"/>
      <c r="G1076" s="5"/>
      <c r="H1076" s="5"/>
      <c r="I1076" s="5"/>
      <c r="J1076" s="22"/>
      <c r="K1076" s="8"/>
      <c r="L1076" s="8"/>
      <c r="M1076" s="8"/>
      <c r="N1076" s="8"/>
      <c r="O1076" s="8"/>
      <c r="P1076" s="17"/>
    </row>
    <row r="1077">
      <c r="A1077" s="5"/>
      <c r="B1077" s="5"/>
      <c r="C1077" s="5"/>
      <c r="D1077" s="5"/>
      <c r="E1077" s="5"/>
      <c r="F1077" s="5"/>
      <c r="G1077" s="5"/>
      <c r="H1077" s="5"/>
      <c r="I1077" s="5"/>
      <c r="J1077" s="22"/>
      <c r="K1077" s="8"/>
      <c r="L1077" s="8"/>
      <c r="M1077" s="8"/>
      <c r="N1077" s="8"/>
      <c r="O1077" s="8"/>
      <c r="P1077" s="17"/>
    </row>
    <row r="1078">
      <c r="A1078" s="5"/>
      <c r="B1078" s="5"/>
      <c r="C1078" s="5"/>
      <c r="D1078" s="5"/>
      <c r="E1078" s="5"/>
      <c r="F1078" s="5"/>
      <c r="G1078" s="5"/>
      <c r="H1078" s="5"/>
      <c r="I1078" s="5"/>
      <c r="J1078" s="22"/>
      <c r="K1078" s="8"/>
      <c r="L1078" s="8"/>
      <c r="M1078" s="8"/>
      <c r="N1078" s="8"/>
      <c r="O1078" s="8"/>
      <c r="P1078" s="17"/>
    </row>
    <row r="1079">
      <c r="A1079" s="5"/>
      <c r="B1079" s="5"/>
      <c r="C1079" s="5"/>
      <c r="D1079" s="5"/>
      <c r="E1079" s="5"/>
      <c r="F1079" s="5"/>
      <c r="G1079" s="5"/>
      <c r="H1079" s="5"/>
      <c r="I1079" s="5"/>
      <c r="J1079" s="22"/>
      <c r="K1079" s="8"/>
      <c r="L1079" s="8"/>
      <c r="M1079" s="8"/>
      <c r="N1079" s="8"/>
      <c r="O1079" s="8"/>
      <c r="P1079" s="17"/>
    </row>
    <row r="1080">
      <c r="A1080" s="5"/>
      <c r="B1080" s="5"/>
      <c r="C1080" s="5"/>
      <c r="D1080" s="5"/>
      <c r="E1080" s="5"/>
      <c r="F1080" s="5"/>
      <c r="G1080" s="5"/>
      <c r="H1080" s="5"/>
      <c r="I1080" s="5"/>
      <c r="J1080" s="22"/>
      <c r="K1080" s="8"/>
      <c r="L1080" s="8"/>
      <c r="M1080" s="8"/>
      <c r="N1080" s="8"/>
      <c r="O1080" s="8"/>
      <c r="P1080" s="17"/>
    </row>
    <row r="1081">
      <c r="A1081" s="5"/>
      <c r="B1081" s="5"/>
      <c r="C1081" s="5"/>
      <c r="D1081" s="5"/>
      <c r="E1081" s="5"/>
      <c r="F1081" s="5"/>
      <c r="G1081" s="5"/>
      <c r="H1081" s="5"/>
      <c r="I1081" s="5"/>
      <c r="J1081" s="22"/>
      <c r="K1081" s="8"/>
      <c r="L1081" s="8"/>
      <c r="M1081" s="8"/>
      <c r="N1081" s="8"/>
      <c r="O1081" s="8"/>
      <c r="P1081" s="17"/>
    </row>
    <row r="1082">
      <c r="A1082" s="5"/>
      <c r="B1082" s="5"/>
      <c r="C1082" s="5"/>
      <c r="D1082" s="5"/>
      <c r="E1082" s="5"/>
      <c r="F1082" s="5"/>
      <c r="G1082" s="5"/>
      <c r="H1082" s="5"/>
      <c r="I1082" s="5"/>
      <c r="J1082" s="22"/>
      <c r="K1082" s="8"/>
      <c r="L1082" s="8"/>
      <c r="M1082" s="8"/>
      <c r="N1082" s="8"/>
      <c r="O1082" s="8"/>
      <c r="P1082" s="17"/>
    </row>
    <row r="1083">
      <c r="A1083" s="5"/>
      <c r="B1083" s="5"/>
      <c r="C1083" s="5"/>
      <c r="D1083" s="5"/>
      <c r="E1083" s="5"/>
      <c r="F1083" s="5"/>
      <c r="G1083" s="5"/>
      <c r="H1083" s="5"/>
      <c r="I1083" s="5"/>
      <c r="J1083" s="22"/>
      <c r="K1083" s="8"/>
      <c r="L1083" s="8"/>
      <c r="M1083" s="8"/>
      <c r="N1083" s="8"/>
      <c r="O1083" s="8"/>
      <c r="P1083" s="17"/>
    </row>
    <row r="1084">
      <c r="A1084" s="5"/>
      <c r="B1084" s="5"/>
      <c r="C1084" s="5"/>
      <c r="D1084" s="5"/>
      <c r="E1084" s="5"/>
      <c r="F1084" s="5"/>
      <c r="G1084" s="5"/>
      <c r="H1084" s="5"/>
      <c r="I1084" s="5"/>
      <c r="J1084" s="22"/>
      <c r="K1084" s="8"/>
      <c r="L1084" s="8"/>
      <c r="M1084" s="8"/>
      <c r="N1084" s="8"/>
      <c r="O1084" s="8"/>
      <c r="P1084" s="17"/>
    </row>
    <row r="1085">
      <c r="A1085" s="5"/>
      <c r="B1085" s="5"/>
      <c r="C1085" s="5"/>
      <c r="D1085" s="5"/>
      <c r="E1085" s="5"/>
      <c r="F1085" s="5"/>
      <c r="G1085" s="5"/>
      <c r="H1085" s="5"/>
      <c r="I1085" s="5"/>
      <c r="J1085" s="22"/>
      <c r="K1085" s="8"/>
      <c r="L1085" s="8"/>
      <c r="M1085" s="8"/>
      <c r="N1085" s="8"/>
      <c r="O1085" s="8"/>
      <c r="P1085" s="17"/>
    </row>
    <row r="1086">
      <c r="A1086" s="5"/>
      <c r="B1086" s="5"/>
      <c r="C1086" s="5"/>
      <c r="D1086" s="5"/>
      <c r="E1086" s="5"/>
      <c r="F1086" s="5"/>
      <c r="G1086" s="5"/>
      <c r="H1086" s="5"/>
      <c r="I1086" s="5"/>
      <c r="J1086" s="22"/>
      <c r="K1086" s="8"/>
      <c r="L1086" s="8"/>
      <c r="M1086" s="8"/>
      <c r="N1086" s="8"/>
      <c r="O1086" s="8"/>
      <c r="P1086" s="17"/>
    </row>
    <row r="1087">
      <c r="A1087" s="5"/>
      <c r="B1087" s="5"/>
      <c r="C1087" s="5"/>
      <c r="D1087" s="5"/>
      <c r="E1087" s="5"/>
      <c r="F1087" s="5"/>
      <c r="G1087" s="5"/>
      <c r="H1087" s="5"/>
      <c r="I1087" s="5"/>
      <c r="J1087" s="22"/>
      <c r="K1087" s="8"/>
      <c r="L1087" s="8"/>
      <c r="M1087" s="8"/>
      <c r="N1087" s="8"/>
      <c r="O1087" s="8"/>
      <c r="P1087" s="17"/>
    </row>
    <row r="1088">
      <c r="A1088" s="5"/>
      <c r="B1088" s="5"/>
      <c r="C1088" s="5"/>
      <c r="D1088" s="5"/>
      <c r="E1088" s="5"/>
      <c r="F1088" s="5"/>
      <c r="G1088" s="5"/>
      <c r="H1088" s="5"/>
      <c r="I1088" s="5"/>
      <c r="J1088" s="22"/>
      <c r="K1088" s="8"/>
      <c r="L1088" s="8"/>
      <c r="M1088" s="8"/>
      <c r="N1088" s="8"/>
      <c r="O1088" s="8"/>
      <c r="P1088" s="17"/>
    </row>
    <row r="1089">
      <c r="A1089" s="5"/>
      <c r="B1089" s="5"/>
      <c r="C1089" s="5"/>
      <c r="D1089" s="5"/>
      <c r="E1089" s="5"/>
      <c r="F1089" s="5"/>
      <c r="G1089" s="5"/>
      <c r="H1089" s="5"/>
      <c r="I1089" s="5"/>
      <c r="J1089" s="22"/>
      <c r="K1089" s="8"/>
      <c r="L1089" s="8"/>
      <c r="M1089" s="8"/>
      <c r="N1089" s="8"/>
      <c r="O1089" s="8"/>
      <c r="P1089" s="17"/>
    </row>
    <row r="1090">
      <c r="A1090" s="5"/>
      <c r="B1090" s="5"/>
      <c r="C1090" s="5"/>
      <c r="D1090" s="5"/>
      <c r="E1090" s="5"/>
      <c r="F1090" s="5"/>
      <c r="G1090" s="5"/>
      <c r="H1090" s="5"/>
      <c r="I1090" s="5"/>
      <c r="J1090" s="22"/>
      <c r="K1090" s="8"/>
      <c r="L1090" s="8"/>
      <c r="M1090" s="8"/>
      <c r="N1090" s="8"/>
      <c r="O1090" s="8"/>
      <c r="P1090" s="17"/>
    </row>
    <row r="1091">
      <c r="A1091" s="5"/>
      <c r="B1091" s="5"/>
      <c r="C1091" s="5"/>
      <c r="D1091" s="5"/>
      <c r="E1091" s="5"/>
      <c r="F1091" s="5"/>
      <c r="G1091" s="5"/>
      <c r="H1091" s="5"/>
      <c r="I1091" s="5"/>
      <c r="J1091" s="22"/>
      <c r="K1091" s="8"/>
      <c r="L1091" s="8"/>
      <c r="M1091" s="8"/>
      <c r="N1091" s="8"/>
      <c r="O1091" s="8"/>
      <c r="P1091" s="17"/>
    </row>
    <row r="1092">
      <c r="A1092" s="5"/>
      <c r="B1092" s="5"/>
      <c r="C1092" s="5"/>
      <c r="D1092" s="5"/>
      <c r="E1092" s="5"/>
      <c r="F1092" s="5"/>
      <c r="G1092" s="5"/>
      <c r="H1092" s="5"/>
      <c r="I1092" s="5"/>
      <c r="J1092" s="22"/>
      <c r="K1092" s="8"/>
      <c r="L1092" s="8"/>
      <c r="M1092" s="8"/>
      <c r="N1092" s="8"/>
      <c r="O1092" s="8"/>
      <c r="P1092" s="17"/>
    </row>
    <row r="1093">
      <c r="A1093" s="5"/>
      <c r="B1093" s="5"/>
      <c r="C1093" s="5"/>
      <c r="D1093" s="5"/>
      <c r="E1093" s="5"/>
      <c r="F1093" s="5"/>
      <c r="G1093" s="5"/>
      <c r="H1093" s="5"/>
      <c r="I1093" s="5"/>
      <c r="J1093" s="22"/>
      <c r="K1093" s="8"/>
      <c r="L1093" s="8"/>
      <c r="M1093" s="8"/>
      <c r="N1093" s="8"/>
      <c r="O1093" s="8"/>
      <c r="P1093" s="17"/>
    </row>
    <row r="1094">
      <c r="A1094" s="5"/>
      <c r="B1094" s="5"/>
      <c r="C1094" s="5"/>
      <c r="D1094" s="5"/>
      <c r="E1094" s="5"/>
      <c r="F1094" s="5"/>
      <c r="G1094" s="5"/>
      <c r="H1094" s="5"/>
      <c r="I1094" s="5"/>
      <c r="J1094" s="22"/>
      <c r="K1094" s="8"/>
      <c r="L1094" s="8"/>
      <c r="M1094" s="8"/>
      <c r="N1094" s="8"/>
      <c r="O1094" s="8"/>
      <c r="P1094" s="17"/>
    </row>
    <row r="1095">
      <c r="A1095" s="5"/>
      <c r="B1095" s="5"/>
      <c r="C1095" s="5"/>
      <c r="D1095" s="5"/>
      <c r="E1095" s="5"/>
      <c r="F1095" s="5"/>
      <c r="G1095" s="5"/>
      <c r="H1095" s="5"/>
      <c r="I1095" s="5"/>
      <c r="J1095" s="22"/>
      <c r="K1095" s="8"/>
      <c r="L1095" s="8"/>
      <c r="M1095" s="8"/>
      <c r="N1095" s="8"/>
      <c r="O1095" s="8"/>
      <c r="P1095" s="17"/>
    </row>
    <row r="1096">
      <c r="A1096" s="5"/>
      <c r="B1096" s="5"/>
      <c r="C1096" s="5"/>
      <c r="D1096" s="5"/>
      <c r="E1096" s="5"/>
      <c r="F1096" s="5"/>
      <c r="G1096" s="5"/>
      <c r="H1096" s="5"/>
      <c r="I1096" s="5"/>
      <c r="J1096" s="22"/>
      <c r="K1096" s="8"/>
      <c r="L1096" s="8"/>
      <c r="M1096" s="8"/>
      <c r="N1096" s="8"/>
      <c r="O1096" s="8"/>
      <c r="P1096" s="17"/>
    </row>
    <row r="1097">
      <c r="A1097" s="5"/>
      <c r="B1097" s="5"/>
      <c r="C1097" s="5"/>
      <c r="D1097" s="5"/>
      <c r="E1097" s="5"/>
      <c r="F1097" s="5"/>
      <c r="G1097" s="5"/>
      <c r="H1097" s="5"/>
      <c r="I1097" s="5"/>
      <c r="J1097" s="22"/>
      <c r="K1097" s="8"/>
      <c r="L1097" s="8"/>
      <c r="M1097" s="8"/>
      <c r="N1097" s="8"/>
      <c r="O1097" s="8"/>
      <c r="P1097" s="17"/>
    </row>
    <row r="1098">
      <c r="A1098" s="5"/>
      <c r="B1098" s="5"/>
      <c r="C1098" s="5"/>
      <c r="D1098" s="5"/>
      <c r="E1098" s="5"/>
      <c r="F1098" s="5"/>
      <c r="G1098" s="5"/>
      <c r="H1098" s="5"/>
      <c r="I1098" s="5"/>
      <c r="J1098" s="22"/>
      <c r="K1098" s="8"/>
      <c r="L1098" s="8"/>
      <c r="M1098" s="8"/>
      <c r="N1098" s="8"/>
      <c r="O1098" s="8"/>
      <c r="P1098" s="17"/>
    </row>
    <row r="1099">
      <c r="A1099" s="5"/>
      <c r="B1099" s="5"/>
      <c r="C1099" s="5"/>
      <c r="D1099" s="5"/>
      <c r="E1099" s="5"/>
      <c r="F1099" s="5"/>
      <c r="G1099" s="5"/>
      <c r="H1099" s="5"/>
      <c r="I1099" s="5"/>
      <c r="J1099" s="22"/>
      <c r="K1099" s="8"/>
      <c r="L1099" s="8"/>
      <c r="M1099" s="8"/>
      <c r="N1099" s="8"/>
      <c r="O1099" s="8"/>
      <c r="P1099" s="17"/>
    </row>
    <row r="1100">
      <c r="A1100" s="5"/>
      <c r="B1100" s="5"/>
      <c r="C1100" s="5"/>
      <c r="D1100" s="5"/>
      <c r="E1100" s="5"/>
      <c r="F1100" s="5"/>
      <c r="G1100" s="5"/>
      <c r="H1100" s="5"/>
      <c r="I1100" s="5"/>
      <c r="J1100" s="22"/>
      <c r="K1100" s="8"/>
      <c r="L1100" s="8"/>
      <c r="M1100" s="8"/>
      <c r="N1100" s="8"/>
      <c r="O1100" s="8"/>
      <c r="P1100" s="17"/>
    </row>
    <row r="1101">
      <c r="A1101" s="5"/>
      <c r="B1101" s="5"/>
      <c r="C1101" s="5"/>
      <c r="D1101" s="5"/>
      <c r="E1101" s="5"/>
      <c r="F1101" s="5"/>
      <c r="G1101" s="5"/>
      <c r="H1101" s="5"/>
      <c r="I1101" s="5"/>
      <c r="J1101" s="22"/>
      <c r="K1101" s="8"/>
      <c r="L1101" s="8"/>
      <c r="M1101" s="8"/>
      <c r="N1101" s="8"/>
      <c r="O1101" s="8"/>
      <c r="P1101" s="17"/>
    </row>
    <row r="1102">
      <c r="A1102" s="5"/>
      <c r="B1102" s="5"/>
      <c r="C1102" s="5"/>
      <c r="D1102" s="5"/>
      <c r="E1102" s="5"/>
      <c r="F1102" s="5"/>
      <c r="G1102" s="5"/>
      <c r="H1102" s="5"/>
      <c r="I1102" s="5"/>
      <c r="J1102" s="22"/>
      <c r="K1102" s="8"/>
      <c r="L1102" s="8"/>
      <c r="M1102" s="8"/>
      <c r="N1102" s="8"/>
      <c r="O1102" s="8"/>
      <c r="P1102" s="17"/>
    </row>
    <row r="1103">
      <c r="A1103" s="5"/>
      <c r="B1103" s="5"/>
      <c r="C1103" s="5"/>
      <c r="D1103" s="5"/>
      <c r="E1103" s="5"/>
      <c r="F1103" s="5"/>
      <c r="G1103" s="5"/>
      <c r="H1103" s="5"/>
      <c r="I1103" s="5"/>
      <c r="J1103" s="22"/>
      <c r="K1103" s="8"/>
      <c r="L1103" s="8"/>
      <c r="M1103" s="8"/>
      <c r="N1103" s="8"/>
      <c r="O1103" s="8"/>
      <c r="P1103" s="17"/>
    </row>
    <row r="1104">
      <c r="A1104" s="5"/>
      <c r="B1104" s="5"/>
      <c r="C1104" s="5"/>
      <c r="D1104" s="5"/>
      <c r="E1104" s="5"/>
      <c r="F1104" s="5"/>
      <c r="G1104" s="5"/>
      <c r="H1104" s="5"/>
      <c r="I1104" s="5"/>
      <c r="J1104" s="22"/>
      <c r="K1104" s="8"/>
      <c r="L1104" s="8"/>
      <c r="M1104" s="8"/>
      <c r="N1104" s="8"/>
      <c r="O1104" s="8"/>
      <c r="P1104" s="17"/>
    </row>
    <row r="1105">
      <c r="A1105" s="5"/>
      <c r="B1105" s="5"/>
      <c r="C1105" s="5"/>
      <c r="D1105" s="5"/>
      <c r="E1105" s="5"/>
      <c r="F1105" s="5"/>
      <c r="G1105" s="5"/>
      <c r="H1105" s="5"/>
      <c r="I1105" s="5"/>
      <c r="J1105" s="22"/>
      <c r="K1105" s="8"/>
      <c r="L1105" s="8"/>
      <c r="M1105" s="8"/>
      <c r="N1105" s="8"/>
      <c r="O1105" s="8"/>
      <c r="P1105" s="17"/>
    </row>
    <row r="1106">
      <c r="A1106" s="5"/>
      <c r="B1106" s="5"/>
      <c r="C1106" s="5"/>
      <c r="D1106" s="5"/>
      <c r="E1106" s="5"/>
      <c r="F1106" s="5"/>
      <c r="G1106" s="5"/>
      <c r="H1106" s="5"/>
      <c r="I1106" s="5"/>
      <c r="J1106" s="22"/>
      <c r="K1106" s="8"/>
      <c r="L1106" s="8"/>
      <c r="M1106" s="8"/>
      <c r="N1106" s="8"/>
      <c r="O1106" s="8"/>
      <c r="P1106" s="17"/>
    </row>
    <row r="1107">
      <c r="A1107" s="5"/>
      <c r="B1107" s="5"/>
      <c r="C1107" s="5"/>
      <c r="D1107" s="5"/>
      <c r="E1107" s="5"/>
      <c r="F1107" s="5"/>
      <c r="G1107" s="5"/>
      <c r="H1107" s="5"/>
      <c r="I1107" s="5"/>
      <c r="J1107" s="22"/>
      <c r="K1107" s="8"/>
      <c r="L1107" s="8"/>
      <c r="M1107" s="8"/>
      <c r="N1107" s="8"/>
      <c r="O1107" s="8"/>
      <c r="P1107" s="17"/>
    </row>
    <row r="1108">
      <c r="A1108" s="5"/>
      <c r="B1108" s="5"/>
      <c r="C1108" s="5"/>
      <c r="D1108" s="5"/>
      <c r="E1108" s="5"/>
      <c r="F1108" s="5"/>
      <c r="G1108" s="5"/>
      <c r="H1108" s="5"/>
      <c r="I1108" s="5"/>
      <c r="J1108" s="22"/>
      <c r="K1108" s="8"/>
      <c r="L1108" s="8"/>
      <c r="M1108" s="8"/>
      <c r="N1108" s="8"/>
      <c r="O1108" s="8"/>
      <c r="P1108" s="17"/>
    </row>
    <row r="1109">
      <c r="A1109" s="5"/>
      <c r="B1109" s="5"/>
      <c r="C1109" s="5"/>
      <c r="D1109" s="5"/>
      <c r="E1109" s="5"/>
      <c r="F1109" s="5"/>
      <c r="G1109" s="5"/>
      <c r="H1109" s="5"/>
      <c r="I1109" s="5"/>
      <c r="J1109" s="22"/>
      <c r="K1109" s="8"/>
      <c r="L1109" s="8"/>
      <c r="M1109" s="8"/>
      <c r="N1109" s="8"/>
      <c r="O1109" s="8"/>
      <c r="P1109" s="17"/>
    </row>
    <row r="1110">
      <c r="A1110" s="5"/>
      <c r="B1110" s="5"/>
      <c r="C1110" s="5"/>
      <c r="D1110" s="5"/>
      <c r="E1110" s="5"/>
      <c r="F1110" s="5"/>
      <c r="G1110" s="5"/>
      <c r="H1110" s="5"/>
      <c r="I1110" s="5"/>
      <c r="J1110" s="22"/>
      <c r="K1110" s="8"/>
      <c r="L1110" s="8"/>
      <c r="M1110" s="8"/>
      <c r="N1110" s="8"/>
      <c r="O1110" s="8"/>
      <c r="P1110" s="17"/>
    </row>
    <row r="1111">
      <c r="A1111" s="5"/>
      <c r="B1111" s="5"/>
      <c r="C1111" s="5"/>
      <c r="D1111" s="5"/>
      <c r="E1111" s="5"/>
      <c r="F1111" s="5"/>
      <c r="G1111" s="5"/>
      <c r="H1111" s="5"/>
      <c r="I1111" s="5"/>
      <c r="J1111" s="22"/>
      <c r="K1111" s="8"/>
      <c r="L1111" s="8"/>
      <c r="M1111" s="8"/>
      <c r="N1111" s="8"/>
      <c r="O1111" s="8"/>
      <c r="P1111" s="17"/>
    </row>
    <row r="1112">
      <c r="A1112" s="5"/>
      <c r="B1112" s="5"/>
      <c r="C1112" s="5"/>
      <c r="D1112" s="5"/>
      <c r="E1112" s="5"/>
      <c r="F1112" s="5"/>
      <c r="G1112" s="5"/>
      <c r="H1112" s="5"/>
      <c r="I1112" s="5"/>
      <c r="J1112" s="22"/>
      <c r="K1112" s="8"/>
      <c r="L1112" s="8"/>
      <c r="M1112" s="8"/>
      <c r="N1112" s="8"/>
      <c r="O1112" s="8"/>
      <c r="P1112" s="17"/>
    </row>
    <row r="1113">
      <c r="A1113" s="5"/>
      <c r="B1113" s="5"/>
      <c r="C1113" s="5"/>
      <c r="D1113" s="5"/>
      <c r="E1113" s="5"/>
      <c r="F1113" s="5"/>
      <c r="G1113" s="5"/>
      <c r="H1113" s="5"/>
      <c r="I1113" s="5"/>
      <c r="J1113" s="22"/>
      <c r="K1113" s="8"/>
      <c r="L1113" s="8"/>
      <c r="M1113" s="8"/>
      <c r="N1113" s="8"/>
      <c r="O1113" s="8"/>
      <c r="P1113" s="17"/>
    </row>
    <row r="1114">
      <c r="A1114" s="5"/>
      <c r="B1114" s="5"/>
      <c r="C1114" s="5"/>
      <c r="D1114" s="5"/>
      <c r="E1114" s="5"/>
      <c r="F1114" s="5"/>
      <c r="G1114" s="5"/>
      <c r="H1114" s="5"/>
      <c r="I1114" s="5"/>
      <c r="J1114" s="22"/>
      <c r="K1114" s="8"/>
      <c r="L1114" s="8"/>
      <c r="M1114" s="8"/>
      <c r="N1114" s="8"/>
      <c r="O1114" s="8"/>
      <c r="P1114" s="17"/>
    </row>
    <row r="1115">
      <c r="A1115" s="5"/>
      <c r="B1115" s="5"/>
      <c r="C1115" s="5"/>
      <c r="D1115" s="5"/>
      <c r="E1115" s="5"/>
      <c r="F1115" s="5"/>
      <c r="G1115" s="5"/>
      <c r="H1115" s="5"/>
      <c r="I1115" s="5"/>
      <c r="J1115" s="22"/>
      <c r="K1115" s="8"/>
      <c r="L1115" s="8"/>
      <c r="M1115" s="8"/>
      <c r="N1115" s="8"/>
      <c r="O1115" s="8"/>
      <c r="P1115" s="17"/>
    </row>
    <row r="1116">
      <c r="A1116" s="5"/>
      <c r="B1116" s="5"/>
      <c r="C1116" s="5"/>
      <c r="D1116" s="5"/>
      <c r="E1116" s="5"/>
      <c r="F1116" s="5"/>
      <c r="G1116" s="5"/>
      <c r="H1116" s="5"/>
      <c r="I1116" s="5"/>
      <c r="J1116" s="22"/>
      <c r="K1116" s="8"/>
      <c r="L1116" s="8"/>
      <c r="M1116" s="8"/>
      <c r="N1116" s="8"/>
      <c r="O1116" s="8"/>
      <c r="P1116" s="17"/>
    </row>
    <row r="1117">
      <c r="A1117" s="5"/>
      <c r="B1117" s="5"/>
      <c r="C1117" s="5"/>
      <c r="D1117" s="5"/>
      <c r="E1117" s="5"/>
      <c r="F1117" s="5"/>
      <c r="G1117" s="5"/>
      <c r="H1117" s="5"/>
      <c r="I1117" s="5"/>
      <c r="J1117" s="22"/>
      <c r="K1117" s="8"/>
      <c r="L1117" s="8"/>
      <c r="M1117" s="8"/>
      <c r="N1117" s="8"/>
      <c r="O1117" s="8"/>
      <c r="P1117" s="17"/>
    </row>
    <row r="1118">
      <c r="A1118" s="5"/>
      <c r="B1118" s="5"/>
      <c r="C1118" s="5"/>
      <c r="D1118" s="5"/>
      <c r="E1118" s="5"/>
      <c r="F1118" s="5"/>
      <c r="G1118" s="5"/>
      <c r="H1118" s="5"/>
      <c r="I1118" s="5"/>
      <c r="J1118" s="22"/>
      <c r="K1118" s="8"/>
      <c r="L1118" s="8"/>
      <c r="M1118" s="8"/>
      <c r="N1118" s="8"/>
      <c r="O1118" s="8"/>
      <c r="P1118" s="17"/>
    </row>
    <row r="1119">
      <c r="A1119" s="5"/>
      <c r="B1119" s="5"/>
      <c r="C1119" s="5"/>
      <c r="D1119" s="5"/>
      <c r="E1119" s="5"/>
      <c r="F1119" s="5"/>
      <c r="G1119" s="5"/>
      <c r="H1119" s="5"/>
      <c r="I1119" s="5"/>
      <c r="J1119" s="22"/>
      <c r="K1119" s="8"/>
      <c r="L1119" s="8"/>
      <c r="M1119" s="8"/>
      <c r="N1119" s="8"/>
      <c r="O1119" s="8"/>
      <c r="P1119" s="17"/>
    </row>
    <row r="1120">
      <c r="A1120" s="5"/>
      <c r="B1120" s="5"/>
      <c r="C1120" s="5"/>
      <c r="D1120" s="5"/>
      <c r="E1120" s="5"/>
      <c r="F1120" s="5"/>
      <c r="G1120" s="5"/>
      <c r="H1120" s="5"/>
      <c r="I1120" s="5"/>
      <c r="J1120" s="22"/>
      <c r="K1120" s="8"/>
      <c r="L1120" s="8"/>
      <c r="M1120" s="8"/>
      <c r="N1120" s="8"/>
      <c r="O1120" s="8"/>
      <c r="P1120" s="17"/>
    </row>
    <row r="1121">
      <c r="A1121" s="5"/>
      <c r="B1121" s="5"/>
      <c r="C1121" s="5"/>
      <c r="D1121" s="5"/>
      <c r="E1121" s="5"/>
      <c r="F1121" s="5"/>
      <c r="G1121" s="5"/>
      <c r="H1121" s="5"/>
      <c r="I1121" s="5"/>
      <c r="J1121" s="22"/>
      <c r="K1121" s="8"/>
      <c r="L1121" s="8"/>
      <c r="M1121" s="8"/>
      <c r="N1121" s="8"/>
      <c r="O1121" s="8"/>
      <c r="P1121" s="17"/>
    </row>
    <row r="1122">
      <c r="A1122" s="5"/>
      <c r="B1122" s="5"/>
      <c r="C1122" s="5"/>
      <c r="D1122" s="5"/>
      <c r="E1122" s="5"/>
      <c r="F1122" s="5"/>
      <c r="G1122" s="5"/>
      <c r="H1122" s="5"/>
      <c r="I1122" s="5"/>
      <c r="J1122" s="22"/>
      <c r="K1122" s="8"/>
      <c r="L1122" s="8"/>
      <c r="M1122" s="8"/>
      <c r="N1122" s="8"/>
      <c r="O1122" s="8"/>
      <c r="P1122" s="17"/>
    </row>
    <row r="1123">
      <c r="A1123" s="5"/>
      <c r="B1123" s="5"/>
      <c r="C1123" s="5"/>
      <c r="D1123" s="5"/>
      <c r="E1123" s="5"/>
      <c r="F1123" s="5"/>
      <c r="G1123" s="5"/>
      <c r="H1123" s="5"/>
      <c r="I1123" s="5"/>
      <c r="J1123" s="22"/>
      <c r="K1123" s="8"/>
      <c r="L1123" s="8"/>
      <c r="M1123" s="8"/>
      <c r="N1123" s="8"/>
      <c r="O1123" s="8"/>
      <c r="P1123" s="17"/>
    </row>
    <row r="1124">
      <c r="A1124" s="5"/>
      <c r="B1124" s="5"/>
      <c r="C1124" s="5"/>
      <c r="D1124" s="5"/>
      <c r="E1124" s="5"/>
      <c r="F1124" s="5"/>
      <c r="G1124" s="5"/>
      <c r="H1124" s="5"/>
      <c r="I1124" s="5"/>
      <c r="J1124" s="22"/>
      <c r="K1124" s="8"/>
      <c r="L1124" s="8"/>
      <c r="M1124" s="8"/>
      <c r="N1124" s="8"/>
      <c r="O1124" s="8"/>
      <c r="P1124" s="17"/>
    </row>
    <row r="1125">
      <c r="A1125" s="5"/>
      <c r="B1125" s="5"/>
      <c r="C1125" s="5"/>
      <c r="D1125" s="5"/>
      <c r="E1125" s="5"/>
      <c r="F1125" s="5"/>
      <c r="G1125" s="5"/>
      <c r="H1125" s="5"/>
      <c r="I1125" s="5"/>
      <c r="J1125" s="22"/>
      <c r="K1125" s="8"/>
      <c r="L1125" s="8"/>
      <c r="M1125" s="8"/>
      <c r="N1125" s="8"/>
      <c r="O1125" s="8"/>
      <c r="P1125" s="17"/>
    </row>
    <row r="1126">
      <c r="A1126" s="5"/>
      <c r="B1126" s="5"/>
      <c r="C1126" s="5"/>
      <c r="D1126" s="5"/>
      <c r="E1126" s="5"/>
      <c r="F1126" s="5"/>
      <c r="G1126" s="5"/>
      <c r="H1126" s="5"/>
      <c r="I1126" s="5"/>
      <c r="J1126" s="22"/>
      <c r="K1126" s="8"/>
      <c r="L1126" s="8"/>
      <c r="M1126" s="8"/>
      <c r="N1126" s="8"/>
      <c r="O1126" s="8"/>
      <c r="P1126" s="17"/>
    </row>
    <row r="1127">
      <c r="A1127" s="5"/>
      <c r="B1127" s="5"/>
      <c r="C1127" s="5"/>
      <c r="D1127" s="5"/>
      <c r="E1127" s="5"/>
      <c r="F1127" s="5"/>
      <c r="G1127" s="5"/>
      <c r="H1127" s="5"/>
      <c r="I1127" s="5"/>
      <c r="J1127" s="22"/>
      <c r="K1127" s="8"/>
      <c r="L1127" s="8"/>
      <c r="M1127" s="8"/>
      <c r="N1127" s="8"/>
      <c r="O1127" s="8"/>
      <c r="P1127" s="17"/>
    </row>
    <row r="1128">
      <c r="A1128" s="5"/>
      <c r="B1128" s="5"/>
      <c r="C1128" s="5"/>
      <c r="D1128" s="5"/>
      <c r="E1128" s="5"/>
      <c r="F1128" s="5"/>
      <c r="G1128" s="5"/>
      <c r="H1128" s="5"/>
      <c r="I1128" s="5"/>
      <c r="J1128" s="22"/>
      <c r="K1128" s="8"/>
      <c r="L1128" s="8"/>
      <c r="M1128" s="8"/>
      <c r="N1128" s="8"/>
      <c r="O1128" s="8"/>
      <c r="P1128" s="17"/>
    </row>
    <row r="1129">
      <c r="A1129" s="5"/>
      <c r="B1129" s="5"/>
      <c r="C1129" s="5"/>
      <c r="D1129" s="5"/>
      <c r="E1129" s="5"/>
      <c r="F1129" s="5"/>
      <c r="G1129" s="5"/>
      <c r="H1129" s="5"/>
      <c r="I1129" s="5"/>
      <c r="J1129" s="22"/>
      <c r="K1129" s="8"/>
      <c r="L1129" s="8"/>
      <c r="M1129" s="8"/>
      <c r="N1129" s="8"/>
      <c r="O1129" s="8"/>
      <c r="P1129" s="17"/>
    </row>
    <row r="1130">
      <c r="A1130" s="5"/>
      <c r="B1130" s="5"/>
      <c r="C1130" s="5"/>
      <c r="D1130" s="5"/>
      <c r="E1130" s="5"/>
      <c r="F1130" s="5"/>
      <c r="G1130" s="5"/>
      <c r="H1130" s="5"/>
      <c r="I1130" s="5"/>
      <c r="J1130" s="22"/>
      <c r="K1130" s="8"/>
      <c r="L1130" s="8"/>
      <c r="M1130" s="8"/>
      <c r="N1130" s="8"/>
      <c r="O1130" s="8"/>
      <c r="P1130" s="17"/>
    </row>
    <row r="1131">
      <c r="A1131" s="5"/>
      <c r="B1131" s="5"/>
      <c r="C1131" s="5"/>
      <c r="D1131" s="5"/>
      <c r="E1131" s="5"/>
      <c r="F1131" s="5"/>
      <c r="G1131" s="5"/>
      <c r="H1131" s="5"/>
      <c r="I1131" s="5"/>
      <c r="J1131" s="22"/>
      <c r="K1131" s="8"/>
      <c r="L1131" s="8"/>
      <c r="M1131" s="8"/>
      <c r="N1131" s="8"/>
      <c r="O1131" s="8"/>
      <c r="P1131" s="17"/>
    </row>
    <row r="1132">
      <c r="A1132" s="5"/>
      <c r="B1132" s="5"/>
      <c r="C1132" s="5"/>
      <c r="D1132" s="5"/>
      <c r="E1132" s="5"/>
      <c r="F1132" s="5"/>
      <c r="G1132" s="5"/>
      <c r="H1132" s="5"/>
      <c r="I1132" s="5"/>
      <c r="J1132" s="22"/>
      <c r="K1132" s="8"/>
      <c r="L1132" s="8"/>
      <c r="M1132" s="8"/>
      <c r="N1132" s="8"/>
      <c r="O1132" s="8"/>
      <c r="P1132" s="17"/>
    </row>
    <row r="1133">
      <c r="A1133" s="5"/>
      <c r="B1133" s="5"/>
      <c r="C1133" s="5"/>
      <c r="D1133" s="5"/>
      <c r="E1133" s="5"/>
      <c r="F1133" s="5"/>
      <c r="G1133" s="5"/>
      <c r="H1133" s="5"/>
      <c r="I1133" s="5"/>
      <c r="J1133" s="22"/>
      <c r="K1133" s="8"/>
      <c r="L1133" s="8"/>
      <c r="M1133" s="8"/>
      <c r="N1133" s="8"/>
      <c r="O1133" s="8"/>
      <c r="P1133" s="17"/>
    </row>
    <row r="1134">
      <c r="A1134" s="5"/>
      <c r="B1134" s="5"/>
      <c r="C1134" s="5"/>
      <c r="D1134" s="5"/>
      <c r="E1134" s="5"/>
      <c r="F1134" s="5"/>
      <c r="G1134" s="5"/>
      <c r="H1134" s="5"/>
      <c r="I1134" s="5"/>
      <c r="J1134" s="22"/>
      <c r="K1134" s="8"/>
      <c r="L1134" s="8"/>
      <c r="M1134" s="8"/>
      <c r="N1134" s="8"/>
      <c r="O1134" s="8"/>
      <c r="P1134" s="17"/>
    </row>
    <row r="1135">
      <c r="A1135" s="5"/>
      <c r="B1135" s="5"/>
      <c r="C1135" s="5"/>
      <c r="D1135" s="5"/>
      <c r="E1135" s="5"/>
      <c r="F1135" s="5"/>
      <c r="G1135" s="5"/>
      <c r="H1135" s="5"/>
      <c r="I1135" s="5"/>
      <c r="J1135" s="22"/>
      <c r="K1135" s="8"/>
      <c r="L1135" s="8"/>
      <c r="M1135" s="8"/>
      <c r="N1135" s="8"/>
      <c r="O1135" s="8"/>
      <c r="P1135" s="17"/>
    </row>
    <row r="1136">
      <c r="A1136" s="5"/>
      <c r="B1136" s="5"/>
      <c r="C1136" s="5"/>
      <c r="D1136" s="5"/>
      <c r="E1136" s="5"/>
      <c r="F1136" s="5"/>
      <c r="G1136" s="5"/>
      <c r="H1136" s="5"/>
      <c r="I1136" s="5"/>
      <c r="J1136" s="22"/>
      <c r="K1136" s="8"/>
      <c r="L1136" s="8"/>
      <c r="M1136" s="8"/>
      <c r="N1136" s="8"/>
      <c r="O1136" s="8"/>
      <c r="P1136" s="17"/>
    </row>
    <row r="1137">
      <c r="A1137" s="5"/>
      <c r="B1137" s="5"/>
      <c r="C1137" s="5"/>
      <c r="D1137" s="5"/>
      <c r="E1137" s="5"/>
      <c r="F1137" s="5"/>
      <c r="G1137" s="5"/>
      <c r="H1137" s="5"/>
      <c r="I1137" s="5"/>
      <c r="J1137" s="22"/>
      <c r="K1137" s="8"/>
      <c r="L1137" s="8"/>
      <c r="M1137" s="8"/>
      <c r="N1137" s="8"/>
      <c r="O1137" s="8"/>
      <c r="P1137" s="17"/>
    </row>
    <row r="1138">
      <c r="A1138" s="5"/>
      <c r="B1138" s="5"/>
      <c r="C1138" s="5"/>
      <c r="D1138" s="5"/>
      <c r="E1138" s="5"/>
      <c r="F1138" s="5"/>
      <c r="G1138" s="5"/>
      <c r="H1138" s="5"/>
      <c r="I1138" s="5"/>
      <c r="J1138" s="22"/>
      <c r="K1138" s="8"/>
      <c r="L1138" s="8"/>
      <c r="M1138" s="8"/>
      <c r="N1138" s="8"/>
      <c r="O1138" s="8"/>
      <c r="P1138" s="17"/>
    </row>
    <row r="1139">
      <c r="A1139" s="5"/>
      <c r="B1139" s="5"/>
      <c r="C1139" s="5"/>
      <c r="D1139" s="5"/>
      <c r="E1139" s="5"/>
      <c r="F1139" s="5"/>
      <c r="G1139" s="5"/>
      <c r="H1139" s="5"/>
      <c r="I1139" s="5"/>
      <c r="J1139" s="22"/>
      <c r="K1139" s="8"/>
      <c r="L1139" s="8"/>
      <c r="M1139" s="8"/>
      <c r="N1139" s="8"/>
      <c r="O1139" s="8"/>
      <c r="P1139" s="17"/>
    </row>
    <row r="1140">
      <c r="A1140" s="5"/>
      <c r="B1140" s="5"/>
      <c r="C1140" s="5"/>
      <c r="D1140" s="5"/>
      <c r="E1140" s="5"/>
      <c r="F1140" s="5"/>
      <c r="G1140" s="5"/>
      <c r="H1140" s="5"/>
      <c r="I1140" s="5"/>
      <c r="J1140" s="22"/>
      <c r="K1140" s="8"/>
      <c r="L1140" s="8"/>
      <c r="M1140" s="8"/>
      <c r="N1140" s="8"/>
      <c r="O1140" s="8"/>
      <c r="P1140" s="17"/>
    </row>
    <row r="1141">
      <c r="A1141" s="5"/>
      <c r="B1141" s="5"/>
      <c r="C1141" s="5"/>
      <c r="D1141" s="5"/>
      <c r="E1141" s="5"/>
      <c r="F1141" s="5"/>
      <c r="G1141" s="5"/>
      <c r="H1141" s="5"/>
      <c r="I1141" s="5"/>
      <c r="J1141" s="22"/>
      <c r="K1141" s="8"/>
      <c r="L1141" s="8"/>
      <c r="M1141" s="8"/>
      <c r="N1141" s="8"/>
      <c r="O1141" s="8"/>
      <c r="P1141" s="17"/>
    </row>
    <row r="1142">
      <c r="A1142" s="5"/>
      <c r="B1142" s="5"/>
      <c r="C1142" s="5"/>
      <c r="D1142" s="5"/>
      <c r="E1142" s="5"/>
      <c r="F1142" s="5"/>
      <c r="G1142" s="5"/>
      <c r="H1142" s="5"/>
      <c r="I1142" s="5"/>
      <c r="J1142" s="22"/>
      <c r="K1142" s="8"/>
      <c r="L1142" s="8"/>
      <c r="M1142" s="8"/>
      <c r="N1142" s="8"/>
      <c r="O1142" s="8"/>
      <c r="P1142" s="17"/>
    </row>
    <row r="1143">
      <c r="A1143" s="5"/>
      <c r="B1143" s="5"/>
      <c r="C1143" s="5"/>
      <c r="D1143" s="5"/>
      <c r="E1143" s="5"/>
      <c r="F1143" s="5"/>
      <c r="G1143" s="5"/>
      <c r="H1143" s="5"/>
      <c r="I1143" s="5"/>
      <c r="J1143" s="22"/>
      <c r="K1143" s="8"/>
      <c r="L1143" s="8"/>
      <c r="M1143" s="8"/>
      <c r="N1143" s="8"/>
      <c r="O1143" s="8"/>
      <c r="P1143" s="17"/>
    </row>
    <row r="1144">
      <c r="A1144" s="5"/>
      <c r="B1144" s="5"/>
      <c r="C1144" s="5"/>
      <c r="D1144" s="5"/>
      <c r="E1144" s="5"/>
      <c r="F1144" s="5"/>
      <c r="G1144" s="5"/>
      <c r="H1144" s="5"/>
      <c r="I1144" s="5"/>
      <c r="J1144" s="22"/>
      <c r="K1144" s="8"/>
      <c r="L1144" s="8"/>
      <c r="M1144" s="8"/>
      <c r="N1144" s="8"/>
      <c r="O1144" s="8"/>
      <c r="P1144" s="17"/>
    </row>
    <row r="1145">
      <c r="A1145" s="5"/>
      <c r="B1145" s="5"/>
      <c r="C1145" s="5"/>
      <c r="D1145" s="5"/>
      <c r="E1145" s="5"/>
      <c r="F1145" s="5"/>
      <c r="G1145" s="5"/>
      <c r="H1145" s="5"/>
      <c r="I1145" s="5"/>
      <c r="J1145" s="22"/>
      <c r="K1145" s="8"/>
      <c r="L1145" s="8"/>
      <c r="M1145" s="8"/>
      <c r="N1145" s="8"/>
      <c r="O1145" s="8"/>
      <c r="P1145" s="17"/>
    </row>
    <row r="1146">
      <c r="A1146" s="5"/>
      <c r="B1146" s="5"/>
      <c r="C1146" s="5"/>
      <c r="D1146" s="5"/>
      <c r="E1146" s="5"/>
      <c r="F1146" s="5"/>
      <c r="G1146" s="5"/>
      <c r="H1146" s="5"/>
      <c r="I1146" s="5"/>
      <c r="J1146" s="22"/>
      <c r="K1146" s="8"/>
      <c r="L1146" s="8"/>
      <c r="M1146" s="8"/>
      <c r="N1146" s="8"/>
      <c r="O1146" s="8"/>
      <c r="P1146" s="17"/>
    </row>
    <row r="1147">
      <c r="A1147" s="5"/>
      <c r="B1147" s="5"/>
      <c r="C1147" s="5"/>
      <c r="D1147" s="5"/>
      <c r="E1147" s="5"/>
      <c r="F1147" s="5"/>
      <c r="G1147" s="5"/>
      <c r="H1147" s="5"/>
      <c r="I1147" s="5"/>
      <c r="J1147" s="22"/>
      <c r="K1147" s="8"/>
      <c r="L1147" s="8"/>
      <c r="M1147" s="8"/>
      <c r="N1147" s="8"/>
      <c r="O1147" s="8"/>
      <c r="P1147" s="17"/>
    </row>
    <row r="1148">
      <c r="A1148" s="5"/>
      <c r="B1148" s="5"/>
      <c r="C1148" s="5"/>
      <c r="D1148" s="5"/>
      <c r="E1148" s="5"/>
      <c r="F1148" s="5"/>
      <c r="G1148" s="5"/>
      <c r="H1148" s="5"/>
      <c r="I1148" s="5"/>
      <c r="J1148" s="22"/>
      <c r="K1148" s="8"/>
      <c r="L1148" s="8"/>
      <c r="M1148" s="8"/>
      <c r="N1148" s="8"/>
      <c r="O1148" s="8"/>
      <c r="P1148" s="17"/>
    </row>
    <row r="1149">
      <c r="A1149" s="5"/>
      <c r="B1149" s="5"/>
      <c r="C1149" s="5"/>
      <c r="D1149" s="5"/>
      <c r="E1149" s="5"/>
      <c r="F1149" s="5"/>
      <c r="G1149" s="5"/>
      <c r="H1149" s="5"/>
      <c r="I1149" s="5"/>
      <c r="J1149" s="22"/>
      <c r="K1149" s="8"/>
      <c r="L1149" s="8"/>
      <c r="M1149" s="8"/>
      <c r="N1149" s="8"/>
      <c r="O1149" s="8"/>
      <c r="P1149" s="17"/>
    </row>
    <row r="1150">
      <c r="A1150" s="5"/>
      <c r="B1150" s="5"/>
      <c r="C1150" s="5"/>
      <c r="D1150" s="5"/>
      <c r="E1150" s="5"/>
      <c r="F1150" s="5"/>
      <c r="G1150" s="5"/>
      <c r="H1150" s="5"/>
      <c r="I1150" s="5"/>
      <c r="J1150" s="22"/>
      <c r="K1150" s="8"/>
      <c r="L1150" s="8"/>
      <c r="M1150" s="8"/>
      <c r="N1150" s="8"/>
      <c r="O1150" s="8"/>
      <c r="P1150" s="17"/>
    </row>
    <row r="1151">
      <c r="A1151" s="5"/>
      <c r="B1151" s="5"/>
      <c r="C1151" s="5"/>
      <c r="D1151" s="5"/>
      <c r="E1151" s="5"/>
      <c r="F1151" s="5"/>
      <c r="G1151" s="5"/>
      <c r="H1151" s="5"/>
      <c r="I1151" s="5"/>
      <c r="J1151" s="22"/>
      <c r="K1151" s="8"/>
      <c r="L1151" s="8"/>
      <c r="M1151" s="8"/>
      <c r="N1151" s="8"/>
      <c r="O1151" s="8"/>
      <c r="P1151" s="17"/>
    </row>
    <row r="1152">
      <c r="A1152" s="5"/>
      <c r="B1152" s="5"/>
      <c r="C1152" s="5"/>
      <c r="D1152" s="5"/>
      <c r="E1152" s="5"/>
      <c r="F1152" s="5"/>
      <c r="G1152" s="5"/>
      <c r="H1152" s="5"/>
      <c r="I1152" s="5"/>
      <c r="J1152" s="22"/>
      <c r="K1152" s="8"/>
      <c r="L1152" s="8"/>
      <c r="M1152" s="8"/>
      <c r="N1152" s="8"/>
      <c r="O1152" s="8"/>
      <c r="P1152" s="17"/>
    </row>
    <row r="1153">
      <c r="A1153" s="5"/>
      <c r="B1153" s="5"/>
      <c r="C1153" s="5"/>
      <c r="D1153" s="5"/>
      <c r="E1153" s="5"/>
      <c r="F1153" s="5"/>
      <c r="G1153" s="5"/>
      <c r="H1153" s="5"/>
      <c r="I1153" s="5"/>
      <c r="J1153" s="22"/>
      <c r="K1153" s="8"/>
      <c r="L1153" s="8"/>
      <c r="M1153" s="8"/>
      <c r="N1153" s="8"/>
      <c r="O1153" s="8"/>
      <c r="P1153" s="17"/>
    </row>
    <row r="1154">
      <c r="A1154" s="5"/>
      <c r="B1154" s="5"/>
      <c r="C1154" s="5"/>
      <c r="D1154" s="5"/>
      <c r="E1154" s="5"/>
      <c r="F1154" s="5"/>
      <c r="G1154" s="5"/>
      <c r="H1154" s="5"/>
      <c r="I1154" s="5"/>
      <c r="J1154" s="22"/>
      <c r="K1154" s="8"/>
      <c r="L1154" s="8"/>
      <c r="M1154" s="8"/>
      <c r="N1154" s="8"/>
      <c r="O1154" s="8"/>
      <c r="P1154" s="17"/>
    </row>
    <row r="1155">
      <c r="A1155" s="5"/>
      <c r="B1155" s="5"/>
      <c r="C1155" s="5"/>
      <c r="D1155" s="5"/>
      <c r="E1155" s="5"/>
      <c r="F1155" s="5"/>
      <c r="G1155" s="5"/>
      <c r="H1155" s="5"/>
      <c r="I1155" s="5"/>
      <c r="J1155" s="22"/>
      <c r="K1155" s="8"/>
      <c r="L1155" s="8"/>
      <c r="M1155" s="8"/>
      <c r="N1155" s="8"/>
      <c r="O1155" s="8"/>
      <c r="P1155" s="17"/>
    </row>
    <row r="1156">
      <c r="A1156" s="5"/>
      <c r="B1156" s="5"/>
      <c r="C1156" s="5"/>
      <c r="D1156" s="5"/>
      <c r="E1156" s="5"/>
      <c r="F1156" s="5"/>
      <c r="G1156" s="5"/>
      <c r="H1156" s="5"/>
      <c r="I1156" s="5"/>
      <c r="J1156" s="22"/>
      <c r="K1156" s="8"/>
      <c r="L1156" s="8"/>
      <c r="M1156" s="8"/>
      <c r="N1156" s="8"/>
      <c r="O1156" s="8"/>
      <c r="P1156" s="17"/>
    </row>
    <row r="1157">
      <c r="A1157" s="5"/>
      <c r="B1157" s="5"/>
      <c r="C1157" s="5"/>
      <c r="D1157" s="5"/>
      <c r="E1157" s="5"/>
      <c r="F1157" s="5"/>
      <c r="G1157" s="5"/>
      <c r="H1157" s="5"/>
      <c r="I1157" s="5"/>
      <c r="J1157" s="22"/>
      <c r="K1157" s="8"/>
      <c r="L1157" s="8"/>
      <c r="M1157" s="8"/>
      <c r="N1157" s="8"/>
      <c r="O1157" s="8"/>
      <c r="P1157" s="17"/>
    </row>
    <row r="1158">
      <c r="A1158" s="5"/>
      <c r="B1158" s="5"/>
      <c r="C1158" s="5"/>
      <c r="D1158" s="5"/>
      <c r="E1158" s="5"/>
      <c r="F1158" s="5"/>
      <c r="G1158" s="5"/>
      <c r="H1158" s="5"/>
      <c r="I1158" s="5"/>
      <c r="J1158" s="22"/>
      <c r="K1158" s="8"/>
      <c r="L1158" s="8"/>
      <c r="M1158" s="8"/>
      <c r="N1158" s="8"/>
      <c r="O1158" s="8"/>
      <c r="P1158" s="17"/>
    </row>
    <row r="1159">
      <c r="A1159" s="5"/>
      <c r="B1159" s="5"/>
      <c r="C1159" s="5"/>
      <c r="D1159" s="5"/>
      <c r="E1159" s="5"/>
      <c r="F1159" s="5"/>
      <c r="G1159" s="5"/>
      <c r="H1159" s="5"/>
      <c r="I1159" s="5"/>
      <c r="J1159" s="22"/>
      <c r="K1159" s="8"/>
      <c r="L1159" s="8"/>
      <c r="M1159" s="8"/>
      <c r="N1159" s="8"/>
      <c r="O1159" s="8"/>
      <c r="P1159" s="17"/>
    </row>
    <row r="1160">
      <c r="A1160" s="5"/>
      <c r="B1160" s="5"/>
      <c r="C1160" s="5"/>
      <c r="D1160" s="5"/>
      <c r="E1160" s="5"/>
      <c r="F1160" s="5"/>
      <c r="G1160" s="5"/>
      <c r="H1160" s="5"/>
      <c r="I1160" s="5"/>
      <c r="J1160" s="22"/>
      <c r="K1160" s="8"/>
      <c r="L1160" s="8"/>
      <c r="M1160" s="8"/>
      <c r="N1160" s="8"/>
      <c r="O1160" s="8"/>
      <c r="P1160" s="17"/>
    </row>
    <row r="1161">
      <c r="A1161" s="5"/>
      <c r="B1161" s="5"/>
      <c r="C1161" s="5"/>
      <c r="D1161" s="5"/>
      <c r="E1161" s="5"/>
      <c r="F1161" s="5"/>
      <c r="G1161" s="5"/>
      <c r="H1161" s="5"/>
      <c r="I1161" s="5"/>
      <c r="J1161" s="22"/>
      <c r="K1161" s="8"/>
      <c r="L1161" s="8"/>
      <c r="M1161" s="8"/>
      <c r="N1161" s="8"/>
      <c r="O1161" s="8"/>
      <c r="P1161" s="17"/>
    </row>
    <row r="1162">
      <c r="A1162" s="5"/>
      <c r="B1162" s="5"/>
      <c r="C1162" s="5"/>
      <c r="D1162" s="5"/>
      <c r="E1162" s="5"/>
      <c r="F1162" s="5"/>
      <c r="G1162" s="5"/>
      <c r="H1162" s="5"/>
      <c r="I1162" s="5"/>
      <c r="J1162" s="22"/>
      <c r="K1162" s="8"/>
      <c r="L1162" s="8"/>
      <c r="M1162" s="8"/>
      <c r="N1162" s="8"/>
      <c r="O1162" s="8"/>
      <c r="P1162" s="17"/>
    </row>
    <row r="1163">
      <c r="A1163" s="5"/>
      <c r="B1163" s="5"/>
      <c r="C1163" s="5"/>
      <c r="D1163" s="5"/>
      <c r="E1163" s="5"/>
      <c r="F1163" s="5"/>
      <c r="G1163" s="5"/>
      <c r="H1163" s="5"/>
      <c r="I1163" s="5"/>
      <c r="J1163" s="22"/>
      <c r="K1163" s="8"/>
      <c r="L1163" s="8"/>
      <c r="M1163" s="8"/>
      <c r="N1163" s="8"/>
      <c r="O1163" s="8"/>
      <c r="P1163" s="17"/>
    </row>
    <row r="1164">
      <c r="A1164" s="5"/>
      <c r="B1164" s="5"/>
      <c r="C1164" s="5"/>
      <c r="D1164" s="5"/>
      <c r="E1164" s="5"/>
      <c r="F1164" s="5"/>
      <c r="G1164" s="5"/>
      <c r="H1164" s="5"/>
      <c r="I1164" s="5"/>
      <c r="J1164" s="22"/>
      <c r="K1164" s="8"/>
      <c r="L1164" s="8"/>
      <c r="M1164" s="8"/>
      <c r="N1164" s="8"/>
      <c r="O1164" s="8"/>
      <c r="P1164" s="17"/>
    </row>
    <row r="1165">
      <c r="A1165" s="5"/>
      <c r="B1165" s="5"/>
      <c r="C1165" s="5"/>
      <c r="D1165" s="5"/>
      <c r="E1165" s="5"/>
      <c r="F1165" s="5"/>
      <c r="G1165" s="5"/>
      <c r="H1165" s="5"/>
      <c r="I1165" s="5"/>
      <c r="J1165" s="22"/>
      <c r="K1165" s="8"/>
      <c r="L1165" s="8"/>
      <c r="M1165" s="8"/>
      <c r="N1165" s="8"/>
      <c r="O1165" s="8"/>
      <c r="P1165" s="17"/>
    </row>
    <row r="1166">
      <c r="A1166" s="5"/>
      <c r="B1166" s="5"/>
      <c r="C1166" s="5"/>
      <c r="D1166" s="5"/>
      <c r="E1166" s="5"/>
      <c r="F1166" s="5"/>
      <c r="G1166" s="5"/>
      <c r="H1166" s="5"/>
      <c r="I1166" s="5"/>
      <c r="J1166" s="22"/>
      <c r="K1166" s="8"/>
      <c r="L1166" s="8"/>
      <c r="M1166" s="8"/>
      <c r="N1166" s="8"/>
      <c r="O1166" s="8"/>
      <c r="P1166" s="17"/>
    </row>
    <row r="1167">
      <c r="A1167" s="5"/>
      <c r="B1167" s="5"/>
      <c r="C1167" s="5"/>
      <c r="D1167" s="5"/>
      <c r="E1167" s="5"/>
      <c r="F1167" s="5"/>
      <c r="G1167" s="5"/>
      <c r="H1167" s="5"/>
      <c r="I1167" s="5"/>
      <c r="J1167" s="22"/>
      <c r="K1167" s="8"/>
      <c r="L1167" s="8"/>
      <c r="M1167" s="8"/>
      <c r="N1167" s="8"/>
      <c r="O1167" s="8"/>
      <c r="P1167" s="17"/>
    </row>
    <row r="1168">
      <c r="A1168" s="5"/>
      <c r="B1168" s="5"/>
      <c r="C1168" s="5"/>
      <c r="D1168" s="5"/>
      <c r="E1168" s="5"/>
      <c r="F1168" s="5"/>
      <c r="G1168" s="5"/>
      <c r="H1168" s="5"/>
      <c r="I1168" s="5"/>
      <c r="J1168" s="22"/>
      <c r="K1168" s="8"/>
      <c r="L1168" s="8"/>
      <c r="M1168" s="8"/>
      <c r="N1168" s="8"/>
      <c r="O1168" s="8"/>
      <c r="P1168" s="17"/>
    </row>
    <row r="1169">
      <c r="A1169" s="5"/>
      <c r="B1169" s="5"/>
      <c r="C1169" s="5"/>
      <c r="D1169" s="5"/>
      <c r="E1169" s="5"/>
      <c r="F1169" s="5"/>
      <c r="G1169" s="5"/>
      <c r="H1169" s="5"/>
      <c r="I1169" s="5"/>
      <c r="J1169" s="22"/>
      <c r="K1169" s="8"/>
      <c r="L1169" s="8"/>
      <c r="M1169" s="8"/>
      <c r="N1169" s="8"/>
      <c r="O1169" s="8"/>
      <c r="P1169" s="17"/>
    </row>
    <row r="1170">
      <c r="A1170" s="5"/>
      <c r="B1170" s="5"/>
      <c r="C1170" s="5"/>
      <c r="D1170" s="5"/>
      <c r="E1170" s="5"/>
      <c r="F1170" s="5"/>
      <c r="G1170" s="5"/>
      <c r="H1170" s="5"/>
      <c r="I1170" s="5"/>
      <c r="J1170" s="22"/>
      <c r="K1170" s="8"/>
      <c r="L1170" s="8"/>
      <c r="M1170" s="8"/>
      <c r="N1170" s="8"/>
      <c r="O1170" s="8"/>
      <c r="P1170" s="17"/>
    </row>
    <row r="1171">
      <c r="A1171" s="5"/>
      <c r="B1171" s="5"/>
      <c r="C1171" s="5"/>
      <c r="D1171" s="5"/>
      <c r="E1171" s="5"/>
      <c r="F1171" s="5"/>
      <c r="G1171" s="5"/>
      <c r="H1171" s="5"/>
      <c r="I1171" s="5"/>
      <c r="J1171" s="22"/>
      <c r="K1171" s="8"/>
      <c r="L1171" s="8"/>
      <c r="M1171" s="8"/>
      <c r="N1171" s="8"/>
      <c r="O1171" s="8"/>
      <c r="P1171" s="17"/>
    </row>
    <row r="1172">
      <c r="A1172" s="5"/>
      <c r="B1172" s="5"/>
      <c r="C1172" s="5"/>
      <c r="D1172" s="5"/>
      <c r="E1172" s="5"/>
      <c r="F1172" s="5"/>
      <c r="G1172" s="5"/>
      <c r="H1172" s="5"/>
      <c r="I1172" s="5"/>
      <c r="J1172" s="22"/>
      <c r="K1172" s="8"/>
      <c r="L1172" s="8"/>
      <c r="M1172" s="8"/>
      <c r="N1172" s="8"/>
      <c r="O1172" s="8"/>
      <c r="P1172" s="17"/>
    </row>
    <row r="1173">
      <c r="A1173" s="5"/>
      <c r="B1173" s="5"/>
      <c r="C1173" s="5"/>
      <c r="D1173" s="5"/>
      <c r="E1173" s="5"/>
      <c r="F1173" s="5"/>
      <c r="G1173" s="5"/>
      <c r="H1173" s="5"/>
      <c r="I1173" s="5"/>
      <c r="J1173" s="22"/>
      <c r="K1173" s="8"/>
      <c r="L1173" s="8"/>
      <c r="M1173" s="8"/>
      <c r="N1173" s="8"/>
      <c r="O1173" s="8"/>
      <c r="P1173" s="17"/>
    </row>
    <row r="1174">
      <c r="A1174" s="5"/>
      <c r="B1174" s="5"/>
      <c r="C1174" s="5"/>
      <c r="D1174" s="5"/>
      <c r="E1174" s="5"/>
      <c r="F1174" s="5"/>
      <c r="G1174" s="5"/>
      <c r="H1174" s="5"/>
      <c r="I1174" s="5"/>
      <c r="J1174" s="22"/>
      <c r="K1174" s="8"/>
      <c r="L1174" s="8"/>
      <c r="M1174" s="8"/>
      <c r="N1174" s="8"/>
      <c r="O1174" s="8"/>
      <c r="P1174" s="17"/>
    </row>
    <row r="1175">
      <c r="A1175" s="5"/>
      <c r="B1175" s="5"/>
      <c r="C1175" s="5"/>
      <c r="D1175" s="5"/>
      <c r="E1175" s="5"/>
      <c r="F1175" s="5"/>
      <c r="G1175" s="5"/>
      <c r="H1175" s="5"/>
      <c r="I1175" s="5"/>
      <c r="J1175" s="22"/>
      <c r="K1175" s="8"/>
      <c r="L1175" s="8"/>
      <c r="M1175" s="8"/>
      <c r="N1175" s="8"/>
      <c r="O1175" s="8"/>
      <c r="P1175" s="17"/>
    </row>
    <row r="1176">
      <c r="A1176" s="5"/>
      <c r="B1176" s="5"/>
      <c r="C1176" s="5"/>
      <c r="D1176" s="5"/>
      <c r="E1176" s="5"/>
      <c r="F1176" s="5"/>
      <c r="G1176" s="5"/>
      <c r="H1176" s="5"/>
      <c r="I1176" s="5"/>
      <c r="J1176" s="22"/>
      <c r="K1176" s="8"/>
      <c r="L1176" s="8"/>
      <c r="M1176" s="8"/>
      <c r="N1176" s="8"/>
      <c r="O1176" s="8"/>
      <c r="P1176" s="17"/>
    </row>
    <row r="1177">
      <c r="A1177" s="5"/>
      <c r="B1177" s="5"/>
      <c r="C1177" s="5"/>
      <c r="D1177" s="5"/>
      <c r="E1177" s="5"/>
      <c r="F1177" s="5"/>
      <c r="G1177" s="5"/>
      <c r="H1177" s="5"/>
      <c r="I1177" s="5"/>
      <c r="J1177" s="22"/>
      <c r="K1177" s="8"/>
      <c r="L1177" s="8"/>
      <c r="M1177" s="8"/>
      <c r="N1177" s="8"/>
      <c r="O1177" s="8"/>
      <c r="P1177" s="17"/>
    </row>
    <row r="1178">
      <c r="A1178" s="5"/>
      <c r="B1178" s="5"/>
      <c r="C1178" s="5"/>
      <c r="D1178" s="5"/>
      <c r="E1178" s="5"/>
      <c r="F1178" s="5"/>
      <c r="G1178" s="5"/>
      <c r="H1178" s="5"/>
      <c r="I1178" s="5"/>
      <c r="J1178" s="22"/>
      <c r="K1178" s="8"/>
      <c r="L1178" s="8"/>
      <c r="M1178" s="8"/>
      <c r="N1178" s="8"/>
      <c r="O1178" s="8"/>
      <c r="P1178" s="17"/>
    </row>
    <row r="1179">
      <c r="A1179" s="5"/>
      <c r="B1179" s="5"/>
      <c r="C1179" s="5"/>
      <c r="D1179" s="5"/>
      <c r="E1179" s="5"/>
      <c r="F1179" s="5"/>
      <c r="G1179" s="5"/>
      <c r="H1179" s="5"/>
      <c r="I1179" s="5"/>
      <c r="J1179" s="22"/>
      <c r="K1179" s="8"/>
      <c r="L1179" s="8"/>
      <c r="M1179" s="8"/>
      <c r="N1179" s="8"/>
      <c r="O1179" s="8"/>
      <c r="P1179" s="17"/>
    </row>
    <row r="1180">
      <c r="A1180" s="5"/>
      <c r="B1180" s="5"/>
      <c r="C1180" s="5"/>
      <c r="D1180" s="5"/>
      <c r="E1180" s="5"/>
      <c r="F1180" s="5"/>
      <c r="G1180" s="5"/>
      <c r="H1180" s="5"/>
      <c r="I1180" s="5"/>
      <c r="J1180" s="22"/>
      <c r="K1180" s="8"/>
      <c r="L1180" s="8"/>
      <c r="M1180" s="8"/>
      <c r="N1180" s="8"/>
      <c r="O1180" s="8"/>
      <c r="P1180" s="17"/>
    </row>
    <row r="1181">
      <c r="A1181" s="5"/>
      <c r="B1181" s="5"/>
      <c r="C1181" s="5"/>
      <c r="D1181" s="5"/>
      <c r="E1181" s="5"/>
      <c r="F1181" s="5"/>
      <c r="G1181" s="5"/>
      <c r="H1181" s="5"/>
      <c r="I1181" s="5"/>
      <c r="J1181" s="22"/>
      <c r="K1181" s="8"/>
      <c r="L1181" s="8"/>
      <c r="M1181" s="8"/>
      <c r="N1181" s="8"/>
      <c r="O1181" s="8"/>
      <c r="P1181" s="17"/>
    </row>
    <row r="1182">
      <c r="A1182" s="5"/>
      <c r="B1182" s="5"/>
      <c r="C1182" s="5"/>
      <c r="D1182" s="5"/>
      <c r="E1182" s="5"/>
      <c r="F1182" s="5"/>
      <c r="G1182" s="5"/>
      <c r="H1182" s="5"/>
      <c r="I1182" s="5"/>
      <c r="J1182" s="22"/>
      <c r="K1182" s="8"/>
      <c r="L1182" s="8"/>
      <c r="M1182" s="8"/>
      <c r="N1182" s="8"/>
      <c r="O1182" s="8"/>
      <c r="P1182" s="17"/>
    </row>
    <row r="1183">
      <c r="A1183" s="5"/>
      <c r="B1183" s="5"/>
      <c r="C1183" s="5"/>
      <c r="D1183" s="5"/>
      <c r="E1183" s="5"/>
      <c r="F1183" s="5"/>
      <c r="G1183" s="5"/>
      <c r="H1183" s="5"/>
      <c r="I1183" s="5"/>
      <c r="J1183" s="22"/>
      <c r="K1183" s="8"/>
      <c r="L1183" s="8"/>
      <c r="M1183" s="8"/>
      <c r="N1183" s="8"/>
      <c r="O1183" s="8"/>
      <c r="P1183" s="17"/>
    </row>
    <row r="1184">
      <c r="A1184" s="5"/>
      <c r="B1184" s="5"/>
      <c r="C1184" s="5"/>
      <c r="D1184" s="5"/>
      <c r="E1184" s="5"/>
      <c r="F1184" s="5"/>
      <c r="G1184" s="5"/>
      <c r="H1184" s="5"/>
      <c r="I1184" s="5"/>
      <c r="J1184" s="22"/>
      <c r="K1184" s="8"/>
      <c r="L1184" s="8"/>
      <c r="M1184" s="8"/>
      <c r="N1184" s="8"/>
      <c r="O1184" s="8"/>
      <c r="P1184" s="17"/>
    </row>
    <row r="1185">
      <c r="A1185" s="5"/>
      <c r="B1185" s="5"/>
      <c r="C1185" s="5"/>
      <c r="D1185" s="5"/>
      <c r="E1185" s="5"/>
      <c r="F1185" s="5"/>
      <c r="G1185" s="5"/>
      <c r="H1185" s="5"/>
      <c r="I1185" s="5"/>
      <c r="J1185" s="22"/>
      <c r="K1185" s="8"/>
      <c r="L1185" s="8"/>
      <c r="M1185" s="8"/>
      <c r="N1185" s="8"/>
      <c r="O1185" s="8"/>
      <c r="P1185" s="17"/>
    </row>
    <row r="1186">
      <c r="A1186" s="5"/>
      <c r="B1186" s="5"/>
      <c r="C1186" s="5"/>
      <c r="D1186" s="5"/>
      <c r="E1186" s="5"/>
      <c r="F1186" s="5"/>
      <c r="G1186" s="5"/>
      <c r="H1186" s="5"/>
      <c r="I1186" s="5"/>
      <c r="J1186" s="22"/>
      <c r="K1186" s="8"/>
      <c r="L1186" s="8"/>
      <c r="M1186" s="8"/>
      <c r="N1186" s="8"/>
      <c r="O1186" s="8"/>
      <c r="P1186" s="17"/>
    </row>
    <row r="1187">
      <c r="A1187" s="5"/>
      <c r="B1187" s="5"/>
      <c r="C1187" s="5"/>
      <c r="D1187" s="5"/>
      <c r="E1187" s="5"/>
      <c r="F1187" s="5"/>
      <c r="G1187" s="5"/>
      <c r="H1187" s="5"/>
      <c r="I1187" s="5"/>
      <c r="J1187" s="22"/>
      <c r="K1187" s="8"/>
      <c r="L1187" s="8"/>
      <c r="M1187" s="8"/>
      <c r="N1187" s="8"/>
      <c r="O1187" s="8"/>
      <c r="P1187" s="17"/>
    </row>
    <row r="1188">
      <c r="A1188" s="5"/>
      <c r="B1188" s="5"/>
      <c r="C1188" s="5"/>
      <c r="D1188" s="5"/>
      <c r="E1188" s="5"/>
      <c r="F1188" s="5"/>
      <c r="G1188" s="5"/>
      <c r="H1188" s="5"/>
      <c r="I1188" s="5"/>
      <c r="J1188" s="22"/>
      <c r="K1188" s="8"/>
      <c r="L1188" s="8"/>
      <c r="M1188" s="8"/>
      <c r="N1188" s="8"/>
      <c r="O1188" s="8"/>
      <c r="P1188" s="17"/>
    </row>
    <row r="1189">
      <c r="A1189" s="5"/>
      <c r="B1189" s="5"/>
      <c r="C1189" s="5"/>
      <c r="D1189" s="5"/>
      <c r="E1189" s="5"/>
      <c r="F1189" s="5"/>
      <c r="G1189" s="5"/>
      <c r="H1189" s="5"/>
      <c r="I1189" s="5"/>
      <c r="J1189" s="22"/>
      <c r="K1189" s="8"/>
      <c r="L1189" s="8"/>
      <c r="M1189" s="8"/>
      <c r="N1189" s="8"/>
      <c r="O1189" s="8"/>
      <c r="P1189" s="17"/>
    </row>
    <row r="1190">
      <c r="A1190" s="5"/>
      <c r="B1190" s="5"/>
      <c r="C1190" s="5"/>
      <c r="D1190" s="5"/>
      <c r="E1190" s="5"/>
      <c r="F1190" s="5"/>
      <c r="G1190" s="5"/>
      <c r="H1190" s="5"/>
      <c r="I1190" s="5"/>
      <c r="J1190" s="22"/>
      <c r="K1190" s="8"/>
      <c r="L1190" s="8"/>
      <c r="M1190" s="8"/>
      <c r="N1190" s="8"/>
      <c r="O1190" s="8"/>
      <c r="P1190" s="17"/>
    </row>
    <row r="1191">
      <c r="A1191" s="5"/>
      <c r="B1191" s="5"/>
      <c r="C1191" s="5"/>
      <c r="D1191" s="5"/>
      <c r="E1191" s="5"/>
      <c r="F1191" s="5"/>
      <c r="G1191" s="5"/>
      <c r="H1191" s="5"/>
      <c r="I1191" s="5"/>
      <c r="J1191" s="22"/>
      <c r="K1191" s="8"/>
      <c r="L1191" s="8"/>
      <c r="M1191" s="8"/>
      <c r="N1191" s="8"/>
      <c r="O1191" s="8"/>
      <c r="P1191" s="17"/>
    </row>
    <row r="1192">
      <c r="A1192" s="5"/>
      <c r="B1192" s="5"/>
      <c r="C1192" s="5"/>
      <c r="D1192" s="5"/>
      <c r="E1192" s="5"/>
      <c r="F1192" s="5"/>
      <c r="G1192" s="5"/>
      <c r="H1192" s="5"/>
      <c r="I1192" s="5"/>
      <c r="J1192" s="22"/>
      <c r="K1192" s="8"/>
      <c r="L1192" s="8"/>
      <c r="M1192" s="8"/>
      <c r="N1192" s="8"/>
      <c r="O1192" s="8"/>
      <c r="P1192" s="17"/>
    </row>
    <row r="1193">
      <c r="A1193" s="5"/>
      <c r="B1193" s="5"/>
      <c r="C1193" s="5"/>
      <c r="D1193" s="5"/>
      <c r="E1193" s="5"/>
      <c r="F1193" s="5"/>
      <c r="G1193" s="5"/>
      <c r="H1193" s="5"/>
      <c r="I1193" s="5"/>
      <c r="J1193" s="22"/>
      <c r="K1193" s="8"/>
      <c r="L1193" s="8"/>
      <c r="M1193" s="8"/>
      <c r="N1193" s="8"/>
      <c r="O1193" s="8"/>
      <c r="P1193" s="17"/>
    </row>
    <row r="1194">
      <c r="A1194" s="5"/>
      <c r="B1194" s="5"/>
      <c r="C1194" s="5"/>
      <c r="D1194" s="5"/>
      <c r="E1194" s="5"/>
      <c r="F1194" s="5"/>
      <c r="G1194" s="5"/>
      <c r="H1194" s="5"/>
      <c r="I1194" s="5"/>
      <c r="J1194" s="22"/>
      <c r="K1194" s="8"/>
      <c r="L1194" s="8"/>
      <c r="M1194" s="8"/>
      <c r="N1194" s="8"/>
      <c r="O1194" s="8"/>
      <c r="P1194" s="17"/>
    </row>
    <row r="1195">
      <c r="A1195" s="5"/>
      <c r="B1195" s="5"/>
      <c r="C1195" s="5"/>
      <c r="D1195" s="5"/>
      <c r="E1195" s="5"/>
      <c r="F1195" s="5"/>
      <c r="G1195" s="5"/>
      <c r="H1195" s="5"/>
      <c r="I1195" s="5"/>
      <c r="J1195" s="22"/>
      <c r="K1195" s="8"/>
      <c r="L1195" s="8"/>
      <c r="M1195" s="8"/>
      <c r="N1195" s="8"/>
      <c r="O1195" s="8"/>
      <c r="P1195" s="17"/>
    </row>
    <row r="1196">
      <c r="A1196" s="5"/>
      <c r="B1196" s="5"/>
      <c r="C1196" s="5"/>
      <c r="D1196" s="5"/>
      <c r="E1196" s="5"/>
      <c r="F1196" s="5"/>
      <c r="G1196" s="5"/>
      <c r="H1196" s="5"/>
      <c r="I1196" s="5"/>
      <c r="J1196" s="22"/>
      <c r="K1196" s="8"/>
      <c r="L1196" s="8"/>
      <c r="M1196" s="8"/>
      <c r="N1196" s="8"/>
      <c r="O1196" s="8"/>
      <c r="P1196" s="17"/>
    </row>
    <row r="1197">
      <c r="A1197" s="5"/>
      <c r="B1197" s="5"/>
      <c r="C1197" s="5"/>
      <c r="D1197" s="5"/>
      <c r="E1197" s="5"/>
      <c r="F1197" s="5"/>
      <c r="G1197" s="5"/>
      <c r="H1197" s="5"/>
      <c r="I1197" s="5"/>
      <c r="J1197" s="22"/>
      <c r="K1197" s="8"/>
      <c r="L1197" s="8"/>
      <c r="M1197" s="8"/>
      <c r="N1197" s="8"/>
      <c r="O1197" s="8"/>
      <c r="P1197" s="17"/>
    </row>
    <row r="1198">
      <c r="A1198" s="5"/>
      <c r="B1198" s="5"/>
      <c r="C1198" s="5"/>
      <c r="D1198" s="5"/>
      <c r="E1198" s="5"/>
      <c r="F1198" s="5"/>
      <c r="G1198" s="5"/>
      <c r="H1198" s="5"/>
      <c r="I1198" s="5"/>
      <c r="J1198" s="22"/>
      <c r="K1198" s="8"/>
      <c r="L1198" s="8"/>
      <c r="M1198" s="8"/>
      <c r="N1198" s="8"/>
      <c r="O1198" s="8"/>
      <c r="P1198" s="17"/>
    </row>
    <row r="1199">
      <c r="A1199" s="5"/>
      <c r="B1199" s="5"/>
      <c r="C1199" s="5"/>
      <c r="D1199" s="5"/>
      <c r="E1199" s="5"/>
      <c r="F1199" s="5"/>
      <c r="G1199" s="5"/>
      <c r="H1199" s="5"/>
      <c r="I1199" s="5"/>
      <c r="J1199" s="22"/>
      <c r="K1199" s="8"/>
      <c r="L1199" s="8"/>
      <c r="M1199" s="8"/>
      <c r="N1199" s="8"/>
      <c r="O1199" s="8"/>
      <c r="P1199" s="17"/>
    </row>
    <row r="1200">
      <c r="A1200" s="5"/>
      <c r="B1200" s="5"/>
      <c r="C1200" s="5"/>
      <c r="D1200" s="5"/>
      <c r="E1200" s="5"/>
      <c r="F1200" s="5"/>
      <c r="G1200" s="5"/>
      <c r="H1200" s="5"/>
      <c r="I1200" s="5"/>
      <c r="J1200" s="22"/>
      <c r="K1200" s="8"/>
      <c r="L1200" s="8"/>
      <c r="M1200" s="8"/>
      <c r="N1200" s="8"/>
      <c r="O1200" s="8"/>
      <c r="P1200" s="17"/>
    </row>
  </sheetData>
  <customSheetViews>
    <customSheetView guid="{DEDD5768-0957-40B2-B9A0-DFE071D1E6C2}" filter="1" showAutoFilter="1">
      <autoFilter ref="$A$1:$A$1000">
        <filterColumn colId="0">
          <filters>
            <filter val="G20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21.71"/>
    <col customWidth="1" min="14" max="14" width="21.57"/>
  </cols>
  <sheetData>
    <row r="1">
      <c r="A1" s="28" t="s">
        <v>376</v>
      </c>
      <c r="B1" s="29" t="s">
        <v>3</v>
      </c>
      <c r="C1" s="28" t="s">
        <v>7</v>
      </c>
      <c r="D1" s="29" t="s">
        <v>377</v>
      </c>
      <c r="E1" s="29" t="s">
        <v>378</v>
      </c>
      <c r="F1" s="29" t="s">
        <v>379</v>
      </c>
      <c r="G1" s="29" t="s">
        <v>380</v>
      </c>
      <c r="H1" s="29" t="s">
        <v>381</v>
      </c>
      <c r="I1" s="29" t="s">
        <v>382</v>
      </c>
      <c r="J1" s="29" t="s">
        <v>383</v>
      </c>
      <c r="K1" s="30" t="s">
        <v>384</v>
      </c>
      <c r="L1" s="30" t="s">
        <v>385</v>
      </c>
      <c r="M1" s="30" t="s">
        <v>386</v>
      </c>
      <c r="N1" s="30" t="s">
        <v>387</v>
      </c>
      <c r="O1" s="30" t="s">
        <v>388</v>
      </c>
    </row>
    <row r="2">
      <c r="A2" s="28"/>
      <c r="B2" s="29" t="s">
        <v>18</v>
      </c>
      <c r="C2" s="31">
        <v>2.211E13</v>
      </c>
      <c r="D2" s="29" t="s">
        <v>389</v>
      </c>
      <c r="E2" s="29" t="s">
        <v>390</v>
      </c>
      <c r="F2" s="32">
        <v>206.595957</v>
      </c>
      <c r="G2" s="32">
        <v>299.40426</v>
      </c>
      <c r="H2" s="32">
        <v>-92.808303</v>
      </c>
      <c r="I2" s="32">
        <v>60.4687549</v>
      </c>
      <c r="J2" s="32">
        <v>1354.19102</v>
      </c>
    </row>
    <row r="3">
      <c r="A3" s="28"/>
      <c r="B3" s="29" t="s">
        <v>18</v>
      </c>
      <c r="C3" s="31">
        <v>2.211E13</v>
      </c>
      <c r="D3" s="29" t="s">
        <v>389</v>
      </c>
      <c r="E3" s="29" t="s">
        <v>391</v>
      </c>
      <c r="F3" s="32">
        <v>1032.97979</v>
      </c>
      <c r="G3" s="32">
        <v>1497.0213</v>
      </c>
      <c r="H3" s="32">
        <v>-464.04152</v>
      </c>
      <c r="I3" s="32">
        <v>302.343775</v>
      </c>
      <c r="J3" s="32">
        <v>1354.19102</v>
      </c>
    </row>
    <row r="4">
      <c r="A4" s="28"/>
      <c r="B4" s="29" t="s">
        <v>18</v>
      </c>
      <c r="C4" s="31">
        <v>2.211E13</v>
      </c>
      <c r="D4" s="29" t="s">
        <v>392</v>
      </c>
      <c r="E4" s="29" t="s">
        <v>390</v>
      </c>
      <c r="F4" s="33">
        <v>482.531134</v>
      </c>
      <c r="G4" s="33">
        <v>329.254076</v>
      </c>
      <c r="H4" s="33">
        <v>153.277058</v>
      </c>
      <c r="I4" s="33">
        <v>60.4687549</v>
      </c>
      <c r="J4" s="33">
        <v>1354.19102</v>
      </c>
      <c r="K4" s="34">
        <f t="shared" ref="K4:K5" si="1">J4-H4</f>
        <v>1200.913962</v>
      </c>
      <c r="L4" s="34">
        <f t="shared" ref="L4:L5" si="2">J4-F4</f>
        <v>871.659886</v>
      </c>
      <c r="M4" s="34">
        <f>J4/I4</f>
        <v>22.39488844</v>
      </c>
      <c r="N4" s="35">
        <f t="shared" ref="N4:N5" si="3">J4/F4</f>
        <v>2.806432424</v>
      </c>
      <c r="O4" s="34">
        <f t="shared" ref="O4:O5" si="4">J4/H4</f>
        <v>8.834923097</v>
      </c>
    </row>
    <row r="5">
      <c r="A5" s="28"/>
      <c r="B5" s="29" t="s">
        <v>18</v>
      </c>
      <c r="C5" s="31">
        <v>2.211E13</v>
      </c>
      <c r="D5" s="29" t="s">
        <v>392</v>
      </c>
      <c r="E5" s="29" t="s">
        <v>391</v>
      </c>
      <c r="F5" s="33">
        <v>2412.65567</v>
      </c>
      <c r="G5" s="33">
        <v>1646.27038</v>
      </c>
      <c r="H5" s="33">
        <v>766.385292</v>
      </c>
      <c r="I5" s="33">
        <v>302.343775</v>
      </c>
      <c r="J5" s="33">
        <v>1354.19102</v>
      </c>
      <c r="K5" s="34">
        <f t="shared" si="1"/>
        <v>587.805728</v>
      </c>
      <c r="L5" s="34">
        <f t="shared" si="2"/>
        <v>-1058.46465</v>
      </c>
      <c r="M5" s="34">
        <f>J5-I5</f>
        <v>1051.847245</v>
      </c>
      <c r="N5" s="35">
        <f t="shared" si="3"/>
        <v>0.5612864848</v>
      </c>
      <c r="O5" s="34">
        <f t="shared" si="4"/>
        <v>1.766984615</v>
      </c>
    </row>
    <row r="6">
      <c r="A6" s="29"/>
      <c r="B6" s="29" t="s">
        <v>84</v>
      </c>
      <c r="C6" s="31">
        <v>1.3608E13</v>
      </c>
      <c r="D6" s="29" t="s">
        <v>389</v>
      </c>
      <c r="E6" s="29" t="s">
        <v>390</v>
      </c>
      <c r="F6" s="32">
        <v>133.657025</v>
      </c>
      <c r="G6" s="32">
        <v>188.936808</v>
      </c>
      <c r="H6" s="32">
        <v>-55.279783</v>
      </c>
      <c r="I6" s="32">
        <v>63.0407663</v>
      </c>
      <c r="J6" s="32">
        <v>634.829</v>
      </c>
    </row>
    <row r="7">
      <c r="A7" s="29"/>
      <c r="B7" s="29" t="s">
        <v>84</v>
      </c>
      <c r="C7" s="31">
        <v>1.3608E13</v>
      </c>
      <c r="D7" s="29" t="s">
        <v>389</v>
      </c>
      <c r="E7" s="29" t="s">
        <v>391</v>
      </c>
      <c r="F7" s="32">
        <v>668.285124</v>
      </c>
      <c r="G7" s="32">
        <v>944.68404</v>
      </c>
      <c r="H7" s="32">
        <v>-276.39892</v>
      </c>
      <c r="I7" s="32">
        <v>315.203831</v>
      </c>
      <c r="J7" s="32">
        <v>634.829</v>
      </c>
    </row>
    <row r="8">
      <c r="A8" s="29"/>
      <c r="B8" s="29" t="s">
        <v>84</v>
      </c>
      <c r="C8" s="31">
        <v>1.3608E13</v>
      </c>
      <c r="D8" s="29" t="s">
        <v>392</v>
      </c>
      <c r="E8" s="29" t="s">
        <v>390</v>
      </c>
      <c r="F8" s="33">
        <v>319.871107</v>
      </c>
      <c r="G8" s="33">
        <v>201.550557</v>
      </c>
      <c r="H8" s="33">
        <v>118.320549</v>
      </c>
      <c r="I8" s="33">
        <v>63.0407663</v>
      </c>
      <c r="J8" s="33">
        <v>634.829</v>
      </c>
      <c r="K8" s="34">
        <f t="shared" ref="K8:K9" si="5">J8-H8</f>
        <v>516.508451</v>
      </c>
      <c r="L8" s="34">
        <f t="shared" ref="L8:L9" si="6">J8-F8</f>
        <v>314.957893</v>
      </c>
      <c r="M8" s="34">
        <f t="shared" ref="M8:M9" si="7">J8-I8</f>
        <v>571.7882337</v>
      </c>
      <c r="N8" s="35">
        <f t="shared" ref="N8:N9" si="8">J8/F8</f>
        <v>1.984640019</v>
      </c>
      <c r="O8" s="34">
        <f t="shared" ref="O8:O9" si="9">J8/H8</f>
        <v>5.365331765</v>
      </c>
    </row>
    <row r="9">
      <c r="A9" s="29"/>
      <c r="B9" s="29" t="s">
        <v>84</v>
      </c>
      <c r="C9" s="31">
        <v>1.3608E13</v>
      </c>
      <c r="D9" s="29" t="s">
        <v>392</v>
      </c>
      <c r="E9" s="29" t="s">
        <v>391</v>
      </c>
      <c r="F9" s="33">
        <v>1599.35553</v>
      </c>
      <c r="G9" s="33">
        <v>1007.75279</v>
      </c>
      <c r="H9" s="33">
        <v>591.602747</v>
      </c>
      <c r="I9" s="33">
        <v>315.203831</v>
      </c>
      <c r="J9" s="33">
        <v>634.829</v>
      </c>
      <c r="K9" s="34">
        <f t="shared" si="5"/>
        <v>43.226253</v>
      </c>
      <c r="L9" s="34">
        <f t="shared" si="6"/>
        <v>-964.52653</v>
      </c>
      <c r="M9" s="34">
        <f t="shared" si="7"/>
        <v>319.625169</v>
      </c>
      <c r="N9" s="35">
        <f t="shared" si="8"/>
        <v>0.3969280051</v>
      </c>
      <c r="O9" s="34">
        <f t="shared" si="9"/>
        <v>1.073066349</v>
      </c>
    </row>
    <row r="10">
      <c r="A10" s="29"/>
      <c r="B10" s="29" t="s">
        <v>130</v>
      </c>
      <c r="C10" s="31">
        <v>1.8E13</v>
      </c>
      <c r="D10" s="29" t="s">
        <v>389</v>
      </c>
      <c r="E10" s="29" t="s">
        <v>390</v>
      </c>
      <c r="F10" s="32">
        <v>44.2850068</v>
      </c>
      <c r="G10" s="32">
        <v>67.9214915</v>
      </c>
      <c r="H10" s="32">
        <v>-23.636485</v>
      </c>
      <c r="I10" s="32">
        <v>-0.5354835</v>
      </c>
      <c r="J10" s="32">
        <v>4630.0</v>
      </c>
    </row>
    <row r="11">
      <c r="A11" s="29"/>
      <c r="B11" s="29" t="s">
        <v>130</v>
      </c>
      <c r="C11" s="31">
        <v>1.8E13</v>
      </c>
      <c r="D11" s="29" t="s">
        <v>389</v>
      </c>
      <c r="E11" s="29" t="s">
        <v>391</v>
      </c>
      <c r="F11" s="32">
        <v>221.425034</v>
      </c>
      <c r="G11" s="32">
        <v>339.607457</v>
      </c>
      <c r="H11" s="32">
        <v>-118.18242</v>
      </c>
      <c r="I11" s="32">
        <v>-2.6774176</v>
      </c>
      <c r="J11" s="32">
        <v>4630.0</v>
      </c>
    </row>
    <row r="12">
      <c r="A12" s="29"/>
      <c r="B12" s="29" t="s">
        <v>130</v>
      </c>
      <c r="C12" s="31">
        <v>1.8E13</v>
      </c>
      <c r="D12" s="29" t="s">
        <v>392</v>
      </c>
      <c r="E12" s="29" t="s">
        <v>390</v>
      </c>
      <c r="F12" s="33">
        <v>127.378746</v>
      </c>
      <c r="G12" s="33">
        <v>104.277745</v>
      </c>
      <c r="H12" s="33">
        <v>23.1010012</v>
      </c>
      <c r="I12" s="33">
        <v>-0.5354835</v>
      </c>
      <c r="J12" s="33">
        <v>4630.0</v>
      </c>
      <c r="K12" s="34">
        <f t="shared" ref="K12:K13" si="10">J12-H12</f>
        <v>4606.898999</v>
      </c>
      <c r="L12" s="34">
        <f t="shared" ref="L12:L13" si="11">J12-F12</f>
        <v>4502.621254</v>
      </c>
      <c r="M12" s="34">
        <f t="shared" ref="M12:M13" si="12">J12-I12</f>
        <v>4630.535484</v>
      </c>
      <c r="N12" s="35">
        <f t="shared" ref="N12:N13" si="13">J12/F12</f>
        <v>36.34829314</v>
      </c>
      <c r="O12" s="34">
        <f t="shared" ref="O12:O13" si="14">J12/H12</f>
        <v>200.4242136</v>
      </c>
    </row>
    <row r="13">
      <c r="A13" s="29"/>
      <c r="B13" s="29" t="s">
        <v>130</v>
      </c>
      <c r="C13" s="31">
        <v>1.8E13</v>
      </c>
      <c r="D13" s="29" t="s">
        <v>392</v>
      </c>
      <c r="E13" s="29" t="s">
        <v>391</v>
      </c>
      <c r="F13" s="33">
        <v>636.893732</v>
      </c>
      <c r="G13" s="33">
        <v>521.388726</v>
      </c>
      <c r="H13" s="33">
        <v>115.505006</v>
      </c>
      <c r="I13" s="33">
        <v>-2.6774176</v>
      </c>
      <c r="J13" s="33">
        <v>4630.0</v>
      </c>
      <c r="K13" s="34">
        <f t="shared" si="10"/>
        <v>4514.494994</v>
      </c>
      <c r="L13" s="34">
        <f t="shared" si="11"/>
        <v>3993.106268</v>
      </c>
      <c r="M13" s="34">
        <f t="shared" si="12"/>
        <v>4632.677418</v>
      </c>
      <c r="N13" s="35">
        <f t="shared" si="13"/>
        <v>7.269658606</v>
      </c>
      <c r="O13" s="34">
        <f t="shared" si="14"/>
        <v>40.08484273</v>
      </c>
    </row>
    <row r="14">
      <c r="A14" s="29"/>
      <c r="B14" s="29" t="s">
        <v>172</v>
      </c>
      <c r="C14" s="31">
        <v>2.7187E12</v>
      </c>
      <c r="D14" s="29" t="s">
        <v>389</v>
      </c>
      <c r="E14" s="29" t="s">
        <v>390</v>
      </c>
      <c r="F14" s="32">
        <v>30.7719521</v>
      </c>
      <c r="G14" s="32">
        <v>49.096108</v>
      </c>
      <c r="H14" s="32">
        <v>-18.324156</v>
      </c>
      <c r="I14" s="32">
        <v>5.64279136</v>
      </c>
      <c r="J14" s="32">
        <v>320.810524</v>
      </c>
    </row>
    <row r="15">
      <c r="A15" s="29"/>
      <c r="B15" s="29" t="s">
        <v>172</v>
      </c>
      <c r="C15" s="31">
        <v>2.7187E12</v>
      </c>
      <c r="D15" s="29" t="s">
        <v>389</v>
      </c>
      <c r="E15" s="29" t="s">
        <v>391</v>
      </c>
      <c r="F15" s="32">
        <v>153.859761</v>
      </c>
      <c r="G15" s="32">
        <v>245.48054</v>
      </c>
      <c r="H15" s="32">
        <v>-91.620779</v>
      </c>
      <c r="I15" s="32">
        <v>28.2139568</v>
      </c>
      <c r="J15" s="32">
        <v>320.810524</v>
      </c>
    </row>
    <row r="16">
      <c r="A16" s="29"/>
      <c r="B16" s="29" t="s">
        <v>172</v>
      </c>
      <c r="C16" s="31">
        <v>2.7187E12</v>
      </c>
      <c r="D16" s="29" t="s">
        <v>392</v>
      </c>
      <c r="E16" s="29" t="s">
        <v>390</v>
      </c>
      <c r="F16" s="33">
        <v>84.1756235</v>
      </c>
      <c r="G16" s="33">
        <v>60.2086763</v>
      </c>
      <c r="H16" s="33">
        <v>23.9669472</v>
      </c>
      <c r="I16" s="33">
        <v>5.64279136</v>
      </c>
      <c r="J16" s="33">
        <v>320.810524</v>
      </c>
      <c r="K16" s="34">
        <f t="shared" ref="K16:K17" si="15">J16-H16</f>
        <v>296.8435768</v>
      </c>
      <c r="L16" s="34">
        <f t="shared" ref="L16:L17" si="16">J16-F16</f>
        <v>236.6349005</v>
      </c>
      <c r="M16" s="34">
        <f t="shared" ref="M16:M17" si="17">J16-I16</f>
        <v>315.1677326</v>
      </c>
      <c r="N16" s="35">
        <f t="shared" ref="N16:N17" si="18">J16/F16</f>
        <v>3.811204606</v>
      </c>
      <c r="O16" s="34">
        <f t="shared" ref="O16:O17" si="19">J16/H16</f>
        <v>13.38553973</v>
      </c>
    </row>
    <row r="17">
      <c r="A17" s="29"/>
      <c r="B17" s="29" t="s">
        <v>172</v>
      </c>
      <c r="C17" s="31">
        <v>2.7187E12</v>
      </c>
      <c r="D17" s="29" t="s">
        <v>392</v>
      </c>
      <c r="E17" s="29" t="s">
        <v>391</v>
      </c>
      <c r="F17" s="33">
        <v>420.878118</v>
      </c>
      <c r="G17" s="33">
        <v>301.043382</v>
      </c>
      <c r="H17" s="33">
        <v>119.834736</v>
      </c>
      <c r="I17" s="33">
        <v>28.2139568</v>
      </c>
      <c r="J17" s="33">
        <v>320.810524</v>
      </c>
      <c r="K17" s="34">
        <f t="shared" si="15"/>
        <v>200.975788</v>
      </c>
      <c r="L17" s="34">
        <f t="shared" si="16"/>
        <v>-100.067594</v>
      </c>
      <c r="M17" s="34">
        <f t="shared" si="17"/>
        <v>292.5965672</v>
      </c>
      <c r="N17" s="35">
        <f t="shared" si="18"/>
        <v>0.7622409203</v>
      </c>
      <c r="O17" s="34">
        <f t="shared" si="19"/>
        <v>2.677107946</v>
      </c>
    </row>
    <row r="18">
      <c r="A18" s="29"/>
      <c r="B18" s="29" t="s">
        <v>31</v>
      </c>
      <c r="C18" s="31">
        <v>5.3389E12</v>
      </c>
      <c r="D18" s="29" t="s">
        <v>389</v>
      </c>
      <c r="E18" s="29" t="s">
        <v>390</v>
      </c>
      <c r="F18" s="32">
        <v>70.6433035</v>
      </c>
      <c r="G18" s="32">
        <v>96.973365</v>
      </c>
      <c r="H18" s="32">
        <v>-26.330062</v>
      </c>
      <c r="I18" s="32">
        <v>-16.226038</v>
      </c>
      <c r="J18" s="32">
        <v>292.466817</v>
      </c>
    </row>
    <row r="19">
      <c r="A19" s="29"/>
      <c r="B19" s="29" t="s">
        <v>31</v>
      </c>
      <c r="C19" s="31">
        <v>5.3389E12</v>
      </c>
      <c r="D19" s="29" t="s">
        <v>389</v>
      </c>
      <c r="E19" s="29" t="s">
        <v>391</v>
      </c>
      <c r="F19" s="32">
        <v>353.216517</v>
      </c>
      <c r="G19" s="32">
        <v>484.866825</v>
      </c>
      <c r="H19" s="32">
        <v>-131.65031</v>
      </c>
      <c r="I19" s="32">
        <v>-81.130192</v>
      </c>
      <c r="J19" s="32">
        <v>292.466817</v>
      </c>
    </row>
    <row r="20">
      <c r="A20" s="29"/>
      <c r="B20" s="29" t="s">
        <v>31</v>
      </c>
      <c r="C20" s="31">
        <v>5.3389E12</v>
      </c>
      <c r="D20" s="29" t="s">
        <v>392</v>
      </c>
      <c r="E20" s="29" t="s">
        <v>390</v>
      </c>
      <c r="F20" s="33">
        <v>70.0220283</v>
      </c>
      <c r="G20" s="33">
        <v>59.9180052</v>
      </c>
      <c r="H20" s="33">
        <v>10.1040231</v>
      </c>
      <c r="I20" s="33">
        <v>-16.226038</v>
      </c>
      <c r="J20" s="33">
        <v>292.466817</v>
      </c>
      <c r="K20" s="34">
        <f t="shared" ref="K20:K21" si="20">J20-H20</f>
        <v>282.3627939</v>
      </c>
      <c r="L20" s="34">
        <f t="shared" ref="L20:L21" si="21">J20-F20</f>
        <v>222.4447887</v>
      </c>
      <c r="M20" s="34">
        <f t="shared" ref="M20:M21" si="22">J20-I20</f>
        <v>308.692855</v>
      </c>
      <c r="N20" s="35">
        <f t="shared" ref="N20:N21" si="23">J20/F20</f>
        <v>4.176782994</v>
      </c>
      <c r="O20" s="34">
        <f t="shared" ref="O20:O21" si="24">J20/H20</f>
        <v>28.9455808</v>
      </c>
    </row>
    <row r="21">
      <c r="A21" s="29"/>
      <c r="B21" s="29" t="s">
        <v>31</v>
      </c>
      <c r="C21" s="31">
        <v>5.3389E12</v>
      </c>
      <c r="D21" s="29" t="s">
        <v>392</v>
      </c>
      <c r="E21" s="29" t="s">
        <v>391</v>
      </c>
      <c r="F21" s="33">
        <v>350.110141</v>
      </c>
      <c r="G21" s="33">
        <v>299.590026</v>
      </c>
      <c r="H21" s="33">
        <v>50.5201153</v>
      </c>
      <c r="I21" s="33">
        <v>-81.130192</v>
      </c>
      <c r="J21" s="33">
        <v>292.466817</v>
      </c>
      <c r="K21" s="34">
        <f t="shared" si="20"/>
        <v>241.9467017</v>
      </c>
      <c r="L21" s="34">
        <f t="shared" si="21"/>
        <v>-57.643324</v>
      </c>
      <c r="M21" s="34">
        <f t="shared" si="22"/>
        <v>373.597009</v>
      </c>
      <c r="N21" s="35">
        <f t="shared" si="23"/>
        <v>0.8353566</v>
      </c>
      <c r="O21" s="34">
        <f t="shared" si="24"/>
        <v>5.789116182</v>
      </c>
    </row>
    <row r="22">
      <c r="A22" s="29"/>
      <c r="B22" s="29" t="s">
        <v>21</v>
      </c>
      <c r="C22" s="31">
        <v>4.6613E12</v>
      </c>
      <c r="D22" s="29" t="s">
        <v>389</v>
      </c>
      <c r="E22" s="29" t="s">
        <v>390</v>
      </c>
      <c r="F22" s="32">
        <v>208.242783</v>
      </c>
      <c r="G22" s="32">
        <v>264.084772</v>
      </c>
      <c r="H22" s="32">
        <v>-55.841989</v>
      </c>
      <c r="I22" s="32">
        <v>-34.280643</v>
      </c>
      <c r="J22" s="32">
        <v>188.938957</v>
      </c>
    </row>
    <row r="23">
      <c r="A23" s="29"/>
      <c r="B23" s="29" t="s">
        <v>21</v>
      </c>
      <c r="C23" s="31">
        <v>4.6613E12</v>
      </c>
      <c r="D23" s="29" t="s">
        <v>389</v>
      </c>
      <c r="E23" s="29" t="s">
        <v>391</v>
      </c>
      <c r="F23" s="32">
        <v>1041.21392</v>
      </c>
      <c r="G23" s="32">
        <v>1320.42386</v>
      </c>
      <c r="H23" s="32">
        <v>-279.20994</v>
      </c>
      <c r="I23" s="32">
        <v>-171.40322</v>
      </c>
      <c r="J23" s="32">
        <v>188.938957</v>
      </c>
    </row>
    <row r="24">
      <c r="A24" s="29"/>
      <c r="B24" s="29" t="s">
        <v>21</v>
      </c>
      <c r="C24" s="31">
        <v>4.6613E12</v>
      </c>
      <c r="D24" s="29" t="s">
        <v>392</v>
      </c>
      <c r="E24" s="29" t="s">
        <v>390</v>
      </c>
      <c r="F24" s="33">
        <v>81.0371282</v>
      </c>
      <c r="G24" s="33">
        <v>59.4757828</v>
      </c>
      <c r="H24" s="33">
        <v>21.5613454</v>
      </c>
      <c r="I24" s="33">
        <v>-34.280643</v>
      </c>
      <c r="J24" s="33">
        <v>188.938957</v>
      </c>
      <c r="K24" s="34">
        <f t="shared" ref="K24:K25" si="25">J24-H24</f>
        <v>167.3776116</v>
      </c>
      <c r="L24" s="34">
        <f t="shared" ref="L24:L25" si="26">J24-F24</f>
        <v>107.9018288</v>
      </c>
      <c r="M24" s="34">
        <f t="shared" ref="M24:M25" si="27">J24-I24</f>
        <v>223.2196</v>
      </c>
      <c r="N24" s="35">
        <f t="shared" ref="N24:N25" si="28">J24/F24</f>
        <v>2.331511015</v>
      </c>
      <c r="O24" s="34">
        <f t="shared" ref="O24:O25" si="29">J24/H24</f>
        <v>8.762855633</v>
      </c>
    </row>
    <row r="25">
      <c r="A25" s="29"/>
      <c r="B25" s="29" t="s">
        <v>21</v>
      </c>
      <c r="C25" s="31">
        <v>4.6613E12</v>
      </c>
      <c r="D25" s="29" t="s">
        <v>392</v>
      </c>
      <c r="E25" s="29" t="s">
        <v>391</v>
      </c>
      <c r="F25" s="33">
        <v>405.185641</v>
      </c>
      <c r="G25" s="33">
        <v>297.378914</v>
      </c>
      <c r="H25" s="33">
        <v>107.806727</v>
      </c>
      <c r="I25" s="33">
        <v>-171.40322</v>
      </c>
      <c r="J25" s="33">
        <v>188.938957</v>
      </c>
      <c r="K25" s="34">
        <f t="shared" si="25"/>
        <v>81.13223</v>
      </c>
      <c r="L25" s="34">
        <f t="shared" si="26"/>
        <v>-216.246684</v>
      </c>
      <c r="M25" s="34">
        <f t="shared" si="27"/>
        <v>360.342177</v>
      </c>
      <c r="N25" s="35">
        <f t="shared" si="28"/>
        <v>0.4663022029</v>
      </c>
      <c r="O25" s="34">
        <f t="shared" si="29"/>
        <v>1.752571127</v>
      </c>
    </row>
    <row r="26">
      <c r="A26" s="29"/>
      <c r="B26" s="29" t="s">
        <v>393</v>
      </c>
      <c r="C26" s="31">
        <v>4.969E13</v>
      </c>
      <c r="D26" s="29" t="s">
        <v>389</v>
      </c>
      <c r="E26" s="29" t="s">
        <v>390</v>
      </c>
      <c r="F26" s="32">
        <v>198.172547</v>
      </c>
      <c r="G26" s="32">
        <v>274.641931</v>
      </c>
      <c r="H26" s="32">
        <v>-76.469385</v>
      </c>
      <c r="I26" s="32">
        <v>23.8760445</v>
      </c>
      <c r="J26" s="32">
        <v>8495.12352</v>
      </c>
    </row>
    <row r="27">
      <c r="A27" s="29"/>
      <c r="B27" s="29" t="s">
        <v>393</v>
      </c>
      <c r="C27" s="31">
        <v>4.969E13</v>
      </c>
      <c r="D27" s="29" t="s">
        <v>389</v>
      </c>
      <c r="E27" s="29" t="s">
        <v>391</v>
      </c>
      <c r="F27" s="32">
        <v>990.862734</v>
      </c>
      <c r="G27" s="32">
        <v>1373.20966</v>
      </c>
      <c r="H27" s="32">
        <v>-382.34692</v>
      </c>
      <c r="I27" s="32">
        <v>119.380222</v>
      </c>
      <c r="J27" s="32">
        <v>8495.12352</v>
      </c>
    </row>
    <row r="28">
      <c r="A28" s="29"/>
      <c r="B28" s="29" t="s">
        <v>393</v>
      </c>
      <c r="C28" s="31">
        <v>4.969E13</v>
      </c>
      <c r="D28" s="29" t="s">
        <v>392</v>
      </c>
      <c r="E28" s="29" t="s">
        <v>390</v>
      </c>
      <c r="F28" s="33">
        <v>389.056575</v>
      </c>
      <c r="G28" s="33">
        <v>288.711146</v>
      </c>
      <c r="H28" s="33">
        <v>100.345429</v>
      </c>
      <c r="I28" s="33">
        <v>23.8760445</v>
      </c>
      <c r="J28" s="33">
        <v>8495.12352</v>
      </c>
      <c r="K28" s="34">
        <f t="shared" ref="K28:K29" si="30">J28-H28</f>
        <v>8394.778091</v>
      </c>
      <c r="L28" s="34">
        <f t="shared" ref="L28:L29" si="31">J28-F28</f>
        <v>8106.066945</v>
      </c>
      <c r="M28" s="34">
        <f t="shared" ref="M28:M29" si="32">J28-I28</f>
        <v>8471.247476</v>
      </c>
      <c r="N28" s="35">
        <f t="shared" ref="N28:N29" si="33">J28/F28</f>
        <v>21.83518816</v>
      </c>
      <c r="O28" s="34">
        <f t="shared" ref="O28:O29" si="34">J28/H28</f>
        <v>84.65879916</v>
      </c>
    </row>
    <row r="29">
      <c r="A29" s="29"/>
      <c r="B29" s="29" t="s">
        <v>393</v>
      </c>
      <c r="C29" s="31">
        <v>4.969E13</v>
      </c>
      <c r="D29" s="29" t="s">
        <v>392</v>
      </c>
      <c r="E29" s="29" t="s">
        <v>391</v>
      </c>
      <c r="F29" s="33">
        <v>1945.28288</v>
      </c>
      <c r="G29" s="33">
        <v>1443.55573</v>
      </c>
      <c r="H29" s="33">
        <v>501.727145</v>
      </c>
      <c r="I29" s="33">
        <v>119.380222</v>
      </c>
      <c r="J29" s="33">
        <v>8495.12352</v>
      </c>
      <c r="K29" s="34">
        <f t="shared" si="30"/>
        <v>7993.396375</v>
      </c>
      <c r="L29" s="34">
        <f t="shared" si="31"/>
        <v>6549.84064</v>
      </c>
      <c r="M29" s="34">
        <f t="shared" si="32"/>
        <v>8375.743298</v>
      </c>
      <c r="N29" s="35">
        <f t="shared" si="33"/>
        <v>4.367037621</v>
      </c>
      <c r="O29" s="34">
        <f t="shared" si="34"/>
        <v>16.93175983</v>
      </c>
    </row>
    <row r="30">
      <c r="A30" s="29"/>
      <c r="B30" s="29" t="s">
        <v>34</v>
      </c>
      <c r="C30" s="31">
        <v>2.2227E12</v>
      </c>
      <c r="D30" s="29" t="s">
        <v>389</v>
      </c>
      <c r="E30" s="29" t="s">
        <v>390</v>
      </c>
      <c r="F30" s="32">
        <v>70.7626232</v>
      </c>
      <c r="G30" s="32">
        <v>98.1990099</v>
      </c>
      <c r="H30" s="32">
        <v>-27.436387</v>
      </c>
      <c r="I30" s="32">
        <v>2.7512075</v>
      </c>
      <c r="J30" s="32">
        <v>76.7353705</v>
      </c>
    </row>
    <row r="31">
      <c r="A31" s="29"/>
      <c r="B31" s="29" t="s">
        <v>34</v>
      </c>
      <c r="C31" s="31">
        <v>2.2227E12</v>
      </c>
      <c r="D31" s="29" t="s">
        <v>389</v>
      </c>
      <c r="E31" s="29" t="s">
        <v>391</v>
      </c>
      <c r="F31" s="32">
        <v>353.813116</v>
      </c>
      <c r="G31" s="32">
        <v>490.99505</v>
      </c>
      <c r="H31" s="32">
        <v>-137.18193</v>
      </c>
      <c r="I31" s="32">
        <v>13.7560375</v>
      </c>
      <c r="J31" s="32">
        <v>76.7353705</v>
      </c>
    </row>
    <row r="32">
      <c r="A32" s="29"/>
      <c r="B32" s="29" t="s">
        <v>34</v>
      </c>
      <c r="C32" s="31">
        <v>2.2227E12</v>
      </c>
      <c r="D32" s="29" t="s">
        <v>392</v>
      </c>
      <c r="E32" s="29" t="s">
        <v>390</v>
      </c>
      <c r="F32" s="33">
        <v>67.9073379</v>
      </c>
      <c r="G32" s="33">
        <v>37.7197437</v>
      </c>
      <c r="H32" s="33">
        <v>30.1875942</v>
      </c>
      <c r="I32" s="33">
        <v>2.7512075</v>
      </c>
      <c r="J32" s="33">
        <v>76.7353705</v>
      </c>
      <c r="K32" s="34">
        <f t="shared" ref="K32:K33" si="35">J32-H32</f>
        <v>46.5477763</v>
      </c>
      <c r="L32" s="34">
        <f t="shared" ref="L32:L33" si="36">J32-F32</f>
        <v>8.8280326</v>
      </c>
      <c r="M32" s="34">
        <f t="shared" ref="M32:M33" si="37">J32-I32</f>
        <v>73.984163</v>
      </c>
      <c r="N32" s="35">
        <f t="shared" ref="N32:N33" si="38">J32/F32</f>
        <v>1.130001159</v>
      </c>
      <c r="O32" s="34">
        <f t="shared" ref="O32:O33" si="39">J32/H32</f>
        <v>2.541950511</v>
      </c>
    </row>
    <row r="33">
      <c r="A33" s="29"/>
      <c r="B33" s="29" t="s">
        <v>34</v>
      </c>
      <c r="C33" s="31">
        <v>2.2227E12</v>
      </c>
      <c r="D33" s="29" t="s">
        <v>392</v>
      </c>
      <c r="E33" s="29" t="s">
        <v>391</v>
      </c>
      <c r="F33" s="33">
        <v>339.536689</v>
      </c>
      <c r="G33" s="33">
        <v>188.598718</v>
      </c>
      <c r="H33" s="33">
        <v>150.937971</v>
      </c>
      <c r="I33" s="33">
        <v>13.7560375</v>
      </c>
      <c r="J33" s="33">
        <v>76.7353705</v>
      </c>
      <c r="K33" s="34">
        <f t="shared" si="35"/>
        <v>-74.2026005</v>
      </c>
      <c r="L33" s="34">
        <f t="shared" si="36"/>
        <v>-262.8013185</v>
      </c>
      <c r="M33" s="34">
        <f t="shared" si="37"/>
        <v>62.979333</v>
      </c>
      <c r="N33" s="35">
        <f t="shared" si="38"/>
        <v>0.226000232</v>
      </c>
      <c r="O33" s="34">
        <f t="shared" si="39"/>
        <v>0.5083901022</v>
      </c>
    </row>
    <row r="34">
      <c r="A34" s="29"/>
      <c r="B34" s="29" t="s">
        <v>360</v>
      </c>
      <c r="C34" s="31">
        <v>2.0544E13</v>
      </c>
      <c r="D34" s="29" t="s">
        <v>389</v>
      </c>
      <c r="E34" s="29" t="s">
        <v>390</v>
      </c>
      <c r="F34" s="32">
        <v>105.795907</v>
      </c>
      <c r="G34" s="32">
        <v>138.034215</v>
      </c>
      <c r="H34" s="32">
        <v>-32.238308</v>
      </c>
      <c r="I34" s="32">
        <v>11.1609938</v>
      </c>
      <c r="J34" s="32">
        <v>2791.3</v>
      </c>
    </row>
    <row r="35">
      <c r="A35" s="29"/>
      <c r="B35" s="29" t="s">
        <v>360</v>
      </c>
      <c r="C35" s="31">
        <v>2.0544E13</v>
      </c>
      <c r="D35" s="29" t="s">
        <v>389</v>
      </c>
      <c r="E35" s="29" t="s">
        <v>391</v>
      </c>
      <c r="F35" s="32">
        <v>528.979533</v>
      </c>
      <c r="G35" s="32">
        <v>690.171073</v>
      </c>
      <c r="H35" s="32">
        <v>-161.19154</v>
      </c>
      <c r="I35" s="32">
        <v>55.8049691</v>
      </c>
      <c r="J35" s="32">
        <v>2791.3</v>
      </c>
    </row>
    <row r="36">
      <c r="A36" s="29"/>
      <c r="B36" s="29" t="s">
        <v>360</v>
      </c>
      <c r="C36" s="31">
        <v>2.0544E13</v>
      </c>
      <c r="D36" s="29" t="s">
        <v>392</v>
      </c>
      <c r="E36" s="29" t="s">
        <v>390</v>
      </c>
      <c r="F36" s="33">
        <v>145.039153</v>
      </c>
      <c r="G36" s="33">
        <v>101.639851</v>
      </c>
      <c r="H36" s="33">
        <v>43.3993018</v>
      </c>
      <c r="I36" s="33">
        <v>11.1609938</v>
      </c>
      <c r="J36" s="33">
        <v>2791.3</v>
      </c>
      <c r="K36" s="34">
        <f t="shared" ref="K36:K37" si="40">J36-H36</f>
        <v>2747.900698</v>
      </c>
      <c r="L36" s="34">
        <f t="shared" ref="L36:L37" si="41">J36-F36</f>
        <v>2646.260847</v>
      </c>
      <c r="M36" s="34">
        <f t="shared" ref="M36:M37" si="42">J36-I36</f>
        <v>2780.139006</v>
      </c>
      <c r="N36" s="35">
        <f t="shared" ref="N36:N37" si="43">J36/F36</f>
        <v>19.24514824</v>
      </c>
      <c r="O36" s="34">
        <f t="shared" ref="O36:O37" si="44">J36/H36</f>
        <v>64.3167029</v>
      </c>
    </row>
    <row r="37">
      <c r="A37" s="29"/>
      <c r="B37" s="29" t="s">
        <v>360</v>
      </c>
      <c r="C37" s="31">
        <v>2.0544E13</v>
      </c>
      <c r="D37" s="29" t="s">
        <v>392</v>
      </c>
      <c r="E37" s="29" t="s">
        <v>391</v>
      </c>
      <c r="F37" s="33">
        <v>725.195764</v>
      </c>
      <c r="G37" s="33">
        <v>508.199255</v>
      </c>
      <c r="H37" s="33">
        <v>216.996509</v>
      </c>
      <c r="I37" s="33">
        <v>55.8049691</v>
      </c>
      <c r="J37" s="33">
        <v>2791.3</v>
      </c>
      <c r="K37" s="34">
        <f t="shared" si="40"/>
        <v>2574.303491</v>
      </c>
      <c r="L37" s="34">
        <f t="shared" si="41"/>
        <v>2066.104236</v>
      </c>
      <c r="M37" s="34">
        <f t="shared" si="42"/>
        <v>2735.495031</v>
      </c>
      <c r="N37" s="35">
        <f t="shared" si="43"/>
        <v>3.849029653</v>
      </c>
      <c r="O37" s="34">
        <f t="shared" si="44"/>
        <v>12.86334058</v>
      </c>
    </row>
    <row r="38">
      <c r="A38" s="29"/>
      <c r="B38" s="29" t="s">
        <v>394</v>
      </c>
      <c r="C38" s="31">
        <v>8.4023E13</v>
      </c>
      <c r="D38" s="29" t="s">
        <v>389</v>
      </c>
      <c r="E38" s="29" t="s">
        <v>390</v>
      </c>
      <c r="F38" s="32">
        <v>792.959301</v>
      </c>
      <c r="G38" s="32">
        <v>1070.94713</v>
      </c>
      <c r="H38" s="32">
        <v>-277.98783</v>
      </c>
      <c r="I38" s="32">
        <v>22.6204888</v>
      </c>
      <c r="J38" s="32">
        <v>11034.6296</v>
      </c>
    </row>
    <row r="39">
      <c r="A39" s="29"/>
      <c r="B39" s="29" t="s">
        <v>394</v>
      </c>
      <c r="C39" s="31">
        <v>8.4023E13</v>
      </c>
      <c r="D39" s="29" t="s">
        <v>389</v>
      </c>
      <c r="E39" s="29" t="s">
        <v>391</v>
      </c>
      <c r="F39" s="32">
        <v>3964.7965</v>
      </c>
      <c r="G39" s="32">
        <v>5354.73566</v>
      </c>
      <c r="H39" s="32">
        <v>-1389.9392</v>
      </c>
      <c r="I39" s="32">
        <v>113.102444</v>
      </c>
      <c r="J39" s="32">
        <v>11034.6296</v>
      </c>
    </row>
    <row r="40">
      <c r="A40" s="29"/>
      <c r="B40" s="29" t="s">
        <v>394</v>
      </c>
      <c r="C40" s="31">
        <v>8.4023E13</v>
      </c>
      <c r="D40" s="29" t="s">
        <v>392</v>
      </c>
      <c r="E40" s="29" t="s">
        <v>390</v>
      </c>
      <c r="F40" s="33">
        <v>1351.37444</v>
      </c>
      <c r="G40" s="33">
        <v>1050.76612</v>
      </c>
      <c r="H40" s="33">
        <v>300.608321</v>
      </c>
      <c r="I40" s="33">
        <v>22.6204888</v>
      </c>
      <c r="J40" s="33">
        <v>11034.6296</v>
      </c>
      <c r="K40" s="34">
        <f t="shared" ref="K40:K41" si="45">J40-H40</f>
        <v>10734.02128</v>
      </c>
      <c r="L40" s="34">
        <f t="shared" ref="L40:L41" si="46">J40-F40</f>
        <v>9683.25516</v>
      </c>
      <c r="M40" s="34">
        <f t="shared" ref="M40:M41" si="47">J40-I40</f>
        <v>11012.00911</v>
      </c>
      <c r="N40" s="35">
        <f t="shared" ref="N40:N41" si="48">J40/F40</f>
        <v>8.165486392</v>
      </c>
      <c r="O40" s="34">
        <f t="shared" ref="O40:O41" si="49">J40/H40</f>
        <v>36.70766519</v>
      </c>
    </row>
    <row r="41">
      <c r="A41" s="29"/>
      <c r="B41" s="29" t="s">
        <v>394</v>
      </c>
      <c r="C41" s="31">
        <v>8.4023E13</v>
      </c>
      <c r="D41" s="29" t="s">
        <v>392</v>
      </c>
      <c r="E41" s="29" t="s">
        <v>391</v>
      </c>
      <c r="F41" s="33">
        <v>6756.87221</v>
      </c>
      <c r="G41" s="33">
        <v>5253.83061</v>
      </c>
      <c r="H41" s="33">
        <v>1503.0416</v>
      </c>
      <c r="I41" s="33">
        <v>113.102444</v>
      </c>
      <c r="J41" s="33">
        <v>11034.6296</v>
      </c>
      <c r="K41" s="34">
        <f t="shared" si="45"/>
        <v>9531.588</v>
      </c>
      <c r="L41" s="34">
        <f t="shared" si="46"/>
        <v>4277.75739</v>
      </c>
      <c r="M41" s="34">
        <f t="shared" si="47"/>
        <v>10921.52716</v>
      </c>
      <c r="N41" s="35">
        <f t="shared" si="48"/>
        <v>1.633097276</v>
      </c>
      <c r="O41" s="34">
        <f t="shared" si="49"/>
        <v>7.341533062</v>
      </c>
      <c r="Q41" s="34">
        <f>L5+L25+L21+L33</f>
        <v>-1595.155977</v>
      </c>
    </row>
  </sheetData>
  <autoFilter ref="$E$1:$E$1000"/>
  <customSheetViews>
    <customSheetView guid="{DEDD5768-0957-40B2-B9A0-DFE071D1E6C2}" filter="1" showAutoFilter="1">
      <autoFilter ref="$E$1:$E$1000"/>
    </customSheetView>
    <customSheetView guid="{96C1D578-72CD-44E3-963A-483DD6E83439}" filter="1" showAutoFilter="1">
      <autoFilter ref="$D$1:$D$1000">
        <filterColumn colId="0">
          <filters>
            <filter val="Low carbon sources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2</v>
      </c>
      <c r="B1" s="30" t="s">
        <v>395</v>
      </c>
      <c r="C1" s="30" t="s">
        <v>396</v>
      </c>
    </row>
    <row r="2">
      <c r="A2" s="30" t="s">
        <v>85</v>
      </c>
      <c r="B2" s="36">
        <f>1.43</f>
        <v>1.43</v>
      </c>
      <c r="C2" s="30" t="s">
        <v>397</v>
      </c>
    </row>
    <row r="3">
      <c r="A3" s="30" t="s">
        <v>113</v>
      </c>
      <c r="B3" s="36">
        <f>4.55+0.36+0.14+0.17+0.01</f>
        <v>5.23</v>
      </c>
      <c r="C3" s="30" t="s">
        <v>398</v>
      </c>
    </row>
    <row r="4">
      <c r="A4" s="30" t="s">
        <v>131</v>
      </c>
      <c r="B4" s="36">
        <f>16.94+36.7+12.99+11.29</f>
        <v>77.92</v>
      </c>
      <c r="C4" s="30" t="s">
        <v>399</v>
      </c>
    </row>
    <row r="5">
      <c r="A5" s="30" t="s">
        <v>109</v>
      </c>
      <c r="B5" s="36">
        <f>2.26+0.11+12.42+7.9+2.26+0.79+1.13+1.13+0.34+2.82+2.48+2.82+2.26+0.23+5.65+0.17+1.35+1.13+1.13</f>
        <v>48.38</v>
      </c>
      <c r="C5" s="30" t="s">
        <v>400</v>
      </c>
    </row>
    <row r="6">
      <c r="A6" s="30" t="s">
        <v>173</v>
      </c>
      <c r="B6" s="36">
        <f>0.8</f>
        <v>0.8</v>
      </c>
      <c r="C6" s="30" t="s">
        <v>401</v>
      </c>
    </row>
    <row r="7">
      <c r="A7" s="30" t="s">
        <v>201</v>
      </c>
      <c r="B7" s="36">
        <f>4.83+4.5+1.42</f>
        <v>10.75</v>
      </c>
      <c r="C7" s="30" t="s">
        <v>402</v>
      </c>
    </row>
    <row r="8">
      <c r="A8" s="30" t="s">
        <v>141</v>
      </c>
      <c r="B8" s="36">
        <f>2.25+1.26+0.06+0.04+0.05+0.13+0.01</f>
        <v>3.8</v>
      </c>
      <c r="C8" s="30" t="s">
        <v>403</v>
      </c>
    </row>
    <row r="9">
      <c r="A9" s="30" t="s">
        <v>404</v>
      </c>
      <c r="B9" s="36">
        <f>sum(B2:B8)</f>
        <v>148.31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2</v>
      </c>
      <c r="B1" s="30" t="s">
        <v>405</v>
      </c>
    </row>
    <row r="2">
      <c r="A2" s="30" t="s">
        <v>406</v>
      </c>
      <c r="B2" s="30">
        <v>2980.0</v>
      </c>
    </row>
    <row r="3">
      <c r="A3" s="30" t="s">
        <v>191</v>
      </c>
      <c r="B3" s="30">
        <v>2170.0</v>
      </c>
    </row>
    <row r="4">
      <c r="A4" s="30" t="s">
        <v>109</v>
      </c>
      <c r="B4" s="30">
        <v>1460.0</v>
      </c>
    </row>
    <row r="5">
      <c r="A5" s="30" t="s">
        <v>141</v>
      </c>
      <c r="B5" s="30">
        <v>557.0</v>
      </c>
    </row>
    <row r="6">
      <c r="A6" s="30" t="s">
        <v>185</v>
      </c>
      <c r="B6" s="30">
        <v>530.0</v>
      </c>
    </row>
    <row r="7">
      <c r="A7" s="30" t="s">
        <v>137</v>
      </c>
      <c r="B7" s="30">
        <v>485.0</v>
      </c>
    </row>
    <row r="8">
      <c r="A8" s="30" t="s">
        <v>85</v>
      </c>
      <c r="B8" s="30">
        <v>507.0</v>
      </c>
    </row>
    <row r="9">
      <c r="A9" s="30" t="s">
        <v>173</v>
      </c>
      <c r="B9" s="30">
        <v>266.0</v>
      </c>
    </row>
    <row r="10">
      <c r="A10" s="30" t="s">
        <v>201</v>
      </c>
      <c r="B10" s="30">
        <v>201.0</v>
      </c>
    </row>
    <row r="11">
      <c r="A11" s="30" t="s">
        <v>125</v>
      </c>
      <c r="B11" s="30">
        <v>188.0</v>
      </c>
    </row>
    <row r="12">
      <c r="A12" s="30" t="s">
        <v>36</v>
      </c>
      <c r="B12" s="30">
        <v>145.0</v>
      </c>
    </row>
    <row r="13">
      <c r="A13" s="30" t="s">
        <v>66</v>
      </c>
      <c r="B13" s="30">
        <v>150.0</v>
      </c>
    </row>
    <row r="14">
      <c r="A14" s="30" t="s">
        <v>79</v>
      </c>
      <c r="B14" s="30">
        <v>149.0</v>
      </c>
    </row>
    <row r="15">
      <c r="A15" s="30" t="s">
        <v>301</v>
      </c>
      <c r="B15" s="30">
        <v>48.0</v>
      </c>
    </row>
    <row r="16">
      <c r="A16" s="30" t="s">
        <v>171</v>
      </c>
      <c r="B16" s="30">
        <v>44.0</v>
      </c>
    </row>
    <row r="17">
      <c r="A17" s="30" t="s">
        <v>371</v>
      </c>
      <c r="B17" s="30">
        <v>27.0</v>
      </c>
    </row>
    <row r="18">
      <c r="A18" s="30" t="s">
        <v>233</v>
      </c>
      <c r="B18" s="30">
        <v>26.0</v>
      </c>
    </row>
    <row r="19">
      <c r="A19" s="30" t="s">
        <v>130</v>
      </c>
      <c r="B19" s="30">
        <v>1330.0</v>
      </c>
    </row>
    <row r="20">
      <c r="A20" s="30"/>
    </row>
    <row r="21">
      <c r="A21" s="30" t="s">
        <v>407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</cols>
  <sheetData>
    <row r="1">
      <c r="A1" s="30" t="s">
        <v>3</v>
      </c>
      <c r="B1" s="30">
        <v>2019.0</v>
      </c>
      <c r="C1" s="30">
        <v>2020.0</v>
      </c>
      <c r="D1" s="30">
        <v>2021.0</v>
      </c>
      <c r="E1" s="30" t="s">
        <v>383</v>
      </c>
    </row>
    <row r="2">
      <c r="A2" s="30" t="s">
        <v>394</v>
      </c>
      <c r="B2" s="30">
        <v>2.9</v>
      </c>
      <c r="C2" s="30">
        <v>-4.9</v>
      </c>
      <c r="D2" s="30">
        <v>5.4</v>
      </c>
      <c r="E2" s="30">
        <v>13.0</v>
      </c>
    </row>
    <row r="3">
      <c r="A3" s="30" t="s">
        <v>408</v>
      </c>
      <c r="B3" s="30">
        <v>1.7</v>
      </c>
      <c r="C3" s="30">
        <v>-8.0</v>
      </c>
      <c r="D3" s="30">
        <v>4.8</v>
      </c>
      <c r="E3" s="30">
        <v>11.6</v>
      </c>
    </row>
    <row r="4">
      <c r="A4" s="30" t="s">
        <v>409</v>
      </c>
      <c r="B4" s="30">
        <v>2.1</v>
      </c>
      <c r="C4" s="30">
        <v>-5.8</v>
      </c>
      <c r="D4" s="30">
        <v>4.3</v>
      </c>
      <c r="E4" s="30">
        <v>4.4</v>
      </c>
    </row>
    <row r="5">
      <c r="A5" s="30" t="s">
        <v>410</v>
      </c>
      <c r="B5" s="30">
        <v>5.5</v>
      </c>
      <c r="C5" s="30">
        <v>-0.8</v>
      </c>
      <c r="D5" s="30">
        <v>7.4</v>
      </c>
      <c r="E5" s="30">
        <v>5.7</v>
      </c>
    </row>
    <row r="6">
      <c r="A6" s="30" t="s">
        <v>411</v>
      </c>
      <c r="B6" s="30">
        <v>0.1</v>
      </c>
      <c r="C6" s="30">
        <v>-9.4</v>
      </c>
      <c r="D6" s="30">
        <v>3.7</v>
      </c>
      <c r="E6" s="30">
        <v>2.4</v>
      </c>
    </row>
    <row r="7">
      <c r="A7" s="30" t="s">
        <v>412</v>
      </c>
      <c r="B7" s="30">
        <v>1.0</v>
      </c>
      <c r="C7" s="30">
        <v>-4.7</v>
      </c>
      <c r="D7" s="30">
        <v>3.3</v>
      </c>
      <c r="E7" s="30">
        <v>3.3</v>
      </c>
    </row>
    <row r="8">
      <c r="A8" s="30" t="s">
        <v>413</v>
      </c>
      <c r="B8" s="30">
        <v>3.1</v>
      </c>
      <c r="C8" s="30">
        <v>-3.2</v>
      </c>
      <c r="D8" s="30">
        <v>3.4</v>
      </c>
      <c r="E8" s="30">
        <v>1.5</v>
      </c>
    </row>
  </sheetData>
  <drawing r:id="rId1"/>
</worksheet>
</file>