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saido\Documents\eps-brazil-cpl\InputData\bldgs\BCEU\"/>
    </mc:Choice>
  </mc:AlternateContent>
  <bookViews>
    <workbookView xWindow="0" yWindow="765" windowWidth="34200" windowHeight="21375" tabRatio="905" firstSheet="24" activeTab="27"/>
  </bookViews>
  <sheets>
    <sheet name="About" sheetId="1" r:id="rId1"/>
    <sheet name="urban-residential-cooling" sheetId="38" r:id="rId2"/>
    <sheet name="urban-residential-lighting" sheetId="39" r:id="rId3"/>
    <sheet name="urban-residential-appl" sheetId="40" r:id="rId4"/>
    <sheet name="urban-residential-other" sheetId="41" r:id="rId5"/>
    <sheet name="commercial-residential-cooling" sheetId="42" r:id="rId6"/>
    <sheet name="commercial-residential-lighting" sheetId="43" r:id="rId7"/>
    <sheet name="commercial-residential-appl" sheetId="44" r:id="rId8"/>
    <sheet name="commercial-residential-other" sheetId="45" r:id="rId9"/>
    <sheet name="Electricity Share" sheetId="46" r:id="rId10"/>
    <sheet name="BNEF Data - Projections" sheetId="47" r:id="rId11"/>
    <sheet name="Urban-residential-heating-MSTIC" sheetId="18" r:id="rId12"/>
    <sheet name="Urban-residential-cooling-MSTIC" sheetId="20" r:id="rId13"/>
    <sheet name="Urban-residential-lighting-MSTI" sheetId="11" r:id="rId14"/>
    <sheet name="Urban-residential-appl-MSTIC" sheetId="12" r:id="rId15"/>
    <sheet name="Urban-residential-other-MSTIC" sheetId="13" r:id="rId16"/>
    <sheet name="End-use share-Residential" sheetId="53" r:id="rId17"/>
    <sheet name="PNE Data - Residential" sheetId="63" r:id="rId18"/>
    <sheet name="EPE Data - Residential" sheetId="64" r:id="rId19"/>
    <sheet name="Commercial-heating-MSTIC" sheetId="21" r:id="rId20"/>
    <sheet name="Commercial-cooling-MSTIC" sheetId="14" r:id="rId21"/>
    <sheet name="Commercial-lighting-MSTIC" sheetId="15" r:id="rId22"/>
    <sheet name="Commercial-appl-MSTIC" sheetId="16" r:id="rId23"/>
    <sheet name="Commercial-other-MSTIC" sheetId="17" r:id="rId24"/>
    <sheet name="All-envelope-MSTIC" sheetId="31" r:id="rId25"/>
    <sheet name="End-use-commercial" sheetId="60" r:id="rId26"/>
    <sheet name="PNE Data - Commercial" sheetId="61" r:id="rId27"/>
    <sheet name="EPE Data - Commercial" sheetId="62" r:id="rId28"/>
    <sheet name="BCEU-urban-residential-heating" sheetId="48" r:id="rId29"/>
    <sheet name="BCEU-urban-residential-cooling" sheetId="49" r:id="rId30"/>
    <sheet name="BCEU-urban-residential-lighting" sheetId="50" r:id="rId31"/>
    <sheet name="BCEU-urban-residential-appl" sheetId="51" r:id="rId32"/>
    <sheet name="BCEU-urban-residential-other" sheetId="52" r:id="rId33"/>
    <sheet name="BCEU-rural-residential-heating" sheetId="23" r:id="rId34"/>
    <sheet name="BCEU-rural-residential-cooling" sheetId="24" r:id="rId35"/>
    <sheet name="BCEU-rural-residential-lighting" sheetId="25" r:id="rId36"/>
    <sheet name="BCEU-rural-residential-appl" sheetId="26" r:id="rId37"/>
    <sheet name="BCEU-rural-residential-other" sheetId="27" r:id="rId38"/>
    <sheet name="BCEU-commercial-heating" sheetId="54" r:id="rId39"/>
    <sheet name="BCEU-commercial-cooling" sheetId="55" r:id="rId40"/>
    <sheet name="BCEU-commercial-lighting" sheetId="56" r:id="rId41"/>
    <sheet name="BCEU-commercial-appl" sheetId="57" r:id="rId42"/>
    <sheet name="BCEU-commercial-other" sheetId="58" r:id="rId43"/>
    <sheet name="BCEU-all-envelope" sheetId="59" r:id="rId44"/>
  </sheets>
  <externalReferences>
    <externalReference r:id="rId45"/>
    <externalReference r:id="rId46"/>
  </externalReferences>
  <definedNames>
    <definedName name="Fraction_coal">About!$C$59</definedName>
    <definedName name="gal_per_barrel">[1]About!$A$63</definedName>
    <definedName name="Percent_rural">About!$A$109</definedName>
    <definedName name="Percent_urban">About!$A$108</definedName>
    <definedName name="quadrillion">About!$B$111</definedName>
    <definedName name="Table4">#REF!</definedName>
    <definedName name="Table4_1">#REF!</definedName>
    <definedName name="Table4_1_22">#REF!</definedName>
    <definedName name="Table4_22">#REF!</definedName>
    <definedName name="Table4_A">#REF!</definedName>
    <definedName name="Table4_A_22">#REF!</definedName>
    <definedName name="Table5">#REF!</definedName>
    <definedName name="Table5_1">#REF!</definedName>
    <definedName name="Table5_1_22">#REF!</definedName>
    <definedName name="Table5_22">#REF!</definedName>
    <definedName name="Table5_A">#REF!</definedName>
    <definedName name="Table5_A_22">#REF!</definedName>
  </definedNames>
  <calcPr calcId="15251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62" l="1"/>
  <c r="F3" i="62"/>
  <c r="G3" i="62"/>
  <c r="H3" i="62"/>
  <c r="I3" i="62"/>
  <c r="J3" i="62"/>
  <c r="K3" i="62"/>
  <c r="L3" i="62"/>
  <c r="M3" i="62" s="1"/>
  <c r="N3" i="62" s="1"/>
  <c r="O3" i="62" s="1"/>
  <c r="P3" i="62" s="1"/>
  <c r="Q3" i="62" s="1"/>
  <c r="R3" i="62" s="1"/>
  <c r="S3" i="62" s="1"/>
  <c r="T3" i="62" s="1"/>
  <c r="U3" i="62" s="1"/>
  <c r="V3" i="62" s="1"/>
  <c r="W3" i="62" s="1"/>
  <c r="X3" i="62" s="1"/>
  <c r="Y3" i="62" s="1"/>
  <c r="Z3" i="62" s="1"/>
  <c r="AA3" i="62" s="1"/>
  <c r="AB3" i="62" s="1"/>
  <c r="AC3" i="62" s="1"/>
  <c r="AD3" i="62" s="1"/>
  <c r="AE3" i="62" s="1"/>
  <c r="AF3" i="62" s="1"/>
  <c r="E4" i="62"/>
  <c r="F4" i="62"/>
  <c r="G4" i="62"/>
  <c r="H4" i="62"/>
  <c r="I4" i="62" s="1"/>
  <c r="J4" i="62" s="1"/>
  <c r="K4" i="62" s="1"/>
  <c r="L4" i="62" s="1"/>
  <c r="M4" i="62" s="1"/>
  <c r="N4" i="62" s="1"/>
  <c r="O4" i="62" s="1"/>
  <c r="P4" i="62" s="1"/>
  <c r="Q4" i="62" s="1"/>
  <c r="R4" i="62" s="1"/>
  <c r="S4" i="62" s="1"/>
  <c r="T4" i="62" s="1"/>
  <c r="U4" i="62" s="1"/>
  <c r="V4" i="62" s="1"/>
  <c r="W4" i="62" s="1"/>
  <c r="X4" i="62" s="1"/>
  <c r="Y4" i="62" s="1"/>
  <c r="Z4" i="62" s="1"/>
  <c r="AA4" i="62" s="1"/>
  <c r="AB4" i="62" s="1"/>
  <c r="AC4" i="62" s="1"/>
  <c r="AD4" i="62" s="1"/>
  <c r="AE4" i="62" s="1"/>
  <c r="AF4" i="62" s="1"/>
  <c r="E5" i="62"/>
  <c r="F5" i="62"/>
  <c r="G5" i="62"/>
  <c r="H5" i="62"/>
  <c r="I5" i="62"/>
  <c r="J5" i="62"/>
  <c r="K5" i="62"/>
  <c r="L5" i="62"/>
  <c r="M5" i="62" s="1"/>
  <c r="N5" i="62" s="1"/>
  <c r="O5" i="62" s="1"/>
  <c r="P5" i="62" s="1"/>
  <c r="Q5" i="62" s="1"/>
  <c r="R5" i="62" s="1"/>
  <c r="S5" i="62" s="1"/>
  <c r="T5" i="62" s="1"/>
  <c r="U5" i="62" s="1"/>
  <c r="V5" i="62" s="1"/>
  <c r="W5" i="62" s="1"/>
  <c r="X5" i="62" s="1"/>
  <c r="Y5" i="62" s="1"/>
  <c r="Z5" i="62" s="1"/>
  <c r="AA5" i="62" s="1"/>
  <c r="AB5" i="62" s="1"/>
  <c r="AC5" i="62" s="1"/>
  <c r="AD5" i="62" s="1"/>
  <c r="AE5" i="62" s="1"/>
  <c r="AF5" i="62" s="1"/>
  <c r="E6" i="62"/>
  <c r="F6" i="62"/>
  <c r="G6" i="62"/>
  <c r="H6" i="62"/>
  <c r="I6" i="62" s="1"/>
  <c r="J6" i="62" s="1"/>
  <c r="K6" i="62" s="1"/>
  <c r="L6" i="62" s="1"/>
  <c r="M6" i="62" s="1"/>
  <c r="N6" i="62" s="1"/>
  <c r="O6" i="62" s="1"/>
  <c r="P6" i="62" s="1"/>
  <c r="Q6" i="62" s="1"/>
  <c r="R6" i="62" s="1"/>
  <c r="S6" i="62" s="1"/>
  <c r="T6" i="62" s="1"/>
  <c r="U6" i="62" s="1"/>
  <c r="V6" i="62" s="1"/>
  <c r="W6" i="62" s="1"/>
  <c r="X6" i="62" s="1"/>
  <c r="Y6" i="62" s="1"/>
  <c r="Z6" i="62" s="1"/>
  <c r="AA6" i="62" s="1"/>
  <c r="AB6" i="62" s="1"/>
  <c r="AC6" i="62" s="1"/>
  <c r="AD6" i="62" s="1"/>
  <c r="AE6" i="62" s="1"/>
  <c r="AF6" i="62" s="1"/>
  <c r="D4" i="62"/>
  <c r="D5" i="62"/>
  <c r="D6" i="62"/>
  <c r="D3" i="62"/>
  <c r="C3" i="62"/>
  <c r="C4" i="62"/>
  <c r="C5" i="62"/>
  <c r="C6" i="62"/>
  <c r="B4" i="62"/>
  <c r="B5" i="62"/>
  <c r="B6" i="62"/>
  <c r="B3" i="62"/>
  <c r="E19" i="62"/>
  <c r="E20" i="62"/>
  <c r="E21" i="62"/>
  <c r="E22" i="62"/>
  <c r="C19" i="62"/>
  <c r="D19" i="62"/>
  <c r="C20" i="62"/>
  <c r="D20" i="62"/>
  <c r="C21" i="62"/>
  <c r="D21" i="62"/>
  <c r="C22" i="62"/>
  <c r="D22" i="62"/>
  <c r="B20" i="62"/>
  <c r="B21" i="62"/>
  <c r="B22" i="62"/>
  <c r="B19" i="62"/>
  <c r="C51" i="62"/>
  <c r="D51" i="62"/>
  <c r="E51" i="62"/>
  <c r="F51" i="62"/>
  <c r="G51" i="62"/>
  <c r="H51" i="62"/>
  <c r="C52" i="62"/>
  <c r="D52" i="62"/>
  <c r="E52" i="62"/>
  <c r="F52" i="62"/>
  <c r="G52" i="62"/>
  <c r="H52" i="62"/>
  <c r="C53" i="62"/>
  <c r="D53" i="62"/>
  <c r="E53" i="62"/>
  <c r="F53" i="62"/>
  <c r="G53" i="62"/>
  <c r="H53" i="62"/>
  <c r="C54" i="62"/>
  <c r="D54" i="62"/>
  <c r="E54" i="62"/>
  <c r="F54" i="62"/>
  <c r="G54" i="62"/>
  <c r="H54" i="62"/>
  <c r="B54" i="62"/>
  <c r="B53" i="62"/>
  <c r="B52" i="62"/>
  <c r="B51" i="62"/>
  <c r="E40" i="62"/>
  <c r="F40" i="62"/>
  <c r="G40" i="62"/>
  <c r="H40" i="62"/>
  <c r="I40" i="62"/>
  <c r="J40" i="62"/>
  <c r="K40" i="62"/>
  <c r="L40" i="62"/>
  <c r="M40" i="62"/>
  <c r="E41" i="62"/>
  <c r="F41" i="62"/>
  <c r="G41" i="62"/>
  <c r="H41" i="62"/>
  <c r="I41" i="62"/>
  <c r="J41" i="62"/>
  <c r="K41" i="62"/>
  <c r="L41" i="62"/>
  <c r="M41" i="62"/>
  <c r="E42" i="62"/>
  <c r="F42" i="62"/>
  <c r="G42" i="62"/>
  <c r="H42" i="62"/>
  <c r="I42" i="62"/>
  <c r="J42" i="62"/>
  <c r="K42" i="62"/>
  <c r="L42" i="62"/>
  <c r="M42" i="62"/>
  <c r="E43" i="62"/>
  <c r="F43" i="62"/>
  <c r="G43" i="62"/>
  <c r="H43" i="62"/>
  <c r="I43" i="62"/>
  <c r="J43" i="62"/>
  <c r="K43" i="62"/>
  <c r="L43" i="62"/>
  <c r="M43" i="62"/>
  <c r="E44" i="62"/>
  <c r="F44" i="62"/>
  <c r="G44" i="62"/>
  <c r="H44" i="62"/>
  <c r="I44" i="62"/>
  <c r="J44" i="62"/>
  <c r="K44" i="62"/>
  <c r="L44" i="62"/>
  <c r="M44" i="62"/>
  <c r="E45" i="62"/>
  <c r="F45" i="62"/>
  <c r="G45" i="62"/>
  <c r="H45" i="62"/>
  <c r="I45" i="62"/>
  <c r="J45" i="62"/>
  <c r="K45" i="62"/>
  <c r="L45" i="62"/>
  <c r="M45" i="62"/>
  <c r="E46" i="62"/>
  <c r="F46" i="62"/>
  <c r="G46" i="62"/>
  <c r="H46" i="62"/>
  <c r="I46" i="62"/>
  <c r="J46" i="62"/>
  <c r="K46" i="62"/>
  <c r="L46" i="62"/>
  <c r="M46" i="62"/>
  <c r="E47" i="62"/>
  <c r="F47" i="62"/>
  <c r="G47" i="62"/>
  <c r="H47" i="62"/>
  <c r="I47" i="62"/>
  <c r="J47" i="62"/>
  <c r="K47" i="62"/>
  <c r="L47" i="62"/>
  <c r="M47" i="62"/>
  <c r="D41" i="62"/>
  <c r="D42" i="62"/>
  <c r="D43" i="62"/>
  <c r="D44" i="62"/>
  <c r="D45" i="62"/>
  <c r="D46" i="62"/>
  <c r="D47" i="62"/>
  <c r="D40" i="62"/>
  <c r="AG11" i="62"/>
  <c r="AH11" i="62"/>
  <c r="AI11" i="62"/>
  <c r="AJ11" i="62"/>
  <c r="AK11" i="62"/>
  <c r="AG12" i="62"/>
  <c r="AH12" i="62"/>
  <c r="AA19" i="62" s="1"/>
  <c r="AI12" i="62"/>
  <c r="AB19" i="62" s="1"/>
  <c r="AJ12" i="62"/>
  <c r="AK12" i="62"/>
  <c r="AG13" i="62"/>
  <c r="AH13" i="62"/>
  <c r="AI13" i="62"/>
  <c r="AB20" i="62" s="1"/>
  <c r="AJ13" i="62"/>
  <c r="AC20" i="62" s="1"/>
  <c r="AK13" i="62"/>
  <c r="AD20" i="62" s="1"/>
  <c r="AG14" i="62"/>
  <c r="Z21" i="62" s="1"/>
  <c r="AH14" i="62"/>
  <c r="AI14" i="62"/>
  <c r="AB21" i="62" s="1"/>
  <c r="AJ14" i="62"/>
  <c r="AC21" i="62" s="1"/>
  <c r="AK14" i="62"/>
  <c r="AG15" i="62"/>
  <c r="AH15" i="62"/>
  <c r="AA22" i="62" s="1"/>
  <c r="AI15" i="62"/>
  <c r="AJ15" i="62"/>
  <c r="AC22" i="62" s="1"/>
  <c r="AK15" i="62"/>
  <c r="B11" i="62"/>
  <c r="C11" i="62"/>
  <c r="D11" i="62"/>
  <c r="E11" i="62"/>
  <c r="F11" i="62"/>
  <c r="G11" i="62"/>
  <c r="H11" i="62"/>
  <c r="I11" i="62"/>
  <c r="J11" i="62"/>
  <c r="K11" i="62"/>
  <c r="L11" i="62"/>
  <c r="M11" i="62"/>
  <c r="N11" i="62"/>
  <c r="O11" i="62"/>
  <c r="P11" i="62"/>
  <c r="Q11" i="62"/>
  <c r="R11" i="62"/>
  <c r="S11" i="62"/>
  <c r="T11" i="62"/>
  <c r="U11" i="62"/>
  <c r="V11" i="62"/>
  <c r="W11" i="62"/>
  <c r="X11" i="62"/>
  <c r="Y11" i="62"/>
  <c r="Z11" i="62"/>
  <c r="AA11" i="62"/>
  <c r="AB11" i="62"/>
  <c r="AC11" i="62"/>
  <c r="AD11" i="62"/>
  <c r="AE11" i="62"/>
  <c r="AF11" i="62"/>
  <c r="B12" i="62"/>
  <c r="C12" i="62"/>
  <c r="D12" i="62"/>
  <c r="E12" i="62"/>
  <c r="F12" i="62"/>
  <c r="G12" i="62"/>
  <c r="H12" i="62"/>
  <c r="I12" i="62"/>
  <c r="J12" i="62"/>
  <c r="K12" i="62"/>
  <c r="L12" i="62"/>
  <c r="M12" i="62"/>
  <c r="N12" i="62"/>
  <c r="G19" i="62" s="1"/>
  <c r="O12" i="62"/>
  <c r="H19" i="62" s="1"/>
  <c r="P12" i="62"/>
  <c r="Q12" i="62"/>
  <c r="J19" i="62" s="1"/>
  <c r="R12" i="62"/>
  <c r="K19" i="62" s="1"/>
  <c r="S12" i="62"/>
  <c r="L19" i="62" s="1"/>
  <c r="T12" i="62"/>
  <c r="M19" i="62" s="1"/>
  <c r="U12" i="62"/>
  <c r="V12" i="62"/>
  <c r="O19" i="62" s="1"/>
  <c r="W12" i="62"/>
  <c r="P19" i="62" s="1"/>
  <c r="X12" i="62"/>
  <c r="Y12" i="62"/>
  <c r="Z12" i="62"/>
  <c r="AA12" i="62"/>
  <c r="T19" i="62" s="1"/>
  <c r="AB12" i="62"/>
  <c r="U19" i="62" s="1"/>
  <c r="AC12" i="62"/>
  <c r="AD12" i="62"/>
  <c r="W19" i="62" s="1"/>
  <c r="AE12" i="62"/>
  <c r="X19" i="62" s="1"/>
  <c r="AF12" i="62"/>
  <c r="B13" i="62"/>
  <c r="C13" i="62"/>
  <c r="D13" i="62"/>
  <c r="E13" i="62"/>
  <c r="F13" i="62"/>
  <c r="G13" i="62"/>
  <c r="H13" i="62"/>
  <c r="I13" i="62"/>
  <c r="J13" i="62"/>
  <c r="K13" i="62"/>
  <c r="L13" i="62"/>
  <c r="M13" i="62"/>
  <c r="F20" i="62" s="1"/>
  <c r="N13" i="62"/>
  <c r="O13" i="62"/>
  <c r="H20" i="62" s="1"/>
  <c r="P13" i="62"/>
  <c r="I20" i="62" s="1"/>
  <c r="Q13" i="62"/>
  <c r="R13" i="62"/>
  <c r="K20" i="62" s="1"/>
  <c r="S13" i="62"/>
  <c r="T13" i="62"/>
  <c r="M20" i="62" s="1"/>
  <c r="U13" i="62"/>
  <c r="N20" i="62" s="1"/>
  <c r="V13" i="62"/>
  <c r="W13" i="62"/>
  <c r="P20" i="62" s="1"/>
  <c r="X13" i="62"/>
  <c r="Q20" i="62" s="1"/>
  <c r="Y13" i="62"/>
  <c r="Z13" i="62"/>
  <c r="S20" i="62" s="1"/>
  <c r="AA13" i="62"/>
  <c r="AB13" i="62"/>
  <c r="U20" i="62" s="1"/>
  <c r="AC13" i="62"/>
  <c r="V20" i="62" s="1"/>
  <c r="AD13" i="62"/>
  <c r="AE13" i="62"/>
  <c r="X20" i="62" s="1"/>
  <c r="AF13" i="62"/>
  <c r="Y20" i="62" s="1"/>
  <c r="B14" i="62"/>
  <c r="C14" i="62"/>
  <c r="D14" i="62"/>
  <c r="E14" i="62"/>
  <c r="F14" i="62"/>
  <c r="G14" i="62"/>
  <c r="H14" i="62"/>
  <c r="I14" i="62"/>
  <c r="J14" i="62"/>
  <c r="K14" i="62"/>
  <c r="L14" i="62"/>
  <c r="M14" i="62"/>
  <c r="F21" i="62" s="1"/>
  <c r="N14" i="62"/>
  <c r="G21" i="62" s="1"/>
  <c r="O14" i="62"/>
  <c r="P14" i="62"/>
  <c r="I21" i="62" s="1"/>
  <c r="Q14" i="62"/>
  <c r="J21" i="62" s="1"/>
  <c r="R14" i="62"/>
  <c r="S14" i="62"/>
  <c r="L21" i="62" s="1"/>
  <c r="T14" i="62"/>
  <c r="M21" i="62" s="1"/>
  <c r="U14" i="62"/>
  <c r="N21" i="62" s="1"/>
  <c r="V14" i="62"/>
  <c r="O21" i="62" s="1"/>
  <c r="W14" i="62"/>
  <c r="X14" i="62"/>
  <c r="Q21" i="62" s="1"/>
  <c r="Y14" i="62"/>
  <c r="R21" i="62" s="1"/>
  <c r="Z14" i="62"/>
  <c r="AA14" i="62"/>
  <c r="AB14" i="62"/>
  <c r="AC14" i="62"/>
  <c r="V21" i="62" s="1"/>
  <c r="AD14" i="62"/>
  <c r="W21" i="62" s="1"/>
  <c r="AE14" i="62"/>
  <c r="AF14" i="62"/>
  <c r="Y21" i="62" s="1"/>
  <c r="B15" i="62"/>
  <c r="C15" i="62"/>
  <c r="D15" i="62"/>
  <c r="E15" i="62"/>
  <c r="F15" i="62"/>
  <c r="G15" i="62"/>
  <c r="H15" i="62"/>
  <c r="I15" i="62"/>
  <c r="J15" i="62"/>
  <c r="K15" i="62"/>
  <c r="L15" i="62"/>
  <c r="M15" i="62"/>
  <c r="N15" i="62"/>
  <c r="G22" i="62" s="1"/>
  <c r="O15" i="62"/>
  <c r="H22" i="62" s="1"/>
  <c r="P15" i="62"/>
  <c r="Q15" i="62"/>
  <c r="J22" i="62" s="1"/>
  <c r="R15" i="62"/>
  <c r="S15" i="62"/>
  <c r="T15" i="62"/>
  <c r="M22" i="62" s="1"/>
  <c r="U15" i="62"/>
  <c r="V15" i="62"/>
  <c r="O22" i="62" s="1"/>
  <c r="W15" i="62"/>
  <c r="P22" i="62" s="1"/>
  <c r="X15" i="62"/>
  <c r="Y15" i="62"/>
  <c r="R22" i="62" s="1"/>
  <c r="Z15" i="62"/>
  <c r="AA15" i="62"/>
  <c r="AB15" i="62"/>
  <c r="U22" i="62" s="1"/>
  <c r="AC15" i="62"/>
  <c r="AD15" i="62"/>
  <c r="W22" i="62" s="1"/>
  <c r="AE15" i="62"/>
  <c r="X22" i="62" s="1"/>
  <c r="AF15" i="62"/>
  <c r="A12" i="62"/>
  <c r="A13" i="62"/>
  <c r="A14" i="62"/>
  <c r="A15" i="62"/>
  <c r="A11" i="62"/>
  <c r="A2" i="62"/>
  <c r="U21" i="62" l="1"/>
  <c r="S19" i="62"/>
  <c r="R20" i="62"/>
  <c r="J20" i="62"/>
  <c r="AD21" i="62"/>
  <c r="Y22" i="62"/>
  <c r="Q22" i="62"/>
  <c r="I22" i="62"/>
  <c r="X21" i="62"/>
  <c r="P21" i="62"/>
  <c r="H21" i="62"/>
  <c r="W20" i="62"/>
  <c r="O20" i="62"/>
  <c r="G20" i="62"/>
  <c r="V19" i="62"/>
  <c r="N19" i="62"/>
  <c r="F19" i="62"/>
  <c r="AD22" i="62"/>
  <c r="Z19" i="62"/>
  <c r="T21" i="62"/>
  <c r="L22" i="62"/>
  <c r="R19" i="62"/>
  <c r="T22" i="62"/>
  <c r="V22" i="62"/>
  <c r="N22" i="62"/>
  <c r="F22" i="62"/>
  <c r="T20" i="62"/>
  <c r="L20" i="62"/>
  <c r="S22" i="62"/>
  <c r="K22" i="62"/>
  <c r="AA21" i="62"/>
  <c r="S21" i="62"/>
  <c r="K21" i="62"/>
  <c r="Z22" i="62"/>
  <c r="AA20" i="62"/>
  <c r="Y19" i="62"/>
  <c r="Q19" i="62"/>
  <c r="I19" i="62"/>
  <c r="Z20" i="62"/>
  <c r="AC19" i="62"/>
  <c r="AB22" i="62"/>
  <c r="AD19" i="62"/>
  <c r="H50" i="64"/>
  <c r="I50" i="64" s="1"/>
  <c r="J50" i="64" s="1"/>
  <c r="K50" i="64" s="1"/>
  <c r="L50" i="64" s="1"/>
  <c r="M50" i="64" s="1"/>
  <c r="N50" i="64" s="1"/>
  <c r="O50" i="64" s="1"/>
  <c r="P50" i="64" s="1"/>
  <c r="Q50" i="64" s="1"/>
  <c r="R50" i="64" s="1"/>
  <c r="S50" i="64" s="1"/>
  <c r="T50" i="64" s="1"/>
  <c r="U50" i="64" s="1"/>
  <c r="V50" i="64" s="1"/>
  <c r="W50" i="64" s="1"/>
  <c r="X50" i="64" s="1"/>
  <c r="Y50" i="64" s="1"/>
  <c r="Z50" i="64" s="1"/>
  <c r="AA50" i="64" s="1"/>
  <c r="AB50" i="64" s="1"/>
  <c r="AC50" i="64" s="1"/>
  <c r="AD50" i="64" s="1"/>
  <c r="AE50" i="64" s="1"/>
  <c r="AF50" i="64" s="1"/>
  <c r="H51" i="64"/>
  <c r="I51" i="64"/>
  <c r="J51" i="64"/>
  <c r="K51" i="64"/>
  <c r="L51" i="64"/>
  <c r="M51" i="64"/>
  <c r="N51" i="64"/>
  <c r="O51" i="64"/>
  <c r="P51" i="64" s="1"/>
  <c r="Q51" i="64" s="1"/>
  <c r="R51" i="64" s="1"/>
  <c r="S51" i="64" s="1"/>
  <c r="T51" i="64" s="1"/>
  <c r="U51" i="64" s="1"/>
  <c r="V51" i="64" s="1"/>
  <c r="W51" i="64" s="1"/>
  <c r="X51" i="64" s="1"/>
  <c r="Y51" i="64" s="1"/>
  <c r="Z51" i="64" s="1"/>
  <c r="AA51" i="64" s="1"/>
  <c r="AB51" i="64" s="1"/>
  <c r="AC51" i="64" s="1"/>
  <c r="AD51" i="64" s="1"/>
  <c r="AE51" i="64" s="1"/>
  <c r="AF51" i="64" s="1"/>
  <c r="H52" i="64"/>
  <c r="I52" i="64"/>
  <c r="J52" i="64"/>
  <c r="K52" i="64"/>
  <c r="L52" i="64"/>
  <c r="M52" i="64"/>
  <c r="N52" i="64"/>
  <c r="O52" i="64" s="1"/>
  <c r="P52" i="64" s="1"/>
  <c r="Q52" i="64" s="1"/>
  <c r="R52" i="64" s="1"/>
  <c r="S52" i="64" s="1"/>
  <c r="T52" i="64" s="1"/>
  <c r="U52" i="64" s="1"/>
  <c r="V52" i="64" s="1"/>
  <c r="W52" i="64" s="1"/>
  <c r="X52" i="64" s="1"/>
  <c r="Y52" i="64" s="1"/>
  <c r="Z52" i="64" s="1"/>
  <c r="AA52" i="64" s="1"/>
  <c r="AB52" i="64" s="1"/>
  <c r="AC52" i="64" s="1"/>
  <c r="AD52" i="64" s="1"/>
  <c r="AE52" i="64" s="1"/>
  <c r="AF52" i="64" s="1"/>
  <c r="H53" i="64"/>
  <c r="I53" i="64"/>
  <c r="J53" i="64"/>
  <c r="K53" i="64"/>
  <c r="L53" i="64"/>
  <c r="M53" i="64"/>
  <c r="N53" i="64" s="1"/>
  <c r="O53" i="64" s="1"/>
  <c r="P53" i="64" s="1"/>
  <c r="Q53" i="64" s="1"/>
  <c r="R53" i="64" s="1"/>
  <c r="S53" i="64" s="1"/>
  <c r="T53" i="64" s="1"/>
  <c r="U53" i="64" s="1"/>
  <c r="V53" i="64" s="1"/>
  <c r="W53" i="64" s="1"/>
  <c r="X53" i="64" s="1"/>
  <c r="Y53" i="64" s="1"/>
  <c r="Z53" i="64" s="1"/>
  <c r="AA53" i="64" s="1"/>
  <c r="AB53" i="64" s="1"/>
  <c r="AC53" i="64" s="1"/>
  <c r="AD53" i="64" s="1"/>
  <c r="AE53" i="64" s="1"/>
  <c r="AF53" i="64" s="1"/>
  <c r="G52" i="64"/>
  <c r="G51" i="64"/>
  <c r="N10" i="57" l="1"/>
  <c r="O10" i="57"/>
  <c r="P10" i="57"/>
  <c r="AF7" i="57"/>
  <c r="S2" i="56"/>
  <c r="C2" i="55"/>
  <c r="C73" i="60"/>
  <c r="D73" i="60"/>
  <c r="E73" i="60"/>
  <c r="F73" i="60"/>
  <c r="G73" i="60"/>
  <c r="H73" i="60"/>
  <c r="I73" i="60"/>
  <c r="J73" i="60"/>
  <c r="K73" i="60"/>
  <c r="L73" i="60"/>
  <c r="M73" i="60"/>
  <c r="N73" i="60"/>
  <c r="O73" i="60"/>
  <c r="P73" i="60"/>
  <c r="Q73" i="60"/>
  <c r="R73" i="60"/>
  <c r="S73" i="60"/>
  <c r="T73" i="60"/>
  <c r="U73" i="60"/>
  <c r="V73" i="60"/>
  <c r="W73" i="60"/>
  <c r="X73" i="60"/>
  <c r="Y73" i="60"/>
  <c r="Z73" i="60"/>
  <c r="AA73" i="60"/>
  <c r="AB73" i="60"/>
  <c r="AC73" i="60"/>
  <c r="AD73" i="60"/>
  <c r="AE73" i="60"/>
  <c r="AF73" i="60"/>
  <c r="C74" i="60"/>
  <c r="D74" i="60"/>
  <c r="E74" i="60"/>
  <c r="F74" i="60"/>
  <c r="G74" i="60"/>
  <c r="H74" i="60"/>
  <c r="I74" i="60"/>
  <c r="J74" i="60"/>
  <c r="K74" i="60"/>
  <c r="L74" i="60"/>
  <c r="M74" i="60"/>
  <c r="N74" i="60"/>
  <c r="O74" i="60"/>
  <c r="P74" i="60"/>
  <c r="Q74" i="60"/>
  <c r="R74" i="60"/>
  <c r="S74" i="60"/>
  <c r="T74" i="60"/>
  <c r="U74" i="60"/>
  <c r="V74" i="60"/>
  <c r="W74" i="60"/>
  <c r="X74" i="60"/>
  <c r="Y74" i="60"/>
  <c r="Z74" i="60"/>
  <c r="AA74" i="60"/>
  <c r="AB74" i="60"/>
  <c r="AC74" i="60"/>
  <c r="AD74" i="60"/>
  <c r="AE74" i="60"/>
  <c r="AF74" i="60"/>
  <c r="C75" i="60"/>
  <c r="D75" i="60"/>
  <c r="E75" i="60"/>
  <c r="F75" i="60"/>
  <c r="G75" i="60"/>
  <c r="H75" i="60"/>
  <c r="I75" i="60"/>
  <c r="J75" i="60"/>
  <c r="K75" i="60"/>
  <c r="L75" i="60"/>
  <c r="M75" i="60"/>
  <c r="N75" i="60"/>
  <c r="O75" i="60"/>
  <c r="P75" i="60"/>
  <c r="Q75" i="60"/>
  <c r="R75" i="60"/>
  <c r="S75" i="60"/>
  <c r="T75" i="60"/>
  <c r="U75" i="60"/>
  <c r="V75" i="60"/>
  <c r="W75" i="60"/>
  <c r="X75" i="60"/>
  <c r="Y75" i="60"/>
  <c r="Z75" i="60"/>
  <c r="AA75" i="60"/>
  <c r="AB75" i="60"/>
  <c r="AC75" i="60"/>
  <c r="AD75" i="60"/>
  <c r="AE75" i="60"/>
  <c r="AF75" i="60"/>
  <c r="C76" i="60"/>
  <c r="D76" i="60"/>
  <c r="E76" i="60"/>
  <c r="F76" i="60"/>
  <c r="G76" i="60"/>
  <c r="H76" i="60"/>
  <c r="I76" i="60"/>
  <c r="J76" i="60"/>
  <c r="K76" i="60"/>
  <c r="L76" i="60"/>
  <c r="M76" i="60"/>
  <c r="N76" i="60"/>
  <c r="O76" i="60"/>
  <c r="P76" i="60"/>
  <c r="Q76" i="60"/>
  <c r="R76" i="60"/>
  <c r="S76" i="60"/>
  <c r="T76" i="60"/>
  <c r="U76" i="60"/>
  <c r="V76" i="60"/>
  <c r="W76" i="60"/>
  <c r="X76" i="60"/>
  <c r="Y76" i="60"/>
  <c r="Z76" i="60"/>
  <c r="AA76" i="60"/>
  <c r="AB76" i="60"/>
  <c r="AC76" i="60"/>
  <c r="AD76" i="60"/>
  <c r="AE76" i="60"/>
  <c r="AF76" i="60"/>
  <c r="C77" i="60"/>
  <c r="D77" i="60"/>
  <c r="E77" i="60"/>
  <c r="F77" i="60"/>
  <c r="G77" i="60"/>
  <c r="H77" i="60"/>
  <c r="I77" i="60"/>
  <c r="J77" i="60"/>
  <c r="K77" i="60"/>
  <c r="L77" i="60"/>
  <c r="M77" i="60"/>
  <c r="N77" i="60"/>
  <c r="O77" i="60"/>
  <c r="P77" i="60"/>
  <c r="Q77" i="60"/>
  <c r="R77" i="60"/>
  <c r="S77" i="60"/>
  <c r="T77" i="60"/>
  <c r="U77" i="60"/>
  <c r="V77" i="60"/>
  <c r="W77" i="60"/>
  <c r="X77" i="60"/>
  <c r="Y77" i="60"/>
  <c r="Z77" i="60"/>
  <c r="AA77" i="60"/>
  <c r="AB77" i="60"/>
  <c r="AC77" i="60"/>
  <c r="AD77" i="60"/>
  <c r="AE77" i="60"/>
  <c r="AF77" i="60"/>
  <c r="C78" i="60"/>
  <c r="D78" i="60"/>
  <c r="E78" i="60"/>
  <c r="F78" i="60"/>
  <c r="G78" i="60"/>
  <c r="H78" i="60"/>
  <c r="I78" i="60"/>
  <c r="J78" i="60"/>
  <c r="K78" i="60"/>
  <c r="L78" i="60"/>
  <c r="M78" i="60"/>
  <c r="N78" i="60"/>
  <c r="O78" i="60"/>
  <c r="P78" i="60"/>
  <c r="Q78" i="60"/>
  <c r="R78" i="60"/>
  <c r="S78" i="60"/>
  <c r="T78" i="60"/>
  <c r="U78" i="60"/>
  <c r="V78" i="60"/>
  <c r="W78" i="60"/>
  <c r="X78" i="60"/>
  <c r="Y78" i="60"/>
  <c r="Z78" i="60"/>
  <c r="AA78" i="60"/>
  <c r="AB78" i="60"/>
  <c r="AC78" i="60"/>
  <c r="AD78" i="60"/>
  <c r="AE78" i="60"/>
  <c r="AF78" i="60"/>
  <c r="C63" i="60"/>
  <c r="D63" i="60"/>
  <c r="E63" i="60"/>
  <c r="F63" i="60"/>
  <c r="G63" i="60"/>
  <c r="G69" i="60" s="1"/>
  <c r="H63" i="60"/>
  <c r="H69" i="60" s="1"/>
  <c r="I63" i="60"/>
  <c r="J63" i="60"/>
  <c r="K63" i="60"/>
  <c r="L63" i="60"/>
  <c r="M63" i="60"/>
  <c r="N63" i="60"/>
  <c r="O63" i="60"/>
  <c r="O69" i="60" s="1"/>
  <c r="P63" i="60"/>
  <c r="P69" i="60" s="1"/>
  <c r="Q63" i="60"/>
  <c r="R63" i="60"/>
  <c r="S63" i="60"/>
  <c r="T63" i="60"/>
  <c r="U63" i="60"/>
  <c r="V63" i="60"/>
  <c r="W63" i="60"/>
  <c r="W69" i="60" s="1"/>
  <c r="X63" i="60"/>
  <c r="X69" i="60" s="1"/>
  <c r="Y63" i="60"/>
  <c r="Z63" i="60"/>
  <c r="AA63" i="60"/>
  <c r="AB63" i="60"/>
  <c r="AC63" i="60"/>
  <c r="AD63" i="60"/>
  <c r="AE63" i="60"/>
  <c r="AE69" i="60" s="1"/>
  <c r="AF63" i="60"/>
  <c r="AF69" i="60" s="1"/>
  <c r="C64" i="60"/>
  <c r="D64" i="60"/>
  <c r="E64" i="60"/>
  <c r="F64" i="60"/>
  <c r="G64" i="60"/>
  <c r="H64" i="60"/>
  <c r="I64" i="60"/>
  <c r="J64" i="60"/>
  <c r="K64" i="60"/>
  <c r="L64" i="60"/>
  <c r="L69" i="60" s="1"/>
  <c r="M64" i="60"/>
  <c r="N64" i="60"/>
  <c r="O64" i="60"/>
  <c r="P64" i="60"/>
  <c r="Q64" i="60"/>
  <c r="R64" i="60"/>
  <c r="S64" i="60"/>
  <c r="T64" i="60"/>
  <c r="U64" i="60"/>
  <c r="V64" i="60"/>
  <c r="W64" i="60"/>
  <c r="X64" i="60"/>
  <c r="Y64" i="60"/>
  <c r="Z64" i="60"/>
  <c r="AA64" i="60"/>
  <c r="AB64" i="60"/>
  <c r="AC64" i="60"/>
  <c r="AD64" i="60"/>
  <c r="AE64" i="60"/>
  <c r="AF64" i="60"/>
  <c r="C65" i="60"/>
  <c r="D65" i="60"/>
  <c r="E65" i="60"/>
  <c r="F65" i="60"/>
  <c r="G65" i="60"/>
  <c r="H65" i="60"/>
  <c r="I65" i="60"/>
  <c r="J65" i="60"/>
  <c r="K65" i="60"/>
  <c r="L65" i="60"/>
  <c r="M65" i="60"/>
  <c r="N65" i="60"/>
  <c r="O65" i="60"/>
  <c r="P65" i="60"/>
  <c r="Q65" i="60"/>
  <c r="R65" i="60"/>
  <c r="S65" i="60"/>
  <c r="T65" i="60"/>
  <c r="U65" i="60"/>
  <c r="V65" i="60"/>
  <c r="W65" i="60"/>
  <c r="X65" i="60"/>
  <c r="Y65" i="60"/>
  <c r="Z65" i="60"/>
  <c r="AA65" i="60"/>
  <c r="AB65" i="60"/>
  <c r="AC65" i="60"/>
  <c r="AD65" i="60"/>
  <c r="AE65" i="60"/>
  <c r="AF65" i="60"/>
  <c r="C66" i="60"/>
  <c r="D66" i="60"/>
  <c r="E66" i="60"/>
  <c r="F66" i="60"/>
  <c r="G66" i="60"/>
  <c r="H66" i="60"/>
  <c r="I66" i="60"/>
  <c r="J66" i="60"/>
  <c r="K66" i="60"/>
  <c r="L66" i="60"/>
  <c r="M66" i="60"/>
  <c r="N66" i="60"/>
  <c r="O66" i="60"/>
  <c r="P66" i="60"/>
  <c r="Q66" i="60"/>
  <c r="R66" i="60"/>
  <c r="S66" i="60"/>
  <c r="T66" i="60"/>
  <c r="U66" i="60"/>
  <c r="V66" i="60"/>
  <c r="W66" i="60"/>
  <c r="X66" i="60"/>
  <c r="Y66" i="60"/>
  <c r="Z66" i="60"/>
  <c r="AA66" i="60"/>
  <c r="AB66" i="60"/>
  <c r="AC66" i="60"/>
  <c r="AD66" i="60"/>
  <c r="AE66" i="60"/>
  <c r="AF66" i="60"/>
  <c r="C67" i="60"/>
  <c r="D67" i="60"/>
  <c r="E67" i="60"/>
  <c r="F67" i="60"/>
  <c r="G67" i="60"/>
  <c r="H67" i="60"/>
  <c r="I67" i="60"/>
  <c r="J67" i="60"/>
  <c r="K67" i="60"/>
  <c r="L67" i="60"/>
  <c r="M67" i="60"/>
  <c r="N67" i="60"/>
  <c r="O67" i="60"/>
  <c r="P67" i="60"/>
  <c r="Q67" i="60"/>
  <c r="R67" i="60"/>
  <c r="S67" i="60"/>
  <c r="T67" i="60"/>
  <c r="U67" i="60"/>
  <c r="V67" i="60"/>
  <c r="W67" i="60"/>
  <c r="X67" i="60"/>
  <c r="Y67" i="60"/>
  <c r="Z67" i="60"/>
  <c r="AA67" i="60"/>
  <c r="AB67" i="60"/>
  <c r="AC67" i="60"/>
  <c r="AD67" i="60"/>
  <c r="AE67" i="60"/>
  <c r="AF67" i="60"/>
  <c r="C68" i="60"/>
  <c r="D68" i="60"/>
  <c r="E68" i="60"/>
  <c r="F68" i="60"/>
  <c r="G68" i="60"/>
  <c r="H68" i="60"/>
  <c r="I68" i="60"/>
  <c r="J68" i="60"/>
  <c r="K68" i="60"/>
  <c r="L68" i="60"/>
  <c r="M68" i="60"/>
  <c r="N68" i="60"/>
  <c r="O68" i="60"/>
  <c r="P68" i="60"/>
  <c r="Q68" i="60"/>
  <c r="R68" i="60"/>
  <c r="S68" i="60"/>
  <c r="T68" i="60"/>
  <c r="U68" i="60"/>
  <c r="V68" i="60"/>
  <c r="W68" i="60"/>
  <c r="X68" i="60"/>
  <c r="Y68" i="60"/>
  <c r="Z68" i="60"/>
  <c r="AA68" i="60"/>
  <c r="AB68" i="60"/>
  <c r="AC68" i="60"/>
  <c r="AD68" i="60"/>
  <c r="AE68" i="60"/>
  <c r="AF68" i="60"/>
  <c r="E69" i="60"/>
  <c r="F69" i="60"/>
  <c r="M69" i="60"/>
  <c r="N69" i="60"/>
  <c r="U69" i="60"/>
  <c r="V69" i="60"/>
  <c r="AC69" i="60"/>
  <c r="AD69" i="60"/>
  <c r="B74" i="60"/>
  <c r="B75" i="60"/>
  <c r="B76" i="60"/>
  <c r="B77" i="60"/>
  <c r="B78" i="60"/>
  <c r="B73" i="60"/>
  <c r="B68" i="60"/>
  <c r="B67" i="60"/>
  <c r="B66" i="60"/>
  <c r="B65" i="60"/>
  <c r="B64" i="60"/>
  <c r="B63" i="60"/>
  <c r="AF2" i="62"/>
  <c r="AF2" i="58"/>
  <c r="AF10" i="57"/>
  <c r="AF4" i="57"/>
  <c r="C2" i="62"/>
  <c r="D2" i="62"/>
  <c r="E2" i="62"/>
  <c r="F2" i="62"/>
  <c r="G2" i="62"/>
  <c r="H2" i="62"/>
  <c r="I2" i="62"/>
  <c r="J2" i="62"/>
  <c r="K2" i="62"/>
  <c r="L2" i="62"/>
  <c r="M2" i="62"/>
  <c r="N2" i="62"/>
  <c r="O2" i="62"/>
  <c r="P2" i="62"/>
  <c r="Q2" i="62"/>
  <c r="R2" i="62"/>
  <c r="S2" i="62"/>
  <c r="T2" i="62"/>
  <c r="U2" i="62"/>
  <c r="V2" i="62"/>
  <c r="W2" i="62"/>
  <c r="X2" i="62"/>
  <c r="Y2" i="62"/>
  <c r="Z2" i="62"/>
  <c r="AA2" i="62"/>
  <c r="AB2" i="62"/>
  <c r="AC2" i="62"/>
  <c r="AD2" i="62"/>
  <c r="AE2" i="62"/>
  <c r="C2" i="57"/>
  <c r="D2" i="58"/>
  <c r="E2" i="58"/>
  <c r="F2" i="55"/>
  <c r="G2" i="57"/>
  <c r="H2" i="58"/>
  <c r="I2" i="56"/>
  <c r="J2" i="55"/>
  <c r="K2" i="57"/>
  <c r="L2" i="58"/>
  <c r="M2" i="55"/>
  <c r="N2" i="55"/>
  <c r="O2" i="57"/>
  <c r="P2" i="58"/>
  <c r="Q2" i="56"/>
  <c r="R2" i="55"/>
  <c r="S2" i="57"/>
  <c r="T2" i="58"/>
  <c r="U2" i="58"/>
  <c r="V2" i="55"/>
  <c r="W2" i="57"/>
  <c r="X2" i="58"/>
  <c r="Y2" i="56"/>
  <c r="Z2" i="55"/>
  <c r="AA2" i="57"/>
  <c r="AB2" i="58"/>
  <c r="AC2" i="58"/>
  <c r="AD2" i="55"/>
  <c r="AE2" i="57"/>
  <c r="C10" i="57"/>
  <c r="D10" i="57"/>
  <c r="E10" i="57"/>
  <c r="F10" i="57"/>
  <c r="G10" i="57"/>
  <c r="H10" i="57"/>
  <c r="I10" i="57"/>
  <c r="J10" i="57"/>
  <c r="K10" i="57"/>
  <c r="L10" i="57"/>
  <c r="M10" i="57"/>
  <c r="Q10" i="57"/>
  <c r="R10" i="57"/>
  <c r="S10" i="57"/>
  <c r="T10" i="57"/>
  <c r="U10" i="57"/>
  <c r="V10" i="57"/>
  <c r="W10" i="57"/>
  <c r="X10" i="57"/>
  <c r="Y10" i="57"/>
  <c r="Z10" i="57"/>
  <c r="AA10" i="57"/>
  <c r="AB10" i="57"/>
  <c r="AC10" i="57"/>
  <c r="AD10" i="57"/>
  <c r="AE10" i="57"/>
  <c r="C4" i="57"/>
  <c r="D4" i="57"/>
  <c r="E4" i="57"/>
  <c r="F4" i="57"/>
  <c r="G4" i="57"/>
  <c r="H4" i="57"/>
  <c r="I4" i="57"/>
  <c r="J4" i="57"/>
  <c r="K4" i="57"/>
  <c r="L4" i="57"/>
  <c r="M4" i="57"/>
  <c r="N4" i="57"/>
  <c r="O4" i="57"/>
  <c r="P4" i="57"/>
  <c r="Q4" i="57"/>
  <c r="R4" i="57"/>
  <c r="S4" i="57"/>
  <c r="T4" i="57"/>
  <c r="U4" i="57"/>
  <c r="V4" i="57"/>
  <c r="W4" i="57"/>
  <c r="X4" i="57"/>
  <c r="Y4" i="57"/>
  <c r="Z4" i="57"/>
  <c r="AA4" i="57"/>
  <c r="AB4" i="57"/>
  <c r="AC4" i="57"/>
  <c r="AD4" i="57"/>
  <c r="AE4" i="57"/>
  <c r="C7" i="57"/>
  <c r="D7" i="57"/>
  <c r="E7" i="57"/>
  <c r="F7" i="57"/>
  <c r="G7" i="57"/>
  <c r="H7" i="57"/>
  <c r="I7" i="57"/>
  <c r="J7" i="57"/>
  <c r="K7" i="57"/>
  <c r="L7" i="57"/>
  <c r="M7" i="57"/>
  <c r="N7" i="57"/>
  <c r="O7" i="57"/>
  <c r="P7" i="57"/>
  <c r="Q7" i="57"/>
  <c r="R7" i="57"/>
  <c r="S7" i="57"/>
  <c r="T7" i="57"/>
  <c r="U7" i="57"/>
  <c r="V7" i="57"/>
  <c r="W7" i="57"/>
  <c r="X7" i="57"/>
  <c r="Y7" i="57"/>
  <c r="Z7" i="57"/>
  <c r="AA7" i="57"/>
  <c r="AB7" i="57"/>
  <c r="AC7" i="57"/>
  <c r="AD7" i="57"/>
  <c r="AE7" i="57"/>
  <c r="B2" i="56"/>
  <c r="B10" i="57"/>
  <c r="B4" i="57"/>
  <c r="B7" i="57"/>
  <c r="B2" i="62"/>
  <c r="A3" i="62"/>
  <c r="A4" i="62"/>
  <c r="A5" i="62"/>
  <c r="A6" i="62"/>
  <c r="G53" i="64"/>
  <c r="G50" i="64"/>
  <c r="C49" i="64"/>
  <c r="D49" i="64"/>
  <c r="E49" i="64"/>
  <c r="F49" i="64"/>
  <c r="C50" i="64"/>
  <c r="D50" i="64"/>
  <c r="E50" i="64"/>
  <c r="F50" i="64"/>
  <c r="C51" i="64"/>
  <c r="D51" i="64"/>
  <c r="E51" i="64"/>
  <c r="F51" i="64"/>
  <c r="C52" i="64"/>
  <c r="D52" i="64"/>
  <c r="E52" i="64"/>
  <c r="F52" i="64"/>
  <c r="C53" i="64"/>
  <c r="D53" i="64"/>
  <c r="E53" i="64"/>
  <c r="F53" i="64"/>
  <c r="B50" i="64"/>
  <c r="B51" i="64"/>
  <c r="B52" i="64"/>
  <c r="B53" i="64"/>
  <c r="B49" i="64"/>
  <c r="A50" i="64"/>
  <c r="A51" i="64"/>
  <c r="A52" i="64"/>
  <c r="A53" i="64"/>
  <c r="A49" i="64"/>
  <c r="C42" i="64"/>
  <c r="D42" i="64"/>
  <c r="E42" i="64"/>
  <c r="F42" i="64"/>
  <c r="G42" i="64"/>
  <c r="H42" i="64"/>
  <c r="I42" i="64"/>
  <c r="J42" i="64"/>
  <c r="K42" i="64"/>
  <c r="L42" i="64"/>
  <c r="M42" i="64"/>
  <c r="N42" i="64"/>
  <c r="O42" i="64"/>
  <c r="P42" i="64"/>
  <c r="Q42" i="64"/>
  <c r="R42" i="64"/>
  <c r="S42" i="64"/>
  <c r="T42" i="64"/>
  <c r="U42" i="64"/>
  <c r="V42" i="64"/>
  <c r="W42" i="64"/>
  <c r="X42" i="64"/>
  <c r="Y42" i="64"/>
  <c r="Z42" i="64"/>
  <c r="AA42" i="64"/>
  <c r="C43" i="64"/>
  <c r="D43" i="64"/>
  <c r="E43" i="64"/>
  <c r="F43" i="64"/>
  <c r="G43" i="64"/>
  <c r="H43" i="64"/>
  <c r="I43" i="64"/>
  <c r="J43" i="64"/>
  <c r="K43" i="64"/>
  <c r="L43" i="64"/>
  <c r="M43" i="64"/>
  <c r="N43" i="64"/>
  <c r="O43" i="64"/>
  <c r="P43" i="64"/>
  <c r="Q43" i="64"/>
  <c r="R43" i="64"/>
  <c r="S43" i="64"/>
  <c r="T43" i="64"/>
  <c r="U43" i="64"/>
  <c r="V43" i="64"/>
  <c r="W43" i="64"/>
  <c r="X43" i="64"/>
  <c r="Y43" i="64"/>
  <c r="Z43" i="64"/>
  <c r="AA43" i="64"/>
  <c r="C44" i="64"/>
  <c r="D44" i="64"/>
  <c r="E44" i="64"/>
  <c r="F44" i="64"/>
  <c r="G44" i="64"/>
  <c r="H44" i="64"/>
  <c r="I44" i="64"/>
  <c r="J44" i="64"/>
  <c r="K44" i="64"/>
  <c r="L44" i="64"/>
  <c r="M44" i="64"/>
  <c r="N44" i="64"/>
  <c r="O44" i="64"/>
  <c r="P44" i="64"/>
  <c r="Q44" i="64"/>
  <c r="R44" i="64"/>
  <c r="S44" i="64"/>
  <c r="T44" i="64"/>
  <c r="U44" i="64"/>
  <c r="V44" i="64"/>
  <c r="W44" i="64"/>
  <c r="X44" i="64"/>
  <c r="Y44" i="64"/>
  <c r="Z44" i="64"/>
  <c r="AA44" i="64"/>
  <c r="C45" i="64"/>
  <c r="D45" i="64"/>
  <c r="E45" i="64"/>
  <c r="F45" i="64"/>
  <c r="G45" i="64"/>
  <c r="H45" i="64"/>
  <c r="I45" i="64"/>
  <c r="J45" i="64"/>
  <c r="K45" i="64"/>
  <c r="L45" i="64"/>
  <c r="M45" i="64"/>
  <c r="N45" i="64"/>
  <c r="O45" i="64"/>
  <c r="P45" i="64"/>
  <c r="Q45" i="64"/>
  <c r="R45" i="64"/>
  <c r="S45" i="64"/>
  <c r="T45" i="64"/>
  <c r="U45" i="64"/>
  <c r="V45" i="64"/>
  <c r="W45" i="64"/>
  <c r="X45" i="64"/>
  <c r="Y45" i="64"/>
  <c r="Z45" i="64"/>
  <c r="AA45" i="64"/>
  <c r="B43" i="64"/>
  <c r="B44" i="64"/>
  <c r="B45" i="64"/>
  <c r="B42" i="64"/>
  <c r="C38" i="64"/>
  <c r="D38" i="64"/>
  <c r="E38" i="64"/>
  <c r="F38" i="64"/>
  <c r="G38" i="64"/>
  <c r="H38" i="64"/>
  <c r="I38" i="64"/>
  <c r="J38" i="64"/>
  <c r="K38" i="64"/>
  <c r="L38" i="64"/>
  <c r="M38" i="64"/>
  <c r="N38" i="64"/>
  <c r="O38" i="64"/>
  <c r="P38" i="64"/>
  <c r="Q38" i="64"/>
  <c r="R38" i="64"/>
  <c r="S38" i="64"/>
  <c r="T38" i="64"/>
  <c r="U38" i="64"/>
  <c r="V38" i="64"/>
  <c r="W38" i="64"/>
  <c r="X38" i="64"/>
  <c r="Y38" i="64"/>
  <c r="Z38" i="64"/>
  <c r="AA38" i="64"/>
  <c r="AB38" i="64"/>
  <c r="AC38" i="64"/>
  <c r="AD38" i="64"/>
  <c r="AE38" i="64"/>
  <c r="AF38" i="64"/>
  <c r="AG38" i="64"/>
  <c r="AH38" i="64"/>
  <c r="AI38" i="64"/>
  <c r="AJ38" i="64"/>
  <c r="AK38" i="64"/>
  <c r="B38" i="64"/>
  <c r="AE33" i="64"/>
  <c r="AF33" i="64"/>
  <c r="AG33" i="64"/>
  <c r="AH33" i="64"/>
  <c r="AI33" i="64"/>
  <c r="AJ33" i="64"/>
  <c r="AK33" i="64"/>
  <c r="AE34" i="64"/>
  <c r="AF34" i="64"/>
  <c r="AG34" i="64"/>
  <c r="AH34" i="64"/>
  <c r="AI34" i="64"/>
  <c r="AJ34" i="64"/>
  <c r="AK34" i="64"/>
  <c r="AE35" i="64"/>
  <c r="AF35" i="64"/>
  <c r="AG35" i="64"/>
  <c r="AH35" i="64"/>
  <c r="AI35" i="64"/>
  <c r="AJ35" i="64"/>
  <c r="AK35" i="64"/>
  <c r="AE36" i="64"/>
  <c r="AF36" i="64"/>
  <c r="AG36" i="64"/>
  <c r="AH36" i="64"/>
  <c r="AI36" i="64"/>
  <c r="AJ36" i="64"/>
  <c r="AK36" i="64"/>
  <c r="AE37" i="64"/>
  <c r="AF37" i="64"/>
  <c r="AG37" i="64"/>
  <c r="AH37" i="64"/>
  <c r="AI37" i="64"/>
  <c r="AJ37" i="64"/>
  <c r="AK37" i="64"/>
  <c r="B33" i="64"/>
  <c r="C33" i="64"/>
  <c r="D33" i="64"/>
  <c r="E33" i="64"/>
  <c r="F33" i="64"/>
  <c r="G33" i="64"/>
  <c r="H33" i="64"/>
  <c r="I33" i="64"/>
  <c r="J33" i="64"/>
  <c r="K33" i="64"/>
  <c r="L33" i="64"/>
  <c r="M33" i="64"/>
  <c r="N33" i="64"/>
  <c r="O33" i="64"/>
  <c r="P33" i="64"/>
  <c r="Q33" i="64"/>
  <c r="R33" i="64"/>
  <c r="S33" i="64"/>
  <c r="T33" i="64"/>
  <c r="U33" i="64"/>
  <c r="V33" i="64"/>
  <c r="W33" i="64"/>
  <c r="X33" i="64"/>
  <c r="Y33" i="64"/>
  <c r="Z33" i="64"/>
  <c r="AA33" i="64"/>
  <c r="AB33" i="64"/>
  <c r="AC33" i="64"/>
  <c r="AD33" i="64"/>
  <c r="B34" i="64"/>
  <c r="C34" i="64"/>
  <c r="D34" i="64"/>
  <c r="E34" i="64"/>
  <c r="F34" i="64"/>
  <c r="G34" i="64"/>
  <c r="H34" i="64"/>
  <c r="I34" i="64"/>
  <c r="J34" i="64"/>
  <c r="K34" i="64"/>
  <c r="L34" i="64"/>
  <c r="M34" i="64"/>
  <c r="N34" i="64"/>
  <c r="O34" i="64"/>
  <c r="P34" i="64"/>
  <c r="Q34" i="64"/>
  <c r="R34" i="64"/>
  <c r="S34" i="64"/>
  <c r="T34" i="64"/>
  <c r="U34" i="64"/>
  <c r="V34" i="64"/>
  <c r="W34" i="64"/>
  <c r="X34" i="64"/>
  <c r="Y34" i="64"/>
  <c r="Z34" i="64"/>
  <c r="AA34" i="64"/>
  <c r="AB34" i="64"/>
  <c r="AC34" i="64"/>
  <c r="AD34" i="64"/>
  <c r="B35" i="64"/>
  <c r="C35" i="64"/>
  <c r="D35" i="64"/>
  <c r="E35" i="64"/>
  <c r="F35" i="64"/>
  <c r="G35" i="64"/>
  <c r="H35" i="64"/>
  <c r="I35" i="64"/>
  <c r="J35" i="64"/>
  <c r="K35" i="64"/>
  <c r="L35" i="64"/>
  <c r="M35" i="64"/>
  <c r="N35" i="64"/>
  <c r="O35" i="64"/>
  <c r="P35" i="64"/>
  <c r="Q35" i="64"/>
  <c r="R35" i="64"/>
  <c r="S35" i="64"/>
  <c r="T35" i="64"/>
  <c r="U35" i="64"/>
  <c r="V35" i="64"/>
  <c r="W35" i="64"/>
  <c r="X35" i="64"/>
  <c r="Y35" i="64"/>
  <c r="Z35" i="64"/>
  <c r="AA35" i="64"/>
  <c r="AB35" i="64"/>
  <c r="AC35" i="64"/>
  <c r="AD35" i="64"/>
  <c r="B36" i="64"/>
  <c r="C36" i="64"/>
  <c r="D36" i="64"/>
  <c r="E36" i="64"/>
  <c r="F36" i="64"/>
  <c r="G36" i="64"/>
  <c r="H36" i="64"/>
  <c r="I36" i="64"/>
  <c r="J36" i="64"/>
  <c r="K36" i="64"/>
  <c r="L36" i="64"/>
  <c r="M36" i="64"/>
  <c r="N36" i="64"/>
  <c r="O36" i="64"/>
  <c r="P36" i="64"/>
  <c r="Q36" i="64"/>
  <c r="R36" i="64"/>
  <c r="S36" i="64"/>
  <c r="T36" i="64"/>
  <c r="U36" i="64"/>
  <c r="V36" i="64"/>
  <c r="W36" i="64"/>
  <c r="X36" i="64"/>
  <c r="Y36" i="64"/>
  <c r="Z36" i="64"/>
  <c r="AA36" i="64"/>
  <c r="AB36" i="64"/>
  <c r="AC36" i="64"/>
  <c r="AD36" i="64"/>
  <c r="B37" i="64"/>
  <c r="C37" i="64"/>
  <c r="D37" i="64"/>
  <c r="E37" i="64"/>
  <c r="F37" i="64"/>
  <c r="G37" i="64"/>
  <c r="H37" i="64"/>
  <c r="I37" i="64"/>
  <c r="J37" i="64"/>
  <c r="K37" i="64"/>
  <c r="L37" i="64"/>
  <c r="M37" i="64"/>
  <c r="N37" i="64"/>
  <c r="O37" i="64"/>
  <c r="P37" i="64"/>
  <c r="Q37" i="64"/>
  <c r="R37" i="64"/>
  <c r="S37" i="64"/>
  <c r="T37" i="64"/>
  <c r="U37" i="64"/>
  <c r="V37" i="64"/>
  <c r="W37" i="64"/>
  <c r="X37" i="64"/>
  <c r="Y37" i="64"/>
  <c r="Z37" i="64"/>
  <c r="AA37" i="64"/>
  <c r="AB37" i="64"/>
  <c r="AC37" i="64"/>
  <c r="AD37" i="64"/>
  <c r="A37" i="64"/>
  <c r="A34" i="64"/>
  <c r="A35" i="64"/>
  <c r="A36" i="64"/>
  <c r="A33" i="64"/>
  <c r="I16" i="64"/>
  <c r="I22" i="64" s="1"/>
  <c r="H16" i="64"/>
  <c r="H22" i="64" s="1"/>
  <c r="G16" i="64"/>
  <c r="G22" i="64" s="1"/>
  <c r="F16" i="64"/>
  <c r="F22" i="64" s="1"/>
  <c r="E16" i="64"/>
  <c r="E22" i="64" s="1"/>
  <c r="D16" i="64"/>
  <c r="D22" i="64" s="1"/>
  <c r="C16" i="64"/>
  <c r="C22" i="64" s="1"/>
  <c r="B16" i="64"/>
  <c r="B22" i="64" s="1"/>
  <c r="F9" i="64"/>
  <c r="C9" i="64"/>
  <c r="F8" i="64"/>
  <c r="C8" i="64"/>
  <c r="F7" i="64"/>
  <c r="C7" i="64"/>
  <c r="F6" i="64"/>
  <c r="C6" i="64"/>
  <c r="F5" i="64"/>
  <c r="C5" i="64"/>
  <c r="F4" i="64"/>
  <c r="C4" i="64"/>
  <c r="Q81" i="61"/>
  <c r="B82" i="61"/>
  <c r="C82" i="61"/>
  <c r="D82" i="61"/>
  <c r="E82" i="61"/>
  <c r="J82" i="61"/>
  <c r="K82" i="61"/>
  <c r="M82" i="61"/>
  <c r="Q82" i="61"/>
  <c r="V82" i="61" s="1"/>
  <c r="R82" i="61"/>
  <c r="S82" i="61"/>
  <c r="T82" i="61"/>
  <c r="U82" i="61"/>
  <c r="Z82" i="61"/>
  <c r="AA82" i="61"/>
  <c r="F83" i="61"/>
  <c r="Q83" i="61"/>
  <c r="V83" i="61"/>
  <c r="B84" i="61"/>
  <c r="D84" i="61" s="1"/>
  <c r="Q84" i="61"/>
  <c r="V84" i="61" s="1"/>
  <c r="AA84" i="61"/>
  <c r="S84" i="61" s="1"/>
  <c r="F89" i="61"/>
  <c r="G89" i="61"/>
  <c r="H89" i="61"/>
  <c r="I89" i="61"/>
  <c r="Q89" i="61"/>
  <c r="B90" i="61"/>
  <c r="K90" i="61" s="1"/>
  <c r="C90" i="61"/>
  <c r="D90" i="61"/>
  <c r="E90" i="61"/>
  <c r="AA91" i="61"/>
  <c r="AK91" i="61"/>
  <c r="AI91" i="61" s="1"/>
  <c r="B92" i="61"/>
  <c r="E92" i="61" s="1"/>
  <c r="B97" i="61"/>
  <c r="J157" i="61"/>
  <c r="C157" i="61"/>
  <c r="E63" i="61"/>
  <c r="D63" i="61"/>
  <c r="C63" i="61"/>
  <c r="B63" i="61"/>
  <c r="E62" i="61"/>
  <c r="AK92" i="61" s="1"/>
  <c r="D62" i="61"/>
  <c r="AA92" i="61" s="1"/>
  <c r="C62" i="61"/>
  <c r="Q92" i="61" s="1"/>
  <c r="B62" i="61"/>
  <c r="E61" i="61"/>
  <c r="D61" i="61"/>
  <c r="C61" i="61"/>
  <c r="Q91" i="61" s="1"/>
  <c r="B61" i="61"/>
  <c r="B91" i="61" s="1"/>
  <c r="F91" i="61" s="1"/>
  <c r="E60" i="61"/>
  <c r="AK90" i="61" s="1"/>
  <c r="D60" i="61"/>
  <c r="AA90" i="61" s="1"/>
  <c r="C60" i="61"/>
  <c r="Q90" i="61" s="1"/>
  <c r="B60" i="61"/>
  <c r="K59" i="61"/>
  <c r="AK157" i="61" s="1"/>
  <c r="J59" i="61"/>
  <c r="AA157" i="61" s="1"/>
  <c r="I59" i="61"/>
  <c r="Q157" i="61" s="1"/>
  <c r="H59" i="61"/>
  <c r="B157" i="61" s="1"/>
  <c r="N157" i="61" s="1"/>
  <c r="E59" i="61"/>
  <c r="AK89" i="61" s="1"/>
  <c r="D59" i="61"/>
  <c r="AA89" i="61" s="1"/>
  <c r="C59" i="61"/>
  <c r="B59" i="61"/>
  <c r="B89" i="61" s="1"/>
  <c r="P89" i="61" s="1"/>
  <c r="E53" i="61"/>
  <c r="D53" i="61"/>
  <c r="C53" i="61"/>
  <c r="C73" i="61" s="1"/>
  <c r="B53" i="61"/>
  <c r="E52" i="61"/>
  <c r="E72" i="61" s="1"/>
  <c r="AK99" i="61" s="1"/>
  <c r="D52" i="61"/>
  <c r="C52" i="61"/>
  <c r="B52" i="61"/>
  <c r="E51" i="61"/>
  <c r="D51" i="61"/>
  <c r="AA83" i="61" s="1"/>
  <c r="C51" i="61"/>
  <c r="B51" i="61"/>
  <c r="B83" i="61" s="1"/>
  <c r="I83" i="61" s="1"/>
  <c r="E50" i="61"/>
  <c r="AK82" i="61" s="1"/>
  <c r="D50" i="61"/>
  <c r="C50" i="61"/>
  <c r="B50" i="61"/>
  <c r="B70" i="61" s="1"/>
  <c r="K49" i="61"/>
  <c r="AK149" i="61" s="1"/>
  <c r="J49" i="61"/>
  <c r="AA149" i="61" s="1"/>
  <c r="I49" i="61"/>
  <c r="I69" i="61" s="1"/>
  <c r="Q165" i="61" s="1"/>
  <c r="H49" i="61"/>
  <c r="B149" i="61" s="1"/>
  <c r="E49" i="61"/>
  <c r="D49" i="61"/>
  <c r="AA81" i="61" s="1"/>
  <c r="V81" i="61" s="1"/>
  <c r="C49" i="61"/>
  <c r="B49" i="61"/>
  <c r="B69" i="61" s="1"/>
  <c r="B96" i="61" s="1"/>
  <c r="E43" i="61"/>
  <c r="E64" i="61" s="1"/>
  <c r="D43" i="61"/>
  <c r="D64" i="61" s="1"/>
  <c r="C43" i="61"/>
  <c r="C64" i="61" s="1"/>
  <c r="B43" i="61"/>
  <c r="B64" i="61" s="1"/>
  <c r="E33" i="61"/>
  <c r="E54" i="61" s="1"/>
  <c r="E74" i="61" s="1"/>
  <c r="D33" i="61"/>
  <c r="D54" i="61" s="1"/>
  <c r="D74" i="61" s="1"/>
  <c r="C33" i="61"/>
  <c r="C54" i="61" s="1"/>
  <c r="B33" i="61"/>
  <c r="B54" i="61" s="1"/>
  <c r="O32" i="61"/>
  <c r="P28" i="61" s="1"/>
  <c r="P31" i="61"/>
  <c r="P30" i="61"/>
  <c r="P29" i="61"/>
  <c r="E20" i="61"/>
  <c r="D20" i="61"/>
  <c r="C20" i="61"/>
  <c r="B20" i="61"/>
  <c r="E19" i="61"/>
  <c r="D19" i="61"/>
  <c r="C19" i="61"/>
  <c r="B19" i="61"/>
  <c r="E17" i="61"/>
  <c r="D17" i="61"/>
  <c r="C17" i="61"/>
  <c r="B17" i="61"/>
  <c r="E16" i="61"/>
  <c r="D16" i="61"/>
  <c r="C16" i="61"/>
  <c r="B16" i="61"/>
  <c r="E10" i="61"/>
  <c r="D10" i="61"/>
  <c r="C10" i="61"/>
  <c r="B10" i="61"/>
  <c r="E9" i="61"/>
  <c r="D9" i="61"/>
  <c r="C9" i="61"/>
  <c r="B9" i="61"/>
  <c r="E8" i="61"/>
  <c r="E23" i="61" s="1"/>
  <c r="D8" i="61"/>
  <c r="D23" i="61" s="1"/>
  <c r="C8" i="61"/>
  <c r="C23" i="61" s="1"/>
  <c r="B8" i="61"/>
  <c r="B23" i="61" s="1"/>
  <c r="E7" i="61"/>
  <c r="E22" i="61" s="1"/>
  <c r="D7" i="61"/>
  <c r="D22" i="61" s="1"/>
  <c r="C7" i="61"/>
  <c r="C22" i="61" s="1"/>
  <c r="B7" i="61"/>
  <c r="B22" i="61" s="1"/>
  <c r="M4" i="61"/>
  <c r="K165" i="63"/>
  <c r="J165" i="63"/>
  <c r="AJ157" i="63"/>
  <c r="B157" i="63"/>
  <c r="D157" i="63" s="1"/>
  <c r="V149" i="63"/>
  <c r="S149" i="63"/>
  <c r="R149" i="63"/>
  <c r="N149" i="63"/>
  <c r="Q96" i="63"/>
  <c r="X92" i="63"/>
  <c r="W92" i="63"/>
  <c r="O92" i="63"/>
  <c r="N92" i="63"/>
  <c r="D92" i="63"/>
  <c r="AH91" i="63"/>
  <c r="Z91" i="63"/>
  <c r="Y91" i="63"/>
  <c r="AK90" i="63"/>
  <c r="AF90" i="63" s="1"/>
  <c r="AJ90" i="63"/>
  <c r="W90" i="63"/>
  <c r="V90" i="63"/>
  <c r="U90" i="63"/>
  <c r="T90" i="63"/>
  <c r="L90" i="63"/>
  <c r="H90" i="63"/>
  <c r="AH89" i="63"/>
  <c r="AG89" i="63"/>
  <c r="AF89" i="63"/>
  <c r="AB89" i="63"/>
  <c r="T89" i="63"/>
  <c r="S89" i="63"/>
  <c r="Q89" i="63"/>
  <c r="D89" i="63"/>
  <c r="C89" i="63"/>
  <c r="AE84" i="63"/>
  <c r="AD84" i="63"/>
  <c r="Q84" i="63"/>
  <c r="AA83" i="63"/>
  <c r="AB83" i="63" s="1"/>
  <c r="T83" i="63"/>
  <c r="S83" i="63"/>
  <c r="Q83" i="63"/>
  <c r="J83" i="63"/>
  <c r="I83" i="63"/>
  <c r="H83" i="63"/>
  <c r="E83" i="63"/>
  <c r="B83" i="63"/>
  <c r="Q82" i="63"/>
  <c r="L82" i="63"/>
  <c r="I82" i="63"/>
  <c r="D82" i="63"/>
  <c r="AK81" i="63"/>
  <c r="Q81" i="63"/>
  <c r="P81" i="63"/>
  <c r="M81" i="63"/>
  <c r="B81" i="63"/>
  <c r="D71" i="63"/>
  <c r="AA98" i="63" s="1"/>
  <c r="I69" i="63"/>
  <c r="Q165" i="63" s="1"/>
  <c r="H69" i="63"/>
  <c r="B165" i="63" s="1"/>
  <c r="E69" i="63"/>
  <c r="AK96" i="63" s="1"/>
  <c r="D64" i="63"/>
  <c r="C64" i="63"/>
  <c r="B64" i="63"/>
  <c r="E63" i="63"/>
  <c r="E73" i="63" s="1"/>
  <c r="D63" i="63"/>
  <c r="C63" i="63"/>
  <c r="B63" i="63"/>
  <c r="E62" i="63"/>
  <c r="AK92" i="63" s="1"/>
  <c r="D62" i="63"/>
  <c r="AA92" i="63" s="1"/>
  <c r="C62" i="63"/>
  <c r="Q92" i="63" s="1"/>
  <c r="B62" i="63"/>
  <c r="B92" i="63" s="1"/>
  <c r="G92" i="63" s="1"/>
  <c r="E61" i="63"/>
  <c r="AK91" i="63" s="1"/>
  <c r="D61" i="63"/>
  <c r="AA91" i="63" s="1"/>
  <c r="C61" i="63"/>
  <c r="Q91" i="63" s="1"/>
  <c r="T91" i="63" s="1"/>
  <c r="B61" i="63"/>
  <c r="B91" i="63" s="1"/>
  <c r="E60" i="63"/>
  <c r="D60" i="63"/>
  <c r="AA90" i="63" s="1"/>
  <c r="C60" i="63"/>
  <c r="Q90" i="63" s="1"/>
  <c r="B60" i="63"/>
  <c r="B90" i="63" s="1"/>
  <c r="K59" i="63"/>
  <c r="AK157" i="63" s="1"/>
  <c r="J59" i="63"/>
  <c r="AA157" i="63" s="1"/>
  <c r="I59" i="63"/>
  <c r="Q157" i="63" s="1"/>
  <c r="R157" i="63" s="1"/>
  <c r="H59" i="63"/>
  <c r="E59" i="63"/>
  <c r="AK89" i="63" s="1"/>
  <c r="D59" i="63"/>
  <c r="AA89" i="63" s="1"/>
  <c r="C59" i="63"/>
  <c r="B59" i="63"/>
  <c r="B89" i="63" s="1"/>
  <c r="D54" i="63"/>
  <c r="D74" i="63" s="1"/>
  <c r="E53" i="63"/>
  <c r="D53" i="63"/>
  <c r="D73" i="63" s="1"/>
  <c r="C53" i="63"/>
  <c r="C73" i="63" s="1"/>
  <c r="B53" i="63"/>
  <c r="B73" i="63" s="1"/>
  <c r="E52" i="63"/>
  <c r="AK84" i="63" s="1"/>
  <c r="D52" i="63"/>
  <c r="AA84" i="63" s="1"/>
  <c r="C52" i="63"/>
  <c r="C72" i="63" s="1"/>
  <c r="Q99" i="63" s="1"/>
  <c r="B52" i="63"/>
  <c r="B84" i="63" s="1"/>
  <c r="E51" i="63"/>
  <c r="AK83" i="63" s="1"/>
  <c r="D51" i="63"/>
  <c r="C51" i="63"/>
  <c r="B51" i="63"/>
  <c r="E50" i="63"/>
  <c r="E70" i="63" s="1"/>
  <c r="AK97" i="63" s="1"/>
  <c r="D50" i="63"/>
  <c r="C50" i="63"/>
  <c r="C70" i="63" s="1"/>
  <c r="Q97" i="63" s="1"/>
  <c r="B50" i="63"/>
  <c r="B82" i="63" s="1"/>
  <c r="K49" i="63"/>
  <c r="J49" i="63"/>
  <c r="AA149" i="63" s="1"/>
  <c r="I49" i="63"/>
  <c r="Q149" i="63" s="1"/>
  <c r="H49" i="63"/>
  <c r="B149" i="63" s="1"/>
  <c r="E49" i="63"/>
  <c r="D49" i="63"/>
  <c r="D69" i="63" s="1"/>
  <c r="AA96" i="63" s="1"/>
  <c r="C49" i="63"/>
  <c r="C69" i="63" s="1"/>
  <c r="B49" i="63"/>
  <c r="E43" i="63"/>
  <c r="E64" i="63" s="1"/>
  <c r="D43" i="63"/>
  <c r="C43" i="63"/>
  <c r="B43" i="63"/>
  <c r="E33" i="63"/>
  <c r="E54" i="63" s="1"/>
  <c r="E74" i="63" s="1"/>
  <c r="D33" i="63"/>
  <c r="C33" i="63"/>
  <c r="C54" i="63" s="1"/>
  <c r="B33" i="63"/>
  <c r="B54" i="63" s="1"/>
  <c r="O32" i="63"/>
  <c r="P28" i="63"/>
  <c r="B23" i="63"/>
  <c r="E22" i="63"/>
  <c r="E24" i="63" s="1"/>
  <c r="D22" i="63"/>
  <c r="D24" i="63" s="1"/>
  <c r="E20" i="63"/>
  <c r="D20" i="63"/>
  <c r="C20" i="63"/>
  <c r="B20" i="63"/>
  <c r="E19" i="63"/>
  <c r="E21" i="63" s="1"/>
  <c r="D19" i="63"/>
  <c r="C19" i="63"/>
  <c r="C21" i="63" s="1"/>
  <c r="B19" i="63"/>
  <c r="C18" i="63"/>
  <c r="B18" i="63"/>
  <c r="E17" i="63"/>
  <c r="D17" i="63"/>
  <c r="C17" i="63"/>
  <c r="B17" i="63"/>
  <c r="E16" i="63"/>
  <c r="E18" i="63" s="1"/>
  <c r="D16" i="63"/>
  <c r="D18" i="63" s="1"/>
  <c r="C16" i="63"/>
  <c r="B16" i="63"/>
  <c r="C11" i="63"/>
  <c r="E10" i="63"/>
  <c r="D10" i="63"/>
  <c r="C10" i="63"/>
  <c r="B10" i="63"/>
  <c r="E9" i="63"/>
  <c r="D9" i="63"/>
  <c r="C9" i="63"/>
  <c r="B9" i="63"/>
  <c r="E8" i="63"/>
  <c r="E23" i="63" s="1"/>
  <c r="D8" i="63"/>
  <c r="D23" i="63" s="1"/>
  <c r="C8" i="63"/>
  <c r="C23" i="63" s="1"/>
  <c r="B8" i="63"/>
  <c r="E7" i="63"/>
  <c r="E11" i="63" s="1"/>
  <c r="D7" i="63"/>
  <c r="D11" i="63" s="1"/>
  <c r="C7" i="63"/>
  <c r="C22" i="63" s="1"/>
  <c r="C24" i="63" s="1"/>
  <c r="B7" i="63"/>
  <c r="B22" i="63" s="1"/>
  <c r="M4" i="63"/>
  <c r="C54" i="60"/>
  <c r="D54" i="60"/>
  <c r="E54" i="60"/>
  <c r="F54" i="60"/>
  <c r="G54" i="60"/>
  <c r="H54" i="60"/>
  <c r="I54" i="60"/>
  <c r="J54" i="60"/>
  <c r="K54" i="60"/>
  <c r="L54" i="60"/>
  <c r="M54" i="60"/>
  <c r="N54" i="60"/>
  <c r="O54" i="60"/>
  <c r="P54" i="60"/>
  <c r="Q54" i="60"/>
  <c r="R54" i="60"/>
  <c r="S54" i="60"/>
  <c r="T54" i="60"/>
  <c r="U54" i="60"/>
  <c r="V54" i="60"/>
  <c r="W54" i="60"/>
  <c r="X54" i="60"/>
  <c r="Y54" i="60"/>
  <c r="Z54" i="60"/>
  <c r="AA54" i="60"/>
  <c r="AB54" i="60"/>
  <c r="AC54" i="60"/>
  <c r="AD54" i="60"/>
  <c r="AE54" i="60"/>
  <c r="AF54" i="60"/>
  <c r="C55" i="60"/>
  <c r="D55" i="60"/>
  <c r="E55" i="60"/>
  <c r="F55" i="60"/>
  <c r="G55" i="60"/>
  <c r="H55" i="60"/>
  <c r="I55" i="60"/>
  <c r="J55" i="60"/>
  <c r="K55" i="60"/>
  <c r="L55" i="60"/>
  <c r="M55" i="60"/>
  <c r="N55" i="60"/>
  <c r="O55" i="60"/>
  <c r="P55" i="60"/>
  <c r="Q55" i="60"/>
  <c r="R55" i="60"/>
  <c r="S55" i="60"/>
  <c r="T55" i="60"/>
  <c r="U55" i="60"/>
  <c r="V55" i="60"/>
  <c r="W55" i="60"/>
  <c r="X55" i="60"/>
  <c r="Y55" i="60"/>
  <c r="Z55" i="60"/>
  <c r="AA55" i="60"/>
  <c r="AB55" i="60"/>
  <c r="AC55" i="60"/>
  <c r="AD55" i="60"/>
  <c r="AE55" i="60"/>
  <c r="AF55" i="60"/>
  <c r="C56" i="60"/>
  <c r="D56" i="60"/>
  <c r="E56" i="60"/>
  <c r="F56" i="60"/>
  <c r="G56" i="60"/>
  <c r="H56" i="60"/>
  <c r="I56" i="60"/>
  <c r="J56" i="60"/>
  <c r="K56" i="60"/>
  <c r="L56" i="60"/>
  <c r="M56" i="60"/>
  <c r="N56" i="60"/>
  <c r="O56" i="60"/>
  <c r="P56" i="60"/>
  <c r="Q56" i="60"/>
  <c r="R56" i="60"/>
  <c r="S56" i="60"/>
  <c r="T56" i="60"/>
  <c r="U56" i="60"/>
  <c r="V56" i="60"/>
  <c r="W56" i="60"/>
  <c r="X56" i="60"/>
  <c r="Y56" i="60"/>
  <c r="Z56" i="60"/>
  <c r="AA56" i="60"/>
  <c r="AB56" i="60"/>
  <c r="AC56" i="60"/>
  <c r="AD56" i="60"/>
  <c r="AE56" i="60"/>
  <c r="AF56" i="60"/>
  <c r="C57" i="60"/>
  <c r="D57" i="60"/>
  <c r="E57" i="60"/>
  <c r="F57" i="60"/>
  <c r="G57" i="60"/>
  <c r="H57" i="60"/>
  <c r="I57" i="60"/>
  <c r="J57" i="60"/>
  <c r="K57" i="60"/>
  <c r="L57" i="60"/>
  <c r="M57" i="60"/>
  <c r="N57" i="60"/>
  <c r="O57" i="60"/>
  <c r="P57" i="60"/>
  <c r="Q57" i="60"/>
  <c r="R57" i="60"/>
  <c r="S57" i="60"/>
  <c r="T57" i="60"/>
  <c r="U57" i="60"/>
  <c r="V57" i="60"/>
  <c r="W57" i="60"/>
  <c r="X57" i="60"/>
  <c r="Y57" i="60"/>
  <c r="Z57" i="60"/>
  <c r="AA57" i="60"/>
  <c r="AB57" i="60"/>
  <c r="AC57" i="60"/>
  <c r="AD57" i="60"/>
  <c r="AE57" i="60"/>
  <c r="AF57" i="60"/>
  <c r="C58" i="60"/>
  <c r="D58" i="60"/>
  <c r="E58" i="60"/>
  <c r="F58" i="60"/>
  <c r="G58" i="60"/>
  <c r="H58" i="60"/>
  <c r="I58" i="60"/>
  <c r="J58" i="60"/>
  <c r="K58" i="60"/>
  <c r="L58" i="60"/>
  <c r="M58" i="60"/>
  <c r="N58" i="60"/>
  <c r="O58" i="60"/>
  <c r="P58" i="60"/>
  <c r="Q58" i="60"/>
  <c r="R58" i="60"/>
  <c r="S58" i="60"/>
  <c r="T58" i="60"/>
  <c r="U58" i="60"/>
  <c r="V58" i="60"/>
  <c r="W58" i="60"/>
  <c r="X58" i="60"/>
  <c r="Y58" i="60"/>
  <c r="Z58" i="60"/>
  <c r="AA58" i="60"/>
  <c r="AB58" i="60"/>
  <c r="AC58" i="60"/>
  <c r="AD58" i="60"/>
  <c r="AE58" i="60"/>
  <c r="AF58" i="60"/>
  <c r="C59" i="60"/>
  <c r="D59" i="60"/>
  <c r="E59" i="60"/>
  <c r="F59" i="60"/>
  <c r="G59" i="60"/>
  <c r="H59" i="60"/>
  <c r="I59" i="60"/>
  <c r="J59" i="60"/>
  <c r="K59" i="60"/>
  <c r="L59" i="60"/>
  <c r="M59" i="60"/>
  <c r="N59" i="60"/>
  <c r="O59" i="60"/>
  <c r="P59" i="60"/>
  <c r="Q59" i="60"/>
  <c r="R59" i="60"/>
  <c r="S59" i="60"/>
  <c r="T59" i="60"/>
  <c r="U59" i="60"/>
  <c r="V59" i="60"/>
  <c r="W59" i="60"/>
  <c r="X59" i="60"/>
  <c r="Y59" i="60"/>
  <c r="Z59" i="60"/>
  <c r="AA59" i="60"/>
  <c r="AB59" i="60"/>
  <c r="AC59" i="60"/>
  <c r="AD59" i="60"/>
  <c r="AE59" i="60"/>
  <c r="AF59" i="60"/>
  <c r="B55" i="60"/>
  <c r="B56" i="60"/>
  <c r="B57" i="60"/>
  <c r="B58" i="60"/>
  <c r="B59" i="60"/>
  <c r="B54" i="60"/>
  <c r="C44" i="60"/>
  <c r="D44" i="60"/>
  <c r="E44" i="60"/>
  <c r="F44" i="60"/>
  <c r="G44" i="60"/>
  <c r="G50" i="60" s="1"/>
  <c r="H44" i="60"/>
  <c r="H50" i="60" s="1"/>
  <c r="I44" i="60"/>
  <c r="I50" i="60" s="1"/>
  <c r="J44" i="60"/>
  <c r="J50" i="60" s="1"/>
  <c r="K44" i="60"/>
  <c r="L44" i="60"/>
  <c r="M44" i="60"/>
  <c r="N44" i="60"/>
  <c r="O44" i="60"/>
  <c r="O50" i="60" s="1"/>
  <c r="P44" i="60"/>
  <c r="P50" i="60" s="1"/>
  <c r="Q44" i="60"/>
  <c r="Q50" i="60" s="1"/>
  <c r="R44" i="60"/>
  <c r="R50" i="60" s="1"/>
  <c r="S44" i="60"/>
  <c r="T44" i="60"/>
  <c r="U44" i="60"/>
  <c r="V44" i="60"/>
  <c r="W44" i="60"/>
  <c r="W50" i="60" s="1"/>
  <c r="X44" i="60"/>
  <c r="X50" i="60" s="1"/>
  <c r="Y44" i="60"/>
  <c r="Y50" i="60" s="1"/>
  <c r="Z44" i="60"/>
  <c r="Z50" i="60" s="1"/>
  <c r="AA44" i="60"/>
  <c r="AB44" i="60"/>
  <c r="AC44" i="60"/>
  <c r="AD44" i="60"/>
  <c r="AE44" i="60"/>
  <c r="AE50" i="60" s="1"/>
  <c r="AF44" i="60"/>
  <c r="AF50" i="60" s="1"/>
  <c r="C45" i="60"/>
  <c r="C50" i="60" s="1"/>
  <c r="D45" i="60"/>
  <c r="D50" i="60" s="1"/>
  <c r="E45" i="60"/>
  <c r="F45" i="60"/>
  <c r="G45" i="60"/>
  <c r="H45" i="60"/>
  <c r="I45" i="60"/>
  <c r="J45" i="60"/>
  <c r="K45" i="60"/>
  <c r="K50" i="60" s="1"/>
  <c r="L45" i="60"/>
  <c r="L50" i="60" s="1"/>
  <c r="M45" i="60"/>
  <c r="N45" i="60"/>
  <c r="O45" i="60"/>
  <c r="P45" i="60"/>
  <c r="Q45" i="60"/>
  <c r="R45" i="60"/>
  <c r="S45" i="60"/>
  <c r="S50" i="60" s="1"/>
  <c r="T45" i="60"/>
  <c r="T50" i="60" s="1"/>
  <c r="U45" i="60"/>
  <c r="V45" i="60"/>
  <c r="W45" i="60"/>
  <c r="X45" i="60"/>
  <c r="Y45" i="60"/>
  <c r="Z45" i="60"/>
  <c r="AA45" i="60"/>
  <c r="AA50" i="60" s="1"/>
  <c r="AB45" i="60"/>
  <c r="AB50" i="60" s="1"/>
  <c r="AC45" i="60"/>
  <c r="AD45" i="60"/>
  <c r="AE45" i="60"/>
  <c r="AF45" i="60"/>
  <c r="C46" i="60"/>
  <c r="D46" i="60"/>
  <c r="E46" i="60"/>
  <c r="F46" i="60"/>
  <c r="G46" i="60"/>
  <c r="H46" i="60"/>
  <c r="I46" i="60"/>
  <c r="J46" i="60"/>
  <c r="K46" i="60"/>
  <c r="L46" i="60"/>
  <c r="M46" i="60"/>
  <c r="N46" i="60"/>
  <c r="O46" i="60"/>
  <c r="P46" i="60"/>
  <c r="Q46" i="60"/>
  <c r="R46" i="60"/>
  <c r="S46" i="60"/>
  <c r="T46" i="60"/>
  <c r="U46" i="60"/>
  <c r="V46" i="60"/>
  <c r="W46" i="60"/>
  <c r="X46" i="60"/>
  <c r="Y46" i="60"/>
  <c r="Z46" i="60"/>
  <c r="AA46" i="60"/>
  <c r="AB46" i="60"/>
  <c r="AC46" i="60"/>
  <c r="AD46" i="60"/>
  <c r="AE46" i="60"/>
  <c r="AF46" i="60"/>
  <c r="C47" i="60"/>
  <c r="D47" i="60"/>
  <c r="E47" i="60"/>
  <c r="F47" i="60"/>
  <c r="G47" i="60"/>
  <c r="H47" i="60"/>
  <c r="I47" i="60"/>
  <c r="J47" i="60"/>
  <c r="K47" i="60"/>
  <c r="L47" i="60"/>
  <c r="M47" i="60"/>
  <c r="N47" i="60"/>
  <c r="O47" i="60"/>
  <c r="P47" i="60"/>
  <c r="Q47" i="60"/>
  <c r="R47" i="60"/>
  <c r="S47" i="60"/>
  <c r="T47" i="60"/>
  <c r="U47" i="60"/>
  <c r="V47" i="60"/>
  <c r="W47" i="60"/>
  <c r="X47" i="60"/>
  <c r="Y47" i="60"/>
  <c r="Z47" i="60"/>
  <c r="AA47" i="60"/>
  <c r="AB47" i="60"/>
  <c r="AC47" i="60"/>
  <c r="AD47" i="60"/>
  <c r="AE47" i="60"/>
  <c r="AF47" i="60"/>
  <c r="C48" i="60"/>
  <c r="D48" i="60"/>
  <c r="E48" i="60"/>
  <c r="F48" i="60"/>
  <c r="G48" i="60"/>
  <c r="H48" i="60"/>
  <c r="I48" i="60"/>
  <c r="J48" i="60"/>
  <c r="K48" i="60"/>
  <c r="L48" i="60"/>
  <c r="M48" i="60"/>
  <c r="N48" i="60"/>
  <c r="O48" i="60"/>
  <c r="P48" i="60"/>
  <c r="Q48" i="60"/>
  <c r="R48" i="60"/>
  <c r="S48" i="60"/>
  <c r="T48" i="60"/>
  <c r="U48" i="60"/>
  <c r="V48" i="60"/>
  <c r="W48" i="60"/>
  <c r="X48" i="60"/>
  <c r="Y48" i="60"/>
  <c r="Z48" i="60"/>
  <c r="AA48" i="60"/>
  <c r="AB48" i="60"/>
  <c r="AC48" i="60"/>
  <c r="AD48" i="60"/>
  <c r="AE48" i="60"/>
  <c r="AF48" i="60"/>
  <c r="C49" i="60"/>
  <c r="D49" i="60"/>
  <c r="E49" i="60"/>
  <c r="F49" i="60"/>
  <c r="G49" i="60"/>
  <c r="H49" i="60"/>
  <c r="I49" i="60"/>
  <c r="J49" i="60"/>
  <c r="K49" i="60"/>
  <c r="L49" i="60"/>
  <c r="M49" i="60"/>
  <c r="N49" i="60"/>
  <c r="O49" i="60"/>
  <c r="P49" i="60"/>
  <c r="Q49" i="60"/>
  <c r="R49" i="60"/>
  <c r="S49" i="60"/>
  <c r="T49" i="60"/>
  <c r="U49" i="60"/>
  <c r="V49" i="60"/>
  <c r="W49" i="60"/>
  <c r="X49" i="60"/>
  <c r="Y49" i="60"/>
  <c r="Z49" i="60"/>
  <c r="AA49" i="60"/>
  <c r="AB49" i="60"/>
  <c r="AC49" i="60"/>
  <c r="AD49" i="60"/>
  <c r="AE49" i="60"/>
  <c r="AF49" i="60"/>
  <c r="E50" i="60"/>
  <c r="F50" i="60"/>
  <c r="M50" i="60"/>
  <c r="N50" i="60"/>
  <c r="U50" i="60"/>
  <c r="V50" i="60"/>
  <c r="AC50" i="60"/>
  <c r="AD50" i="60"/>
  <c r="B50" i="60"/>
  <c r="B49" i="60"/>
  <c r="B48" i="60"/>
  <c r="B47" i="60"/>
  <c r="B46" i="60"/>
  <c r="B45" i="60"/>
  <c r="B44" i="60"/>
  <c r="C34" i="60"/>
  <c r="D34" i="60"/>
  <c r="E34" i="60"/>
  <c r="F34" i="60"/>
  <c r="G34" i="60"/>
  <c r="H34" i="60"/>
  <c r="I34" i="60"/>
  <c r="J34" i="60"/>
  <c r="K34" i="60"/>
  <c r="L34" i="60"/>
  <c r="M34" i="60"/>
  <c r="N34" i="60"/>
  <c r="O34" i="60"/>
  <c r="P34" i="60"/>
  <c r="Q34" i="60"/>
  <c r="R34" i="60"/>
  <c r="S34" i="60"/>
  <c r="T34" i="60"/>
  <c r="U34" i="60"/>
  <c r="V34" i="60"/>
  <c r="W34" i="60"/>
  <c r="X34" i="60"/>
  <c r="Y34" i="60"/>
  <c r="Z34" i="60"/>
  <c r="AA34" i="60"/>
  <c r="AB34" i="60"/>
  <c r="AC34" i="60"/>
  <c r="AD34" i="60"/>
  <c r="AE34" i="60"/>
  <c r="AF34" i="60"/>
  <c r="C35" i="60"/>
  <c r="D35" i="60"/>
  <c r="E35" i="60"/>
  <c r="F35" i="60"/>
  <c r="G35" i="60"/>
  <c r="H35" i="60"/>
  <c r="I35" i="60"/>
  <c r="J35" i="60"/>
  <c r="K35" i="60"/>
  <c r="L35" i="60"/>
  <c r="M35" i="60"/>
  <c r="N35" i="60"/>
  <c r="O35" i="60"/>
  <c r="P35" i="60"/>
  <c r="Q35" i="60"/>
  <c r="R35" i="60"/>
  <c r="S35" i="60"/>
  <c r="T35" i="60"/>
  <c r="U35" i="60"/>
  <c r="V35" i="60"/>
  <c r="W35" i="60"/>
  <c r="X35" i="60"/>
  <c r="Y35" i="60"/>
  <c r="Z35" i="60"/>
  <c r="AA35" i="60"/>
  <c r="AB35" i="60"/>
  <c r="AC35" i="60"/>
  <c r="AD35" i="60"/>
  <c r="AE35" i="60"/>
  <c r="AF35" i="60"/>
  <c r="C36" i="60"/>
  <c r="D36" i="60"/>
  <c r="E36" i="60"/>
  <c r="F36" i="60"/>
  <c r="G36" i="60"/>
  <c r="H36" i="60"/>
  <c r="I36" i="60"/>
  <c r="J36" i="60"/>
  <c r="K36" i="60"/>
  <c r="L36" i="60"/>
  <c r="M36" i="60"/>
  <c r="N36" i="60"/>
  <c r="O36" i="60"/>
  <c r="P36" i="60"/>
  <c r="Q36" i="60"/>
  <c r="R36" i="60"/>
  <c r="S36" i="60"/>
  <c r="T36" i="60"/>
  <c r="U36" i="60"/>
  <c r="V36" i="60"/>
  <c r="W36" i="60"/>
  <c r="X36" i="60"/>
  <c r="Y36" i="60"/>
  <c r="Z36" i="60"/>
  <c r="AA36" i="60"/>
  <c r="AB36" i="60"/>
  <c r="AC36" i="60"/>
  <c r="AD36" i="60"/>
  <c r="AE36" i="60"/>
  <c r="AF36" i="60"/>
  <c r="C37" i="60"/>
  <c r="D37" i="60"/>
  <c r="E37" i="60"/>
  <c r="F37" i="60"/>
  <c r="G37" i="60"/>
  <c r="H37" i="60"/>
  <c r="I37" i="60"/>
  <c r="J37" i="60"/>
  <c r="K37" i="60"/>
  <c r="L37" i="60"/>
  <c r="M37" i="60"/>
  <c r="N37" i="60"/>
  <c r="O37" i="60"/>
  <c r="P37" i="60"/>
  <c r="Q37" i="60"/>
  <c r="R37" i="60"/>
  <c r="S37" i="60"/>
  <c r="T37" i="60"/>
  <c r="U37" i="60"/>
  <c r="V37" i="60"/>
  <c r="W37" i="60"/>
  <c r="X37" i="60"/>
  <c r="Y37" i="60"/>
  <c r="Z37" i="60"/>
  <c r="AA37" i="60"/>
  <c r="AB37" i="60"/>
  <c r="AC37" i="60"/>
  <c r="AD37" i="60"/>
  <c r="AE37" i="60"/>
  <c r="AF37" i="60"/>
  <c r="C38" i="60"/>
  <c r="D38" i="60"/>
  <c r="E38" i="60"/>
  <c r="F38" i="60"/>
  <c r="G38" i="60"/>
  <c r="H38" i="60"/>
  <c r="I38" i="60"/>
  <c r="J38" i="60"/>
  <c r="K38" i="60"/>
  <c r="L38" i="60"/>
  <c r="M38" i="60"/>
  <c r="N38" i="60"/>
  <c r="O38" i="60"/>
  <c r="P38" i="60"/>
  <c r="Q38" i="60"/>
  <c r="R38" i="60"/>
  <c r="S38" i="60"/>
  <c r="T38" i="60"/>
  <c r="U38" i="60"/>
  <c r="V38" i="60"/>
  <c r="W38" i="60"/>
  <c r="X38" i="60"/>
  <c r="Y38" i="60"/>
  <c r="Z38" i="60"/>
  <c r="AA38" i="60"/>
  <c r="AB38" i="60"/>
  <c r="AC38" i="60"/>
  <c r="AD38" i="60"/>
  <c r="AE38" i="60"/>
  <c r="AF38" i="60"/>
  <c r="C39" i="60"/>
  <c r="D39" i="60"/>
  <c r="E39" i="60"/>
  <c r="F39" i="60"/>
  <c r="G39" i="60"/>
  <c r="H39" i="60"/>
  <c r="I39" i="60"/>
  <c r="J39" i="60"/>
  <c r="K39" i="60"/>
  <c r="L39" i="60"/>
  <c r="M39" i="60"/>
  <c r="N39" i="60"/>
  <c r="O39" i="60"/>
  <c r="P39" i="60"/>
  <c r="Q39" i="60"/>
  <c r="R39" i="60"/>
  <c r="S39" i="60"/>
  <c r="T39" i="60"/>
  <c r="U39" i="60"/>
  <c r="V39" i="60"/>
  <c r="W39" i="60"/>
  <c r="X39" i="60"/>
  <c r="Y39" i="60"/>
  <c r="Z39" i="60"/>
  <c r="AA39" i="60"/>
  <c r="AB39" i="60"/>
  <c r="AC39" i="60"/>
  <c r="AD39" i="60"/>
  <c r="AE39" i="60"/>
  <c r="AF39" i="60"/>
  <c r="B35" i="60"/>
  <c r="B36" i="60"/>
  <c r="B37" i="60"/>
  <c r="B38" i="60"/>
  <c r="B39" i="60"/>
  <c r="B34" i="60"/>
  <c r="C24" i="60"/>
  <c r="D24" i="60"/>
  <c r="E24" i="60"/>
  <c r="F24" i="60"/>
  <c r="G24" i="60"/>
  <c r="G30" i="60" s="1"/>
  <c r="H24" i="60"/>
  <c r="H30" i="60" s="1"/>
  <c r="I24" i="60"/>
  <c r="I30" i="60" s="1"/>
  <c r="J24" i="60"/>
  <c r="J30" i="60" s="1"/>
  <c r="K24" i="60"/>
  <c r="L24" i="60"/>
  <c r="M24" i="60"/>
  <c r="N24" i="60"/>
  <c r="O24" i="60"/>
  <c r="O30" i="60" s="1"/>
  <c r="P24" i="60"/>
  <c r="P30" i="60" s="1"/>
  <c r="Q24" i="60"/>
  <c r="Q30" i="60" s="1"/>
  <c r="R24" i="60"/>
  <c r="R30" i="60" s="1"/>
  <c r="S24" i="60"/>
  <c r="T24" i="60"/>
  <c r="U24" i="60"/>
  <c r="V24" i="60"/>
  <c r="W24" i="60"/>
  <c r="W30" i="60" s="1"/>
  <c r="X24" i="60"/>
  <c r="X30" i="60" s="1"/>
  <c r="Y24" i="60"/>
  <c r="Y30" i="60" s="1"/>
  <c r="Z24" i="60"/>
  <c r="Z30" i="60" s="1"/>
  <c r="AA24" i="60"/>
  <c r="AB24" i="60"/>
  <c r="AC24" i="60"/>
  <c r="AD24" i="60"/>
  <c r="AE24" i="60"/>
  <c r="AE30" i="60" s="1"/>
  <c r="AF24" i="60"/>
  <c r="AF30" i="60" s="1"/>
  <c r="C25" i="60"/>
  <c r="C30" i="60" s="1"/>
  <c r="D25" i="60"/>
  <c r="D30" i="60" s="1"/>
  <c r="E25" i="60"/>
  <c r="F25" i="60"/>
  <c r="G25" i="60"/>
  <c r="H25" i="60"/>
  <c r="I25" i="60"/>
  <c r="J25" i="60"/>
  <c r="K25" i="60"/>
  <c r="K30" i="60" s="1"/>
  <c r="L25" i="60"/>
  <c r="L30" i="60" s="1"/>
  <c r="M25" i="60"/>
  <c r="N25" i="60"/>
  <c r="O25" i="60"/>
  <c r="P25" i="60"/>
  <c r="Q25" i="60"/>
  <c r="R25" i="60"/>
  <c r="S25" i="60"/>
  <c r="S30" i="60" s="1"/>
  <c r="T25" i="60"/>
  <c r="T30" i="60" s="1"/>
  <c r="U25" i="60"/>
  <c r="V25" i="60"/>
  <c r="W25" i="60"/>
  <c r="X25" i="60"/>
  <c r="Y25" i="60"/>
  <c r="Z25" i="60"/>
  <c r="AA25" i="60"/>
  <c r="AA30" i="60" s="1"/>
  <c r="AB25" i="60"/>
  <c r="AB30" i="60" s="1"/>
  <c r="AC25" i="60"/>
  <c r="AD25" i="60"/>
  <c r="AE25" i="60"/>
  <c r="AF25" i="60"/>
  <c r="C26" i="60"/>
  <c r="D26" i="60"/>
  <c r="E26" i="60"/>
  <c r="F26" i="60"/>
  <c r="G26" i="60"/>
  <c r="H26" i="60"/>
  <c r="I26" i="60"/>
  <c r="J26" i="60"/>
  <c r="K26" i="60"/>
  <c r="L26" i="60"/>
  <c r="M26" i="60"/>
  <c r="N26" i="60"/>
  <c r="O26" i="60"/>
  <c r="P26" i="60"/>
  <c r="Q26" i="60"/>
  <c r="R26" i="60"/>
  <c r="S26" i="60"/>
  <c r="T26" i="60"/>
  <c r="U26" i="60"/>
  <c r="V26" i="60"/>
  <c r="W26" i="60"/>
  <c r="X26" i="60"/>
  <c r="Y26" i="60"/>
  <c r="Z26" i="60"/>
  <c r="AA26" i="60"/>
  <c r="AB26" i="60"/>
  <c r="AC26" i="60"/>
  <c r="AD26" i="60"/>
  <c r="AE26" i="60"/>
  <c r="AF26" i="60"/>
  <c r="C27" i="60"/>
  <c r="D27" i="60"/>
  <c r="E27" i="60"/>
  <c r="F27" i="60"/>
  <c r="G27" i="60"/>
  <c r="H27" i="60"/>
  <c r="I27" i="60"/>
  <c r="J27" i="60"/>
  <c r="K27" i="60"/>
  <c r="L27" i="60"/>
  <c r="M27" i="60"/>
  <c r="N27" i="60"/>
  <c r="O27" i="60"/>
  <c r="P27" i="60"/>
  <c r="Q27" i="60"/>
  <c r="R27" i="60"/>
  <c r="S27" i="60"/>
  <c r="T27" i="60"/>
  <c r="U27" i="60"/>
  <c r="V27" i="60"/>
  <c r="W27" i="60"/>
  <c r="X27" i="60"/>
  <c r="Y27" i="60"/>
  <c r="Z27" i="60"/>
  <c r="AA27" i="60"/>
  <c r="AB27" i="60"/>
  <c r="AC27" i="60"/>
  <c r="AD27" i="60"/>
  <c r="AE27" i="60"/>
  <c r="AF27" i="60"/>
  <c r="C28" i="60"/>
  <c r="D28" i="60"/>
  <c r="E28" i="60"/>
  <c r="F28" i="60"/>
  <c r="G28" i="60"/>
  <c r="H28" i="60"/>
  <c r="I28" i="60"/>
  <c r="J28" i="60"/>
  <c r="K28" i="60"/>
  <c r="L28" i="60"/>
  <c r="M28" i="60"/>
  <c r="N28" i="60"/>
  <c r="O28" i="60"/>
  <c r="P28" i="60"/>
  <c r="Q28" i="60"/>
  <c r="R28" i="60"/>
  <c r="S28" i="60"/>
  <c r="T28" i="60"/>
  <c r="U28" i="60"/>
  <c r="V28" i="60"/>
  <c r="W28" i="60"/>
  <c r="X28" i="60"/>
  <c r="Y28" i="60"/>
  <c r="Z28" i="60"/>
  <c r="AA28" i="60"/>
  <c r="AB28" i="60"/>
  <c r="AC28" i="60"/>
  <c r="AD28" i="60"/>
  <c r="AE28" i="60"/>
  <c r="AF28" i="60"/>
  <c r="C29" i="60"/>
  <c r="D29" i="60"/>
  <c r="E29" i="60"/>
  <c r="F29" i="60"/>
  <c r="G29" i="60"/>
  <c r="H29" i="60"/>
  <c r="I29" i="60"/>
  <c r="J29" i="60"/>
  <c r="K29" i="60"/>
  <c r="L29" i="60"/>
  <c r="M29" i="60"/>
  <c r="N29" i="60"/>
  <c r="O29" i="60"/>
  <c r="P29" i="60"/>
  <c r="Q29" i="60"/>
  <c r="R29" i="60"/>
  <c r="S29" i="60"/>
  <c r="T29" i="60"/>
  <c r="U29" i="60"/>
  <c r="V29" i="60"/>
  <c r="W29" i="60"/>
  <c r="X29" i="60"/>
  <c r="Y29" i="60"/>
  <c r="Z29" i="60"/>
  <c r="AA29" i="60"/>
  <c r="AB29" i="60"/>
  <c r="AC29" i="60"/>
  <c r="AD29" i="60"/>
  <c r="AE29" i="60"/>
  <c r="AF29" i="60"/>
  <c r="E30" i="60"/>
  <c r="F30" i="60"/>
  <c r="M30" i="60"/>
  <c r="N30" i="60"/>
  <c r="U30" i="60"/>
  <c r="V30" i="60"/>
  <c r="AC30" i="60"/>
  <c r="AD30" i="60"/>
  <c r="B30" i="60"/>
  <c r="B29" i="60"/>
  <c r="B28" i="60"/>
  <c r="B27" i="60"/>
  <c r="B26" i="60"/>
  <c r="B25" i="60"/>
  <c r="B24" i="60"/>
  <c r="C14" i="60"/>
  <c r="D14" i="60"/>
  <c r="E14" i="60"/>
  <c r="F14" i="60"/>
  <c r="G14" i="60"/>
  <c r="H14" i="60"/>
  <c r="I14" i="60"/>
  <c r="J14" i="60"/>
  <c r="K14" i="60"/>
  <c r="L14" i="60"/>
  <c r="M14" i="60"/>
  <c r="N14" i="60"/>
  <c r="O14" i="60"/>
  <c r="P14" i="60"/>
  <c r="Q14" i="60"/>
  <c r="R14" i="60"/>
  <c r="S14" i="60"/>
  <c r="T14" i="60"/>
  <c r="U14" i="60"/>
  <c r="V14" i="60"/>
  <c r="W14" i="60"/>
  <c r="X14" i="60"/>
  <c r="Y14" i="60"/>
  <c r="Z14" i="60"/>
  <c r="AA14" i="60"/>
  <c r="AB14" i="60"/>
  <c r="AC14" i="60"/>
  <c r="AD14" i="60"/>
  <c r="AE14" i="60"/>
  <c r="AF14" i="60"/>
  <c r="C15" i="60"/>
  <c r="D15" i="60"/>
  <c r="E15" i="60"/>
  <c r="F15" i="60"/>
  <c r="G15" i="60"/>
  <c r="H15" i="60"/>
  <c r="I15" i="60"/>
  <c r="J15" i="60"/>
  <c r="K15" i="60"/>
  <c r="L15" i="60"/>
  <c r="M15" i="60"/>
  <c r="N15" i="60"/>
  <c r="O15" i="60"/>
  <c r="P15" i="60"/>
  <c r="Q15" i="60"/>
  <c r="R15" i="60"/>
  <c r="S15" i="60"/>
  <c r="T15" i="60"/>
  <c r="U15" i="60"/>
  <c r="V15" i="60"/>
  <c r="W15" i="60"/>
  <c r="X15" i="60"/>
  <c r="Y15" i="60"/>
  <c r="Z15" i="60"/>
  <c r="AA15" i="60"/>
  <c r="AB15" i="60"/>
  <c r="AC15" i="60"/>
  <c r="AD15" i="60"/>
  <c r="AE15" i="60"/>
  <c r="AF15" i="60"/>
  <c r="C16" i="60"/>
  <c r="D16" i="60"/>
  <c r="E16" i="60"/>
  <c r="F16" i="60"/>
  <c r="G16" i="60"/>
  <c r="H16" i="60"/>
  <c r="I16" i="60"/>
  <c r="J16" i="60"/>
  <c r="K16" i="60"/>
  <c r="L16" i="60"/>
  <c r="M16" i="60"/>
  <c r="N16" i="60"/>
  <c r="O16" i="60"/>
  <c r="P16" i="60"/>
  <c r="Q16" i="60"/>
  <c r="R16" i="60"/>
  <c r="S16" i="60"/>
  <c r="T16" i="60"/>
  <c r="U16" i="60"/>
  <c r="V16" i="60"/>
  <c r="W16" i="60"/>
  <c r="X16" i="60"/>
  <c r="Y16" i="60"/>
  <c r="Z16" i="60"/>
  <c r="AA16" i="60"/>
  <c r="AB16" i="60"/>
  <c r="AC16" i="60"/>
  <c r="AD16" i="60"/>
  <c r="AE16" i="60"/>
  <c r="AF16" i="60"/>
  <c r="C17" i="60"/>
  <c r="D17" i="60"/>
  <c r="E17" i="60"/>
  <c r="F17" i="60"/>
  <c r="G17" i="60"/>
  <c r="H17" i="60"/>
  <c r="I17" i="60"/>
  <c r="J17" i="60"/>
  <c r="K17" i="60"/>
  <c r="L17" i="60"/>
  <c r="M17" i="60"/>
  <c r="N17" i="60"/>
  <c r="O17" i="60"/>
  <c r="P17" i="60"/>
  <c r="Q17" i="60"/>
  <c r="R17" i="60"/>
  <c r="S17" i="60"/>
  <c r="T17" i="60"/>
  <c r="U17" i="60"/>
  <c r="V17" i="60"/>
  <c r="W17" i="60"/>
  <c r="X17" i="60"/>
  <c r="Y17" i="60"/>
  <c r="Z17" i="60"/>
  <c r="AA17" i="60"/>
  <c r="AB17" i="60"/>
  <c r="AC17" i="60"/>
  <c r="AD17" i="60"/>
  <c r="AE17" i="60"/>
  <c r="AF17" i="60"/>
  <c r="C18" i="60"/>
  <c r="D18" i="60"/>
  <c r="E18" i="60"/>
  <c r="F18" i="60"/>
  <c r="G18" i="60"/>
  <c r="H18" i="60"/>
  <c r="I18" i="60"/>
  <c r="J18" i="60"/>
  <c r="K18" i="60"/>
  <c r="L18" i="60"/>
  <c r="M18" i="60"/>
  <c r="N18" i="60"/>
  <c r="O18" i="60"/>
  <c r="P18" i="60"/>
  <c r="Q18" i="60"/>
  <c r="R18" i="60"/>
  <c r="S18" i="60"/>
  <c r="T18" i="60"/>
  <c r="U18" i="60"/>
  <c r="V18" i="60"/>
  <c r="W18" i="60"/>
  <c r="X18" i="60"/>
  <c r="Y18" i="60"/>
  <c r="Z18" i="60"/>
  <c r="AA18" i="60"/>
  <c r="AB18" i="60"/>
  <c r="AC18" i="60"/>
  <c r="AD18" i="60"/>
  <c r="AE18" i="60"/>
  <c r="AF18" i="60"/>
  <c r="C19" i="60"/>
  <c r="D19" i="60"/>
  <c r="E19" i="60"/>
  <c r="F19" i="60"/>
  <c r="G19" i="60"/>
  <c r="H19" i="60"/>
  <c r="I19" i="60"/>
  <c r="J19" i="60"/>
  <c r="K19" i="60"/>
  <c r="L19" i="60"/>
  <c r="M19" i="60"/>
  <c r="N19" i="60"/>
  <c r="O19" i="60"/>
  <c r="P19" i="60"/>
  <c r="Q19" i="60"/>
  <c r="R19" i="60"/>
  <c r="S19" i="60"/>
  <c r="T19" i="60"/>
  <c r="U19" i="60"/>
  <c r="V19" i="60"/>
  <c r="W19" i="60"/>
  <c r="X19" i="60"/>
  <c r="Y19" i="60"/>
  <c r="Z19" i="60"/>
  <c r="AA19" i="60"/>
  <c r="AB19" i="60"/>
  <c r="AC19" i="60"/>
  <c r="AD19" i="60"/>
  <c r="AE19" i="60"/>
  <c r="AF19" i="60"/>
  <c r="B15" i="60"/>
  <c r="B16" i="60"/>
  <c r="B17" i="60"/>
  <c r="B18" i="60"/>
  <c r="B19" i="60"/>
  <c r="B14" i="60"/>
  <c r="C4" i="60"/>
  <c r="C10" i="60" s="1"/>
  <c r="D4" i="60"/>
  <c r="E4" i="60"/>
  <c r="F4" i="60"/>
  <c r="G4" i="60"/>
  <c r="H4" i="60"/>
  <c r="H10" i="60" s="1"/>
  <c r="I4" i="60"/>
  <c r="I10" i="60" s="1"/>
  <c r="J4" i="60"/>
  <c r="J10" i="60" s="1"/>
  <c r="K4" i="60"/>
  <c r="K10" i="60" s="1"/>
  <c r="L4" i="60"/>
  <c r="M4" i="60"/>
  <c r="N4" i="60"/>
  <c r="O4" i="60"/>
  <c r="P4" i="60"/>
  <c r="P10" i="60" s="1"/>
  <c r="Q4" i="60"/>
  <c r="Q10" i="60" s="1"/>
  <c r="R4" i="60"/>
  <c r="R10" i="60" s="1"/>
  <c r="S4" i="60"/>
  <c r="S10" i="60" s="1"/>
  <c r="T4" i="60"/>
  <c r="U4" i="60"/>
  <c r="V4" i="60"/>
  <c r="W4" i="60"/>
  <c r="X4" i="60"/>
  <c r="X10" i="60" s="1"/>
  <c r="Y4" i="60"/>
  <c r="Y10" i="60" s="1"/>
  <c r="Z4" i="60"/>
  <c r="Z10" i="60" s="1"/>
  <c r="AA4" i="60"/>
  <c r="AA10" i="60" s="1"/>
  <c r="AB4" i="60"/>
  <c r="AC4" i="60"/>
  <c r="AD4" i="60"/>
  <c r="AE4" i="60"/>
  <c r="AF4" i="60"/>
  <c r="AF10" i="60" s="1"/>
  <c r="C5" i="60"/>
  <c r="D5" i="60"/>
  <c r="D10" i="60" s="1"/>
  <c r="E5" i="60"/>
  <c r="E10" i="60" s="1"/>
  <c r="F5" i="60"/>
  <c r="G5" i="60"/>
  <c r="H5" i="60"/>
  <c r="I5" i="60"/>
  <c r="J5" i="60"/>
  <c r="K5" i="60"/>
  <c r="L5" i="60"/>
  <c r="L10" i="60" s="1"/>
  <c r="M5" i="60"/>
  <c r="M10" i="60" s="1"/>
  <c r="N5" i="60"/>
  <c r="O5" i="60"/>
  <c r="P5" i="60"/>
  <c r="Q5" i="60"/>
  <c r="R5" i="60"/>
  <c r="S5" i="60"/>
  <c r="T5" i="60"/>
  <c r="T10" i="60" s="1"/>
  <c r="U5" i="60"/>
  <c r="U10" i="60" s="1"/>
  <c r="V5" i="60"/>
  <c r="W5" i="60"/>
  <c r="X5" i="60"/>
  <c r="Y5" i="60"/>
  <c r="Z5" i="60"/>
  <c r="AA5" i="60"/>
  <c r="AB5" i="60"/>
  <c r="AB10" i="60" s="1"/>
  <c r="AC5" i="60"/>
  <c r="AC10" i="60" s="1"/>
  <c r="AD5" i="60"/>
  <c r="AE5" i="60"/>
  <c r="AF5" i="60"/>
  <c r="C6" i="60"/>
  <c r="D6" i="60"/>
  <c r="E6" i="60"/>
  <c r="F6" i="60"/>
  <c r="G6" i="60"/>
  <c r="H6" i="60"/>
  <c r="I6" i="60"/>
  <c r="J6" i="60"/>
  <c r="K6" i="60"/>
  <c r="L6" i="60"/>
  <c r="M6" i="60"/>
  <c r="N6" i="60"/>
  <c r="O6" i="60"/>
  <c r="P6" i="60"/>
  <c r="Q6" i="60"/>
  <c r="R6" i="60"/>
  <c r="S6" i="60"/>
  <c r="T6" i="60"/>
  <c r="U6" i="60"/>
  <c r="V6" i="60"/>
  <c r="W6" i="60"/>
  <c r="X6" i="60"/>
  <c r="Y6" i="60"/>
  <c r="Z6" i="60"/>
  <c r="AA6" i="60"/>
  <c r="AB6" i="60"/>
  <c r="AC6" i="60"/>
  <c r="AD6" i="60"/>
  <c r="AE6" i="60"/>
  <c r="AF6" i="60"/>
  <c r="C7" i="60"/>
  <c r="D7" i="60"/>
  <c r="E7" i="60"/>
  <c r="F7" i="60"/>
  <c r="G7" i="60"/>
  <c r="H7" i="60"/>
  <c r="I7" i="60"/>
  <c r="J7" i="60"/>
  <c r="K7" i="60"/>
  <c r="L7" i="60"/>
  <c r="M7" i="60"/>
  <c r="N7" i="60"/>
  <c r="O7" i="60"/>
  <c r="P7" i="60"/>
  <c r="Q7" i="60"/>
  <c r="R7" i="60"/>
  <c r="S7" i="60"/>
  <c r="T7" i="60"/>
  <c r="U7" i="60"/>
  <c r="V7" i="60"/>
  <c r="W7" i="60"/>
  <c r="X7" i="60"/>
  <c r="Y7" i="60"/>
  <c r="Z7" i="60"/>
  <c r="AA7" i="60"/>
  <c r="AB7" i="60"/>
  <c r="AC7" i="60"/>
  <c r="AD7" i="60"/>
  <c r="AE7" i="60"/>
  <c r="AF7" i="60"/>
  <c r="C8" i="60"/>
  <c r="D8" i="60"/>
  <c r="E8" i="60"/>
  <c r="F8" i="60"/>
  <c r="G8" i="60"/>
  <c r="H8" i="60"/>
  <c r="I8" i="60"/>
  <c r="J8" i="60"/>
  <c r="K8" i="60"/>
  <c r="L8" i="60"/>
  <c r="M8" i="60"/>
  <c r="N8" i="60"/>
  <c r="O8" i="60"/>
  <c r="P8" i="60"/>
  <c r="Q8" i="60"/>
  <c r="R8" i="60"/>
  <c r="S8" i="60"/>
  <c r="T8" i="60"/>
  <c r="U8" i="60"/>
  <c r="V8" i="60"/>
  <c r="W8" i="60"/>
  <c r="X8" i="60"/>
  <c r="Y8" i="60"/>
  <c r="Z8" i="60"/>
  <c r="AA8" i="60"/>
  <c r="AB8" i="60"/>
  <c r="AC8" i="60"/>
  <c r="AD8" i="60"/>
  <c r="AE8" i="60"/>
  <c r="AF8" i="60"/>
  <c r="C9" i="60"/>
  <c r="D9" i="60"/>
  <c r="E9" i="60"/>
  <c r="F9" i="60"/>
  <c r="G9" i="60"/>
  <c r="H9" i="60"/>
  <c r="I9" i="60"/>
  <c r="J9" i="60"/>
  <c r="K9" i="60"/>
  <c r="L9" i="60"/>
  <c r="M9" i="60"/>
  <c r="N9" i="60"/>
  <c r="O9" i="60"/>
  <c r="P9" i="60"/>
  <c r="Q9" i="60"/>
  <c r="R9" i="60"/>
  <c r="S9" i="60"/>
  <c r="T9" i="60"/>
  <c r="U9" i="60"/>
  <c r="V9" i="60"/>
  <c r="W9" i="60"/>
  <c r="X9" i="60"/>
  <c r="Y9" i="60"/>
  <c r="Z9" i="60"/>
  <c r="AA9" i="60"/>
  <c r="AB9" i="60"/>
  <c r="AC9" i="60"/>
  <c r="AD9" i="60"/>
  <c r="AE9" i="60"/>
  <c r="AF9" i="60"/>
  <c r="F10" i="60"/>
  <c r="G10" i="60"/>
  <c r="N10" i="60"/>
  <c r="O10" i="60"/>
  <c r="V10" i="60"/>
  <c r="W10" i="60"/>
  <c r="AD10" i="60"/>
  <c r="AE10" i="60"/>
  <c r="B10" i="60"/>
  <c r="B9" i="60"/>
  <c r="B8" i="60"/>
  <c r="B7" i="60"/>
  <c r="B6" i="60"/>
  <c r="B5" i="60"/>
  <c r="B4" i="60"/>
  <c r="C59" i="53"/>
  <c r="D59" i="53"/>
  <c r="E59" i="53"/>
  <c r="F59" i="53"/>
  <c r="G59" i="53"/>
  <c r="H59" i="53"/>
  <c r="I59" i="53"/>
  <c r="J59" i="53"/>
  <c r="K59" i="53"/>
  <c r="L59" i="53"/>
  <c r="M59" i="53"/>
  <c r="N59" i="53"/>
  <c r="O59" i="53"/>
  <c r="P59" i="53"/>
  <c r="Q59" i="53"/>
  <c r="R59" i="53"/>
  <c r="S59" i="53"/>
  <c r="T59" i="53"/>
  <c r="U59" i="53"/>
  <c r="V59" i="53"/>
  <c r="W59" i="53"/>
  <c r="X59" i="53"/>
  <c r="Y59" i="53"/>
  <c r="Z59" i="53"/>
  <c r="AA59" i="53"/>
  <c r="AB59" i="53"/>
  <c r="AC59" i="53"/>
  <c r="AD59" i="53"/>
  <c r="AE59" i="53"/>
  <c r="AF59" i="53"/>
  <c r="C60" i="53"/>
  <c r="D60" i="53"/>
  <c r="E60" i="53"/>
  <c r="F60" i="53"/>
  <c r="G60" i="53"/>
  <c r="H60" i="53"/>
  <c r="I60" i="53"/>
  <c r="J60" i="53"/>
  <c r="K60" i="53"/>
  <c r="L60" i="53"/>
  <c r="M60" i="53"/>
  <c r="N60" i="53"/>
  <c r="O60" i="53"/>
  <c r="P60" i="53"/>
  <c r="Q60" i="53"/>
  <c r="R60" i="53"/>
  <c r="S60" i="53"/>
  <c r="T60" i="53"/>
  <c r="U60" i="53"/>
  <c r="V60" i="53"/>
  <c r="W60" i="53"/>
  <c r="X60" i="53"/>
  <c r="Y60" i="53"/>
  <c r="Z60" i="53"/>
  <c r="AA60" i="53"/>
  <c r="AB60" i="53"/>
  <c r="AC60" i="53"/>
  <c r="AD60" i="53"/>
  <c r="AE60" i="53"/>
  <c r="AF60" i="53"/>
  <c r="C61" i="53"/>
  <c r="D61" i="53"/>
  <c r="E61" i="53"/>
  <c r="F61" i="53"/>
  <c r="G61" i="53"/>
  <c r="H61" i="53"/>
  <c r="I61" i="53"/>
  <c r="J61" i="53"/>
  <c r="K61" i="53"/>
  <c r="L61" i="53"/>
  <c r="M61" i="53"/>
  <c r="N61" i="53"/>
  <c r="O61" i="53"/>
  <c r="P61" i="53"/>
  <c r="Q61" i="53"/>
  <c r="R61" i="53"/>
  <c r="S61" i="53"/>
  <c r="T61" i="53"/>
  <c r="U61" i="53"/>
  <c r="V61" i="53"/>
  <c r="W61" i="53"/>
  <c r="X61" i="53"/>
  <c r="Y61" i="53"/>
  <c r="Z61" i="53"/>
  <c r="AA61" i="53"/>
  <c r="AB61" i="53"/>
  <c r="AC61" i="53"/>
  <c r="AD61" i="53"/>
  <c r="AE61" i="53"/>
  <c r="AF61" i="53"/>
  <c r="C62" i="53"/>
  <c r="D62" i="53"/>
  <c r="E62" i="53"/>
  <c r="F62" i="53"/>
  <c r="G62" i="53"/>
  <c r="H62" i="53"/>
  <c r="I62" i="53"/>
  <c r="J62" i="53"/>
  <c r="K62" i="53"/>
  <c r="L62" i="53"/>
  <c r="M62" i="53"/>
  <c r="N62" i="53"/>
  <c r="O62" i="53"/>
  <c r="P62" i="53"/>
  <c r="Q62" i="53"/>
  <c r="R62" i="53"/>
  <c r="S62" i="53"/>
  <c r="T62" i="53"/>
  <c r="U62" i="53"/>
  <c r="V62" i="53"/>
  <c r="W62" i="53"/>
  <c r="X62" i="53"/>
  <c r="Y62" i="53"/>
  <c r="Z62" i="53"/>
  <c r="AA62" i="53"/>
  <c r="AB62" i="53"/>
  <c r="AC62" i="53"/>
  <c r="AD62" i="53"/>
  <c r="AE62" i="53"/>
  <c r="AF62" i="53"/>
  <c r="B62" i="53"/>
  <c r="B61" i="53"/>
  <c r="B60" i="53"/>
  <c r="B59" i="53"/>
  <c r="C41" i="53"/>
  <c r="D41" i="53"/>
  <c r="E41" i="53"/>
  <c r="F41" i="53"/>
  <c r="G41" i="53"/>
  <c r="H41" i="53"/>
  <c r="I41" i="53"/>
  <c r="J41" i="53"/>
  <c r="K41" i="53"/>
  <c r="L41" i="53"/>
  <c r="M41" i="53"/>
  <c r="N41" i="53"/>
  <c r="O41" i="53"/>
  <c r="P41" i="53"/>
  <c r="Q41" i="53"/>
  <c r="R41" i="53"/>
  <c r="S41" i="53"/>
  <c r="T41" i="53"/>
  <c r="U41" i="53"/>
  <c r="V41" i="53"/>
  <c r="W41" i="53"/>
  <c r="X41" i="53"/>
  <c r="Y41" i="53"/>
  <c r="Z41" i="53"/>
  <c r="AA41" i="53"/>
  <c r="AB41" i="53"/>
  <c r="AC41" i="53"/>
  <c r="AD41" i="53"/>
  <c r="AE41" i="53"/>
  <c r="AF41" i="53"/>
  <c r="C42" i="53"/>
  <c r="D42" i="53"/>
  <c r="E42" i="53"/>
  <c r="F42" i="53"/>
  <c r="G42" i="53"/>
  <c r="H42" i="53"/>
  <c r="I42" i="53"/>
  <c r="J42" i="53"/>
  <c r="K42" i="53"/>
  <c r="L42" i="53"/>
  <c r="M42" i="53"/>
  <c r="N42" i="53"/>
  <c r="O42" i="53"/>
  <c r="P42" i="53"/>
  <c r="Q42" i="53"/>
  <c r="R42" i="53"/>
  <c r="S42" i="53"/>
  <c r="T42" i="53"/>
  <c r="U42" i="53"/>
  <c r="V42" i="53"/>
  <c r="W42" i="53"/>
  <c r="X42" i="53"/>
  <c r="Y42" i="53"/>
  <c r="Z42" i="53"/>
  <c r="AA42" i="53"/>
  <c r="AB42" i="53"/>
  <c r="AC42" i="53"/>
  <c r="AD42" i="53"/>
  <c r="AE42" i="53"/>
  <c r="AF42" i="53"/>
  <c r="C43" i="53"/>
  <c r="D43" i="53"/>
  <c r="E43" i="53"/>
  <c r="F43" i="53"/>
  <c r="G43" i="53"/>
  <c r="H43" i="53"/>
  <c r="I43" i="53"/>
  <c r="J43" i="53"/>
  <c r="K43" i="53"/>
  <c r="L43" i="53"/>
  <c r="M43" i="53"/>
  <c r="N43" i="53"/>
  <c r="O43" i="53"/>
  <c r="P43" i="53"/>
  <c r="Q43" i="53"/>
  <c r="R43" i="53"/>
  <c r="S43" i="53"/>
  <c r="T43" i="53"/>
  <c r="U43" i="53"/>
  <c r="V43" i="53"/>
  <c r="W43" i="53"/>
  <c r="X43" i="53"/>
  <c r="Y43" i="53"/>
  <c r="Z43" i="53"/>
  <c r="AA43" i="53"/>
  <c r="AB43" i="53"/>
  <c r="AC43" i="53"/>
  <c r="AD43" i="53"/>
  <c r="AE43" i="53"/>
  <c r="AF43" i="53"/>
  <c r="C44" i="53"/>
  <c r="D44" i="53"/>
  <c r="E44" i="53"/>
  <c r="F44" i="53"/>
  <c r="G44" i="53"/>
  <c r="H44" i="53"/>
  <c r="I44" i="53"/>
  <c r="J44" i="53"/>
  <c r="K44" i="53"/>
  <c r="L44" i="53"/>
  <c r="M44" i="53"/>
  <c r="N44" i="53"/>
  <c r="O44" i="53"/>
  <c r="P44" i="53"/>
  <c r="Q44" i="53"/>
  <c r="R44" i="53"/>
  <c r="S44" i="53"/>
  <c r="T44" i="53"/>
  <c r="U44" i="53"/>
  <c r="V44" i="53"/>
  <c r="W44" i="53"/>
  <c r="X44" i="53"/>
  <c r="Y44" i="53"/>
  <c r="Z44" i="53"/>
  <c r="AA44" i="53"/>
  <c r="AB44" i="53"/>
  <c r="AC44" i="53"/>
  <c r="AD44" i="53"/>
  <c r="AE44" i="53"/>
  <c r="AF44" i="53"/>
  <c r="B44" i="53"/>
  <c r="B43" i="53"/>
  <c r="B42" i="53"/>
  <c r="B41" i="53"/>
  <c r="C23" i="53"/>
  <c r="D23" i="53"/>
  <c r="E23" i="53"/>
  <c r="F23" i="53"/>
  <c r="G23" i="53"/>
  <c r="H23" i="53"/>
  <c r="I23" i="53"/>
  <c r="J23" i="53"/>
  <c r="K23" i="53"/>
  <c r="L23" i="53"/>
  <c r="M23" i="53"/>
  <c r="N23" i="53"/>
  <c r="O23" i="53"/>
  <c r="P23" i="53"/>
  <c r="Q23" i="53"/>
  <c r="R23" i="53"/>
  <c r="S23" i="53"/>
  <c r="T23" i="53"/>
  <c r="U23" i="53"/>
  <c r="V23" i="53"/>
  <c r="W23" i="53"/>
  <c r="X23" i="53"/>
  <c r="Y23" i="53"/>
  <c r="Z23" i="53"/>
  <c r="AA23" i="53"/>
  <c r="AB23" i="53"/>
  <c r="AC23" i="53"/>
  <c r="AD23" i="53"/>
  <c r="AE23" i="53"/>
  <c r="AF23" i="53"/>
  <c r="C24" i="53"/>
  <c r="D24" i="53"/>
  <c r="E24" i="53"/>
  <c r="F24" i="53"/>
  <c r="G24" i="53"/>
  <c r="H24" i="53"/>
  <c r="I24" i="53"/>
  <c r="J24" i="53"/>
  <c r="K24" i="53"/>
  <c r="L24" i="53"/>
  <c r="M24" i="53"/>
  <c r="N24" i="53"/>
  <c r="O24" i="53"/>
  <c r="P24" i="53"/>
  <c r="Q24" i="53"/>
  <c r="R24" i="53"/>
  <c r="S24" i="53"/>
  <c r="T24" i="53"/>
  <c r="U24" i="53"/>
  <c r="V24" i="53"/>
  <c r="W24" i="53"/>
  <c r="X24" i="53"/>
  <c r="Y24" i="53"/>
  <c r="Z24" i="53"/>
  <c r="AA24" i="53"/>
  <c r="AB24" i="53"/>
  <c r="AC24" i="53"/>
  <c r="AD24" i="53"/>
  <c r="AE24" i="53"/>
  <c r="AF24" i="53"/>
  <c r="C25" i="53"/>
  <c r="D25" i="53"/>
  <c r="E25" i="53"/>
  <c r="F25" i="53"/>
  <c r="G25" i="53"/>
  <c r="H25" i="53"/>
  <c r="I25" i="53"/>
  <c r="J25" i="53"/>
  <c r="K25" i="53"/>
  <c r="L25" i="53"/>
  <c r="M25" i="53"/>
  <c r="N25" i="53"/>
  <c r="O25" i="53"/>
  <c r="P25" i="53"/>
  <c r="Q25" i="53"/>
  <c r="R25" i="53"/>
  <c r="S25" i="53"/>
  <c r="T25" i="53"/>
  <c r="U25" i="53"/>
  <c r="V25" i="53"/>
  <c r="W25" i="53"/>
  <c r="X25" i="53"/>
  <c r="Y25" i="53"/>
  <c r="Z25" i="53"/>
  <c r="AA25" i="53"/>
  <c r="AB25" i="53"/>
  <c r="AC25" i="53"/>
  <c r="AD25" i="53"/>
  <c r="AE25" i="53"/>
  <c r="AF25" i="53"/>
  <c r="C26" i="53"/>
  <c r="D26" i="53"/>
  <c r="E26" i="53"/>
  <c r="F26" i="53"/>
  <c r="G26" i="53"/>
  <c r="H26" i="53"/>
  <c r="I26" i="53"/>
  <c r="J26" i="53"/>
  <c r="K26" i="53"/>
  <c r="L26" i="53"/>
  <c r="M26" i="53"/>
  <c r="N26" i="53"/>
  <c r="O26" i="53"/>
  <c r="P26" i="53"/>
  <c r="Q26" i="53"/>
  <c r="R26" i="53"/>
  <c r="S26" i="53"/>
  <c r="T26" i="53"/>
  <c r="U26" i="53"/>
  <c r="V26" i="53"/>
  <c r="W26" i="53"/>
  <c r="X26" i="53"/>
  <c r="Y26" i="53"/>
  <c r="Z26" i="53"/>
  <c r="AA26" i="53"/>
  <c r="AB26" i="53"/>
  <c r="AC26" i="53"/>
  <c r="AD26" i="53"/>
  <c r="AE26" i="53"/>
  <c r="AF26" i="53"/>
  <c r="B26" i="53"/>
  <c r="B25" i="53"/>
  <c r="B24" i="53"/>
  <c r="B23" i="53"/>
  <c r="C5" i="53"/>
  <c r="D5" i="53"/>
  <c r="E5" i="53"/>
  <c r="F5" i="53"/>
  <c r="G5" i="53"/>
  <c r="H5" i="53"/>
  <c r="I5" i="53"/>
  <c r="J5" i="53"/>
  <c r="K5" i="53"/>
  <c r="L5" i="53"/>
  <c r="M5" i="53"/>
  <c r="N5" i="53"/>
  <c r="O5" i="53"/>
  <c r="P5" i="53"/>
  <c r="Q5" i="53"/>
  <c r="R5" i="53"/>
  <c r="S5" i="53"/>
  <c r="T5" i="53"/>
  <c r="U5" i="53"/>
  <c r="V5" i="53"/>
  <c r="W5" i="53"/>
  <c r="X5" i="53"/>
  <c r="Y5" i="53"/>
  <c r="Z5" i="53"/>
  <c r="AA5" i="53"/>
  <c r="AB5" i="53"/>
  <c r="AC5" i="53"/>
  <c r="AD5" i="53"/>
  <c r="AE5" i="53"/>
  <c r="AF5" i="53"/>
  <c r="C6" i="53"/>
  <c r="D6" i="53"/>
  <c r="E6" i="53"/>
  <c r="F6" i="53"/>
  <c r="G6" i="53"/>
  <c r="H6" i="53"/>
  <c r="I6" i="53"/>
  <c r="J6" i="53"/>
  <c r="K6" i="53"/>
  <c r="L6" i="53"/>
  <c r="M6" i="53"/>
  <c r="N6" i="53"/>
  <c r="O6" i="53"/>
  <c r="P6" i="53"/>
  <c r="Q6" i="53"/>
  <c r="R6" i="53"/>
  <c r="S6" i="53"/>
  <c r="T6" i="53"/>
  <c r="U6" i="53"/>
  <c r="V6" i="53"/>
  <c r="W6" i="53"/>
  <c r="X6" i="53"/>
  <c r="Y6" i="53"/>
  <c r="Z6" i="53"/>
  <c r="AA6" i="53"/>
  <c r="AB6" i="53"/>
  <c r="AC6" i="53"/>
  <c r="AD6" i="53"/>
  <c r="AE6" i="53"/>
  <c r="AF6" i="53"/>
  <c r="C7" i="53"/>
  <c r="D7" i="53"/>
  <c r="E7" i="53"/>
  <c r="F7" i="53"/>
  <c r="G7" i="53"/>
  <c r="H7" i="53"/>
  <c r="I7" i="53"/>
  <c r="J7" i="53"/>
  <c r="K7" i="53"/>
  <c r="L7" i="53"/>
  <c r="M7" i="53"/>
  <c r="N7" i="53"/>
  <c r="O7" i="53"/>
  <c r="P7" i="53"/>
  <c r="Q7" i="53"/>
  <c r="R7" i="53"/>
  <c r="S7" i="53"/>
  <c r="T7" i="53"/>
  <c r="U7" i="53"/>
  <c r="V7" i="53"/>
  <c r="W7" i="53"/>
  <c r="X7" i="53"/>
  <c r="Y7" i="53"/>
  <c r="Z7" i="53"/>
  <c r="AA7" i="53"/>
  <c r="AB7" i="53"/>
  <c r="AC7" i="53"/>
  <c r="AD7" i="53"/>
  <c r="AE7" i="53"/>
  <c r="AF7" i="53"/>
  <c r="C8" i="53"/>
  <c r="D8" i="53"/>
  <c r="E8" i="53"/>
  <c r="F8" i="53"/>
  <c r="G8" i="53"/>
  <c r="H8" i="53"/>
  <c r="I8" i="53"/>
  <c r="J8" i="53"/>
  <c r="K8" i="53"/>
  <c r="L8" i="53"/>
  <c r="M8" i="53"/>
  <c r="N8" i="53"/>
  <c r="O8" i="53"/>
  <c r="P8" i="53"/>
  <c r="Q8" i="53"/>
  <c r="R8" i="53"/>
  <c r="S8" i="53"/>
  <c r="T8" i="53"/>
  <c r="U8" i="53"/>
  <c r="V8" i="53"/>
  <c r="W8" i="53"/>
  <c r="X8" i="53"/>
  <c r="Y8" i="53"/>
  <c r="Z8" i="53"/>
  <c r="AA8" i="53"/>
  <c r="AB8" i="53"/>
  <c r="AC8" i="53"/>
  <c r="AD8" i="53"/>
  <c r="AE8" i="53"/>
  <c r="AF8" i="53"/>
  <c r="B8" i="53"/>
  <c r="B7" i="53"/>
  <c r="B6" i="53"/>
  <c r="B5" i="53"/>
  <c r="C2" i="56" l="1"/>
  <c r="AE2" i="58"/>
  <c r="R2" i="56"/>
  <c r="W2" i="58"/>
  <c r="AF2" i="56"/>
  <c r="S2" i="55"/>
  <c r="M2" i="57"/>
  <c r="O2" i="58"/>
  <c r="Q2" i="55"/>
  <c r="J2" i="57"/>
  <c r="G2" i="58"/>
  <c r="N2" i="58"/>
  <c r="AC2" i="55"/>
  <c r="M2" i="56"/>
  <c r="AB2" i="55"/>
  <c r="L2" i="56"/>
  <c r="AA2" i="58"/>
  <c r="K2" i="55"/>
  <c r="K2" i="56"/>
  <c r="E2" i="57"/>
  <c r="Y2" i="55"/>
  <c r="I2" i="55"/>
  <c r="Z2" i="56"/>
  <c r="J2" i="56"/>
  <c r="V2" i="57"/>
  <c r="V2" i="58"/>
  <c r="F2" i="58"/>
  <c r="AC2" i="56"/>
  <c r="M2" i="58"/>
  <c r="L2" i="55"/>
  <c r="AC2" i="57"/>
  <c r="AA2" i="55"/>
  <c r="U2" i="55"/>
  <c r="E2" i="55"/>
  <c r="U2" i="56"/>
  <c r="E2" i="56"/>
  <c r="U2" i="57"/>
  <c r="N2" i="57"/>
  <c r="AD2" i="58"/>
  <c r="AD2" i="57"/>
  <c r="AB2" i="56"/>
  <c r="F2" i="57"/>
  <c r="K2" i="58"/>
  <c r="AA2" i="56"/>
  <c r="Z2" i="57"/>
  <c r="T2" i="55"/>
  <c r="D2" i="55"/>
  <c r="T2" i="56"/>
  <c r="D2" i="56"/>
  <c r="R2" i="57"/>
  <c r="S2" i="58"/>
  <c r="C2" i="58"/>
  <c r="H2" i="56"/>
  <c r="AF2" i="55"/>
  <c r="X2" i="55"/>
  <c r="P2" i="55"/>
  <c r="H2" i="55"/>
  <c r="AE2" i="56"/>
  <c r="W2" i="56"/>
  <c r="O2" i="56"/>
  <c r="G2" i="56"/>
  <c r="Y2" i="57"/>
  <c r="Q2" i="57"/>
  <c r="I2" i="57"/>
  <c r="Z2" i="58"/>
  <c r="R2" i="58"/>
  <c r="J2" i="58"/>
  <c r="AE2" i="55"/>
  <c r="W2" i="55"/>
  <c r="O2" i="55"/>
  <c r="G2" i="55"/>
  <c r="AD2" i="56"/>
  <c r="V2" i="56"/>
  <c r="N2" i="56"/>
  <c r="F2" i="56"/>
  <c r="AF2" i="57"/>
  <c r="X2" i="57"/>
  <c r="P2" i="57"/>
  <c r="H2" i="57"/>
  <c r="B2" i="58"/>
  <c r="Y2" i="58"/>
  <c r="Q2" i="58"/>
  <c r="I2" i="58"/>
  <c r="B2" i="55"/>
  <c r="X2" i="56"/>
  <c r="P2" i="56"/>
  <c r="B2" i="57"/>
  <c r="AB2" i="57"/>
  <c r="T2" i="57"/>
  <c r="L2" i="57"/>
  <c r="D2" i="57"/>
  <c r="AB69" i="60"/>
  <c r="D69" i="60"/>
  <c r="S69" i="60"/>
  <c r="Z69" i="60"/>
  <c r="R69" i="60"/>
  <c r="Y69" i="60"/>
  <c r="Q69" i="60"/>
  <c r="I69" i="60"/>
  <c r="T69" i="60"/>
  <c r="AA69" i="60"/>
  <c r="C69" i="60"/>
  <c r="J69" i="60"/>
  <c r="K69" i="60"/>
  <c r="B69" i="60"/>
  <c r="H17" i="64"/>
  <c r="H18" i="64"/>
  <c r="H28" i="64" s="1"/>
  <c r="H19" i="64"/>
  <c r="H29" i="64" s="1"/>
  <c r="H20" i="64"/>
  <c r="H30" i="64" s="1"/>
  <c r="H21" i="64"/>
  <c r="B17" i="64"/>
  <c r="B27" i="64" s="1"/>
  <c r="B18" i="64"/>
  <c r="B28" i="64" s="1"/>
  <c r="B19" i="64"/>
  <c r="B29" i="64" s="1"/>
  <c r="B20" i="64"/>
  <c r="B30" i="64" s="1"/>
  <c r="B21" i="64"/>
  <c r="C17" i="64"/>
  <c r="C18" i="64"/>
  <c r="C28" i="64" s="1"/>
  <c r="C19" i="64"/>
  <c r="C29" i="64" s="1"/>
  <c r="C20" i="64"/>
  <c r="C30" i="64" s="1"/>
  <c r="C21" i="64"/>
  <c r="D17" i="64"/>
  <c r="D27" i="64" s="1"/>
  <c r="D18" i="64"/>
  <c r="D28" i="64" s="1"/>
  <c r="D19" i="64"/>
  <c r="D29" i="64" s="1"/>
  <c r="D20" i="64"/>
  <c r="D30" i="64" s="1"/>
  <c r="D21" i="64"/>
  <c r="E17" i="64"/>
  <c r="E27" i="64" s="1"/>
  <c r="E18" i="64"/>
  <c r="E28" i="64" s="1"/>
  <c r="E19" i="64"/>
  <c r="E29" i="64" s="1"/>
  <c r="E20" i="64"/>
  <c r="E30" i="64" s="1"/>
  <c r="E21" i="64"/>
  <c r="F17" i="64"/>
  <c r="F18" i="64"/>
  <c r="F28" i="64" s="1"/>
  <c r="F19" i="64"/>
  <c r="F29" i="64" s="1"/>
  <c r="F20" i="64"/>
  <c r="F30" i="64" s="1"/>
  <c r="F21" i="64"/>
  <c r="G17" i="64"/>
  <c r="G27" i="64" s="1"/>
  <c r="G18" i="64"/>
  <c r="G28" i="64" s="1"/>
  <c r="G19" i="64"/>
  <c r="G29" i="64" s="1"/>
  <c r="G20" i="64"/>
  <c r="G30" i="64" s="1"/>
  <c r="G21" i="64"/>
  <c r="I17" i="64"/>
  <c r="I18" i="64"/>
  <c r="I28" i="64" s="1"/>
  <c r="I19" i="64"/>
  <c r="I29" i="64" s="1"/>
  <c r="I20" i="64"/>
  <c r="I30" i="64" s="1"/>
  <c r="I21" i="64"/>
  <c r="R91" i="61"/>
  <c r="Z91" i="61"/>
  <c r="S91" i="61"/>
  <c r="T91" i="61"/>
  <c r="V91" i="61"/>
  <c r="W91" i="61"/>
  <c r="Y91" i="61"/>
  <c r="M91" i="61"/>
  <c r="U91" i="61"/>
  <c r="X91" i="61"/>
  <c r="N91" i="61"/>
  <c r="V92" i="61"/>
  <c r="W92" i="61"/>
  <c r="X92" i="61"/>
  <c r="R92" i="61"/>
  <c r="U92" i="61"/>
  <c r="Y92" i="61"/>
  <c r="S92" i="61"/>
  <c r="T92" i="61"/>
  <c r="Z92" i="61"/>
  <c r="AD90" i="61"/>
  <c r="AE90" i="61"/>
  <c r="AF90" i="61"/>
  <c r="AG90" i="61"/>
  <c r="S90" i="61"/>
  <c r="U90" i="61"/>
  <c r="AH90" i="61"/>
  <c r="AB90" i="61"/>
  <c r="AC90" i="61"/>
  <c r="R90" i="61"/>
  <c r="AI90" i="61"/>
  <c r="AJ90" i="61"/>
  <c r="T90" i="61"/>
  <c r="AD92" i="61"/>
  <c r="AE92" i="61"/>
  <c r="AF92" i="61"/>
  <c r="AB92" i="61"/>
  <c r="AJ92" i="61"/>
  <c r="AC92" i="61"/>
  <c r="AG92" i="61"/>
  <c r="AH92" i="61"/>
  <c r="AI92" i="61"/>
  <c r="AI82" i="61"/>
  <c r="AJ82" i="61"/>
  <c r="AB82" i="61"/>
  <c r="AC82" i="61"/>
  <c r="AH82" i="61"/>
  <c r="M84" i="61"/>
  <c r="AH89" i="61"/>
  <c r="AI89" i="61"/>
  <c r="AB89" i="61"/>
  <c r="AJ89" i="61"/>
  <c r="AC89" i="61"/>
  <c r="E69" i="61"/>
  <c r="AK96" i="61" s="1"/>
  <c r="AK81" i="61"/>
  <c r="R83" i="61"/>
  <c r="Z83" i="61"/>
  <c r="S83" i="61"/>
  <c r="T83" i="61"/>
  <c r="U83" i="61"/>
  <c r="AG91" i="61"/>
  <c r="I91" i="61"/>
  <c r="L84" i="61"/>
  <c r="P83" i="61"/>
  <c r="AF91" i="61"/>
  <c r="H91" i="61"/>
  <c r="O83" i="61"/>
  <c r="X81" i="61"/>
  <c r="E24" i="61"/>
  <c r="E18" i="61"/>
  <c r="E21" i="61"/>
  <c r="AH83" i="61"/>
  <c r="AI83" i="61"/>
  <c r="AB83" i="61"/>
  <c r="AJ83" i="61"/>
  <c r="AC83" i="61"/>
  <c r="I92" i="61"/>
  <c r="AE91" i="61"/>
  <c r="G91" i="61"/>
  <c r="M90" i="61"/>
  <c r="AG89" i="61"/>
  <c r="R89" i="61"/>
  <c r="Z89" i="61"/>
  <c r="S89" i="61"/>
  <c r="T89" i="61"/>
  <c r="U89" i="61"/>
  <c r="AK84" i="61"/>
  <c r="U84" i="61"/>
  <c r="J84" i="61"/>
  <c r="AD83" i="61"/>
  <c r="N83" i="61"/>
  <c r="W81" i="61"/>
  <c r="P32" i="61"/>
  <c r="E71" i="61"/>
  <c r="AK98" i="61" s="1"/>
  <c r="AK83" i="61"/>
  <c r="AD91" i="61"/>
  <c r="L90" i="61"/>
  <c r="AF89" i="61"/>
  <c r="AJ84" i="61"/>
  <c r="T84" i="61"/>
  <c r="E84" i="61"/>
  <c r="Y83" i="61"/>
  <c r="F82" i="61"/>
  <c r="N82" i="61"/>
  <c r="G82" i="61"/>
  <c r="O82" i="61"/>
  <c r="H82" i="61"/>
  <c r="P82" i="61"/>
  <c r="I82" i="61"/>
  <c r="AH81" i="61"/>
  <c r="AI81" i="61"/>
  <c r="AB81" i="61"/>
  <c r="AJ81" i="61"/>
  <c r="AC81" i="61"/>
  <c r="F92" i="61"/>
  <c r="N92" i="61"/>
  <c r="G92" i="61"/>
  <c r="O92" i="61"/>
  <c r="H92" i="61"/>
  <c r="P92" i="61"/>
  <c r="X89" i="61"/>
  <c r="J83" i="61"/>
  <c r="C83" i="61"/>
  <c r="K83" i="61"/>
  <c r="D83" i="61"/>
  <c r="L83" i="61"/>
  <c r="E83" i="61"/>
  <c r="M83" i="61"/>
  <c r="J91" i="61"/>
  <c r="C91" i="61"/>
  <c r="K91" i="61"/>
  <c r="D91" i="61"/>
  <c r="L91" i="61"/>
  <c r="D96" i="61"/>
  <c r="L96" i="61"/>
  <c r="J89" i="61"/>
  <c r="C89" i="61"/>
  <c r="K89" i="61"/>
  <c r="D89" i="61"/>
  <c r="L89" i="61"/>
  <c r="E89" i="61"/>
  <c r="M89" i="61"/>
  <c r="G96" i="61"/>
  <c r="D92" i="61"/>
  <c r="AC91" i="61"/>
  <c r="P91" i="61"/>
  <c r="E91" i="61"/>
  <c r="AE89" i="61"/>
  <c r="O89" i="61"/>
  <c r="AI84" i="61"/>
  <c r="X83" i="61"/>
  <c r="H83" i="61"/>
  <c r="AG81" i="61"/>
  <c r="U81" i="61"/>
  <c r="M92" i="61"/>
  <c r="Y89" i="61"/>
  <c r="F84" i="61"/>
  <c r="N84" i="61"/>
  <c r="G84" i="61"/>
  <c r="O84" i="61"/>
  <c r="H84" i="61"/>
  <c r="P84" i="61"/>
  <c r="I84" i="61"/>
  <c r="AE81" i="61"/>
  <c r="L92" i="61"/>
  <c r="AD81" i="61"/>
  <c r="B73" i="61"/>
  <c r="K92" i="61"/>
  <c r="W89" i="61"/>
  <c r="AD84" i="61"/>
  <c r="AE84" i="61"/>
  <c r="AF84" i="61"/>
  <c r="Y84" i="61"/>
  <c r="AG84" i="61"/>
  <c r="Y81" i="61"/>
  <c r="F97" i="61"/>
  <c r="J92" i="61"/>
  <c r="F90" i="61"/>
  <c r="N90" i="61"/>
  <c r="G90" i="61"/>
  <c r="O90" i="61"/>
  <c r="H90" i="61"/>
  <c r="P90" i="61"/>
  <c r="I90" i="61"/>
  <c r="V89" i="61"/>
  <c r="Z84" i="61"/>
  <c r="K84" i="61"/>
  <c r="V90" i="61"/>
  <c r="W90" i="61"/>
  <c r="X90" i="61"/>
  <c r="Y90" i="61"/>
  <c r="Q149" i="61"/>
  <c r="Y149" i="61" s="1"/>
  <c r="F96" i="61"/>
  <c r="C92" i="61"/>
  <c r="AH91" i="61"/>
  <c r="O91" i="61"/>
  <c r="Z90" i="61"/>
  <c r="J90" i="61"/>
  <c r="AD89" i="61"/>
  <c r="N89" i="61"/>
  <c r="AH84" i="61"/>
  <c r="R84" i="61"/>
  <c r="C84" i="61"/>
  <c r="W83" i="61"/>
  <c r="G83" i="61"/>
  <c r="AD82" i="61"/>
  <c r="AE82" i="61"/>
  <c r="AF82" i="61"/>
  <c r="Y82" i="61"/>
  <c r="AG82" i="61"/>
  <c r="L82" i="61"/>
  <c r="AF81" i="61"/>
  <c r="R81" i="61"/>
  <c r="Z81" i="61"/>
  <c r="S81" i="61"/>
  <c r="T81" i="61"/>
  <c r="B74" i="61"/>
  <c r="D73" i="61"/>
  <c r="AJ91" i="61"/>
  <c r="AB91" i="61"/>
  <c r="X84" i="61"/>
  <c r="X82" i="61"/>
  <c r="C74" i="61"/>
  <c r="C70" i="61"/>
  <c r="Q97" i="61" s="1"/>
  <c r="G97" i="61" s="1"/>
  <c r="E73" i="61"/>
  <c r="W84" i="61"/>
  <c r="W82" i="61"/>
  <c r="D72" i="61"/>
  <c r="AA99" i="61" s="1"/>
  <c r="B81" i="61"/>
  <c r="C69" i="61"/>
  <c r="Q96" i="61" s="1"/>
  <c r="C96" i="61" s="1"/>
  <c r="C24" i="61"/>
  <c r="C18" i="61"/>
  <c r="C21" i="61"/>
  <c r="B24" i="61"/>
  <c r="B21" i="61"/>
  <c r="D24" i="61"/>
  <c r="D18" i="61"/>
  <c r="D21" i="61"/>
  <c r="S157" i="61"/>
  <c r="B11" i="61"/>
  <c r="AH149" i="61"/>
  <c r="B18" i="61"/>
  <c r="AG157" i="61"/>
  <c r="AF157" i="61"/>
  <c r="AE157" i="61"/>
  <c r="AJ157" i="61"/>
  <c r="AC157" i="61"/>
  <c r="AB157" i="61"/>
  <c r="AH157" i="61"/>
  <c r="AD157" i="61"/>
  <c r="AI157" i="61"/>
  <c r="D69" i="61"/>
  <c r="AA96" i="61" s="1"/>
  <c r="D70" i="61"/>
  <c r="AA97" i="61" s="1"/>
  <c r="C11" i="61"/>
  <c r="Q32" i="61"/>
  <c r="Q31" i="61" s="1"/>
  <c r="B72" i="61"/>
  <c r="B99" i="61" s="1"/>
  <c r="E70" i="61"/>
  <c r="AK97" i="61" s="1"/>
  <c r="C72" i="61"/>
  <c r="Q99" i="61" s="1"/>
  <c r="B71" i="61"/>
  <c r="B98" i="61" s="1"/>
  <c r="B100" i="61" s="1"/>
  <c r="F149" i="61"/>
  <c r="R157" i="61"/>
  <c r="U165" i="61"/>
  <c r="T165" i="61"/>
  <c r="S165" i="61"/>
  <c r="D11" i="61"/>
  <c r="I157" i="61"/>
  <c r="P157" i="61"/>
  <c r="H157" i="61"/>
  <c r="O157" i="61"/>
  <c r="G157" i="61"/>
  <c r="M157" i="61"/>
  <c r="L157" i="61"/>
  <c r="K157" i="61"/>
  <c r="F157" i="61"/>
  <c r="E157" i="61"/>
  <c r="D157" i="61"/>
  <c r="C71" i="61"/>
  <c r="Q98" i="61" s="1"/>
  <c r="E11" i="61"/>
  <c r="AF149" i="61"/>
  <c r="Y157" i="61"/>
  <c r="X157" i="61"/>
  <c r="W157" i="61"/>
  <c r="Z157" i="61"/>
  <c r="V157" i="61"/>
  <c r="U157" i="61"/>
  <c r="K69" i="61"/>
  <c r="AK165" i="61" s="1"/>
  <c r="D71" i="61"/>
  <c r="AA98" i="61" s="1"/>
  <c r="T157" i="61"/>
  <c r="L149" i="61"/>
  <c r="D149" i="61"/>
  <c r="K149" i="61"/>
  <c r="H69" i="61"/>
  <c r="B165" i="61" s="1"/>
  <c r="AJ149" i="61"/>
  <c r="AB149" i="61"/>
  <c r="AI149" i="61"/>
  <c r="AE149" i="61"/>
  <c r="AD149" i="61"/>
  <c r="AC149" i="61"/>
  <c r="J69" i="61"/>
  <c r="AA165" i="61" s="1"/>
  <c r="Z165" i="61" s="1"/>
  <c r="P149" i="61"/>
  <c r="AG149" i="61"/>
  <c r="AB92" i="63"/>
  <c r="AC92" i="63"/>
  <c r="W97" i="63"/>
  <c r="S97" i="63"/>
  <c r="V97" i="63"/>
  <c r="T99" i="63"/>
  <c r="Y99" i="63"/>
  <c r="X99" i="63"/>
  <c r="R99" i="63"/>
  <c r="AE96" i="63"/>
  <c r="AD96" i="63"/>
  <c r="AC96" i="63"/>
  <c r="AJ96" i="63"/>
  <c r="AI96" i="63"/>
  <c r="AH96" i="63"/>
  <c r="AG96" i="63"/>
  <c r="AF96" i="63"/>
  <c r="AB96" i="63"/>
  <c r="K84" i="63"/>
  <c r="C84" i="63"/>
  <c r="J84" i="63"/>
  <c r="I84" i="63"/>
  <c r="N84" i="63"/>
  <c r="M84" i="63"/>
  <c r="L84" i="63"/>
  <c r="H84" i="63"/>
  <c r="F84" i="63"/>
  <c r="O91" i="63"/>
  <c r="G91" i="63"/>
  <c r="M91" i="63"/>
  <c r="N91" i="63"/>
  <c r="F91" i="63"/>
  <c r="E91" i="63"/>
  <c r="H91" i="63"/>
  <c r="P91" i="63"/>
  <c r="D91" i="63"/>
  <c r="C91" i="63"/>
  <c r="M149" i="63"/>
  <c r="E149" i="63"/>
  <c r="L149" i="63"/>
  <c r="D149" i="63"/>
  <c r="G149" i="63"/>
  <c r="C149" i="63"/>
  <c r="P149" i="63"/>
  <c r="F149" i="63"/>
  <c r="O149" i="63"/>
  <c r="I149" i="63"/>
  <c r="H149" i="63"/>
  <c r="AI84" i="63"/>
  <c r="AG84" i="63"/>
  <c r="AH84" i="63"/>
  <c r="X84" i="63"/>
  <c r="V84" i="63"/>
  <c r="U84" i="63"/>
  <c r="W84" i="63"/>
  <c r="AJ84" i="63"/>
  <c r="AF84" i="63"/>
  <c r="AG157" i="63"/>
  <c r="AF157" i="63"/>
  <c r="AC157" i="63"/>
  <c r="AB157" i="63"/>
  <c r="AH157" i="63"/>
  <c r="Z157" i="63"/>
  <c r="AE157" i="63"/>
  <c r="AD157" i="63"/>
  <c r="W157" i="63"/>
  <c r="AB98" i="63"/>
  <c r="T81" i="63"/>
  <c r="S81" i="63"/>
  <c r="U81" i="63"/>
  <c r="K81" i="63"/>
  <c r="J81" i="63"/>
  <c r="I81" i="63"/>
  <c r="I91" i="63"/>
  <c r="B24" i="63"/>
  <c r="B71" i="63"/>
  <c r="B98" i="63" s="1"/>
  <c r="AE91" i="63"/>
  <c r="AD91" i="63"/>
  <c r="AC91" i="63"/>
  <c r="AG91" i="63"/>
  <c r="AB91" i="63"/>
  <c r="AF91" i="63"/>
  <c r="P84" i="63"/>
  <c r="C71" i="63"/>
  <c r="Q98" i="63" s="1"/>
  <c r="K90" i="63"/>
  <c r="C90" i="63"/>
  <c r="I90" i="63"/>
  <c r="J90" i="63"/>
  <c r="P90" i="63"/>
  <c r="E90" i="63"/>
  <c r="O90" i="63"/>
  <c r="D90" i="63"/>
  <c r="N90" i="63"/>
  <c r="M90" i="63"/>
  <c r="D72" i="63"/>
  <c r="AA99" i="63" s="1"/>
  <c r="V99" i="63" s="1"/>
  <c r="S84" i="63"/>
  <c r="AJ91" i="63"/>
  <c r="Q100" i="63"/>
  <c r="W96" i="63"/>
  <c r="U96" i="63"/>
  <c r="V96" i="63"/>
  <c r="Y96" i="63"/>
  <c r="T96" i="63"/>
  <c r="S96" i="63"/>
  <c r="X96" i="63"/>
  <c r="P30" i="63"/>
  <c r="P31" i="63"/>
  <c r="P29" i="63"/>
  <c r="AK149" i="63"/>
  <c r="K69" i="63"/>
  <c r="AK165" i="63" s="1"/>
  <c r="E72" i="63"/>
  <c r="AK99" i="63" s="1"/>
  <c r="Z81" i="63"/>
  <c r="T84" i="63"/>
  <c r="L91" i="63"/>
  <c r="P32" i="63"/>
  <c r="B69" i="63"/>
  <c r="B96" i="63" s="1"/>
  <c r="K82" i="63"/>
  <c r="C82" i="63"/>
  <c r="J82" i="63"/>
  <c r="H82" i="63"/>
  <c r="F82" i="63"/>
  <c r="E82" i="63"/>
  <c r="G82" i="63"/>
  <c r="P82" i="63"/>
  <c r="O82" i="63"/>
  <c r="AE89" i="63"/>
  <c r="AC89" i="63"/>
  <c r="AD89" i="63"/>
  <c r="AJ89" i="63"/>
  <c r="AI89" i="63"/>
  <c r="S92" i="63"/>
  <c r="Y92" i="63"/>
  <c r="Z92" i="63"/>
  <c r="R92" i="63"/>
  <c r="V92" i="63"/>
  <c r="E92" i="63"/>
  <c r="U92" i="63"/>
  <c r="T92" i="63"/>
  <c r="F92" i="63"/>
  <c r="P92" i="63"/>
  <c r="J69" i="63"/>
  <c r="AA165" i="63" s="1"/>
  <c r="E81" i="63"/>
  <c r="AA81" i="63"/>
  <c r="W81" i="63" s="1"/>
  <c r="M82" i="63"/>
  <c r="W83" i="63"/>
  <c r="V83" i="63"/>
  <c r="Z83" i="63"/>
  <c r="K83" i="63"/>
  <c r="Y83" i="63"/>
  <c r="X83" i="63"/>
  <c r="U83" i="63"/>
  <c r="D84" i="63"/>
  <c r="AB84" i="63"/>
  <c r="W89" i="63"/>
  <c r="V89" i="63"/>
  <c r="U89" i="63"/>
  <c r="Z89" i="63"/>
  <c r="Y89" i="63"/>
  <c r="X89" i="63"/>
  <c r="F90" i="63"/>
  <c r="AE90" i="63"/>
  <c r="L92" i="63"/>
  <c r="Z96" i="63"/>
  <c r="J149" i="63"/>
  <c r="V157" i="63"/>
  <c r="AA82" i="63"/>
  <c r="D70" i="63"/>
  <c r="AA97" i="63" s="1"/>
  <c r="R97" i="63" s="1"/>
  <c r="G84" i="63"/>
  <c r="I157" i="63"/>
  <c r="P157" i="63"/>
  <c r="H157" i="63"/>
  <c r="G157" i="63"/>
  <c r="O157" i="63"/>
  <c r="F157" i="63"/>
  <c r="E157" i="63"/>
  <c r="N157" i="63"/>
  <c r="L157" i="63"/>
  <c r="J157" i="63"/>
  <c r="M157" i="63"/>
  <c r="K157" i="63"/>
  <c r="W91" i="63"/>
  <c r="V91" i="63"/>
  <c r="U91" i="63"/>
  <c r="S91" i="63"/>
  <c r="R91" i="63"/>
  <c r="AE83" i="63"/>
  <c r="AD83" i="63"/>
  <c r="AJ83" i="63"/>
  <c r="AH83" i="63"/>
  <c r="AG83" i="63"/>
  <c r="AI83" i="63"/>
  <c r="O84" i="63"/>
  <c r="C157" i="63"/>
  <c r="J91" i="63"/>
  <c r="AI91" i="63"/>
  <c r="O89" i="63"/>
  <c r="G89" i="63"/>
  <c r="M89" i="63"/>
  <c r="N89" i="63"/>
  <c r="F89" i="63"/>
  <c r="E89" i="63"/>
  <c r="P89" i="63"/>
  <c r="K89" i="63"/>
  <c r="J89" i="63"/>
  <c r="L89" i="63"/>
  <c r="M165" i="63"/>
  <c r="E165" i="63"/>
  <c r="L165" i="63"/>
  <c r="D165" i="63"/>
  <c r="I165" i="63"/>
  <c r="G165" i="63"/>
  <c r="H165" i="63"/>
  <c r="F165" i="63"/>
  <c r="C165" i="63"/>
  <c r="P165" i="63"/>
  <c r="O165" i="63"/>
  <c r="C81" i="63"/>
  <c r="Y81" i="63"/>
  <c r="AC83" i="63"/>
  <c r="H89" i="63"/>
  <c r="K91" i="63"/>
  <c r="T157" i="63"/>
  <c r="N165" i="63"/>
  <c r="U165" i="63"/>
  <c r="T165" i="63"/>
  <c r="S165" i="63"/>
  <c r="R165" i="63"/>
  <c r="X165" i="63"/>
  <c r="W165" i="63"/>
  <c r="V165" i="63"/>
  <c r="D81" i="63"/>
  <c r="AF83" i="63"/>
  <c r="I89" i="63"/>
  <c r="R96" i="63"/>
  <c r="U157" i="63"/>
  <c r="Y165" i="63"/>
  <c r="B21" i="63"/>
  <c r="AI92" i="63"/>
  <c r="AH92" i="63"/>
  <c r="AG92" i="63"/>
  <c r="AJ92" i="63"/>
  <c r="AE92" i="63"/>
  <c r="AD92" i="63"/>
  <c r="AF92" i="63"/>
  <c r="H81" i="63"/>
  <c r="N82" i="63"/>
  <c r="R83" i="63"/>
  <c r="E84" i="63"/>
  <c r="AC84" i="63"/>
  <c r="R89" i="63"/>
  <c r="G90" i="63"/>
  <c r="X91" i="63"/>
  <c r="M92" i="63"/>
  <c r="K149" i="63"/>
  <c r="AI157" i="63"/>
  <c r="S90" i="63"/>
  <c r="Y90" i="63"/>
  <c r="Z90" i="63"/>
  <c r="R90" i="63"/>
  <c r="AK82" i="63"/>
  <c r="AI90" i="63"/>
  <c r="AH90" i="63"/>
  <c r="AG90" i="63"/>
  <c r="O83" i="63"/>
  <c r="G83" i="63"/>
  <c r="N83" i="63"/>
  <c r="F83" i="63"/>
  <c r="C74" i="63"/>
  <c r="U149" i="63"/>
  <c r="T149" i="63"/>
  <c r="Y149" i="63"/>
  <c r="Z149" i="63"/>
  <c r="S82" i="63"/>
  <c r="C83" i="63"/>
  <c r="M83" i="63"/>
  <c r="AC90" i="63"/>
  <c r="W149" i="63"/>
  <c r="E71" i="63"/>
  <c r="AK98" i="63" s="1"/>
  <c r="AE98" i="63" s="1"/>
  <c r="X90" i="63"/>
  <c r="B74" i="63"/>
  <c r="L83" i="63"/>
  <c r="AB90" i="63"/>
  <c r="B11" i="63"/>
  <c r="D21" i="63"/>
  <c r="AC149" i="63"/>
  <c r="AJ149" i="63"/>
  <c r="AB149" i="63"/>
  <c r="AI149" i="63"/>
  <c r="K92" i="63"/>
  <c r="C92" i="63"/>
  <c r="I92" i="63"/>
  <c r="J92" i="63"/>
  <c r="O81" i="63"/>
  <c r="G81" i="63"/>
  <c r="N81" i="63"/>
  <c r="F81" i="63"/>
  <c r="L81" i="63"/>
  <c r="T82" i="63"/>
  <c r="D83" i="63"/>
  <c r="P83" i="63"/>
  <c r="AD90" i="63"/>
  <c r="H92" i="63"/>
  <c r="X149" i="63"/>
  <c r="Y84" i="63"/>
  <c r="B70" i="63"/>
  <c r="B97" i="63" s="1"/>
  <c r="B72" i="63"/>
  <c r="B99" i="63" s="1"/>
  <c r="R84" i="63"/>
  <c r="Z84" i="63"/>
  <c r="Y157" i="63"/>
  <c r="X157" i="63"/>
  <c r="S157" i="63"/>
  <c r="C7" i="16"/>
  <c r="D7" i="16"/>
  <c r="E7" i="16"/>
  <c r="F7" i="16"/>
  <c r="G7" i="16"/>
  <c r="H7" i="16"/>
  <c r="I7" i="16"/>
  <c r="J7" i="16"/>
  <c r="K7" i="16"/>
  <c r="L7" i="16"/>
  <c r="M7" i="16"/>
  <c r="N7" i="16"/>
  <c r="O7" i="16"/>
  <c r="P7" i="16"/>
  <c r="Q7" i="16"/>
  <c r="R7" i="16"/>
  <c r="S7" i="16"/>
  <c r="T7" i="16"/>
  <c r="U7" i="16"/>
  <c r="V7" i="16"/>
  <c r="W7" i="16"/>
  <c r="X7" i="16"/>
  <c r="Y7" i="16"/>
  <c r="Z7" i="16"/>
  <c r="AA7" i="16"/>
  <c r="AB7" i="16"/>
  <c r="AC7" i="16"/>
  <c r="AD7" i="16"/>
  <c r="AE7" i="16"/>
  <c r="AF7" i="16"/>
  <c r="B7" i="16"/>
  <c r="M55" i="47"/>
  <c r="N55" i="47"/>
  <c r="O55" i="47"/>
  <c r="P55" i="47"/>
  <c r="Q55" i="47"/>
  <c r="R55" i="47"/>
  <c r="S55" i="47"/>
  <c r="T55" i="47"/>
  <c r="U55" i="47"/>
  <c r="V55" i="47"/>
  <c r="W55" i="47"/>
  <c r="X55" i="47"/>
  <c r="Y55" i="47"/>
  <c r="Z55" i="47"/>
  <c r="AA55" i="47"/>
  <c r="AB55" i="47"/>
  <c r="AC55" i="47"/>
  <c r="AD55" i="47"/>
  <c r="AE55" i="47"/>
  <c r="AF55" i="47"/>
  <c r="AG55" i="47"/>
  <c r="AH55" i="47"/>
  <c r="AI55" i="47"/>
  <c r="AJ55" i="47"/>
  <c r="AK55" i="47"/>
  <c r="AL55" i="47"/>
  <c r="AM55" i="47"/>
  <c r="AN55" i="47"/>
  <c r="AO55" i="47"/>
  <c r="AP55" i="47"/>
  <c r="AQ55" i="47"/>
  <c r="AR55" i="47"/>
  <c r="AS55" i="47"/>
  <c r="AT55" i="47"/>
  <c r="AU55" i="47"/>
  <c r="AV55" i="47"/>
  <c r="AW55" i="47"/>
  <c r="AX55" i="47"/>
  <c r="AY55" i="47"/>
  <c r="AZ55" i="47"/>
  <c r="BA55" i="47"/>
  <c r="BB55" i="47"/>
  <c r="BC55" i="47"/>
  <c r="BD55" i="47"/>
  <c r="BE55" i="47"/>
  <c r="BF55" i="47"/>
  <c r="BG55" i="47"/>
  <c r="BH55" i="47"/>
  <c r="BI55" i="47"/>
  <c r="BJ55" i="47"/>
  <c r="M56" i="47"/>
  <c r="N56" i="47"/>
  <c r="O56" i="47"/>
  <c r="P56" i="47"/>
  <c r="Q56" i="47"/>
  <c r="R56" i="47"/>
  <c r="S56" i="47"/>
  <c r="T56" i="47"/>
  <c r="U56" i="47"/>
  <c r="V56" i="47"/>
  <c r="W56" i="47"/>
  <c r="X56" i="47"/>
  <c r="Y56" i="47"/>
  <c r="Z56" i="47"/>
  <c r="AA56" i="47"/>
  <c r="AB56" i="47"/>
  <c r="AC56" i="47"/>
  <c r="AD56" i="47"/>
  <c r="AE56" i="47"/>
  <c r="AF56" i="47"/>
  <c r="AG56" i="47"/>
  <c r="AH56" i="47"/>
  <c r="AI56" i="47"/>
  <c r="AJ56" i="47"/>
  <c r="AK56" i="47"/>
  <c r="AL56" i="47"/>
  <c r="AM56" i="47"/>
  <c r="AN56" i="47"/>
  <c r="AO56" i="47"/>
  <c r="AP56" i="47"/>
  <c r="AQ56" i="47"/>
  <c r="AR56" i="47"/>
  <c r="AS56" i="47"/>
  <c r="AT56" i="47"/>
  <c r="AU56" i="47"/>
  <c r="AV56" i="47"/>
  <c r="AW56" i="47"/>
  <c r="AX56" i="47"/>
  <c r="AY56" i="47"/>
  <c r="AZ56" i="47"/>
  <c r="BA56" i="47"/>
  <c r="BB56" i="47"/>
  <c r="BC56" i="47"/>
  <c r="BD56" i="47"/>
  <c r="BE56" i="47"/>
  <c r="BF56" i="47"/>
  <c r="BG56" i="47"/>
  <c r="BH56" i="47"/>
  <c r="BI56" i="47"/>
  <c r="BJ56" i="47"/>
  <c r="M57" i="47"/>
  <c r="N57" i="47"/>
  <c r="O57" i="47"/>
  <c r="P57" i="47"/>
  <c r="Q57" i="47"/>
  <c r="R57" i="47"/>
  <c r="S57" i="47"/>
  <c r="T57" i="47"/>
  <c r="U57" i="47"/>
  <c r="V57" i="47"/>
  <c r="W57" i="47"/>
  <c r="X57" i="47"/>
  <c r="Y57" i="47"/>
  <c r="Z57" i="47"/>
  <c r="AA57" i="47"/>
  <c r="AB57" i="47"/>
  <c r="AC57" i="47"/>
  <c r="AD57" i="47"/>
  <c r="AE57" i="47"/>
  <c r="AF57" i="47"/>
  <c r="AG57" i="47"/>
  <c r="AH57" i="47"/>
  <c r="AI57" i="47"/>
  <c r="AJ57" i="47"/>
  <c r="AK57" i="47"/>
  <c r="AL57" i="47"/>
  <c r="AM57" i="47"/>
  <c r="AN57" i="47"/>
  <c r="AO57" i="47"/>
  <c r="AP57" i="47"/>
  <c r="AQ57" i="47"/>
  <c r="AR57" i="47"/>
  <c r="AS57" i="47"/>
  <c r="AT57" i="47"/>
  <c r="AU57" i="47"/>
  <c r="AV57" i="47"/>
  <c r="AW57" i="47"/>
  <c r="AX57" i="47"/>
  <c r="AY57" i="47"/>
  <c r="AZ57" i="47"/>
  <c r="BA57" i="47"/>
  <c r="BB57" i="47"/>
  <c r="BC57" i="47"/>
  <c r="BD57" i="47"/>
  <c r="BE57" i="47"/>
  <c r="BF57" i="47"/>
  <c r="BG57" i="47"/>
  <c r="BH57" i="47"/>
  <c r="BI57" i="47"/>
  <c r="BJ57" i="47"/>
  <c r="M58" i="47"/>
  <c r="N58" i="47"/>
  <c r="O58" i="47"/>
  <c r="P58" i="47"/>
  <c r="Q58" i="47"/>
  <c r="R58" i="47"/>
  <c r="S58" i="47"/>
  <c r="T58" i="47"/>
  <c r="U58" i="47"/>
  <c r="V58" i="47"/>
  <c r="W58" i="47"/>
  <c r="X58" i="47"/>
  <c r="Y58" i="47"/>
  <c r="Z58" i="47"/>
  <c r="AA58" i="47"/>
  <c r="AB58" i="47"/>
  <c r="AC58" i="47"/>
  <c r="AD58" i="47"/>
  <c r="AE58" i="47"/>
  <c r="AF58" i="47"/>
  <c r="AG58" i="47"/>
  <c r="AH58" i="47"/>
  <c r="AI58" i="47"/>
  <c r="AJ58" i="47"/>
  <c r="AK58" i="47"/>
  <c r="AL58" i="47"/>
  <c r="AM58" i="47"/>
  <c r="AN58" i="47"/>
  <c r="AO58" i="47"/>
  <c r="AP58" i="47"/>
  <c r="AQ58" i="47"/>
  <c r="AR58" i="47"/>
  <c r="AS58" i="47"/>
  <c r="AT58" i="47"/>
  <c r="AU58" i="47"/>
  <c r="AV58" i="47"/>
  <c r="AW58" i="47"/>
  <c r="AX58" i="47"/>
  <c r="AY58" i="47"/>
  <c r="AZ58" i="47"/>
  <c r="BA58" i="47"/>
  <c r="BB58" i="47"/>
  <c r="BC58" i="47"/>
  <c r="BD58" i="47"/>
  <c r="BE58" i="47"/>
  <c r="BF58" i="47"/>
  <c r="BG58" i="47"/>
  <c r="BH58" i="47"/>
  <c r="BI58" i="47"/>
  <c r="BJ58" i="47"/>
  <c r="M59" i="47"/>
  <c r="N59" i="47"/>
  <c r="O59" i="47"/>
  <c r="P59" i="47"/>
  <c r="Q59" i="47"/>
  <c r="R59" i="47"/>
  <c r="S59" i="47"/>
  <c r="T59" i="47"/>
  <c r="U59" i="47"/>
  <c r="V59" i="47"/>
  <c r="W59" i="47"/>
  <c r="X59" i="47"/>
  <c r="Y59" i="47"/>
  <c r="Z59" i="47"/>
  <c r="AA59" i="47"/>
  <c r="AB59" i="47"/>
  <c r="AC59" i="47"/>
  <c r="AD59" i="47"/>
  <c r="AE59" i="47"/>
  <c r="AF59" i="47"/>
  <c r="AG59" i="47"/>
  <c r="AH59" i="47"/>
  <c r="AI59" i="47"/>
  <c r="AJ59" i="47"/>
  <c r="AK59" i="47"/>
  <c r="AL59" i="47"/>
  <c r="AM59" i="47"/>
  <c r="AN59" i="47"/>
  <c r="AO59" i="47"/>
  <c r="AP59" i="47"/>
  <c r="AQ59" i="47"/>
  <c r="AR59" i="47"/>
  <c r="AS59" i="47"/>
  <c r="AT59" i="47"/>
  <c r="AU59" i="47"/>
  <c r="AV59" i="47"/>
  <c r="AW59" i="47"/>
  <c r="AX59" i="47"/>
  <c r="AY59" i="47"/>
  <c r="AZ59" i="47"/>
  <c r="BA59" i="47"/>
  <c r="BB59" i="47"/>
  <c r="BC59" i="47"/>
  <c r="BD59" i="47"/>
  <c r="BE59" i="47"/>
  <c r="BF59" i="47"/>
  <c r="BG59" i="47"/>
  <c r="BH59" i="47"/>
  <c r="BI59" i="47"/>
  <c r="BJ59" i="47"/>
  <c r="M60" i="47"/>
  <c r="N60" i="47"/>
  <c r="O60" i="47"/>
  <c r="P60" i="47"/>
  <c r="Q60" i="47"/>
  <c r="R60" i="47"/>
  <c r="S60" i="47"/>
  <c r="T60" i="47"/>
  <c r="U60" i="47"/>
  <c r="V60" i="47"/>
  <c r="W60" i="47"/>
  <c r="X60" i="47"/>
  <c r="Y60" i="47"/>
  <c r="Z60" i="47"/>
  <c r="AA60" i="47"/>
  <c r="AB60" i="47"/>
  <c r="AC60" i="47"/>
  <c r="AD60" i="47"/>
  <c r="AE60" i="47"/>
  <c r="AF60" i="47"/>
  <c r="AG60" i="47"/>
  <c r="AH60" i="47"/>
  <c r="AI60" i="47"/>
  <c r="AJ60" i="47"/>
  <c r="AK60" i="47"/>
  <c r="AL60" i="47"/>
  <c r="AM60" i="47"/>
  <c r="AN60" i="47"/>
  <c r="AO60" i="47"/>
  <c r="AP60" i="47"/>
  <c r="AQ60" i="47"/>
  <c r="AR60" i="47"/>
  <c r="AS60" i="47"/>
  <c r="AT60" i="47"/>
  <c r="AU60" i="47"/>
  <c r="AV60" i="47"/>
  <c r="AW60" i="47"/>
  <c r="AX60" i="47"/>
  <c r="AY60" i="47"/>
  <c r="AZ60" i="47"/>
  <c r="BA60" i="47"/>
  <c r="BB60" i="47"/>
  <c r="BC60" i="47"/>
  <c r="BD60" i="47"/>
  <c r="BE60" i="47"/>
  <c r="BF60" i="47"/>
  <c r="BG60" i="47"/>
  <c r="BH60" i="47"/>
  <c r="BI60" i="47"/>
  <c r="BJ60" i="47"/>
  <c r="M61" i="47"/>
  <c r="N61" i="47"/>
  <c r="O61" i="47"/>
  <c r="P61" i="47"/>
  <c r="Q61" i="47"/>
  <c r="R61" i="47"/>
  <c r="S61" i="47"/>
  <c r="T61" i="47"/>
  <c r="U61" i="47"/>
  <c r="V61" i="47"/>
  <c r="W61" i="47"/>
  <c r="X61" i="47"/>
  <c r="Y61" i="47"/>
  <c r="Z61" i="47"/>
  <c r="AA61" i="47"/>
  <c r="AB61" i="47"/>
  <c r="AC61" i="47"/>
  <c r="AD61" i="47"/>
  <c r="AE61" i="47"/>
  <c r="AF61" i="47"/>
  <c r="AG61" i="47"/>
  <c r="AH61" i="47"/>
  <c r="AI61" i="47"/>
  <c r="AJ61" i="47"/>
  <c r="AK61" i="47"/>
  <c r="AL61" i="47"/>
  <c r="AM61" i="47"/>
  <c r="AN61" i="47"/>
  <c r="AO61" i="47"/>
  <c r="AP61" i="47"/>
  <c r="AQ61" i="47"/>
  <c r="AR61" i="47"/>
  <c r="AS61" i="47"/>
  <c r="AT61" i="47"/>
  <c r="AU61" i="47"/>
  <c r="AV61" i="47"/>
  <c r="AW61" i="47"/>
  <c r="AX61" i="47"/>
  <c r="AY61" i="47"/>
  <c r="AZ61" i="47"/>
  <c r="BA61" i="47"/>
  <c r="BB61" i="47"/>
  <c r="BC61" i="47"/>
  <c r="BD61" i="47"/>
  <c r="BE61" i="47"/>
  <c r="BF61" i="47"/>
  <c r="BG61" i="47"/>
  <c r="BH61" i="47"/>
  <c r="BI61" i="47"/>
  <c r="BJ61" i="47"/>
  <c r="M62" i="47"/>
  <c r="N62" i="47"/>
  <c r="O62" i="47"/>
  <c r="P62" i="47"/>
  <c r="Q62" i="47"/>
  <c r="R62" i="47"/>
  <c r="S62" i="47"/>
  <c r="T62" i="47"/>
  <c r="U62" i="47"/>
  <c r="V62" i="47"/>
  <c r="W62" i="47"/>
  <c r="X62" i="47"/>
  <c r="Y62" i="47"/>
  <c r="Z62" i="47"/>
  <c r="AA62" i="47"/>
  <c r="AB62" i="47"/>
  <c r="AC62" i="47"/>
  <c r="AD62" i="47"/>
  <c r="AE62" i="47"/>
  <c r="AF62" i="47"/>
  <c r="AG62" i="47"/>
  <c r="AH62" i="47"/>
  <c r="AI62" i="47"/>
  <c r="AJ62" i="47"/>
  <c r="AK62" i="47"/>
  <c r="AL62" i="47"/>
  <c r="AM62" i="47"/>
  <c r="AN62" i="47"/>
  <c r="AO62" i="47"/>
  <c r="AP62" i="47"/>
  <c r="AQ62" i="47"/>
  <c r="AR62" i="47"/>
  <c r="AS62" i="47"/>
  <c r="AT62" i="47"/>
  <c r="AU62" i="47"/>
  <c r="AV62" i="47"/>
  <c r="AW62" i="47"/>
  <c r="AX62" i="47"/>
  <c r="AY62" i="47"/>
  <c r="AZ62" i="47"/>
  <c r="BA62" i="47"/>
  <c r="BB62" i="47"/>
  <c r="BC62" i="47"/>
  <c r="BD62" i="47"/>
  <c r="BE62" i="47"/>
  <c r="BF62" i="47"/>
  <c r="BG62" i="47"/>
  <c r="BH62" i="47"/>
  <c r="BI62" i="47"/>
  <c r="BJ62" i="47"/>
  <c r="M63" i="47"/>
  <c r="N63" i="47"/>
  <c r="O63" i="47"/>
  <c r="P63" i="47"/>
  <c r="Q63" i="47"/>
  <c r="R63" i="47"/>
  <c r="S63" i="47"/>
  <c r="T63" i="47"/>
  <c r="U63" i="47"/>
  <c r="V63" i="47"/>
  <c r="W63" i="47"/>
  <c r="X63" i="47"/>
  <c r="Y63" i="47"/>
  <c r="Z63" i="47"/>
  <c r="AA63" i="47"/>
  <c r="AB63" i="47"/>
  <c r="AC63" i="47"/>
  <c r="AD63" i="47"/>
  <c r="AE63" i="47"/>
  <c r="AF63" i="47"/>
  <c r="AG63" i="47"/>
  <c r="AH63" i="47"/>
  <c r="AI63" i="47"/>
  <c r="AJ63" i="47"/>
  <c r="AK63" i="47"/>
  <c r="AL63" i="47"/>
  <c r="AM63" i="47"/>
  <c r="AN63" i="47"/>
  <c r="AO63" i="47"/>
  <c r="AP63" i="47"/>
  <c r="AQ63" i="47"/>
  <c r="AR63" i="47"/>
  <c r="AS63" i="47"/>
  <c r="AT63" i="47"/>
  <c r="AU63" i="47"/>
  <c r="AV63" i="47"/>
  <c r="AW63" i="47"/>
  <c r="AX63" i="47"/>
  <c r="AY63" i="47"/>
  <c r="AZ63" i="47"/>
  <c r="BA63" i="47"/>
  <c r="BB63" i="47"/>
  <c r="BC63" i="47"/>
  <c r="BD63" i="47"/>
  <c r="BE63" i="47"/>
  <c r="BF63" i="47"/>
  <c r="BG63" i="47"/>
  <c r="BH63" i="47"/>
  <c r="BI63" i="47"/>
  <c r="BJ63" i="47"/>
  <c r="M64" i="47"/>
  <c r="N64" i="47"/>
  <c r="O64" i="47"/>
  <c r="P64" i="47"/>
  <c r="Q64" i="47"/>
  <c r="R64" i="47"/>
  <c r="S64" i="47"/>
  <c r="T64" i="47"/>
  <c r="U64" i="47"/>
  <c r="V64" i="47"/>
  <c r="W64" i="47"/>
  <c r="X64" i="47"/>
  <c r="Y64" i="47"/>
  <c r="Z64" i="47"/>
  <c r="AA64" i="47"/>
  <c r="AB64" i="47"/>
  <c r="AC64" i="47"/>
  <c r="AD64" i="47"/>
  <c r="AE64" i="47"/>
  <c r="AF64" i="47"/>
  <c r="AG64" i="47"/>
  <c r="AH64" i="47"/>
  <c r="AI64" i="47"/>
  <c r="AJ64" i="47"/>
  <c r="AK64" i="47"/>
  <c r="AL64" i="47"/>
  <c r="AM64" i="47"/>
  <c r="AN64" i="47"/>
  <c r="AO64" i="47"/>
  <c r="AP64" i="47"/>
  <c r="AQ64" i="47"/>
  <c r="AR64" i="47"/>
  <c r="AS64" i="47"/>
  <c r="AT64" i="47"/>
  <c r="AU64" i="47"/>
  <c r="AV64" i="47"/>
  <c r="AW64" i="47"/>
  <c r="AX64" i="47"/>
  <c r="AY64" i="47"/>
  <c r="AZ64" i="47"/>
  <c r="BA64" i="47"/>
  <c r="BB64" i="47"/>
  <c r="BC64" i="47"/>
  <c r="BD64" i="47"/>
  <c r="BE64" i="47"/>
  <c r="BF64" i="47"/>
  <c r="BG64" i="47"/>
  <c r="BH64" i="47"/>
  <c r="BI64" i="47"/>
  <c r="BJ64" i="47"/>
  <c r="M65" i="47"/>
  <c r="N65" i="47"/>
  <c r="O65" i="47"/>
  <c r="P65" i="47"/>
  <c r="Q65" i="47"/>
  <c r="R65" i="47"/>
  <c r="S65" i="47"/>
  <c r="T65" i="47"/>
  <c r="U65" i="47"/>
  <c r="V65" i="47"/>
  <c r="W65" i="47"/>
  <c r="X65" i="47"/>
  <c r="Y65" i="47"/>
  <c r="Z65" i="47"/>
  <c r="AA65" i="47"/>
  <c r="AB65" i="47"/>
  <c r="AC65" i="47"/>
  <c r="AD65" i="47"/>
  <c r="AE65" i="47"/>
  <c r="AF65" i="47"/>
  <c r="AG65" i="47"/>
  <c r="AH65" i="47"/>
  <c r="AI65" i="47"/>
  <c r="AJ65" i="47"/>
  <c r="AK65" i="47"/>
  <c r="AL65" i="47"/>
  <c r="AM65" i="47"/>
  <c r="AN65" i="47"/>
  <c r="AO65" i="47"/>
  <c r="AP65" i="47"/>
  <c r="AQ65" i="47"/>
  <c r="AR65" i="47"/>
  <c r="AS65" i="47"/>
  <c r="AT65" i="47"/>
  <c r="AU65" i="47"/>
  <c r="AV65" i="47"/>
  <c r="AW65" i="47"/>
  <c r="AX65" i="47"/>
  <c r="AY65" i="47"/>
  <c r="AZ65" i="47"/>
  <c r="BA65" i="47"/>
  <c r="BB65" i="47"/>
  <c r="BC65" i="47"/>
  <c r="BD65" i="47"/>
  <c r="BE65" i="47"/>
  <c r="BF65" i="47"/>
  <c r="BG65" i="47"/>
  <c r="BH65" i="47"/>
  <c r="BI65" i="47"/>
  <c r="BJ65" i="47"/>
  <c r="M66" i="47"/>
  <c r="N66" i="47"/>
  <c r="O66" i="47"/>
  <c r="P66" i="47"/>
  <c r="Q66" i="47"/>
  <c r="R66" i="47"/>
  <c r="S66" i="47"/>
  <c r="T66" i="47"/>
  <c r="U66" i="47"/>
  <c r="V66" i="47"/>
  <c r="W66" i="47"/>
  <c r="X66" i="47"/>
  <c r="Y66" i="47"/>
  <c r="Z66" i="47"/>
  <c r="AA66" i="47"/>
  <c r="AB66" i="47"/>
  <c r="AC66" i="47"/>
  <c r="AD66" i="47"/>
  <c r="AE66" i="47"/>
  <c r="AF66" i="47"/>
  <c r="AG66" i="47"/>
  <c r="AH66" i="47"/>
  <c r="AI66" i="47"/>
  <c r="AJ66" i="47"/>
  <c r="AK66" i="47"/>
  <c r="AL66" i="47"/>
  <c r="AM66" i="47"/>
  <c r="AN66" i="47"/>
  <c r="AO66" i="47"/>
  <c r="AP66" i="47"/>
  <c r="AQ66" i="47"/>
  <c r="AR66" i="47"/>
  <c r="AS66" i="47"/>
  <c r="AT66" i="47"/>
  <c r="AU66" i="47"/>
  <c r="AV66" i="47"/>
  <c r="AW66" i="47"/>
  <c r="AX66" i="47"/>
  <c r="AY66" i="47"/>
  <c r="AZ66" i="47"/>
  <c r="BA66" i="47"/>
  <c r="BB66" i="47"/>
  <c r="BC66" i="47"/>
  <c r="BD66" i="47"/>
  <c r="BE66" i="47"/>
  <c r="BF66" i="47"/>
  <c r="BG66" i="47"/>
  <c r="BH66" i="47"/>
  <c r="BI66" i="47"/>
  <c r="BJ66" i="47"/>
  <c r="M67" i="47"/>
  <c r="N67" i="47"/>
  <c r="O67" i="47"/>
  <c r="P67" i="47"/>
  <c r="Q67" i="47"/>
  <c r="R67" i="47"/>
  <c r="S67" i="47"/>
  <c r="T67" i="47"/>
  <c r="U67" i="47"/>
  <c r="V67" i="47"/>
  <c r="W67" i="47"/>
  <c r="X67" i="47"/>
  <c r="Y67" i="47"/>
  <c r="Z67" i="47"/>
  <c r="AA67" i="47"/>
  <c r="AB67" i="47"/>
  <c r="AC67" i="47"/>
  <c r="AD67" i="47"/>
  <c r="AE67" i="47"/>
  <c r="AF67" i="47"/>
  <c r="AG67" i="47"/>
  <c r="AH67" i="47"/>
  <c r="AI67" i="47"/>
  <c r="AJ67" i="47"/>
  <c r="AK67" i="47"/>
  <c r="AL67" i="47"/>
  <c r="AM67" i="47"/>
  <c r="AN67" i="47"/>
  <c r="AO67" i="47"/>
  <c r="AP67" i="47"/>
  <c r="AQ67" i="47"/>
  <c r="AR67" i="47"/>
  <c r="AS67" i="47"/>
  <c r="AT67" i="47"/>
  <c r="AU67" i="47"/>
  <c r="AV67" i="47"/>
  <c r="AW67" i="47"/>
  <c r="AX67" i="47"/>
  <c r="AY67" i="47"/>
  <c r="AZ67" i="47"/>
  <c r="BA67" i="47"/>
  <c r="BB67" i="47"/>
  <c r="BC67" i="47"/>
  <c r="BD67" i="47"/>
  <c r="BE67" i="47"/>
  <c r="BF67" i="47"/>
  <c r="BG67" i="47"/>
  <c r="BH67" i="47"/>
  <c r="BI67" i="47"/>
  <c r="BJ67" i="47"/>
  <c r="M68" i="47"/>
  <c r="N68" i="47"/>
  <c r="O68" i="47"/>
  <c r="P68" i="47"/>
  <c r="Q68" i="47"/>
  <c r="R68" i="47"/>
  <c r="S68" i="47"/>
  <c r="T68" i="47"/>
  <c r="U68" i="47"/>
  <c r="V68" i="47"/>
  <c r="W68" i="47"/>
  <c r="X68" i="47"/>
  <c r="Y68" i="47"/>
  <c r="Z68" i="47"/>
  <c r="AA68" i="47"/>
  <c r="AB68" i="47"/>
  <c r="AC68" i="47"/>
  <c r="AD68" i="47"/>
  <c r="AE68" i="47"/>
  <c r="AF68" i="47"/>
  <c r="AG68" i="47"/>
  <c r="AH68" i="47"/>
  <c r="AI68" i="47"/>
  <c r="AJ68" i="47"/>
  <c r="AK68" i="47"/>
  <c r="AL68" i="47"/>
  <c r="AM68" i="47"/>
  <c r="AN68" i="47"/>
  <c r="AO68" i="47"/>
  <c r="AP68" i="47"/>
  <c r="AQ68" i="47"/>
  <c r="AR68" i="47"/>
  <c r="AS68" i="47"/>
  <c r="AT68" i="47"/>
  <c r="AU68" i="47"/>
  <c r="AV68" i="47"/>
  <c r="AW68" i="47"/>
  <c r="AX68" i="47"/>
  <c r="AY68" i="47"/>
  <c r="AZ68" i="47"/>
  <c r="BA68" i="47"/>
  <c r="BB68" i="47"/>
  <c r="BC68" i="47"/>
  <c r="BD68" i="47"/>
  <c r="BE68" i="47"/>
  <c r="BF68" i="47"/>
  <c r="BG68" i="47"/>
  <c r="BH68" i="47"/>
  <c r="BI68" i="47"/>
  <c r="BJ68" i="47"/>
  <c r="L56" i="47"/>
  <c r="L57" i="47"/>
  <c r="L58" i="47"/>
  <c r="L59" i="47"/>
  <c r="L60" i="47"/>
  <c r="L61" i="47"/>
  <c r="L62" i="47"/>
  <c r="L63" i="47"/>
  <c r="L64" i="47"/>
  <c r="L65" i="47"/>
  <c r="L66" i="47"/>
  <c r="L67" i="47"/>
  <c r="L68" i="47"/>
  <c r="L55" i="47"/>
  <c r="C4" i="13"/>
  <c r="D4" i="13"/>
  <c r="E4" i="13"/>
  <c r="F4" i="13"/>
  <c r="G4" i="13"/>
  <c r="H4" i="13"/>
  <c r="I4" i="13"/>
  <c r="J4" i="13"/>
  <c r="K4" i="13"/>
  <c r="L4" i="13"/>
  <c r="M4" i="13"/>
  <c r="N4" i="13"/>
  <c r="O4" i="13"/>
  <c r="P4" i="13"/>
  <c r="Q4" i="13"/>
  <c r="R4" i="13"/>
  <c r="S4" i="13"/>
  <c r="T4" i="13"/>
  <c r="U4" i="13"/>
  <c r="V4" i="13"/>
  <c r="W4" i="13"/>
  <c r="X4" i="13"/>
  <c r="Y4" i="13"/>
  <c r="Z4" i="13"/>
  <c r="AA4" i="13"/>
  <c r="AB4" i="13"/>
  <c r="AC4" i="13"/>
  <c r="AD4" i="13"/>
  <c r="AE4" i="13"/>
  <c r="AF4" i="13"/>
  <c r="B4" i="13"/>
  <c r="B4" i="12"/>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C7" i="13"/>
  <c r="D7" i="13"/>
  <c r="E7" i="13"/>
  <c r="F7" i="13"/>
  <c r="G7" i="13"/>
  <c r="H7" i="13"/>
  <c r="I7" i="13"/>
  <c r="J7" i="13"/>
  <c r="K7" i="13"/>
  <c r="L7" i="13"/>
  <c r="M7" i="13"/>
  <c r="N7" i="13"/>
  <c r="O7" i="13"/>
  <c r="P7" i="13"/>
  <c r="Q7" i="13"/>
  <c r="R7" i="13"/>
  <c r="S7" i="13"/>
  <c r="T7" i="13"/>
  <c r="U7" i="13"/>
  <c r="V7" i="13"/>
  <c r="W7" i="13"/>
  <c r="X7" i="13"/>
  <c r="Y7" i="13"/>
  <c r="Z7" i="13"/>
  <c r="AA7" i="13"/>
  <c r="AB7" i="13"/>
  <c r="AC7" i="13"/>
  <c r="AD7" i="13"/>
  <c r="AE7" i="13"/>
  <c r="AF7" i="13"/>
  <c r="B7" i="13"/>
  <c r="M21" i="47"/>
  <c r="N21" i="47"/>
  <c r="O21" i="47"/>
  <c r="P21" i="47"/>
  <c r="Q21" i="47"/>
  <c r="R21" i="47"/>
  <c r="S21" i="47"/>
  <c r="T21" i="47"/>
  <c r="U21" i="47"/>
  <c r="V21" i="47"/>
  <c r="W21" i="47"/>
  <c r="X21" i="47"/>
  <c r="Y21" i="47"/>
  <c r="Z21" i="47"/>
  <c r="AA21" i="47"/>
  <c r="AB21" i="47"/>
  <c r="AC21" i="47"/>
  <c r="AD21" i="47"/>
  <c r="AE21" i="47"/>
  <c r="AF21" i="47"/>
  <c r="AG21" i="47"/>
  <c r="AH21" i="47"/>
  <c r="AI21" i="47"/>
  <c r="AJ21" i="47"/>
  <c r="AK21" i="47"/>
  <c r="AL21" i="47"/>
  <c r="AM21" i="47"/>
  <c r="AN21" i="47"/>
  <c r="AO21" i="47"/>
  <c r="AP21" i="47"/>
  <c r="AQ21" i="47"/>
  <c r="AR21" i="47"/>
  <c r="AS21" i="47"/>
  <c r="AT21" i="47"/>
  <c r="AU21" i="47"/>
  <c r="AV21" i="47"/>
  <c r="AW21" i="47"/>
  <c r="AX21" i="47"/>
  <c r="AY21" i="47"/>
  <c r="AZ21" i="47"/>
  <c r="BA21" i="47"/>
  <c r="BB21" i="47"/>
  <c r="BC21" i="47"/>
  <c r="BD21" i="47"/>
  <c r="BE21" i="47"/>
  <c r="BF21" i="47"/>
  <c r="BG21" i="47"/>
  <c r="BH21" i="47"/>
  <c r="BI21" i="47"/>
  <c r="BJ21" i="47"/>
  <c r="M22" i="47"/>
  <c r="N22" i="47"/>
  <c r="O22" i="47"/>
  <c r="P22" i="47"/>
  <c r="Q22" i="47"/>
  <c r="R22" i="47"/>
  <c r="S22" i="47"/>
  <c r="T22" i="47"/>
  <c r="U22" i="47"/>
  <c r="V22" i="47"/>
  <c r="W22" i="47"/>
  <c r="X22" i="47"/>
  <c r="Y22" i="47"/>
  <c r="Z22" i="47"/>
  <c r="AA22" i="47"/>
  <c r="AB22" i="47"/>
  <c r="AC22" i="47"/>
  <c r="AD22" i="47"/>
  <c r="AE22" i="47"/>
  <c r="AF22" i="47"/>
  <c r="AG22" i="47"/>
  <c r="AH22" i="47"/>
  <c r="AI22" i="47"/>
  <c r="AJ22" i="47"/>
  <c r="AK22" i="47"/>
  <c r="AL22" i="47"/>
  <c r="AM22" i="47"/>
  <c r="AN22" i="47"/>
  <c r="AO22" i="47"/>
  <c r="AP22" i="47"/>
  <c r="AQ22" i="47"/>
  <c r="AR22" i="47"/>
  <c r="AS22" i="47"/>
  <c r="AT22" i="47"/>
  <c r="AU22" i="47"/>
  <c r="AV22" i="47"/>
  <c r="AW22" i="47"/>
  <c r="AX22" i="47"/>
  <c r="AY22" i="47"/>
  <c r="AZ22" i="47"/>
  <c r="BA22" i="47"/>
  <c r="BB22" i="47"/>
  <c r="BC22" i="47"/>
  <c r="BD22" i="47"/>
  <c r="BE22" i="47"/>
  <c r="BF22" i="47"/>
  <c r="BG22" i="47"/>
  <c r="BH22" i="47"/>
  <c r="BI22" i="47"/>
  <c r="BJ22" i="47"/>
  <c r="M23" i="47"/>
  <c r="N23" i="47"/>
  <c r="O23" i="47"/>
  <c r="P23" i="47"/>
  <c r="Q23" i="47"/>
  <c r="R23" i="47"/>
  <c r="S23" i="47"/>
  <c r="T23" i="47"/>
  <c r="U23" i="47"/>
  <c r="V23" i="47"/>
  <c r="W23" i="47"/>
  <c r="X23" i="47"/>
  <c r="Y23" i="47"/>
  <c r="Z23" i="47"/>
  <c r="AA23" i="47"/>
  <c r="AB23" i="47"/>
  <c r="AC23" i="47"/>
  <c r="AD23" i="47"/>
  <c r="AE23" i="47"/>
  <c r="AF23" i="47"/>
  <c r="AG23" i="47"/>
  <c r="AH23" i="47"/>
  <c r="AI23" i="47"/>
  <c r="AJ23" i="47"/>
  <c r="AK23" i="47"/>
  <c r="AL23" i="47"/>
  <c r="AM23" i="47"/>
  <c r="AN23" i="47"/>
  <c r="AO23" i="47"/>
  <c r="AP23" i="47"/>
  <c r="AQ23" i="47"/>
  <c r="AR23" i="47"/>
  <c r="AS23" i="47"/>
  <c r="AT23" i="47"/>
  <c r="AU23" i="47"/>
  <c r="AV23" i="47"/>
  <c r="AW23" i="47"/>
  <c r="AX23" i="47"/>
  <c r="AY23" i="47"/>
  <c r="AZ23" i="47"/>
  <c r="BA23" i="47"/>
  <c r="BB23" i="47"/>
  <c r="BC23" i="47"/>
  <c r="BD23" i="47"/>
  <c r="BE23" i="47"/>
  <c r="BF23" i="47"/>
  <c r="BG23" i="47"/>
  <c r="BH23" i="47"/>
  <c r="BI23" i="47"/>
  <c r="BJ23" i="47"/>
  <c r="M24" i="47"/>
  <c r="N24" i="47"/>
  <c r="O24" i="47"/>
  <c r="P24" i="47"/>
  <c r="Q24" i="47"/>
  <c r="R24" i="47"/>
  <c r="S24" i="47"/>
  <c r="T24" i="47"/>
  <c r="U24" i="47"/>
  <c r="V24" i="47"/>
  <c r="W24" i="47"/>
  <c r="X24" i="47"/>
  <c r="Y24" i="47"/>
  <c r="Z24" i="47"/>
  <c r="AA24" i="47"/>
  <c r="AB24" i="47"/>
  <c r="AC24" i="47"/>
  <c r="AD24" i="47"/>
  <c r="AE24" i="47"/>
  <c r="AF24" i="47"/>
  <c r="AG24" i="47"/>
  <c r="AH24" i="47"/>
  <c r="AI24" i="47"/>
  <c r="AJ24" i="47"/>
  <c r="AK24" i="47"/>
  <c r="AL24" i="47"/>
  <c r="AM24" i="47"/>
  <c r="AN24" i="47"/>
  <c r="AO24" i="47"/>
  <c r="AP24" i="47"/>
  <c r="AQ24" i="47"/>
  <c r="AR24" i="47"/>
  <c r="AS24" i="47"/>
  <c r="AT24" i="47"/>
  <c r="AU24" i="47"/>
  <c r="AV24" i="47"/>
  <c r="AW24" i="47"/>
  <c r="AX24" i="47"/>
  <c r="AY24" i="47"/>
  <c r="AZ24" i="47"/>
  <c r="BA24" i="47"/>
  <c r="BB24" i="47"/>
  <c r="BC24" i="47"/>
  <c r="BD24" i="47"/>
  <c r="BE24" i="47"/>
  <c r="BF24" i="47"/>
  <c r="BG24" i="47"/>
  <c r="BH24" i="47"/>
  <c r="BI24" i="47"/>
  <c r="BJ24" i="47"/>
  <c r="M25" i="47"/>
  <c r="N25" i="47"/>
  <c r="O25" i="47"/>
  <c r="P25" i="47"/>
  <c r="Q25" i="47"/>
  <c r="R25" i="47"/>
  <c r="S25" i="47"/>
  <c r="T25" i="47"/>
  <c r="U25" i="47"/>
  <c r="V25" i="47"/>
  <c r="W25" i="47"/>
  <c r="X25" i="47"/>
  <c r="Y25" i="47"/>
  <c r="Z25" i="47"/>
  <c r="AA25" i="47"/>
  <c r="AB25" i="47"/>
  <c r="AC25" i="47"/>
  <c r="AD25" i="47"/>
  <c r="AE25" i="47"/>
  <c r="AF25" i="47"/>
  <c r="AG25" i="47"/>
  <c r="AH25" i="47"/>
  <c r="AI25" i="47"/>
  <c r="AJ25" i="47"/>
  <c r="AK25" i="47"/>
  <c r="AL25" i="47"/>
  <c r="AM25" i="47"/>
  <c r="AN25" i="47"/>
  <c r="AO25" i="47"/>
  <c r="AP25" i="47"/>
  <c r="AQ25" i="47"/>
  <c r="AR25" i="47"/>
  <c r="AS25" i="47"/>
  <c r="AT25" i="47"/>
  <c r="AU25" i="47"/>
  <c r="AV25" i="47"/>
  <c r="AW25" i="47"/>
  <c r="AX25" i="47"/>
  <c r="AY25" i="47"/>
  <c r="AZ25" i="47"/>
  <c r="BA25" i="47"/>
  <c r="BB25" i="47"/>
  <c r="BC25" i="47"/>
  <c r="BD25" i="47"/>
  <c r="BE25" i="47"/>
  <c r="BF25" i="47"/>
  <c r="BG25" i="47"/>
  <c r="BH25" i="47"/>
  <c r="BI25" i="47"/>
  <c r="BJ25" i="47"/>
  <c r="M26" i="47"/>
  <c r="N26" i="47"/>
  <c r="O26" i="47"/>
  <c r="P26" i="47"/>
  <c r="Q26" i="47"/>
  <c r="R26" i="47"/>
  <c r="S26" i="47"/>
  <c r="T26" i="47"/>
  <c r="U26" i="47"/>
  <c r="V26" i="47"/>
  <c r="W26" i="47"/>
  <c r="X26" i="47"/>
  <c r="Y26" i="47"/>
  <c r="Z26" i="47"/>
  <c r="AA26" i="47"/>
  <c r="AB26" i="47"/>
  <c r="AC26" i="47"/>
  <c r="AD26" i="47"/>
  <c r="AE26" i="47"/>
  <c r="AF26" i="47"/>
  <c r="AG26" i="47"/>
  <c r="AH26" i="47"/>
  <c r="AI26" i="47"/>
  <c r="AJ26" i="47"/>
  <c r="AK26" i="47"/>
  <c r="AL26" i="47"/>
  <c r="AM26" i="47"/>
  <c r="AN26" i="47"/>
  <c r="AO26" i="47"/>
  <c r="AP26" i="47"/>
  <c r="AQ26" i="47"/>
  <c r="AR26" i="47"/>
  <c r="AS26" i="47"/>
  <c r="AT26" i="47"/>
  <c r="AU26" i="47"/>
  <c r="AV26" i="47"/>
  <c r="AW26" i="47"/>
  <c r="AX26" i="47"/>
  <c r="AY26" i="47"/>
  <c r="AZ26" i="47"/>
  <c r="BA26" i="47"/>
  <c r="BB26" i="47"/>
  <c r="BC26" i="47"/>
  <c r="BD26" i="47"/>
  <c r="BE26" i="47"/>
  <c r="BF26" i="47"/>
  <c r="BG26" i="47"/>
  <c r="BH26" i="47"/>
  <c r="BI26" i="47"/>
  <c r="BJ26" i="47"/>
  <c r="M27" i="47"/>
  <c r="N27" i="47"/>
  <c r="O27" i="47"/>
  <c r="P27" i="47"/>
  <c r="Q27" i="47"/>
  <c r="R27" i="47"/>
  <c r="S27" i="47"/>
  <c r="T27" i="47"/>
  <c r="U27" i="47"/>
  <c r="V27" i="47"/>
  <c r="W27" i="47"/>
  <c r="X27" i="47"/>
  <c r="Y27" i="47"/>
  <c r="Z27" i="47"/>
  <c r="AA27" i="47"/>
  <c r="AB27" i="47"/>
  <c r="AC27" i="47"/>
  <c r="AD27" i="47"/>
  <c r="AE27" i="47"/>
  <c r="AF27" i="47"/>
  <c r="AG27" i="47"/>
  <c r="AH27" i="47"/>
  <c r="AI27" i="47"/>
  <c r="AJ27" i="47"/>
  <c r="AK27" i="47"/>
  <c r="AL27" i="47"/>
  <c r="AM27" i="47"/>
  <c r="AN27" i="47"/>
  <c r="AO27" i="47"/>
  <c r="AP27" i="47"/>
  <c r="AQ27" i="47"/>
  <c r="AR27" i="47"/>
  <c r="AS27" i="47"/>
  <c r="AT27" i="47"/>
  <c r="AU27" i="47"/>
  <c r="AV27" i="47"/>
  <c r="AW27" i="47"/>
  <c r="AX27" i="47"/>
  <c r="AY27" i="47"/>
  <c r="AZ27" i="47"/>
  <c r="BA27" i="47"/>
  <c r="BB27" i="47"/>
  <c r="BC27" i="47"/>
  <c r="BD27" i="47"/>
  <c r="BE27" i="47"/>
  <c r="BF27" i="47"/>
  <c r="BG27" i="47"/>
  <c r="BH27" i="47"/>
  <c r="BI27" i="47"/>
  <c r="BJ27" i="47"/>
  <c r="M28" i="47"/>
  <c r="N28" i="47"/>
  <c r="O28" i="47"/>
  <c r="P28" i="47"/>
  <c r="Q28" i="47"/>
  <c r="R28" i="47"/>
  <c r="S28" i="47"/>
  <c r="T28" i="47"/>
  <c r="U28" i="47"/>
  <c r="V28" i="47"/>
  <c r="W28" i="47"/>
  <c r="X28" i="47"/>
  <c r="Y28" i="47"/>
  <c r="Z28" i="47"/>
  <c r="AA28" i="47"/>
  <c r="AB28" i="47"/>
  <c r="AC28" i="47"/>
  <c r="AD28" i="47"/>
  <c r="AE28" i="47"/>
  <c r="AF28" i="47"/>
  <c r="AG28" i="47"/>
  <c r="AH28" i="47"/>
  <c r="AI28" i="47"/>
  <c r="AJ28" i="47"/>
  <c r="AK28" i="47"/>
  <c r="AL28" i="47"/>
  <c r="AM28" i="47"/>
  <c r="AN28" i="47"/>
  <c r="AO28" i="47"/>
  <c r="AP28" i="47"/>
  <c r="AQ28" i="47"/>
  <c r="AR28" i="47"/>
  <c r="AS28" i="47"/>
  <c r="AT28" i="47"/>
  <c r="AU28" i="47"/>
  <c r="AV28" i="47"/>
  <c r="AW28" i="47"/>
  <c r="AX28" i="47"/>
  <c r="AY28" i="47"/>
  <c r="AZ28" i="47"/>
  <c r="BA28" i="47"/>
  <c r="BB28" i="47"/>
  <c r="BC28" i="47"/>
  <c r="BD28" i="47"/>
  <c r="BE28" i="47"/>
  <c r="BF28" i="47"/>
  <c r="BG28" i="47"/>
  <c r="BH28" i="47"/>
  <c r="BI28" i="47"/>
  <c r="BJ28" i="47"/>
  <c r="M29" i="47"/>
  <c r="N29" i="47"/>
  <c r="O29" i="47"/>
  <c r="P29" i="47"/>
  <c r="Q29" i="47"/>
  <c r="R29" i="47"/>
  <c r="S29" i="47"/>
  <c r="T29" i="47"/>
  <c r="U29" i="47"/>
  <c r="V29" i="47"/>
  <c r="W29" i="47"/>
  <c r="X29" i="47"/>
  <c r="Y29" i="47"/>
  <c r="Z29" i="47"/>
  <c r="AA29" i="47"/>
  <c r="AB29" i="47"/>
  <c r="AC29" i="47"/>
  <c r="AD29" i="47"/>
  <c r="AE29" i="47"/>
  <c r="AF29" i="47"/>
  <c r="AG29" i="47"/>
  <c r="AH29" i="47"/>
  <c r="AI29" i="47"/>
  <c r="AJ29" i="47"/>
  <c r="AK29" i="47"/>
  <c r="AL29" i="47"/>
  <c r="AM29" i="47"/>
  <c r="AN29" i="47"/>
  <c r="AO29" i="47"/>
  <c r="AP29" i="47"/>
  <c r="AQ29" i="47"/>
  <c r="AR29" i="47"/>
  <c r="AS29" i="47"/>
  <c r="AT29" i="47"/>
  <c r="AU29" i="47"/>
  <c r="AV29" i="47"/>
  <c r="AW29" i="47"/>
  <c r="AX29" i="47"/>
  <c r="AY29" i="47"/>
  <c r="AZ29" i="47"/>
  <c r="BA29" i="47"/>
  <c r="BB29" i="47"/>
  <c r="BC29" i="47"/>
  <c r="BD29" i="47"/>
  <c r="BE29" i="47"/>
  <c r="BF29" i="47"/>
  <c r="BG29" i="47"/>
  <c r="BH29" i="47"/>
  <c r="BI29" i="47"/>
  <c r="BJ29" i="47"/>
  <c r="M30" i="47"/>
  <c r="N30" i="47"/>
  <c r="O30" i="47"/>
  <c r="P30" i="47"/>
  <c r="Q30" i="47"/>
  <c r="R30" i="47"/>
  <c r="S30" i="47"/>
  <c r="T30" i="47"/>
  <c r="U30" i="47"/>
  <c r="V30" i="47"/>
  <c r="W30" i="47"/>
  <c r="X30" i="47"/>
  <c r="Y30" i="47"/>
  <c r="Z30" i="47"/>
  <c r="AA30" i="47"/>
  <c r="AB30" i="47"/>
  <c r="AC30" i="47"/>
  <c r="AD30" i="47"/>
  <c r="AE30" i="47"/>
  <c r="AF30" i="47"/>
  <c r="AG30" i="47"/>
  <c r="AH30" i="47"/>
  <c r="AI30" i="47"/>
  <c r="AJ30" i="47"/>
  <c r="AK30" i="47"/>
  <c r="AL30" i="47"/>
  <c r="AM30" i="47"/>
  <c r="AN30" i="47"/>
  <c r="AO30" i="47"/>
  <c r="AP30" i="47"/>
  <c r="AQ30" i="47"/>
  <c r="AR30" i="47"/>
  <c r="AS30" i="47"/>
  <c r="AT30" i="47"/>
  <c r="AU30" i="47"/>
  <c r="AV30" i="47"/>
  <c r="AW30" i="47"/>
  <c r="AX30" i="47"/>
  <c r="AY30" i="47"/>
  <c r="AZ30" i="47"/>
  <c r="BA30" i="47"/>
  <c r="BB30" i="47"/>
  <c r="BC30" i="47"/>
  <c r="BD30" i="47"/>
  <c r="BE30" i="47"/>
  <c r="BF30" i="47"/>
  <c r="BG30" i="47"/>
  <c r="BH30" i="47"/>
  <c r="BI30" i="47"/>
  <c r="BJ30" i="47"/>
  <c r="M31" i="47"/>
  <c r="N31" i="47"/>
  <c r="O31" i="47"/>
  <c r="P31" i="47"/>
  <c r="Q31" i="47"/>
  <c r="R31" i="47"/>
  <c r="S31" i="47"/>
  <c r="T31" i="47"/>
  <c r="U31" i="47"/>
  <c r="V31" i="47"/>
  <c r="W31" i="47"/>
  <c r="X31" i="47"/>
  <c r="Y31" i="47"/>
  <c r="Z31" i="47"/>
  <c r="AA31" i="47"/>
  <c r="AB31" i="47"/>
  <c r="AC31" i="47"/>
  <c r="AD31" i="47"/>
  <c r="AE31" i="47"/>
  <c r="AF31" i="47"/>
  <c r="AG31" i="47"/>
  <c r="AH31" i="47"/>
  <c r="AI31" i="47"/>
  <c r="AJ31" i="47"/>
  <c r="AK31" i="47"/>
  <c r="AL31" i="47"/>
  <c r="AM31" i="47"/>
  <c r="AN31" i="47"/>
  <c r="AO31" i="47"/>
  <c r="AP31" i="47"/>
  <c r="AQ31" i="47"/>
  <c r="AR31" i="47"/>
  <c r="AS31" i="47"/>
  <c r="AT31" i="47"/>
  <c r="AU31" i="47"/>
  <c r="AV31" i="47"/>
  <c r="AW31" i="47"/>
  <c r="AX31" i="47"/>
  <c r="AY31" i="47"/>
  <c r="AZ31" i="47"/>
  <c r="BA31" i="47"/>
  <c r="BB31" i="47"/>
  <c r="BC31" i="47"/>
  <c r="BD31" i="47"/>
  <c r="BE31" i="47"/>
  <c r="BF31" i="47"/>
  <c r="BG31" i="47"/>
  <c r="BH31" i="47"/>
  <c r="BI31" i="47"/>
  <c r="BJ31" i="47"/>
  <c r="M32" i="47"/>
  <c r="N32" i="47"/>
  <c r="O32" i="47"/>
  <c r="P32" i="47"/>
  <c r="Q32" i="47"/>
  <c r="R32" i="47"/>
  <c r="S32" i="47"/>
  <c r="T32" i="47"/>
  <c r="U32" i="47"/>
  <c r="V32" i="47"/>
  <c r="W32" i="47"/>
  <c r="X32" i="47"/>
  <c r="Y32" i="47"/>
  <c r="Z32" i="47"/>
  <c r="AA32" i="47"/>
  <c r="AB32" i="47"/>
  <c r="AC32" i="47"/>
  <c r="AD32" i="47"/>
  <c r="AE32" i="47"/>
  <c r="AF32" i="47"/>
  <c r="AG32" i="47"/>
  <c r="AH32" i="47"/>
  <c r="AI32" i="47"/>
  <c r="AJ32" i="47"/>
  <c r="AK32" i="47"/>
  <c r="AL32" i="47"/>
  <c r="AM32" i="47"/>
  <c r="AN32" i="47"/>
  <c r="AO32" i="47"/>
  <c r="AP32" i="47"/>
  <c r="AQ32" i="47"/>
  <c r="AR32" i="47"/>
  <c r="AS32" i="47"/>
  <c r="AT32" i="47"/>
  <c r="AU32" i="47"/>
  <c r="AV32" i="47"/>
  <c r="AW32" i="47"/>
  <c r="AX32" i="47"/>
  <c r="AY32" i="47"/>
  <c r="AZ32" i="47"/>
  <c r="BA32" i="47"/>
  <c r="BB32" i="47"/>
  <c r="BC32" i="47"/>
  <c r="BD32" i="47"/>
  <c r="BE32" i="47"/>
  <c r="BF32" i="47"/>
  <c r="BG32" i="47"/>
  <c r="BH32" i="47"/>
  <c r="BI32" i="47"/>
  <c r="BJ32" i="47"/>
  <c r="M33" i="47"/>
  <c r="N33" i="47"/>
  <c r="O33" i="47"/>
  <c r="P33" i="47"/>
  <c r="Q33" i="47"/>
  <c r="R33" i="47"/>
  <c r="S33" i="47"/>
  <c r="T33" i="47"/>
  <c r="U33" i="47"/>
  <c r="V33" i="47"/>
  <c r="W33" i="47"/>
  <c r="X33" i="47"/>
  <c r="Y33" i="47"/>
  <c r="Z33" i="47"/>
  <c r="AA33" i="47"/>
  <c r="AB33" i="47"/>
  <c r="AC33" i="47"/>
  <c r="AD33" i="47"/>
  <c r="AE33" i="47"/>
  <c r="AF33" i="47"/>
  <c r="AG33" i="47"/>
  <c r="AH33" i="47"/>
  <c r="AI33" i="47"/>
  <c r="AJ33" i="47"/>
  <c r="AK33" i="47"/>
  <c r="AL33" i="47"/>
  <c r="AM33" i="47"/>
  <c r="AN33" i="47"/>
  <c r="AO33" i="47"/>
  <c r="AP33" i="47"/>
  <c r="AQ33" i="47"/>
  <c r="AR33" i="47"/>
  <c r="AS33" i="47"/>
  <c r="AT33" i="47"/>
  <c r="AU33" i="47"/>
  <c r="AV33" i="47"/>
  <c r="AW33" i="47"/>
  <c r="AX33" i="47"/>
  <c r="AY33" i="47"/>
  <c r="AZ33" i="47"/>
  <c r="BA33" i="47"/>
  <c r="BB33" i="47"/>
  <c r="BC33" i="47"/>
  <c r="BD33" i="47"/>
  <c r="BE33" i="47"/>
  <c r="BF33" i="47"/>
  <c r="BG33" i="47"/>
  <c r="BH33" i="47"/>
  <c r="BI33" i="47"/>
  <c r="BJ33" i="47"/>
  <c r="M34" i="47"/>
  <c r="N34" i="47"/>
  <c r="O34" i="47"/>
  <c r="P34" i="47"/>
  <c r="Q34" i="47"/>
  <c r="R34" i="47"/>
  <c r="S34" i="47"/>
  <c r="T34" i="47"/>
  <c r="U34" i="47"/>
  <c r="V34" i="47"/>
  <c r="W34" i="47"/>
  <c r="X34" i="47"/>
  <c r="Y34" i="47"/>
  <c r="Z34" i="47"/>
  <c r="AA34" i="47"/>
  <c r="AB34" i="47"/>
  <c r="AC34" i="47"/>
  <c r="AD34" i="47"/>
  <c r="AE34" i="47"/>
  <c r="AF34" i="47"/>
  <c r="AG34" i="47"/>
  <c r="AH34" i="47"/>
  <c r="AI34" i="47"/>
  <c r="AJ34" i="47"/>
  <c r="AK34" i="47"/>
  <c r="AL34" i="47"/>
  <c r="AM34" i="47"/>
  <c r="AN34" i="47"/>
  <c r="AO34" i="47"/>
  <c r="AP34" i="47"/>
  <c r="AQ34" i="47"/>
  <c r="AR34" i="47"/>
  <c r="AS34" i="47"/>
  <c r="AT34" i="47"/>
  <c r="AU34" i="47"/>
  <c r="AV34" i="47"/>
  <c r="AW34" i="47"/>
  <c r="AX34" i="47"/>
  <c r="AY34" i="47"/>
  <c r="AZ34" i="47"/>
  <c r="BA34" i="47"/>
  <c r="BB34" i="47"/>
  <c r="BC34" i="47"/>
  <c r="BD34" i="47"/>
  <c r="BE34" i="47"/>
  <c r="BF34" i="47"/>
  <c r="BG34" i="47"/>
  <c r="BH34" i="47"/>
  <c r="BI34" i="47"/>
  <c r="BJ34" i="47"/>
  <c r="L22" i="47"/>
  <c r="L23" i="47"/>
  <c r="L24" i="47"/>
  <c r="L25" i="47"/>
  <c r="L26" i="47"/>
  <c r="L27" i="47"/>
  <c r="L28" i="47"/>
  <c r="L29" i="47"/>
  <c r="L30" i="47"/>
  <c r="L31" i="47"/>
  <c r="L32" i="47"/>
  <c r="L33" i="47"/>
  <c r="L34" i="47"/>
  <c r="L21" i="47"/>
  <c r="C27" i="64" l="1"/>
  <c r="F27" i="64"/>
  <c r="I27" i="64"/>
  <c r="H27" i="64"/>
  <c r="M149" i="61"/>
  <c r="I97" i="61"/>
  <c r="O149" i="61"/>
  <c r="AD97" i="61"/>
  <c r="AE97" i="61"/>
  <c r="AF97" i="61"/>
  <c r="AH97" i="61"/>
  <c r="AB97" i="61"/>
  <c r="AI97" i="61"/>
  <c r="AC97" i="61"/>
  <c r="AJ97" i="61"/>
  <c r="AG97" i="61"/>
  <c r="K96" i="61"/>
  <c r="N149" i="61"/>
  <c r="X149" i="61"/>
  <c r="R149" i="61"/>
  <c r="AH96" i="61"/>
  <c r="AH100" i="61" s="1"/>
  <c r="AI96" i="61"/>
  <c r="AA100" i="61"/>
  <c r="AB96" i="61"/>
  <c r="AJ96" i="61"/>
  <c r="AJ100" i="61" s="1"/>
  <c r="AE96" i="61"/>
  <c r="AE100" i="61" s="1"/>
  <c r="AF96" i="61"/>
  <c r="AD96" i="61"/>
  <c r="AG96" i="61"/>
  <c r="AC96" i="61"/>
  <c r="J81" i="61"/>
  <c r="C81" i="61"/>
  <c r="K81" i="61"/>
  <c r="D81" i="61"/>
  <c r="L81" i="61"/>
  <c r="E81" i="61"/>
  <c r="F81" i="61"/>
  <c r="M81" i="61"/>
  <c r="G81" i="61"/>
  <c r="P81" i="61"/>
  <c r="H81" i="61"/>
  <c r="I81" i="61"/>
  <c r="N81" i="61"/>
  <c r="O81" i="61"/>
  <c r="H97" i="61"/>
  <c r="AH98" i="61"/>
  <c r="AI98" i="61"/>
  <c r="AB98" i="61"/>
  <c r="AJ98" i="61"/>
  <c r="AD98" i="61"/>
  <c r="AF98" i="61"/>
  <c r="AG98" i="61"/>
  <c r="AC98" i="61"/>
  <c r="AE98" i="61"/>
  <c r="W149" i="61"/>
  <c r="S149" i="61"/>
  <c r="AD99" i="61"/>
  <c r="AE99" i="61"/>
  <c r="AF99" i="61"/>
  <c r="AH99" i="61"/>
  <c r="AJ99" i="61"/>
  <c r="AB99" i="61"/>
  <c r="AC99" i="61"/>
  <c r="AG99" i="61"/>
  <c r="AI99" i="61"/>
  <c r="O97" i="61"/>
  <c r="K97" i="61"/>
  <c r="R98" i="61"/>
  <c r="Z98" i="61"/>
  <c r="S98" i="61"/>
  <c r="T98" i="61"/>
  <c r="W98" i="61"/>
  <c r="X98" i="61"/>
  <c r="Y98" i="61"/>
  <c r="U98" i="61"/>
  <c r="V98" i="61"/>
  <c r="F99" i="61"/>
  <c r="N99" i="61"/>
  <c r="G99" i="61"/>
  <c r="O99" i="61"/>
  <c r="H99" i="61"/>
  <c r="P99" i="61"/>
  <c r="L99" i="61"/>
  <c r="M99" i="61"/>
  <c r="I99" i="61"/>
  <c r="J99" i="61"/>
  <c r="C99" i="61"/>
  <c r="D99" i="61"/>
  <c r="E99" i="61"/>
  <c r="K99" i="61"/>
  <c r="C149" i="61"/>
  <c r="Z149" i="61"/>
  <c r="E149" i="61"/>
  <c r="R96" i="61"/>
  <c r="Z96" i="61"/>
  <c r="Z100" i="61" s="1"/>
  <c r="S96" i="61"/>
  <c r="S100" i="61" s="1"/>
  <c r="T96" i="61"/>
  <c r="M96" i="61"/>
  <c r="Y96" i="61"/>
  <c r="O96" i="61"/>
  <c r="P96" i="61"/>
  <c r="U96" i="61"/>
  <c r="U100" i="61" s="1"/>
  <c r="V96" i="61"/>
  <c r="V100" i="61" s="1"/>
  <c r="Q100" i="61"/>
  <c r="I96" i="61"/>
  <c r="W96" i="61"/>
  <c r="X96" i="61"/>
  <c r="N96" i="61"/>
  <c r="E96" i="61"/>
  <c r="P97" i="61"/>
  <c r="J97" i="61"/>
  <c r="H149" i="61"/>
  <c r="V99" i="61"/>
  <c r="W99" i="61"/>
  <c r="X99" i="61"/>
  <c r="Z99" i="61"/>
  <c r="S99" i="61"/>
  <c r="R99" i="61"/>
  <c r="T99" i="61"/>
  <c r="Y99" i="61"/>
  <c r="U99" i="61"/>
  <c r="I149" i="61"/>
  <c r="U149" i="61"/>
  <c r="R165" i="61"/>
  <c r="Q30" i="61"/>
  <c r="I30" i="61" s="1"/>
  <c r="I51" i="61" s="1"/>
  <c r="J96" i="61"/>
  <c r="AF83" i="61"/>
  <c r="AG83" i="61"/>
  <c r="AE83" i="61"/>
  <c r="AB84" i="61"/>
  <c r="AC84" i="61"/>
  <c r="V97" i="61"/>
  <c r="W97" i="61"/>
  <c r="X97" i="61"/>
  <c r="T97" i="61"/>
  <c r="R97" i="61"/>
  <c r="S97" i="61"/>
  <c r="U97" i="61"/>
  <c r="Y97" i="61"/>
  <c r="Z97" i="61"/>
  <c r="M97" i="61"/>
  <c r="C97" i="61"/>
  <c r="C100" i="61" s="1"/>
  <c r="D97" i="61"/>
  <c r="D100" i="61" s="1"/>
  <c r="E97" i="61"/>
  <c r="J98" i="61"/>
  <c r="C98" i="61"/>
  <c r="K98" i="61"/>
  <c r="D98" i="61"/>
  <c r="L98" i="61"/>
  <c r="I98" i="61"/>
  <c r="M98" i="61"/>
  <c r="E98" i="61"/>
  <c r="H98" i="61"/>
  <c r="N98" i="61"/>
  <c r="O98" i="61"/>
  <c r="P98" i="61"/>
  <c r="F98" i="61"/>
  <c r="F100" i="61" s="1"/>
  <c r="G98" i="61"/>
  <c r="G100" i="61" s="1"/>
  <c r="J149" i="61"/>
  <c r="G149" i="61"/>
  <c r="Y165" i="61"/>
  <c r="T149" i="61"/>
  <c r="V149" i="61"/>
  <c r="L97" i="61"/>
  <c r="L100" i="61" s="1"/>
  <c r="N97" i="61"/>
  <c r="AK100" i="61"/>
  <c r="H96" i="61"/>
  <c r="H100" i="61" s="1"/>
  <c r="V165" i="61"/>
  <c r="J41" i="61"/>
  <c r="J62" i="61" s="1"/>
  <c r="AA160" i="61" s="1"/>
  <c r="H41" i="61"/>
  <c r="H62" i="61" s="1"/>
  <c r="B160" i="61" s="1"/>
  <c r="J31" i="61"/>
  <c r="J52" i="61" s="1"/>
  <c r="I31" i="61"/>
  <c r="I52" i="61" s="1"/>
  <c r="I41" i="61"/>
  <c r="I62" i="61" s="1"/>
  <c r="Q160" i="61" s="1"/>
  <c r="K41" i="61"/>
  <c r="K62" i="61" s="1"/>
  <c r="AK160" i="61" s="1"/>
  <c r="H31" i="61"/>
  <c r="H52" i="61" s="1"/>
  <c r="K31" i="61"/>
  <c r="K52" i="61" s="1"/>
  <c r="K40" i="61"/>
  <c r="K61" i="61" s="1"/>
  <c r="AK159" i="61" s="1"/>
  <c r="K30" i="61"/>
  <c r="K51" i="61" s="1"/>
  <c r="J30" i="61"/>
  <c r="J51" i="61" s="1"/>
  <c r="H40" i="61"/>
  <c r="H61" i="61" s="1"/>
  <c r="B159" i="61" s="1"/>
  <c r="Q29" i="61"/>
  <c r="AC165" i="61"/>
  <c r="AJ165" i="61"/>
  <c r="AB165" i="61"/>
  <c r="AI165" i="61"/>
  <c r="AH165" i="61"/>
  <c r="AF165" i="61"/>
  <c r="AE165" i="61"/>
  <c r="AD165" i="61"/>
  <c r="AG165" i="61"/>
  <c r="W165" i="61"/>
  <c r="M165" i="61"/>
  <c r="E165" i="61"/>
  <c r="L165" i="61"/>
  <c r="D165" i="61"/>
  <c r="K165" i="61"/>
  <c r="C165" i="61"/>
  <c r="N165" i="61"/>
  <c r="J165" i="61"/>
  <c r="I165" i="61"/>
  <c r="O165" i="61"/>
  <c r="H165" i="61"/>
  <c r="G165" i="61"/>
  <c r="F165" i="61"/>
  <c r="P165" i="61"/>
  <c r="X165" i="61"/>
  <c r="U97" i="63"/>
  <c r="AJ98" i="63"/>
  <c r="AK100" i="63"/>
  <c r="AC165" i="63"/>
  <c r="AJ165" i="63"/>
  <c r="AB165" i="63"/>
  <c r="AE165" i="63"/>
  <c r="AD165" i="63"/>
  <c r="AI165" i="63"/>
  <c r="AH165" i="63"/>
  <c r="AG165" i="63"/>
  <c r="AF165" i="63"/>
  <c r="AH149" i="63"/>
  <c r="AG149" i="63"/>
  <c r="AE149" i="63"/>
  <c r="AD149" i="63"/>
  <c r="AF149" i="63"/>
  <c r="V100" i="63"/>
  <c r="Z99" i="63"/>
  <c r="X97" i="63"/>
  <c r="X100" i="63" s="1"/>
  <c r="AC98" i="63"/>
  <c r="AF98" i="63"/>
  <c r="M97" i="63"/>
  <c r="L97" i="63"/>
  <c r="K97" i="63"/>
  <c r="C97" i="63"/>
  <c r="J97" i="63"/>
  <c r="I97" i="63"/>
  <c r="P97" i="63"/>
  <c r="N97" i="63"/>
  <c r="H97" i="63"/>
  <c r="O97" i="63"/>
  <c r="F97" i="63"/>
  <c r="G97" i="63"/>
  <c r="E97" i="63"/>
  <c r="D97" i="63"/>
  <c r="AE81" i="63"/>
  <c r="AD81" i="63"/>
  <c r="AH81" i="63"/>
  <c r="AG81" i="63"/>
  <c r="AF81" i="63"/>
  <c r="AC81" i="63"/>
  <c r="AB81" i="63"/>
  <c r="AJ81" i="63"/>
  <c r="AI81" i="63"/>
  <c r="AH98" i="63"/>
  <c r="X81" i="63"/>
  <c r="AG98" i="63"/>
  <c r="AG100" i="63"/>
  <c r="U99" i="63"/>
  <c r="AI82" i="63"/>
  <c r="AH82" i="63"/>
  <c r="AD82" i="63"/>
  <c r="AB82" i="63"/>
  <c r="Y82" i="63"/>
  <c r="AC82" i="63"/>
  <c r="AG82" i="63"/>
  <c r="AE82" i="63"/>
  <c r="V82" i="63"/>
  <c r="U82" i="63"/>
  <c r="AF82" i="63"/>
  <c r="X82" i="63"/>
  <c r="W82" i="63"/>
  <c r="AJ82" i="63"/>
  <c r="V81" i="63"/>
  <c r="Y97" i="63"/>
  <c r="Y100" i="63" s="1"/>
  <c r="R82" i="63"/>
  <c r="O96" i="63"/>
  <c r="G96" i="63"/>
  <c r="E96" i="63"/>
  <c r="N96" i="63"/>
  <c r="F96" i="63"/>
  <c r="M96" i="63"/>
  <c r="K96" i="63"/>
  <c r="K100" i="63" s="1"/>
  <c r="J96" i="63"/>
  <c r="J100" i="63" s="1"/>
  <c r="I96" i="63"/>
  <c r="I100" i="63" s="1"/>
  <c r="H96" i="63"/>
  <c r="P96" i="63"/>
  <c r="L96" i="63"/>
  <c r="D96" i="63"/>
  <c r="C96" i="63"/>
  <c r="B100" i="63"/>
  <c r="Q32" i="63"/>
  <c r="Q30" i="63" s="1"/>
  <c r="Q29" i="63"/>
  <c r="Y98" i="63"/>
  <c r="X98" i="63"/>
  <c r="S98" i="63"/>
  <c r="R98" i="63"/>
  <c r="R100" i="63" s="1"/>
  <c r="W98" i="63"/>
  <c r="W100" i="63" s="1"/>
  <c r="Z98" i="63"/>
  <c r="T98" i="63"/>
  <c r="V98" i="63"/>
  <c r="U98" i="63"/>
  <c r="U100" i="63" s="1"/>
  <c r="AD98" i="63"/>
  <c r="I98" i="63"/>
  <c r="P98" i="63"/>
  <c r="H98" i="63"/>
  <c r="G98" i="63"/>
  <c r="E98" i="63"/>
  <c r="F98" i="63"/>
  <c r="O98" i="63"/>
  <c r="M98" i="63"/>
  <c r="L98" i="63"/>
  <c r="K98" i="63"/>
  <c r="J98" i="63"/>
  <c r="D98" i="63"/>
  <c r="N98" i="63"/>
  <c r="C98" i="63"/>
  <c r="M99" i="63"/>
  <c r="E99" i="63"/>
  <c r="L99" i="63"/>
  <c r="D99" i="63"/>
  <c r="O99" i="63"/>
  <c r="C99" i="63"/>
  <c r="K99" i="63"/>
  <c r="N99" i="63"/>
  <c r="J99" i="63"/>
  <c r="I99" i="63"/>
  <c r="H99" i="63"/>
  <c r="G99" i="63"/>
  <c r="P99" i="63"/>
  <c r="F99" i="63"/>
  <c r="AC97" i="63"/>
  <c r="AC100" i="63" s="1"/>
  <c r="AJ97" i="63"/>
  <c r="AB97" i="63"/>
  <c r="AB100" i="63" s="1"/>
  <c r="AG97" i="63"/>
  <c r="AF97" i="63"/>
  <c r="AF100" i="63" s="1"/>
  <c r="AE97" i="63"/>
  <c r="AE100" i="63" s="1"/>
  <c r="AH97" i="63"/>
  <c r="AD97" i="63"/>
  <c r="AD100" i="63" s="1"/>
  <c r="AI97" i="63"/>
  <c r="AI100" i="63" s="1"/>
  <c r="AC99" i="63"/>
  <c r="AJ99" i="63"/>
  <c r="AJ100" i="63" s="1"/>
  <c r="AB99" i="63"/>
  <c r="AI99" i="63"/>
  <c r="AG99" i="63"/>
  <c r="AH99" i="63"/>
  <c r="AD99" i="63"/>
  <c r="AF99" i="63"/>
  <c r="AE99" i="63"/>
  <c r="T97" i="63"/>
  <c r="T100" i="63" s="1"/>
  <c r="R81" i="63"/>
  <c r="AH100" i="63"/>
  <c r="S99" i="63"/>
  <c r="S100" i="63" s="1"/>
  <c r="Z82" i="63"/>
  <c r="Z100" i="63"/>
  <c r="AI98" i="63"/>
  <c r="Z165" i="63"/>
  <c r="AA100" i="63"/>
  <c r="W99" i="63"/>
  <c r="Z97" i="63"/>
  <c r="I41" i="46"/>
  <c r="I2" i="12" s="1"/>
  <c r="J42" i="46"/>
  <c r="Q39" i="46"/>
  <c r="Q2" i="20" s="1"/>
  <c r="Y42" i="46"/>
  <c r="F47" i="46"/>
  <c r="F2" i="14" s="1"/>
  <c r="G46" i="46"/>
  <c r="Q49" i="46"/>
  <c r="Q2" i="16" s="1"/>
  <c r="R48" i="46"/>
  <c r="R2" i="15" s="1"/>
  <c r="V47" i="46"/>
  <c r="V2" i="14" s="1"/>
  <c r="AD46" i="46"/>
  <c r="AE47" i="46"/>
  <c r="AE2" i="14" s="1"/>
  <c r="E38" i="46"/>
  <c r="H41" i="46"/>
  <c r="H2" i="12" s="1"/>
  <c r="K38" i="46"/>
  <c r="L39" i="46"/>
  <c r="L2" i="20" s="1"/>
  <c r="P38" i="46"/>
  <c r="R39" i="46"/>
  <c r="R2" i="20" s="1"/>
  <c r="S38" i="46"/>
  <c r="X42" i="46"/>
  <c r="Z40" i="46"/>
  <c r="Z2" i="11" s="1"/>
  <c r="AA38" i="46"/>
  <c r="AF39" i="46"/>
  <c r="AF2" i="20" s="1"/>
  <c r="E48" i="46"/>
  <c r="E2" i="15" s="1"/>
  <c r="H47" i="46"/>
  <c r="H2" i="14" s="1"/>
  <c r="L50" i="46"/>
  <c r="L2" i="17" s="1"/>
  <c r="M47" i="46"/>
  <c r="M2" i="14" s="1"/>
  <c r="N50" i="46"/>
  <c r="N2" i="17" s="1"/>
  <c r="O49" i="46"/>
  <c r="O2" i="16" s="1"/>
  <c r="T46" i="46"/>
  <c r="U46" i="46"/>
  <c r="W50" i="46"/>
  <c r="W2" i="17" s="1"/>
  <c r="X48" i="46"/>
  <c r="X2" i="15" s="1"/>
  <c r="AB49" i="46"/>
  <c r="AB2" i="16" s="1"/>
  <c r="AC49" i="46"/>
  <c r="AC2" i="16" s="1"/>
  <c r="AE49" i="46"/>
  <c r="AE2" i="16" s="1"/>
  <c r="D49" i="46"/>
  <c r="D2" i="16" s="1"/>
  <c r="D40" i="46"/>
  <c r="D2" i="11" s="1"/>
  <c r="AC38" i="46"/>
  <c r="AB40" i="46"/>
  <c r="AB2" i="11" s="1"/>
  <c r="Y38" i="46"/>
  <c r="U39" i="46"/>
  <c r="U2" i="20" s="1"/>
  <c r="T41" i="46"/>
  <c r="T2" i="12" s="1"/>
  <c r="M39" i="46"/>
  <c r="M2" i="20" s="1"/>
  <c r="J40" i="46"/>
  <c r="J2" i="11" s="1"/>
  <c r="L40" i="46"/>
  <c r="L2" i="11" s="1"/>
  <c r="I47" i="46"/>
  <c r="I2" i="14" s="1"/>
  <c r="J48" i="46"/>
  <c r="J2" i="15" s="1"/>
  <c r="K48" i="46"/>
  <c r="K2" i="15" s="1"/>
  <c r="L49" i="46"/>
  <c r="L2" i="16" s="1"/>
  <c r="P47" i="46"/>
  <c r="P2" i="14" s="1"/>
  <c r="Q47" i="46"/>
  <c r="Q2" i="14" s="1"/>
  <c r="S48" i="46"/>
  <c r="S2" i="15" s="1"/>
  <c r="T49" i="46"/>
  <c r="T2" i="16" s="1"/>
  <c r="X47" i="46"/>
  <c r="X2" i="14" s="1"/>
  <c r="Y47" i="46"/>
  <c r="Y2" i="14" s="1"/>
  <c r="Z48" i="46"/>
  <c r="Z2" i="15" s="1"/>
  <c r="AA48" i="46"/>
  <c r="AA2" i="15" s="1"/>
  <c r="AF47" i="46"/>
  <c r="AF2" i="14" s="1"/>
  <c r="C46" i="46"/>
  <c r="E46" i="46"/>
  <c r="I46" i="46"/>
  <c r="K46" i="46"/>
  <c r="L46" i="46"/>
  <c r="M46" i="46"/>
  <c r="N46" i="46"/>
  <c r="O46" i="46"/>
  <c r="P46" i="46"/>
  <c r="Q46" i="46"/>
  <c r="S46" i="46"/>
  <c r="V46" i="46"/>
  <c r="W46" i="46"/>
  <c r="X46" i="46"/>
  <c r="Z46" i="46"/>
  <c r="AA46" i="46"/>
  <c r="AE46" i="46"/>
  <c r="AF46" i="46"/>
  <c r="C47" i="46"/>
  <c r="C2" i="14" s="1"/>
  <c r="N47" i="46"/>
  <c r="N2" i="14" s="1"/>
  <c r="O47" i="46"/>
  <c r="O2" i="14" s="1"/>
  <c r="T47" i="46"/>
  <c r="T2" i="14" s="1"/>
  <c r="AD47" i="46"/>
  <c r="AD2" i="14" s="1"/>
  <c r="C48" i="46"/>
  <c r="C2" i="15" s="1"/>
  <c r="D48" i="46"/>
  <c r="D2" i="15" s="1"/>
  <c r="N48" i="46"/>
  <c r="N2" i="15" s="1"/>
  <c r="O48" i="46"/>
  <c r="O2" i="15" s="1"/>
  <c r="P48" i="46"/>
  <c r="P2" i="15" s="1"/>
  <c r="AC48" i="46"/>
  <c r="AC2" i="15" s="1"/>
  <c r="AD48" i="46"/>
  <c r="AD2" i="15" s="1"/>
  <c r="AF48" i="46"/>
  <c r="AF2" i="15" s="1"/>
  <c r="C49" i="46"/>
  <c r="C2" i="16" s="1"/>
  <c r="I49" i="46"/>
  <c r="I2" i="16" s="1"/>
  <c r="J49" i="46"/>
  <c r="J2" i="16" s="1"/>
  <c r="M49" i="46"/>
  <c r="M2" i="16" s="1"/>
  <c r="N49" i="46"/>
  <c r="N2" i="16" s="1"/>
  <c r="P49" i="46"/>
  <c r="P2" i="16" s="1"/>
  <c r="R49" i="46"/>
  <c r="R2" i="16" s="1"/>
  <c r="V49" i="46"/>
  <c r="V2" i="16" s="1"/>
  <c r="W49" i="46"/>
  <c r="W2" i="16" s="1"/>
  <c r="X49" i="46"/>
  <c r="X2" i="16" s="1"/>
  <c r="Y49" i="46"/>
  <c r="Y2" i="16" s="1"/>
  <c r="Z49" i="46"/>
  <c r="Z2" i="16" s="1"/>
  <c r="AF49" i="46"/>
  <c r="AF2" i="16" s="1"/>
  <c r="C50" i="46"/>
  <c r="C2" i="17" s="1"/>
  <c r="E50" i="46"/>
  <c r="E2" i="17" s="1"/>
  <c r="O50" i="46"/>
  <c r="O2" i="17" s="1"/>
  <c r="T50" i="46"/>
  <c r="T2" i="17" s="1"/>
  <c r="U50" i="46"/>
  <c r="U2" i="17" s="1"/>
  <c r="AE50" i="46"/>
  <c r="AE2" i="17" s="1"/>
  <c r="B47" i="46"/>
  <c r="B2" i="14" s="1"/>
  <c r="B48" i="46"/>
  <c r="B2" i="15" s="1"/>
  <c r="B49" i="46"/>
  <c r="B2" i="16" s="1"/>
  <c r="B50" i="46"/>
  <c r="B2" i="17" s="1"/>
  <c r="B46" i="46"/>
  <c r="C38" i="46"/>
  <c r="F38" i="46"/>
  <c r="G38" i="46"/>
  <c r="H38" i="46"/>
  <c r="M38" i="46"/>
  <c r="N38" i="46"/>
  <c r="O38" i="46"/>
  <c r="V38" i="46"/>
  <c r="W38" i="46"/>
  <c r="X38" i="46"/>
  <c r="AD38" i="46"/>
  <c r="AE38" i="46"/>
  <c r="C39" i="46"/>
  <c r="C2" i="20" s="1"/>
  <c r="F39" i="46"/>
  <c r="F2" i="20" s="1"/>
  <c r="G39" i="46"/>
  <c r="G2" i="20" s="1"/>
  <c r="H39" i="46"/>
  <c r="H2" i="20" s="1"/>
  <c r="N39" i="46"/>
  <c r="N2" i="20" s="1"/>
  <c r="O39" i="46"/>
  <c r="O2" i="20" s="1"/>
  <c r="T39" i="46"/>
  <c r="T2" i="20" s="1"/>
  <c r="V39" i="46"/>
  <c r="V2" i="20" s="1"/>
  <c r="W39" i="46"/>
  <c r="W2" i="20" s="1"/>
  <c r="X39" i="46"/>
  <c r="X2" i="20" s="1"/>
  <c r="Z39" i="46"/>
  <c r="Z2" i="20" s="1"/>
  <c r="AB39" i="46"/>
  <c r="AB2" i="20" s="1"/>
  <c r="AC39" i="46"/>
  <c r="AC2" i="20" s="1"/>
  <c r="AD39" i="46"/>
  <c r="AD2" i="20" s="1"/>
  <c r="AE39" i="46"/>
  <c r="AE2" i="20" s="1"/>
  <c r="C40" i="46"/>
  <c r="C2" i="11" s="1"/>
  <c r="F40" i="46"/>
  <c r="F2" i="11" s="1"/>
  <c r="G40" i="46"/>
  <c r="G2" i="11" s="1"/>
  <c r="M40" i="46"/>
  <c r="M2" i="11" s="1"/>
  <c r="N40" i="46"/>
  <c r="N2" i="11" s="1"/>
  <c r="O40" i="46"/>
  <c r="O2" i="11" s="1"/>
  <c r="P40" i="46"/>
  <c r="P2" i="11" s="1"/>
  <c r="U40" i="46"/>
  <c r="U2" i="11" s="1"/>
  <c r="V40" i="46"/>
  <c r="V2" i="11" s="1"/>
  <c r="W40" i="46"/>
  <c r="W2" i="11" s="1"/>
  <c r="X40" i="46"/>
  <c r="X2" i="11" s="1"/>
  <c r="AC40" i="46"/>
  <c r="AC2" i="11" s="1"/>
  <c r="AD40" i="46"/>
  <c r="AD2" i="11" s="1"/>
  <c r="AE40" i="46"/>
  <c r="AE2" i="11" s="1"/>
  <c r="AF40" i="46"/>
  <c r="AF2" i="11" s="1"/>
  <c r="C41" i="46"/>
  <c r="C2" i="12" s="1"/>
  <c r="D41" i="46"/>
  <c r="D2" i="12" s="1"/>
  <c r="F41" i="46"/>
  <c r="F2" i="12" s="1"/>
  <c r="G41" i="46"/>
  <c r="G2" i="12" s="1"/>
  <c r="M41" i="46"/>
  <c r="M2" i="12" s="1"/>
  <c r="N41" i="46"/>
  <c r="N2" i="12" s="1"/>
  <c r="O41" i="46"/>
  <c r="O2" i="12" s="1"/>
  <c r="P41" i="46"/>
  <c r="P2" i="12" s="1"/>
  <c r="Q41" i="46"/>
  <c r="Q2" i="12" s="1"/>
  <c r="U41" i="46"/>
  <c r="U2" i="12" s="1"/>
  <c r="V41" i="46"/>
  <c r="V2" i="12" s="1"/>
  <c r="W41" i="46"/>
  <c r="W2" i="12" s="1"/>
  <c r="X41" i="46"/>
  <c r="X2" i="12" s="1"/>
  <c r="Y41" i="46"/>
  <c r="Y2" i="12" s="1"/>
  <c r="AC41" i="46"/>
  <c r="AC2" i="12" s="1"/>
  <c r="AD41" i="46"/>
  <c r="AD2" i="12" s="1"/>
  <c r="AE41" i="46"/>
  <c r="AE2" i="12" s="1"/>
  <c r="AF41" i="46"/>
  <c r="AF2" i="12" s="1"/>
  <c r="C42" i="46"/>
  <c r="E42" i="46"/>
  <c r="F42" i="46"/>
  <c r="G42" i="46"/>
  <c r="H42" i="46"/>
  <c r="I42" i="46"/>
  <c r="M42" i="46"/>
  <c r="N42" i="46"/>
  <c r="O42" i="46"/>
  <c r="P42" i="46"/>
  <c r="Q42" i="46"/>
  <c r="R42" i="46"/>
  <c r="T42" i="46"/>
  <c r="V42" i="46"/>
  <c r="W42" i="46"/>
  <c r="Z42" i="46"/>
  <c r="AC42" i="46"/>
  <c r="AD42" i="46"/>
  <c r="AE42" i="46"/>
  <c r="AF42" i="46"/>
  <c r="B39" i="46"/>
  <c r="B2" i="20" s="1"/>
  <c r="B40" i="46"/>
  <c r="B2" i="11" s="1"/>
  <c r="B41" i="46"/>
  <c r="B2" i="12" s="1"/>
  <c r="B42" i="46"/>
  <c r="B38" i="46"/>
  <c r="C25"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C26"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C27"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C28" i="46"/>
  <c r="D28" i="46"/>
  <c r="E28" i="46"/>
  <c r="F28" i="46"/>
  <c r="G28" i="46"/>
  <c r="H28" i="46"/>
  <c r="I28" i="46"/>
  <c r="J28" i="46"/>
  <c r="K28" i="46"/>
  <c r="L28" i="46"/>
  <c r="M28" i="46"/>
  <c r="N28" i="46"/>
  <c r="O28" i="46"/>
  <c r="P28" i="46"/>
  <c r="Q28" i="46"/>
  <c r="R28" i="46"/>
  <c r="S28" i="46"/>
  <c r="T28" i="46"/>
  <c r="U28" i="46"/>
  <c r="V28" i="46"/>
  <c r="W28" i="46"/>
  <c r="X28" i="46"/>
  <c r="Y28" i="46"/>
  <c r="Z28" i="46"/>
  <c r="AA28" i="46"/>
  <c r="AB28" i="46"/>
  <c r="AC28" i="46"/>
  <c r="AD28" i="46"/>
  <c r="AE28" i="46"/>
  <c r="AF28" i="46"/>
  <c r="C29" i="46"/>
  <c r="D29" i="46"/>
  <c r="E29" i="46"/>
  <c r="F29" i="46"/>
  <c r="G29" i="46"/>
  <c r="H29" i="46"/>
  <c r="I29" i="46"/>
  <c r="J29" i="46"/>
  <c r="K29" i="46"/>
  <c r="L29" i="46"/>
  <c r="M29" i="46"/>
  <c r="N29" i="46"/>
  <c r="O29" i="46"/>
  <c r="P29" i="46"/>
  <c r="Q29" i="46"/>
  <c r="R29" i="46"/>
  <c r="S29" i="46"/>
  <c r="T29" i="46"/>
  <c r="U29" i="46"/>
  <c r="V29" i="46"/>
  <c r="W29" i="46"/>
  <c r="X29" i="46"/>
  <c r="Y29" i="46"/>
  <c r="Z29" i="46"/>
  <c r="AA29" i="46"/>
  <c r="AB29" i="46"/>
  <c r="AC29" i="46"/>
  <c r="AD29" i="46"/>
  <c r="AE29" i="46"/>
  <c r="AF29" i="46"/>
  <c r="B26" i="46"/>
  <c r="B27" i="46"/>
  <c r="B28" i="46"/>
  <c r="B29" i="46"/>
  <c r="B25" i="46"/>
  <c r="C18" i="46"/>
  <c r="D18" i="46"/>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C19"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C20"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C21"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C22"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B19" i="46"/>
  <c r="B20" i="46"/>
  <c r="B21" i="46"/>
  <c r="B22" i="46"/>
  <c r="B18" i="46"/>
  <c r="C15" i="46"/>
  <c r="D15" i="46"/>
  <c r="E15" i="46"/>
  <c r="F15" i="46"/>
  <c r="G15" i="46"/>
  <c r="H15" i="46"/>
  <c r="I15" i="46"/>
  <c r="J15" i="46"/>
  <c r="K15" i="46"/>
  <c r="L15" i="46"/>
  <c r="M15" i="46"/>
  <c r="N15" i="46"/>
  <c r="O15" i="46"/>
  <c r="P15" i="46"/>
  <c r="Q15" i="46"/>
  <c r="R15" i="46"/>
  <c r="S15" i="46"/>
  <c r="T15" i="46"/>
  <c r="U15" i="46"/>
  <c r="V15" i="46"/>
  <c r="W15" i="46"/>
  <c r="X15" i="46"/>
  <c r="Y15" i="46"/>
  <c r="Z15" i="46"/>
  <c r="AA15" i="46"/>
  <c r="AB15" i="46"/>
  <c r="AC15" i="46"/>
  <c r="AD15" i="46"/>
  <c r="AE15" i="46"/>
  <c r="AF15" i="46"/>
  <c r="B15" i="46"/>
  <c r="C7" i="46"/>
  <c r="D7" i="46"/>
  <c r="E7" i="46"/>
  <c r="F7" i="46"/>
  <c r="G7" i="46"/>
  <c r="H7" i="46"/>
  <c r="I7" i="46"/>
  <c r="J7" i="46"/>
  <c r="K7" i="46"/>
  <c r="L7" i="46"/>
  <c r="M7" i="46"/>
  <c r="N7" i="46"/>
  <c r="O7" i="46"/>
  <c r="P7" i="46"/>
  <c r="Q7" i="46"/>
  <c r="R7" i="46"/>
  <c r="S7" i="46"/>
  <c r="T7" i="46"/>
  <c r="U7" i="46"/>
  <c r="V7" i="46"/>
  <c r="W7" i="46"/>
  <c r="X7" i="46"/>
  <c r="Y7" i="46"/>
  <c r="Z7" i="46"/>
  <c r="AA7" i="46"/>
  <c r="AB7" i="46"/>
  <c r="AC7" i="46"/>
  <c r="AD7" i="46"/>
  <c r="AE7" i="46"/>
  <c r="AF7" i="46"/>
  <c r="B7" i="46"/>
  <c r="C13" i="46"/>
  <c r="D13" i="46"/>
  <c r="E13" i="46"/>
  <c r="F13" i="46"/>
  <c r="G13" i="46"/>
  <c r="H13" i="46"/>
  <c r="I13" i="46"/>
  <c r="J13" i="46"/>
  <c r="K13" i="46"/>
  <c r="L13" i="46"/>
  <c r="M13" i="46"/>
  <c r="N13" i="46"/>
  <c r="O13" i="46"/>
  <c r="P13" i="46"/>
  <c r="Q13" i="46"/>
  <c r="R13" i="46"/>
  <c r="S13" i="46"/>
  <c r="T13" i="46"/>
  <c r="U13" i="46"/>
  <c r="V13" i="46"/>
  <c r="W13" i="46"/>
  <c r="X13" i="46"/>
  <c r="Y13" i="46"/>
  <c r="Z13" i="46"/>
  <c r="AA13" i="46"/>
  <c r="AB13" i="46"/>
  <c r="AC13" i="46"/>
  <c r="AD13" i="46"/>
  <c r="AE13" i="46"/>
  <c r="AF13" i="46"/>
  <c r="C14" i="46"/>
  <c r="D14" i="46"/>
  <c r="E14" i="46"/>
  <c r="F14" i="46"/>
  <c r="G14" i="46"/>
  <c r="H14" i="46"/>
  <c r="I14" i="46"/>
  <c r="J14" i="46"/>
  <c r="K14" i="46"/>
  <c r="L14" i="46"/>
  <c r="M14" i="46"/>
  <c r="N14" i="46"/>
  <c r="O14" i="46"/>
  <c r="P14" i="46"/>
  <c r="Q14" i="46"/>
  <c r="R14" i="46"/>
  <c r="S14" i="46"/>
  <c r="T14" i="46"/>
  <c r="U14" i="46"/>
  <c r="V14" i="46"/>
  <c r="W14" i="46"/>
  <c r="X14" i="46"/>
  <c r="Y14" i="46"/>
  <c r="Z14" i="46"/>
  <c r="AA14" i="46"/>
  <c r="AB14" i="46"/>
  <c r="AC14" i="46"/>
  <c r="AD14" i="46"/>
  <c r="AE14" i="46"/>
  <c r="AF14" i="46"/>
  <c r="B14" i="46"/>
  <c r="B13" i="46"/>
  <c r="C12" i="46"/>
  <c r="D12" i="46"/>
  <c r="E12" i="46"/>
  <c r="F12" i="46"/>
  <c r="G12" i="46"/>
  <c r="H12" i="46"/>
  <c r="I12" i="46"/>
  <c r="J12" i="46"/>
  <c r="K12" i="46"/>
  <c r="L12" i="46"/>
  <c r="M12" i="46"/>
  <c r="N12" i="46"/>
  <c r="O12" i="46"/>
  <c r="P12" i="46"/>
  <c r="Q12" i="46"/>
  <c r="R12" i="46"/>
  <c r="S12" i="46"/>
  <c r="T12" i="46"/>
  <c r="U12" i="46"/>
  <c r="V12" i="46"/>
  <c r="W12" i="46"/>
  <c r="X12" i="46"/>
  <c r="Y12" i="46"/>
  <c r="Z12" i="46"/>
  <c r="AA12" i="46"/>
  <c r="AB12" i="46"/>
  <c r="AC12" i="46"/>
  <c r="AD12" i="46"/>
  <c r="AE12" i="46"/>
  <c r="AF12" i="46"/>
  <c r="B12" i="46"/>
  <c r="C11" i="46"/>
  <c r="D11" i="46"/>
  <c r="E11" i="46"/>
  <c r="F11" i="46"/>
  <c r="G11" i="46"/>
  <c r="H11" i="46"/>
  <c r="I11" i="46"/>
  <c r="J11" i="46"/>
  <c r="K11" i="46"/>
  <c r="L11" i="46"/>
  <c r="M11" i="46"/>
  <c r="N11" i="46"/>
  <c r="O11" i="46"/>
  <c r="P11" i="46"/>
  <c r="Q11" i="46"/>
  <c r="R11" i="46"/>
  <c r="S11" i="46"/>
  <c r="T11" i="46"/>
  <c r="U11" i="46"/>
  <c r="V11" i="46"/>
  <c r="W11" i="46"/>
  <c r="X11" i="46"/>
  <c r="Y11" i="46"/>
  <c r="Z11" i="46"/>
  <c r="AA11" i="46"/>
  <c r="AB11" i="46"/>
  <c r="AC11" i="46"/>
  <c r="AD11" i="46"/>
  <c r="AE11" i="46"/>
  <c r="AF11" i="46"/>
  <c r="B11" i="46"/>
  <c r="C5" i="46"/>
  <c r="D5" i="46"/>
  <c r="E5" i="46"/>
  <c r="F5" i="46"/>
  <c r="G5" i="46"/>
  <c r="H5" i="46"/>
  <c r="I5" i="46"/>
  <c r="J5" i="46"/>
  <c r="K5" i="46"/>
  <c r="L5" i="46"/>
  <c r="M5" i="46"/>
  <c r="N5" i="46"/>
  <c r="O5" i="46"/>
  <c r="P5" i="46"/>
  <c r="Q5" i="46"/>
  <c r="R5" i="46"/>
  <c r="S5" i="46"/>
  <c r="T5" i="46"/>
  <c r="U5" i="46"/>
  <c r="V5" i="46"/>
  <c r="W5" i="46"/>
  <c r="X5" i="46"/>
  <c r="Y5" i="46"/>
  <c r="Z5" i="46"/>
  <c r="AA5" i="46"/>
  <c r="AB5" i="46"/>
  <c r="AC5" i="46"/>
  <c r="AD5" i="46"/>
  <c r="AE5" i="46"/>
  <c r="AF5" i="46"/>
  <c r="B5" i="46"/>
  <c r="C4" i="46"/>
  <c r="D4" i="46"/>
  <c r="E4" i="46"/>
  <c r="F4" i="46"/>
  <c r="G4" i="46"/>
  <c r="H4" i="46"/>
  <c r="I4" i="46"/>
  <c r="J4" i="46"/>
  <c r="K4" i="46"/>
  <c r="L4" i="46"/>
  <c r="M4" i="46"/>
  <c r="N4" i="46"/>
  <c r="O4" i="46"/>
  <c r="P4" i="46"/>
  <c r="Q4" i="46"/>
  <c r="R4" i="46"/>
  <c r="S4" i="46"/>
  <c r="T4" i="46"/>
  <c r="U4" i="46"/>
  <c r="V4" i="46"/>
  <c r="W4" i="46"/>
  <c r="X4" i="46"/>
  <c r="Y4" i="46"/>
  <c r="Z4" i="46"/>
  <c r="AA4" i="46"/>
  <c r="AB4" i="46"/>
  <c r="AC4" i="46"/>
  <c r="AD4" i="46"/>
  <c r="AE4" i="46"/>
  <c r="AF4" i="46"/>
  <c r="B4" i="46"/>
  <c r="C3" i="46"/>
  <c r="D3" i="46"/>
  <c r="E3" i="46"/>
  <c r="F3" i="46"/>
  <c r="G3" i="46"/>
  <c r="H3" i="46"/>
  <c r="I3" i="46"/>
  <c r="J3" i="46"/>
  <c r="K3" i="46"/>
  <c r="L3" i="46"/>
  <c r="M3" i="46"/>
  <c r="N3" i="46"/>
  <c r="O3" i="46"/>
  <c r="P3" i="46"/>
  <c r="Q3" i="46"/>
  <c r="R3" i="46"/>
  <c r="S3" i="46"/>
  <c r="T3" i="46"/>
  <c r="U3" i="46"/>
  <c r="V3" i="46"/>
  <c r="W3" i="46"/>
  <c r="X3" i="46"/>
  <c r="Y3" i="46"/>
  <c r="Z3" i="46"/>
  <c r="AA3" i="46"/>
  <c r="AB3" i="46"/>
  <c r="AC3" i="46"/>
  <c r="AD3" i="46"/>
  <c r="AE3" i="46"/>
  <c r="AF3" i="46"/>
  <c r="B3" i="46"/>
  <c r="O48" i="44"/>
  <c r="P48" i="44" s="1"/>
  <c r="Q48" i="44" s="1"/>
  <c r="R48" i="44" s="1"/>
  <c r="S48" i="44" s="1"/>
  <c r="T48" i="44" s="1"/>
  <c r="U48" i="44" s="1"/>
  <c r="V48" i="44" s="1"/>
  <c r="W48" i="44" s="1"/>
  <c r="X48" i="44" s="1"/>
  <c r="Y48" i="44" s="1"/>
  <c r="Z48" i="44" s="1"/>
  <c r="AA48" i="44" s="1"/>
  <c r="AB48" i="44" s="1"/>
  <c r="AC48" i="44" s="1"/>
  <c r="AD48" i="44" s="1"/>
  <c r="AE48" i="44" s="1"/>
  <c r="AF48" i="44" s="1"/>
  <c r="AG48" i="44" s="1"/>
  <c r="AH48" i="44" s="1"/>
  <c r="AI48" i="44" s="1"/>
  <c r="AJ48" i="44" s="1"/>
  <c r="AK48" i="44" s="1"/>
  <c r="AL48" i="44" s="1"/>
  <c r="AM48" i="44" s="1"/>
  <c r="AN48" i="44" s="1"/>
  <c r="AO48" i="44" s="1"/>
  <c r="AP48" i="44" s="1"/>
  <c r="AQ48" i="44" s="1"/>
  <c r="N48" i="44"/>
  <c r="M48" i="44"/>
  <c r="B77" i="44"/>
  <c r="B76" i="44"/>
  <c r="B75" i="44"/>
  <c r="B67" i="44"/>
  <c r="M49" i="44" s="1"/>
  <c r="N49" i="44" s="1"/>
  <c r="O49" i="44" s="1"/>
  <c r="P49" i="44" s="1"/>
  <c r="Q49" i="44" s="1"/>
  <c r="R49" i="44" s="1"/>
  <c r="S49" i="44" s="1"/>
  <c r="T49" i="44" s="1"/>
  <c r="U49" i="44" s="1"/>
  <c r="V49" i="44" s="1"/>
  <c r="W49" i="44" s="1"/>
  <c r="X49" i="44" s="1"/>
  <c r="Y49" i="44" s="1"/>
  <c r="Z49" i="44" s="1"/>
  <c r="AA49" i="44" s="1"/>
  <c r="AB49" i="44" s="1"/>
  <c r="AC49" i="44" s="1"/>
  <c r="AD49" i="44" s="1"/>
  <c r="AE49" i="44" s="1"/>
  <c r="AF49" i="44" s="1"/>
  <c r="AG49" i="44" s="1"/>
  <c r="AH49" i="44" s="1"/>
  <c r="AI49" i="44" s="1"/>
  <c r="AJ49" i="44" s="1"/>
  <c r="AK49" i="44" s="1"/>
  <c r="AL49" i="44" s="1"/>
  <c r="AM49" i="44" s="1"/>
  <c r="AN49" i="44" s="1"/>
  <c r="AO49" i="44" s="1"/>
  <c r="AP49" i="44" s="1"/>
  <c r="AQ49" i="44" s="1"/>
  <c r="B61" i="44"/>
  <c r="B60" i="44"/>
  <c r="M50" i="44" s="1"/>
  <c r="E100" i="61" l="1"/>
  <c r="I40" i="61"/>
  <c r="I61" i="61" s="1"/>
  <c r="Q159" i="61" s="1"/>
  <c r="T159" i="61" s="1"/>
  <c r="O100" i="61"/>
  <c r="AC100" i="61"/>
  <c r="Y100" i="61"/>
  <c r="AG100" i="61"/>
  <c r="H30" i="61"/>
  <c r="H51" i="61" s="1"/>
  <c r="H71" i="61" s="1"/>
  <c r="B167" i="61" s="1"/>
  <c r="W100" i="61"/>
  <c r="M100" i="61"/>
  <c r="AD100" i="61"/>
  <c r="K100" i="61"/>
  <c r="J100" i="61"/>
  <c r="R100" i="61"/>
  <c r="AB100" i="61"/>
  <c r="P100" i="61"/>
  <c r="N100" i="61"/>
  <c r="AI100" i="61"/>
  <c r="J40" i="61"/>
  <c r="J61" i="61" s="1"/>
  <c r="AA159" i="61" s="1"/>
  <c r="X100" i="61"/>
  <c r="I100" i="61"/>
  <c r="T100" i="61"/>
  <c r="AF100" i="61"/>
  <c r="B151" i="61"/>
  <c r="AC160" i="61"/>
  <c r="AJ160" i="61"/>
  <c r="AB160" i="61"/>
  <c r="AI160" i="61"/>
  <c r="AG160" i="61"/>
  <c r="AF160" i="61"/>
  <c r="AE160" i="61"/>
  <c r="AH160" i="61"/>
  <c r="AD160" i="61"/>
  <c r="Q152" i="61"/>
  <c r="I72" i="61"/>
  <c r="Q168" i="61" s="1"/>
  <c r="AA151" i="61"/>
  <c r="J71" i="61"/>
  <c r="AA167" i="61" s="1"/>
  <c r="M160" i="61"/>
  <c r="E160" i="61"/>
  <c r="L160" i="61"/>
  <c r="D160" i="61"/>
  <c r="K160" i="61"/>
  <c r="C160" i="61"/>
  <c r="H160" i="61"/>
  <c r="G160" i="61"/>
  <c r="F160" i="61"/>
  <c r="P160" i="61"/>
  <c r="N160" i="61"/>
  <c r="J160" i="61"/>
  <c r="I160" i="61"/>
  <c r="O160" i="61"/>
  <c r="Y159" i="61"/>
  <c r="X159" i="61"/>
  <c r="W159" i="61"/>
  <c r="S159" i="61"/>
  <c r="R159" i="61"/>
  <c r="U159" i="61"/>
  <c r="V159" i="61"/>
  <c r="Z159" i="61"/>
  <c r="AK152" i="61"/>
  <c r="K72" i="61"/>
  <c r="AK168" i="61" s="1"/>
  <c r="I71" i="61"/>
  <c r="Q167" i="61" s="1"/>
  <c r="Q151" i="61"/>
  <c r="U160" i="61"/>
  <c r="T160" i="61"/>
  <c r="S160" i="61"/>
  <c r="V160" i="61"/>
  <c r="R160" i="61"/>
  <c r="X160" i="61"/>
  <c r="W160" i="61"/>
  <c r="Y160" i="61"/>
  <c r="Z160" i="61"/>
  <c r="J39" i="61"/>
  <c r="H39" i="61"/>
  <c r="K39" i="61"/>
  <c r="K29" i="61"/>
  <c r="I39" i="61"/>
  <c r="J29" i="61"/>
  <c r="I29" i="61"/>
  <c r="H29" i="61"/>
  <c r="I159" i="61"/>
  <c r="P159" i="61"/>
  <c r="H159" i="61"/>
  <c r="O159" i="61"/>
  <c r="G159" i="61"/>
  <c r="E159" i="61"/>
  <c r="D159" i="61"/>
  <c r="N159" i="61"/>
  <c r="C159" i="61"/>
  <c r="M159" i="61"/>
  <c r="L159" i="61"/>
  <c r="K159" i="61"/>
  <c r="F159" i="61"/>
  <c r="J159" i="61"/>
  <c r="AA152" i="61"/>
  <c r="J72" i="61"/>
  <c r="AA168" i="61" s="1"/>
  <c r="AK151" i="61"/>
  <c r="K71" i="61"/>
  <c r="AK167" i="61" s="1"/>
  <c r="AG159" i="61"/>
  <c r="AF159" i="61"/>
  <c r="AE159" i="61"/>
  <c r="AD159" i="61"/>
  <c r="AC159" i="61"/>
  <c r="AB159" i="61"/>
  <c r="AJ159" i="61"/>
  <c r="AI159" i="61"/>
  <c r="AH159" i="61"/>
  <c r="H72" i="61"/>
  <c r="B168" i="61" s="1"/>
  <c r="B152" i="61"/>
  <c r="I40" i="63"/>
  <c r="I61" i="63" s="1"/>
  <c r="Q159" i="63" s="1"/>
  <c r="H40" i="63"/>
  <c r="H61" i="63" s="1"/>
  <c r="B159" i="63" s="1"/>
  <c r="K30" i="63"/>
  <c r="K51" i="63" s="1"/>
  <c r="I30" i="63"/>
  <c r="I51" i="63" s="1"/>
  <c r="K40" i="63"/>
  <c r="K61" i="63" s="1"/>
  <c r="AK159" i="63" s="1"/>
  <c r="H30" i="63"/>
  <c r="H51" i="63" s="1"/>
  <c r="J40" i="63"/>
  <c r="J61" i="63" s="1"/>
  <c r="AA159" i="63" s="1"/>
  <c r="J30" i="63"/>
  <c r="J51" i="63" s="1"/>
  <c r="J29" i="63"/>
  <c r="I29" i="63"/>
  <c r="K39" i="63"/>
  <c r="H29" i="63"/>
  <c r="I39" i="63"/>
  <c r="H39" i="63"/>
  <c r="K29" i="63"/>
  <c r="J39" i="63"/>
  <c r="C100" i="63"/>
  <c r="D100" i="63"/>
  <c r="L100" i="63"/>
  <c r="N100" i="63"/>
  <c r="O100" i="63"/>
  <c r="M100" i="63"/>
  <c r="P100" i="63"/>
  <c r="E100" i="63"/>
  <c r="F100" i="63"/>
  <c r="Q31" i="63"/>
  <c r="H100" i="63"/>
  <c r="G100" i="63"/>
  <c r="I39" i="46"/>
  <c r="I2" i="20" s="1"/>
  <c r="AE48" i="46"/>
  <c r="AE2" i="15" s="1"/>
  <c r="E41" i="46"/>
  <c r="E2" i="12" s="1"/>
  <c r="E40" i="46"/>
  <c r="E2" i="11" s="1"/>
  <c r="E39" i="46"/>
  <c r="E2" i="20" s="1"/>
  <c r="H40" i="46"/>
  <c r="H2" i="11" s="1"/>
  <c r="P39" i="46"/>
  <c r="P2" i="20" s="1"/>
  <c r="AF38" i="46"/>
  <c r="V50" i="46"/>
  <c r="V2" i="17" s="1"/>
  <c r="F50" i="46"/>
  <c r="F2" i="17" s="1"/>
  <c r="U48" i="46"/>
  <c r="U2" i="15" s="1"/>
  <c r="U47" i="46"/>
  <c r="U2" i="14" s="1"/>
  <c r="E47" i="46"/>
  <c r="E2" i="14" s="1"/>
  <c r="F46" i="46"/>
  <c r="AC50" i="46"/>
  <c r="AC2" i="17" s="1"/>
  <c r="M50" i="46"/>
  <c r="M2" i="17" s="1"/>
  <c r="AD49" i="46"/>
  <c r="AD2" i="16" s="1"/>
  <c r="G49" i="46"/>
  <c r="G2" i="16" s="1"/>
  <c r="G48" i="46"/>
  <c r="G2" i="15" s="1"/>
  <c r="AB47" i="46"/>
  <c r="AB2" i="14" s="1"/>
  <c r="L47" i="46"/>
  <c r="L2" i="14" s="1"/>
  <c r="AC46" i="46"/>
  <c r="Q40" i="46"/>
  <c r="Q2" i="11" s="1"/>
  <c r="AD50" i="46"/>
  <c r="AD2" i="17" s="1"/>
  <c r="U49" i="46"/>
  <c r="U2" i="16" s="1"/>
  <c r="M48" i="46"/>
  <c r="M2" i="15" s="1"/>
  <c r="AC47" i="46"/>
  <c r="AC2" i="14" s="1"/>
  <c r="R40" i="46"/>
  <c r="R2" i="11" s="1"/>
  <c r="AB50" i="46"/>
  <c r="AB2" i="17" s="1"/>
  <c r="F49" i="46"/>
  <c r="F2" i="16" s="1"/>
  <c r="W48" i="46"/>
  <c r="W2" i="15" s="1"/>
  <c r="F48" i="46"/>
  <c r="F2" i="15" s="1"/>
  <c r="W47" i="46"/>
  <c r="W2" i="14" s="1"/>
  <c r="G47" i="46"/>
  <c r="G2" i="14" s="1"/>
  <c r="AB46" i="46"/>
  <c r="G50" i="46"/>
  <c r="G2" i="17" s="1"/>
  <c r="E49" i="46"/>
  <c r="E2" i="16" s="1"/>
  <c r="V48" i="46"/>
  <c r="V2" i="15" s="1"/>
  <c r="D47" i="46"/>
  <c r="D2" i="14" s="1"/>
  <c r="D39" i="46"/>
  <c r="D2" i="20" s="1"/>
  <c r="D42" i="46"/>
  <c r="D38" i="46"/>
  <c r="I38" i="46"/>
  <c r="I40" i="46"/>
  <c r="I2" i="11" s="1"/>
  <c r="U42" i="46"/>
  <c r="L42" i="46"/>
  <c r="L41" i="46"/>
  <c r="L2" i="12" s="1"/>
  <c r="U38" i="46"/>
  <c r="T38" i="46"/>
  <c r="Q38" i="46"/>
  <c r="AB42" i="46"/>
  <c r="T40" i="46"/>
  <c r="T2" i="11" s="1"/>
  <c r="AA39" i="46"/>
  <c r="AA2" i="20" s="1"/>
  <c r="S39" i="46"/>
  <c r="S2" i="20" s="1"/>
  <c r="K39" i="46"/>
  <c r="K2" i="20" s="1"/>
  <c r="AB38" i="46"/>
  <c r="L38" i="46"/>
  <c r="Y39" i="46"/>
  <c r="Y2" i="20" s="1"/>
  <c r="AB41" i="46"/>
  <c r="AB2" i="12" s="1"/>
  <c r="Y40" i="46"/>
  <c r="Y2" i="11" s="1"/>
  <c r="AA49" i="46"/>
  <c r="AA2" i="16" s="1"/>
  <c r="S49" i="46"/>
  <c r="S2" i="16" s="1"/>
  <c r="K49" i="46"/>
  <c r="K2" i="16" s="1"/>
  <c r="Y48" i="46"/>
  <c r="Y2" i="15" s="1"/>
  <c r="Q48" i="46"/>
  <c r="Q2" i="15" s="1"/>
  <c r="I48" i="46"/>
  <c r="I2" i="15" s="1"/>
  <c r="H48" i="46"/>
  <c r="H2" i="15" s="1"/>
  <c r="Y46" i="46"/>
  <c r="AB48" i="46"/>
  <c r="AB2" i="15" s="1"/>
  <c r="T48" i="46"/>
  <c r="T2" i="15" s="1"/>
  <c r="L48" i="46"/>
  <c r="L2" i="15" s="1"/>
  <c r="Z47" i="46"/>
  <c r="Z2" i="14" s="1"/>
  <c r="R47" i="46"/>
  <c r="R2" i="14" s="1"/>
  <c r="J47" i="46"/>
  <c r="J2" i="14" s="1"/>
  <c r="R46" i="46"/>
  <c r="AA50" i="46"/>
  <c r="AA2" i="17" s="1"/>
  <c r="S50" i="46"/>
  <c r="S2" i="17" s="1"/>
  <c r="K50" i="46"/>
  <c r="K2" i="17" s="1"/>
  <c r="H49" i="46"/>
  <c r="H2" i="16" s="1"/>
  <c r="Z50" i="46"/>
  <c r="Z2" i="17" s="1"/>
  <c r="R50" i="46"/>
  <c r="R2" i="17" s="1"/>
  <c r="J50" i="46"/>
  <c r="J2" i="17" s="1"/>
  <c r="AA47" i="46"/>
  <c r="AA2" i="14" s="1"/>
  <c r="S47" i="46"/>
  <c r="S2" i="14" s="1"/>
  <c r="K47" i="46"/>
  <c r="K2" i="14" s="1"/>
  <c r="H46" i="46"/>
  <c r="Y50" i="46"/>
  <c r="Y2" i="17" s="1"/>
  <c r="Q50" i="46"/>
  <c r="Q2" i="17" s="1"/>
  <c r="I50" i="46"/>
  <c r="I2" i="17" s="1"/>
  <c r="AF50" i="46"/>
  <c r="AF2" i="17" s="1"/>
  <c r="X50" i="46"/>
  <c r="X2" i="17" s="1"/>
  <c r="P50" i="46"/>
  <c r="P2" i="17" s="1"/>
  <c r="H50" i="46"/>
  <c r="H2" i="17" s="1"/>
  <c r="J46" i="46"/>
  <c r="D50" i="46"/>
  <c r="D2" i="17" s="1"/>
  <c r="D46" i="46"/>
  <c r="Z41" i="46"/>
  <c r="Z2" i="12" s="1"/>
  <c r="R41" i="46"/>
  <c r="R2" i="12" s="1"/>
  <c r="J41" i="46"/>
  <c r="J2" i="12" s="1"/>
  <c r="AA42" i="46"/>
  <c r="S42" i="46"/>
  <c r="K42" i="46"/>
  <c r="Z38" i="46"/>
  <c r="R38" i="46"/>
  <c r="J38" i="46"/>
  <c r="J39" i="46"/>
  <c r="J2" i="20" s="1"/>
  <c r="AA40" i="46"/>
  <c r="AA2" i="11" s="1"/>
  <c r="S40" i="46"/>
  <c r="S2" i="11" s="1"/>
  <c r="K40" i="46"/>
  <c r="K2" i="11" s="1"/>
  <c r="AA41" i="46"/>
  <c r="AA2" i="12" s="1"/>
  <c r="S41" i="46"/>
  <c r="S2" i="12" s="1"/>
  <c r="K41" i="46"/>
  <c r="K2" i="12" s="1"/>
  <c r="C4" i="16"/>
  <c r="B4" i="16"/>
  <c r="M56" i="44"/>
  <c r="N56" i="44" s="1"/>
  <c r="O56" i="44" s="1"/>
  <c r="P56" i="44" s="1"/>
  <c r="Q56" i="44" s="1"/>
  <c r="R56" i="44" s="1"/>
  <c r="S56" i="44" s="1"/>
  <c r="T56" i="44" s="1"/>
  <c r="U56" i="44" s="1"/>
  <c r="V56" i="44" s="1"/>
  <c r="W56" i="44" s="1"/>
  <c r="X56" i="44" s="1"/>
  <c r="Y56" i="44" s="1"/>
  <c r="Z56" i="44" s="1"/>
  <c r="AA56" i="44" s="1"/>
  <c r="AB56" i="44" s="1"/>
  <c r="AC56" i="44" s="1"/>
  <c r="AD56" i="44" s="1"/>
  <c r="AE56" i="44" s="1"/>
  <c r="AF56" i="44" s="1"/>
  <c r="AG56" i="44" s="1"/>
  <c r="AH56" i="44" s="1"/>
  <c r="AI56" i="44" s="1"/>
  <c r="AJ56" i="44" s="1"/>
  <c r="AK56" i="44" s="1"/>
  <c r="AL56" i="44" s="1"/>
  <c r="AM56" i="44" s="1"/>
  <c r="AN56" i="44" s="1"/>
  <c r="AO56" i="44" s="1"/>
  <c r="AP56" i="44" s="1"/>
  <c r="AQ56" i="44" s="1"/>
  <c r="N50" i="44"/>
  <c r="O50" i="44" s="1"/>
  <c r="P50" i="44" s="1"/>
  <c r="Q50" i="44" s="1"/>
  <c r="R50" i="44" s="1"/>
  <c r="S50" i="44" s="1"/>
  <c r="T50" i="44" s="1"/>
  <c r="U50" i="44" s="1"/>
  <c r="V50" i="44" s="1"/>
  <c r="W50" i="44" s="1"/>
  <c r="X50" i="44" s="1"/>
  <c r="Y50" i="44" s="1"/>
  <c r="Z50" i="44" s="1"/>
  <c r="AA50" i="44" s="1"/>
  <c r="AB50" i="44" s="1"/>
  <c r="AC50" i="44" s="1"/>
  <c r="AD50" i="44" s="1"/>
  <c r="AE50" i="44" s="1"/>
  <c r="AF50" i="44" s="1"/>
  <c r="AG50" i="44" s="1"/>
  <c r="AH50" i="44" s="1"/>
  <c r="AI50" i="44" s="1"/>
  <c r="AJ50" i="44" s="1"/>
  <c r="AK50" i="44" s="1"/>
  <c r="AL50" i="44" s="1"/>
  <c r="AM50" i="44" s="1"/>
  <c r="AN50" i="44" s="1"/>
  <c r="AO50" i="44" s="1"/>
  <c r="AP50" i="44" s="1"/>
  <c r="AQ50" i="44" s="1"/>
  <c r="M51" i="44"/>
  <c r="N51" i="44" s="1"/>
  <c r="B10" i="16"/>
  <c r="AF9" i="16"/>
  <c r="AE9" i="16"/>
  <c r="AD9" i="16"/>
  <c r="AC9" i="16"/>
  <c r="AB9" i="16"/>
  <c r="AA9" i="16"/>
  <c r="Z9" i="16"/>
  <c r="Y9" i="16"/>
  <c r="X9" i="16"/>
  <c r="W9" i="16"/>
  <c r="V9" i="16"/>
  <c r="U9" i="16"/>
  <c r="T9" i="16"/>
  <c r="S9" i="16"/>
  <c r="R9" i="16"/>
  <c r="Q9" i="16"/>
  <c r="P9" i="16"/>
  <c r="O9" i="16"/>
  <c r="N9" i="16"/>
  <c r="M9" i="16"/>
  <c r="L9" i="16"/>
  <c r="K9" i="16"/>
  <c r="J9" i="16"/>
  <c r="I9" i="16"/>
  <c r="H9" i="16"/>
  <c r="G9" i="16"/>
  <c r="F9" i="16"/>
  <c r="E9" i="16"/>
  <c r="D9" i="16"/>
  <c r="C9" i="16"/>
  <c r="B9" i="16"/>
  <c r="AF5" i="16"/>
  <c r="AE5" i="16"/>
  <c r="AD5" i="16"/>
  <c r="AC5" i="16"/>
  <c r="AB5" i="16"/>
  <c r="AA5" i="16"/>
  <c r="Z5" i="16"/>
  <c r="Y5" i="16"/>
  <c r="X5" i="16"/>
  <c r="W5" i="16"/>
  <c r="V5" i="16"/>
  <c r="U5" i="16"/>
  <c r="T5" i="16"/>
  <c r="S5" i="16"/>
  <c r="R5" i="16"/>
  <c r="Q5" i="16"/>
  <c r="P5" i="16"/>
  <c r="O5" i="16"/>
  <c r="N5" i="16"/>
  <c r="M5" i="16"/>
  <c r="L5" i="16"/>
  <c r="K5" i="16"/>
  <c r="J5" i="16"/>
  <c r="I5" i="16"/>
  <c r="H5" i="16"/>
  <c r="G5" i="16"/>
  <c r="F5" i="16"/>
  <c r="E5" i="16"/>
  <c r="D5" i="16"/>
  <c r="C5" i="16"/>
  <c r="B5" i="16"/>
  <c r="AF11" i="27"/>
  <c r="AE11" i="27"/>
  <c r="AD11" i="27"/>
  <c r="AC11" i="27"/>
  <c r="AB11" i="27"/>
  <c r="AA11" i="27"/>
  <c r="Z11" i="27"/>
  <c r="Y11" i="27"/>
  <c r="X11" i="27"/>
  <c r="W11" i="27"/>
  <c r="V11" i="27"/>
  <c r="U11" i="27"/>
  <c r="T11" i="27"/>
  <c r="S11" i="27"/>
  <c r="R11" i="27"/>
  <c r="Q11" i="27"/>
  <c r="P11" i="27"/>
  <c r="O11" i="27"/>
  <c r="N11" i="27"/>
  <c r="M11" i="27"/>
  <c r="L11" i="27"/>
  <c r="K11" i="27"/>
  <c r="J11" i="27"/>
  <c r="I11" i="27"/>
  <c r="H11" i="27"/>
  <c r="G11" i="27"/>
  <c r="F11" i="27"/>
  <c r="E11" i="27"/>
  <c r="D11" i="27"/>
  <c r="C11" i="27"/>
  <c r="B11" i="27"/>
  <c r="AF10" i="27"/>
  <c r="AE10" i="27"/>
  <c r="AD10" i="27"/>
  <c r="AC10" i="27"/>
  <c r="AB10" i="27"/>
  <c r="AA10" i="27"/>
  <c r="Z10" i="27"/>
  <c r="Y10" i="27"/>
  <c r="X10" i="27"/>
  <c r="W10" i="27"/>
  <c r="V10" i="27"/>
  <c r="U10" i="27"/>
  <c r="T10" i="27"/>
  <c r="S10" i="27"/>
  <c r="R10" i="27"/>
  <c r="Q10" i="27"/>
  <c r="P10" i="27"/>
  <c r="O10" i="27"/>
  <c r="N10" i="27"/>
  <c r="M10" i="27"/>
  <c r="L10" i="27"/>
  <c r="K10" i="27"/>
  <c r="J10" i="27"/>
  <c r="I10" i="27"/>
  <c r="H10" i="27"/>
  <c r="G10" i="27"/>
  <c r="F10" i="27"/>
  <c r="E10" i="27"/>
  <c r="D10" i="27"/>
  <c r="C10" i="27"/>
  <c r="B10" i="27"/>
  <c r="AF9" i="27"/>
  <c r="AE9" i="27"/>
  <c r="AD9" i="27"/>
  <c r="AC9" i="27"/>
  <c r="AB9" i="27"/>
  <c r="AA9" i="27"/>
  <c r="Z9" i="27"/>
  <c r="Y9" i="27"/>
  <c r="X9" i="27"/>
  <c r="W9" i="27"/>
  <c r="V9" i="27"/>
  <c r="U9" i="27"/>
  <c r="T9" i="27"/>
  <c r="S9" i="27"/>
  <c r="R9" i="27"/>
  <c r="Q9" i="27"/>
  <c r="P9" i="27"/>
  <c r="O9" i="27"/>
  <c r="N9" i="27"/>
  <c r="M9" i="27"/>
  <c r="L9" i="27"/>
  <c r="K9" i="27"/>
  <c r="J9" i="27"/>
  <c r="I9" i="27"/>
  <c r="H9" i="27"/>
  <c r="G9" i="27"/>
  <c r="F9" i="27"/>
  <c r="E9" i="27"/>
  <c r="D9" i="27"/>
  <c r="C9" i="27"/>
  <c r="B9" i="27"/>
  <c r="AF8" i="27"/>
  <c r="AE8" i="27"/>
  <c r="AD8" i="27"/>
  <c r="AC8" i="27"/>
  <c r="AB8" i="27"/>
  <c r="AA8" i="27"/>
  <c r="Z8" i="27"/>
  <c r="Y8" i="27"/>
  <c r="X8" i="27"/>
  <c r="W8" i="27"/>
  <c r="V8" i="27"/>
  <c r="U8" i="27"/>
  <c r="T8" i="27"/>
  <c r="S8" i="27"/>
  <c r="R8" i="27"/>
  <c r="Q8" i="27"/>
  <c r="P8" i="27"/>
  <c r="O8" i="27"/>
  <c r="N8" i="27"/>
  <c r="M8" i="27"/>
  <c r="L8" i="27"/>
  <c r="K8" i="27"/>
  <c r="J8" i="27"/>
  <c r="I8" i="27"/>
  <c r="H8" i="27"/>
  <c r="G8" i="27"/>
  <c r="F8" i="27"/>
  <c r="E8" i="27"/>
  <c r="D8" i="27"/>
  <c r="C8" i="27"/>
  <c r="B8" i="27"/>
  <c r="AF7" i="27"/>
  <c r="AE7" i="27"/>
  <c r="AD7" i="27"/>
  <c r="AC7" i="27"/>
  <c r="AB7" i="27"/>
  <c r="AA7" i="27"/>
  <c r="Z7" i="27"/>
  <c r="Y7" i="27"/>
  <c r="X7" i="27"/>
  <c r="W7" i="27"/>
  <c r="V7" i="27"/>
  <c r="U7" i="27"/>
  <c r="T7" i="27"/>
  <c r="S7" i="27"/>
  <c r="R7" i="27"/>
  <c r="Q7" i="27"/>
  <c r="P7" i="27"/>
  <c r="O7" i="27"/>
  <c r="N7" i="27"/>
  <c r="M7" i="27"/>
  <c r="L7" i="27"/>
  <c r="K7" i="27"/>
  <c r="J7" i="27"/>
  <c r="I7" i="27"/>
  <c r="H7" i="27"/>
  <c r="G7" i="27"/>
  <c r="F7" i="27"/>
  <c r="E7" i="27"/>
  <c r="D7" i="27"/>
  <c r="C7" i="27"/>
  <c r="B7" i="27"/>
  <c r="AF6" i="27"/>
  <c r="AE6" i="27"/>
  <c r="AD6" i="27"/>
  <c r="AC6" i="27"/>
  <c r="AB6" i="27"/>
  <c r="AA6" i="27"/>
  <c r="Z6" i="27"/>
  <c r="Y6" i="27"/>
  <c r="X6" i="27"/>
  <c r="W6" i="27"/>
  <c r="V6" i="27"/>
  <c r="U6" i="27"/>
  <c r="T6" i="27"/>
  <c r="S6" i="27"/>
  <c r="R6" i="27"/>
  <c r="Q6" i="27"/>
  <c r="P6" i="27"/>
  <c r="O6" i="27"/>
  <c r="N6" i="27"/>
  <c r="M6" i="27"/>
  <c r="L6" i="27"/>
  <c r="K6" i="27"/>
  <c r="J6" i="27"/>
  <c r="I6" i="27"/>
  <c r="H6" i="27"/>
  <c r="G6" i="27"/>
  <c r="F6" i="27"/>
  <c r="E6" i="27"/>
  <c r="D6" i="27"/>
  <c r="C6" i="27"/>
  <c r="B6" i="27"/>
  <c r="AF5" i="27"/>
  <c r="AE5" i="27"/>
  <c r="AD5" i="27"/>
  <c r="AC5" i="27"/>
  <c r="AB5" i="27"/>
  <c r="AA5" i="27"/>
  <c r="Z5" i="27"/>
  <c r="Y5" i="27"/>
  <c r="X5" i="27"/>
  <c r="W5" i="27"/>
  <c r="V5" i="27"/>
  <c r="U5" i="27"/>
  <c r="T5" i="27"/>
  <c r="S5" i="27"/>
  <c r="R5" i="27"/>
  <c r="Q5" i="27"/>
  <c r="P5" i="27"/>
  <c r="O5" i="27"/>
  <c r="N5" i="27"/>
  <c r="M5" i="27"/>
  <c r="L5" i="27"/>
  <c r="K5" i="27"/>
  <c r="J5" i="27"/>
  <c r="I5" i="27"/>
  <c r="H5" i="27"/>
  <c r="G5" i="27"/>
  <c r="F5" i="27"/>
  <c r="E5" i="27"/>
  <c r="D5" i="27"/>
  <c r="C5" i="27"/>
  <c r="B5" i="27"/>
  <c r="AF4" i="27"/>
  <c r="AE4" i="27"/>
  <c r="AD4" i="27"/>
  <c r="AC4" i="27"/>
  <c r="AB4" i="27"/>
  <c r="AA4" i="27"/>
  <c r="Z4" i="27"/>
  <c r="Y4" i="27"/>
  <c r="X4" i="27"/>
  <c r="W4" i="27"/>
  <c r="V4" i="27"/>
  <c r="U4" i="27"/>
  <c r="T4" i="27"/>
  <c r="S4" i="27"/>
  <c r="R4" i="27"/>
  <c r="Q4" i="27"/>
  <c r="P4" i="27"/>
  <c r="O4" i="27"/>
  <c r="N4" i="27"/>
  <c r="M4" i="27"/>
  <c r="L4" i="27"/>
  <c r="K4" i="27"/>
  <c r="J4" i="27"/>
  <c r="I4" i="27"/>
  <c r="H4" i="27"/>
  <c r="G4" i="27"/>
  <c r="F4" i="27"/>
  <c r="E4" i="27"/>
  <c r="D4" i="27"/>
  <c r="C4" i="27"/>
  <c r="B4" i="27"/>
  <c r="AF3" i="27"/>
  <c r="AE3" i="27"/>
  <c r="AD3" i="27"/>
  <c r="AC3" i="27"/>
  <c r="AB3" i="27"/>
  <c r="AA3" i="27"/>
  <c r="Z3" i="27"/>
  <c r="Y3" i="27"/>
  <c r="X3" i="27"/>
  <c r="W3" i="27"/>
  <c r="V3" i="27"/>
  <c r="U3" i="27"/>
  <c r="T3" i="27"/>
  <c r="S3" i="27"/>
  <c r="R3" i="27"/>
  <c r="Q3" i="27"/>
  <c r="P3" i="27"/>
  <c r="O3" i="27"/>
  <c r="N3" i="27"/>
  <c r="M3" i="27"/>
  <c r="L3" i="27"/>
  <c r="K3" i="27"/>
  <c r="J3" i="27"/>
  <c r="I3" i="27"/>
  <c r="H3" i="27"/>
  <c r="G3" i="27"/>
  <c r="F3" i="27"/>
  <c r="E3" i="27"/>
  <c r="D3" i="27"/>
  <c r="C3" i="27"/>
  <c r="B3" i="27"/>
  <c r="AF2" i="27"/>
  <c r="AE2" i="27"/>
  <c r="AD2" i="27"/>
  <c r="AC2" i="27"/>
  <c r="AB2" i="27"/>
  <c r="AA2" i="27"/>
  <c r="Z2" i="27"/>
  <c r="Y2" i="27"/>
  <c r="X2" i="27"/>
  <c r="W2" i="27"/>
  <c r="V2" i="27"/>
  <c r="U2" i="27"/>
  <c r="T2" i="27"/>
  <c r="S2" i="27"/>
  <c r="R2" i="27"/>
  <c r="Q2" i="27"/>
  <c r="P2" i="27"/>
  <c r="O2" i="27"/>
  <c r="N2" i="27"/>
  <c r="M2" i="27"/>
  <c r="L2" i="27"/>
  <c r="K2" i="27"/>
  <c r="J2" i="27"/>
  <c r="I2" i="27"/>
  <c r="H2" i="27"/>
  <c r="G2" i="27"/>
  <c r="F2" i="27"/>
  <c r="E2" i="27"/>
  <c r="D2" i="27"/>
  <c r="C2" i="27"/>
  <c r="B2" i="27"/>
  <c r="AF11" i="26"/>
  <c r="AE11" i="26"/>
  <c r="AD11" i="26"/>
  <c r="AC11" i="26"/>
  <c r="AB11" i="26"/>
  <c r="AA11" i="26"/>
  <c r="Z11" i="26"/>
  <c r="Y11" i="26"/>
  <c r="X11" i="26"/>
  <c r="W11" i="26"/>
  <c r="V11" i="26"/>
  <c r="U11" i="26"/>
  <c r="T11" i="26"/>
  <c r="S11" i="26"/>
  <c r="R11" i="26"/>
  <c r="Q11" i="26"/>
  <c r="P11" i="26"/>
  <c r="O11" i="26"/>
  <c r="N11" i="26"/>
  <c r="M11" i="26"/>
  <c r="L11" i="26"/>
  <c r="K11" i="26"/>
  <c r="J11" i="26"/>
  <c r="I11" i="26"/>
  <c r="H11" i="26"/>
  <c r="G11" i="26"/>
  <c r="F11" i="26"/>
  <c r="E11" i="26"/>
  <c r="D11" i="26"/>
  <c r="C11" i="26"/>
  <c r="B11" i="26"/>
  <c r="AF10" i="26"/>
  <c r="AE10" i="26"/>
  <c r="AD10" i="26"/>
  <c r="AC10" i="26"/>
  <c r="AB10" i="26"/>
  <c r="AA10" i="26"/>
  <c r="Z10" i="26"/>
  <c r="Y10" i="26"/>
  <c r="X10" i="26"/>
  <c r="W10" i="26"/>
  <c r="V10" i="26"/>
  <c r="U10" i="26"/>
  <c r="T10" i="26"/>
  <c r="S10" i="26"/>
  <c r="R10" i="26"/>
  <c r="Q10" i="26"/>
  <c r="P10" i="26"/>
  <c r="O10" i="26"/>
  <c r="N10" i="26"/>
  <c r="M10" i="26"/>
  <c r="L10" i="26"/>
  <c r="K10" i="26"/>
  <c r="J10" i="26"/>
  <c r="I10" i="26"/>
  <c r="H10" i="26"/>
  <c r="G10" i="26"/>
  <c r="F10" i="26"/>
  <c r="E10" i="26"/>
  <c r="D10" i="26"/>
  <c r="C10" i="26"/>
  <c r="B10" i="26"/>
  <c r="AF9" i="26"/>
  <c r="AE9" i="26"/>
  <c r="AD9" i="26"/>
  <c r="AC9" i="26"/>
  <c r="AB9" i="26"/>
  <c r="AA9" i="26"/>
  <c r="Z9" i="26"/>
  <c r="Y9" i="26"/>
  <c r="X9" i="26"/>
  <c r="W9" i="26"/>
  <c r="V9" i="26"/>
  <c r="U9" i="26"/>
  <c r="T9" i="26"/>
  <c r="S9" i="26"/>
  <c r="R9" i="26"/>
  <c r="Q9" i="26"/>
  <c r="P9" i="26"/>
  <c r="O9" i="26"/>
  <c r="N9" i="26"/>
  <c r="M9" i="26"/>
  <c r="L9" i="26"/>
  <c r="K9" i="26"/>
  <c r="J9" i="26"/>
  <c r="I9" i="26"/>
  <c r="H9" i="26"/>
  <c r="G9" i="26"/>
  <c r="F9" i="26"/>
  <c r="E9" i="26"/>
  <c r="D9" i="26"/>
  <c r="C9" i="26"/>
  <c r="B9" i="26"/>
  <c r="AF8" i="26"/>
  <c r="AE8" i="26"/>
  <c r="AD8" i="26"/>
  <c r="AC8" i="26"/>
  <c r="AB8" i="26"/>
  <c r="AA8" i="26"/>
  <c r="Z8" i="26"/>
  <c r="Y8" i="26"/>
  <c r="X8" i="26"/>
  <c r="W8" i="26"/>
  <c r="V8" i="26"/>
  <c r="U8" i="26"/>
  <c r="T8" i="26"/>
  <c r="S8" i="26"/>
  <c r="R8" i="26"/>
  <c r="Q8" i="26"/>
  <c r="P8" i="26"/>
  <c r="O8" i="26"/>
  <c r="N8" i="26"/>
  <c r="M8" i="26"/>
  <c r="L8" i="26"/>
  <c r="K8" i="26"/>
  <c r="J8" i="26"/>
  <c r="I8" i="26"/>
  <c r="H8" i="26"/>
  <c r="G8" i="26"/>
  <c r="F8" i="26"/>
  <c r="E8" i="26"/>
  <c r="D8" i="26"/>
  <c r="C8" i="26"/>
  <c r="B8" i="26"/>
  <c r="AF7" i="26"/>
  <c r="AE7" i="26"/>
  <c r="AD7" i="26"/>
  <c r="AC7" i="26"/>
  <c r="AB7" i="26"/>
  <c r="AA7" i="26"/>
  <c r="Z7" i="26"/>
  <c r="Y7" i="26"/>
  <c r="X7" i="26"/>
  <c r="W7" i="26"/>
  <c r="V7" i="26"/>
  <c r="U7" i="26"/>
  <c r="T7" i="26"/>
  <c r="S7" i="26"/>
  <c r="R7" i="26"/>
  <c r="Q7" i="26"/>
  <c r="P7" i="26"/>
  <c r="O7" i="26"/>
  <c r="N7" i="26"/>
  <c r="M7" i="26"/>
  <c r="L7" i="26"/>
  <c r="K7" i="26"/>
  <c r="J7" i="26"/>
  <c r="I7" i="26"/>
  <c r="H7" i="26"/>
  <c r="G7" i="26"/>
  <c r="F7" i="26"/>
  <c r="E7" i="26"/>
  <c r="D7" i="26"/>
  <c r="C7" i="26"/>
  <c r="B7" i="26"/>
  <c r="AF6" i="26"/>
  <c r="AE6" i="26"/>
  <c r="AD6" i="26"/>
  <c r="AC6" i="26"/>
  <c r="AB6" i="26"/>
  <c r="AA6" i="26"/>
  <c r="Z6" i="26"/>
  <c r="Y6" i="26"/>
  <c r="X6" i="26"/>
  <c r="W6" i="26"/>
  <c r="V6" i="26"/>
  <c r="U6" i="26"/>
  <c r="T6" i="26"/>
  <c r="S6" i="26"/>
  <c r="R6" i="26"/>
  <c r="Q6" i="26"/>
  <c r="P6" i="26"/>
  <c r="O6" i="26"/>
  <c r="N6" i="26"/>
  <c r="M6" i="26"/>
  <c r="L6" i="26"/>
  <c r="K6" i="26"/>
  <c r="J6" i="26"/>
  <c r="I6" i="26"/>
  <c r="H6" i="26"/>
  <c r="G6" i="26"/>
  <c r="F6" i="26"/>
  <c r="E6" i="26"/>
  <c r="D6" i="26"/>
  <c r="C6" i="26"/>
  <c r="B6" i="26"/>
  <c r="AF5" i="26"/>
  <c r="AE5" i="26"/>
  <c r="AD5" i="26"/>
  <c r="AC5" i="26"/>
  <c r="AB5" i="26"/>
  <c r="AA5" i="26"/>
  <c r="Z5" i="26"/>
  <c r="Y5" i="26"/>
  <c r="X5" i="26"/>
  <c r="W5" i="26"/>
  <c r="V5" i="26"/>
  <c r="U5" i="26"/>
  <c r="T5" i="26"/>
  <c r="S5" i="26"/>
  <c r="R5" i="26"/>
  <c r="Q5" i="26"/>
  <c r="P5" i="26"/>
  <c r="O5" i="26"/>
  <c r="N5" i="26"/>
  <c r="M5" i="26"/>
  <c r="L5" i="26"/>
  <c r="K5" i="26"/>
  <c r="J5" i="26"/>
  <c r="I5" i="26"/>
  <c r="H5" i="26"/>
  <c r="G5" i="26"/>
  <c r="F5" i="26"/>
  <c r="E5" i="26"/>
  <c r="D5" i="26"/>
  <c r="C5" i="26"/>
  <c r="B5" i="26"/>
  <c r="AF4" i="26"/>
  <c r="AE4" i="26"/>
  <c r="AD4" i="26"/>
  <c r="AC4" i="26"/>
  <c r="AB4" i="26"/>
  <c r="AA4" i="26"/>
  <c r="Z4" i="26"/>
  <c r="Y4" i="26"/>
  <c r="X4" i="26"/>
  <c r="W4" i="26"/>
  <c r="V4" i="26"/>
  <c r="U4" i="26"/>
  <c r="T4" i="26"/>
  <c r="S4" i="26"/>
  <c r="R4" i="26"/>
  <c r="Q4" i="26"/>
  <c r="P4" i="26"/>
  <c r="O4" i="26"/>
  <c r="N4" i="26"/>
  <c r="M4" i="26"/>
  <c r="L4" i="26"/>
  <c r="K4" i="26"/>
  <c r="J4" i="26"/>
  <c r="I4" i="26"/>
  <c r="H4" i="26"/>
  <c r="G4" i="26"/>
  <c r="F4" i="26"/>
  <c r="E4" i="26"/>
  <c r="D4" i="26"/>
  <c r="C4" i="26"/>
  <c r="B4" i="26"/>
  <c r="AF3" i="26"/>
  <c r="AE3" i="26"/>
  <c r="AD3" i="26"/>
  <c r="AC3" i="26"/>
  <c r="AB3" i="26"/>
  <c r="AA3" i="26"/>
  <c r="Z3" i="26"/>
  <c r="Y3" i="26"/>
  <c r="X3" i="26"/>
  <c r="W3" i="26"/>
  <c r="V3" i="26"/>
  <c r="U3" i="26"/>
  <c r="T3" i="26"/>
  <c r="S3" i="26"/>
  <c r="R3" i="26"/>
  <c r="Q3" i="26"/>
  <c r="P3" i="26"/>
  <c r="O3" i="26"/>
  <c r="N3" i="26"/>
  <c r="M3" i="26"/>
  <c r="L3" i="26"/>
  <c r="K3" i="26"/>
  <c r="J3" i="26"/>
  <c r="I3" i="26"/>
  <c r="H3" i="26"/>
  <c r="G3" i="26"/>
  <c r="F3" i="26"/>
  <c r="E3" i="26"/>
  <c r="D3" i="26"/>
  <c r="C3" i="26"/>
  <c r="B3" i="26"/>
  <c r="AF2" i="26"/>
  <c r="AE2" i="26"/>
  <c r="AD2" i="26"/>
  <c r="AC2" i="26"/>
  <c r="AB2" i="26"/>
  <c r="AA2" i="26"/>
  <c r="Z2" i="26"/>
  <c r="Y2" i="26"/>
  <c r="X2" i="26"/>
  <c r="W2" i="26"/>
  <c r="V2" i="26"/>
  <c r="U2" i="26"/>
  <c r="T2" i="26"/>
  <c r="S2" i="26"/>
  <c r="R2" i="26"/>
  <c r="Q2" i="26"/>
  <c r="P2" i="26"/>
  <c r="O2" i="26"/>
  <c r="N2" i="26"/>
  <c r="M2" i="26"/>
  <c r="L2" i="26"/>
  <c r="K2" i="26"/>
  <c r="J2" i="26"/>
  <c r="I2" i="26"/>
  <c r="H2" i="26"/>
  <c r="G2" i="26"/>
  <c r="F2" i="26"/>
  <c r="E2" i="26"/>
  <c r="D2" i="26"/>
  <c r="C2" i="26"/>
  <c r="B2" i="26"/>
  <c r="AF11" i="25"/>
  <c r="AE11" i="25"/>
  <c r="AD11" i="25"/>
  <c r="AC11" i="25"/>
  <c r="AB11" i="25"/>
  <c r="AA11" i="25"/>
  <c r="Z11" i="25"/>
  <c r="Y11" i="25"/>
  <c r="X11" i="25"/>
  <c r="W11" i="25"/>
  <c r="V11" i="25"/>
  <c r="U11" i="25"/>
  <c r="T11" i="25"/>
  <c r="S11" i="25"/>
  <c r="R11" i="25"/>
  <c r="Q11" i="25"/>
  <c r="P11" i="25"/>
  <c r="O11" i="25"/>
  <c r="N11" i="25"/>
  <c r="M11" i="25"/>
  <c r="L11" i="25"/>
  <c r="K11" i="25"/>
  <c r="J11" i="25"/>
  <c r="I11" i="25"/>
  <c r="H11" i="25"/>
  <c r="G11" i="25"/>
  <c r="F11" i="25"/>
  <c r="E11" i="25"/>
  <c r="D11" i="25"/>
  <c r="C11" i="25"/>
  <c r="B11" i="25"/>
  <c r="AF10" i="25"/>
  <c r="AE10" i="25"/>
  <c r="AD10" i="25"/>
  <c r="AC10" i="25"/>
  <c r="AB10" i="25"/>
  <c r="AA10" i="25"/>
  <c r="Z10" i="25"/>
  <c r="Y10" i="25"/>
  <c r="X10" i="25"/>
  <c r="W10" i="25"/>
  <c r="V10" i="25"/>
  <c r="U10" i="25"/>
  <c r="T10" i="25"/>
  <c r="S10" i="25"/>
  <c r="R10" i="25"/>
  <c r="Q10" i="25"/>
  <c r="P10" i="25"/>
  <c r="O10" i="25"/>
  <c r="N10" i="25"/>
  <c r="M10" i="25"/>
  <c r="L10" i="25"/>
  <c r="K10" i="25"/>
  <c r="J10" i="25"/>
  <c r="I10" i="25"/>
  <c r="H10" i="25"/>
  <c r="G10" i="25"/>
  <c r="F10" i="25"/>
  <c r="E10" i="25"/>
  <c r="D10" i="25"/>
  <c r="C10" i="25"/>
  <c r="B10" i="25"/>
  <c r="AF9" i="25"/>
  <c r="AE9" i="25"/>
  <c r="AD9" i="25"/>
  <c r="AC9" i="25"/>
  <c r="AB9" i="25"/>
  <c r="AA9" i="25"/>
  <c r="Z9" i="25"/>
  <c r="Y9" i="25"/>
  <c r="X9" i="25"/>
  <c r="W9" i="25"/>
  <c r="V9" i="25"/>
  <c r="U9" i="25"/>
  <c r="T9" i="25"/>
  <c r="S9" i="25"/>
  <c r="R9" i="25"/>
  <c r="Q9" i="25"/>
  <c r="P9" i="25"/>
  <c r="O9" i="25"/>
  <c r="N9" i="25"/>
  <c r="M9" i="25"/>
  <c r="L9" i="25"/>
  <c r="K9" i="25"/>
  <c r="J9" i="25"/>
  <c r="I9" i="25"/>
  <c r="H9" i="25"/>
  <c r="G9" i="25"/>
  <c r="F9" i="25"/>
  <c r="E9" i="25"/>
  <c r="D9" i="25"/>
  <c r="C9" i="25"/>
  <c r="B9" i="25"/>
  <c r="AF8" i="25"/>
  <c r="AE8" i="25"/>
  <c r="AD8" i="25"/>
  <c r="AC8" i="25"/>
  <c r="AB8" i="25"/>
  <c r="AA8" i="25"/>
  <c r="Z8" i="25"/>
  <c r="Y8" i="25"/>
  <c r="X8" i="25"/>
  <c r="W8" i="25"/>
  <c r="V8" i="25"/>
  <c r="U8" i="25"/>
  <c r="T8" i="25"/>
  <c r="S8" i="25"/>
  <c r="R8" i="25"/>
  <c r="Q8" i="25"/>
  <c r="P8" i="25"/>
  <c r="O8" i="25"/>
  <c r="N8" i="25"/>
  <c r="M8" i="25"/>
  <c r="L8" i="25"/>
  <c r="K8" i="25"/>
  <c r="J8" i="25"/>
  <c r="I8" i="25"/>
  <c r="H8" i="25"/>
  <c r="G8" i="25"/>
  <c r="F8" i="25"/>
  <c r="E8" i="25"/>
  <c r="D8" i="25"/>
  <c r="C8" i="25"/>
  <c r="B8" i="25"/>
  <c r="AF7" i="25"/>
  <c r="AE7" i="25"/>
  <c r="AD7" i="25"/>
  <c r="AC7" i="25"/>
  <c r="AB7" i="25"/>
  <c r="AA7" i="25"/>
  <c r="Z7" i="25"/>
  <c r="Y7" i="25"/>
  <c r="X7" i="25"/>
  <c r="W7" i="25"/>
  <c r="V7" i="25"/>
  <c r="U7" i="25"/>
  <c r="T7" i="25"/>
  <c r="S7" i="25"/>
  <c r="R7" i="25"/>
  <c r="Q7" i="25"/>
  <c r="P7" i="25"/>
  <c r="O7" i="25"/>
  <c r="N7" i="25"/>
  <c r="M7" i="25"/>
  <c r="L7" i="25"/>
  <c r="K7" i="25"/>
  <c r="J7" i="25"/>
  <c r="I7" i="25"/>
  <c r="H7" i="25"/>
  <c r="G7" i="25"/>
  <c r="F7" i="25"/>
  <c r="E7" i="25"/>
  <c r="D7" i="25"/>
  <c r="C7" i="25"/>
  <c r="B7" i="25"/>
  <c r="AF6" i="25"/>
  <c r="AE6" i="25"/>
  <c r="AD6" i="25"/>
  <c r="AC6" i="25"/>
  <c r="AB6" i="25"/>
  <c r="AA6" i="25"/>
  <c r="Z6" i="25"/>
  <c r="Y6" i="25"/>
  <c r="X6" i="25"/>
  <c r="W6" i="25"/>
  <c r="V6" i="25"/>
  <c r="U6" i="25"/>
  <c r="T6" i="25"/>
  <c r="S6" i="25"/>
  <c r="R6" i="25"/>
  <c r="Q6" i="25"/>
  <c r="P6" i="25"/>
  <c r="O6" i="25"/>
  <c r="N6" i="25"/>
  <c r="M6" i="25"/>
  <c r="L6" i="25"/>
  <c r="K6" i="25"/>
  <c r="J6" i="25"/>
  <c r="I6" i="25"/>
  <c r="H6" i="25"/>
  <c r="G6" i="25"/>
  <c r="F6" i="25"/>
  <c r="E6" i="25"/>
  <c r="D6" i="25"/>
  <c r="C6" i="25"/>
  <c r="B6" i="25"/>
  <c r="AF5" i="25"/>
  <c r="AE5" i="25"/>
  <c r="AD5" i="25"/>
  <c r="AC5" i="25"/>
  <c r="AB5" i="25"/>
  <c r="AA5" i="25"/>
  <c r="Z5" i="25"/>
  <c r="Y5" i="25"/>
  <c r="X5" i="25"/>
  <c r="W5" i="25"/>
  <c r="V5" i="25"/>
  <c r="U5" i="25"/>
  <c r="T5" i="25"/>
  <c r="S5" i="25"/>
  <c r="R5" i="25"/>
  <c r="Q5" i="25"/>
  <c r="P5" i="25"/>
  <c r="O5" i="25"/>
  <c r="N5" i="25"/>
  <c r="M5" i="25"/>
  <c r="L5" i="25"/>
  <c r="K5" i="25"/>
  <c r="J5" i="25"/>
  <c r="I5" i="25"/>
  <c r="H5" i="25"/>
  <c r="G5" i="25"/>
  <c r="F5" i="25"/>
  <c r="E5" i="25"/>
  <c r="D5" i="25"/>
  <c r="C5" i="25"/>
  <c r="B5" i="25"/>
  <c r="AF4" i="25"/>
  <c r="AE4" i="25"/>
  <c r="AD4" i="25"/>
  <c r="AC4" i="25"/>
  <c r="AB4" i="25"/>
  <c r="AA4" i="25"/>
  <c r="Z4" i="25"/>
  <c r="Y4" i="25"/>
  <c r="X4" i="25"/>
  <c r="W4" i="25"/>
  <c r="V4" i="25"/>
  <c r="U4" i="25"/>
  <c r="T4" i="25"/>
  <c r="S4" i="25"/>
  <c r="R4" i="25"/>
  <c r="Q4" i="25"/>
  <c r="P4" i="25"/>
  <c r="O4" i="25"/>
  <c r="N4" i="25"/>
  <c r="M4" i="25"/>
  <c r="L4" i="25"/>
  <c r="K4" i="25"/>
  <c r="J4" i="25"/>
  <c r="I4" i="25"/>
  <c r="H4" i="25"/>
  <c r="G4" i="25"/>
  <c r="F4" i="25"/>
  <c r="E4" i="25"/>
  <c r="D4" i="25"/>
  <c r="C4" i="25"/>
  <c r="B4"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D3" i="25"/>
  <c r="C3" i="25"/>
  <c r="B3" i="25"/>
  <c r="AF2" i="25"/>
  <c r="AE2" i="25"/>
  <c r="AD2" i="25"/>
  <c r="AC2" i="25"/>
  <c r="AB2" i="25"/>
  <c r="AA2" i="25"/>
  <c r="Z2" i="25"/>
  <c r="Y2" i="25"/>
  <c r="X2" i="25"/>
  <c r="W2" i="25"/>
  <c r="V2" i="25"/>
  <c r="U2" i="25"/>
  <c r="T2" i="25"/>
  <c r="S2" i="25"/>
  <c r="R2" i="25"/>
  <c r="Q2" i="25"/>
  <c r="P2" i="25"/>
  <c r="O2" i="25"/>
  <c r="N2" i="25"/>
  <c r="M2" i="25"/>
  <c r="L2" i="25"/>
  <c r="K2" i="25"/>
  <c r="J2" i="25"/>
  <c r="I2" i="25"/>
  <c r="H2" i="25"/>
  <c r="G2" i="25"/>
  <c r="F2" i="25"/>
  <c r="E2" i="25"/>
  <c r="D2" i="25"/>
  <c r="C2" i="25"/>
  <c r="B2" i="25"/>
  <c r="AF11" i="24"/>
  <c r="AE11" i="24"/>
  <c r="AD11" i="24"/>
  <c r="AC11" i="24"/>
  <c r="AB11" i="24"/>
  <c r="AA11" i="24"/>
  <c r="Z11" i="24"/>
  <c r="Y11" i="24"/>
  <c r="X11" i="24"/>
  <c r="W11" i="24"/>
  <c r="V11" i="24"/>
  <c r="U11" i="24"/>
  <c r="T11" i="24"/>
  <c r="S11" i="24"/>
  <c r="R11" i="24"/>
  <c r="Q11" i="24"/>
  <c r="P11" i="24"/>
  <c r="O11" i="24"/>
  <c r="N11" i="24"/>
  <c r="M11" i="24"/>
  <c r="L11" i="24"/>
  <c r="K11" i="24"/>
  <c r="J11" i="24"/>
  <c r="I11" i="24"/>
  <c r="H11" i="24"/>
  <c r="G11" i="24"/>
  <c r="F11" i="24"/>
  <c r="E11" i="24"/>
  <c r="D11" i="24"/>
  <c r="C11" i="24"/>
  <c r="B11" i="24"/>
  <c r="AF10" i="24"/>
  <c r="AE10" i="24"/>
  <c r="AD10" i="24"/>
  <c r="AC10" i="24"/>
  <c r="AB10" i="24"/>
  <c r="AA10" i="24"/>
  <c r="Z10" i="24"/>
  <c r="Y10" i="24"/>
  <c r="X10" i="24"/>
  <c r="W10" i="24"/>
  <c r="V10" i="24"/>
  <c r="U10" i="24"/>
  <c r="T10" i="24"/>
  <c r="S10" i="24"/>
  <c r="R10" i="24"/>
  <c r="Q10" i="24"/>
  <c r="P10" i="24"/>
  <c r="O10" i="24"/>
  <c r="N10" i="24"/>
  <c r="M10" i="24"/>
  <c r="L10" i="24"/>
  <c r="K10" i="24"/>
  <c r="J10" i="24"/>
  <c r="I10" i="24"/>
  <c r="H10" i="24"/>
  <c r="G10" i="24"/>
  <c r="F10" i="24"/>
  <c r="E10" i="24"/>
  <c r="D10" i="24"/>
  <c r="C10" i="24"/>
  <c r="B10" i="24"/>
  <c r="AF9" i="24"/>
  <c r="AE9" i="24"/>
  <c r="AD9" i="24"/>
  <c r="AC9" i="24"/>
  <c r="AB9" i="24"/>
  <c r="AA9" i="24"/>
  <c r="Z9" i="24"/>
  <c r="Y9" i="24"/>
  <c r="X9" i="24"/>
  <c r="W9" i="24"/>
  <c r="V9" i="24"/>
  <c r="U9" i="24"/>
  <c r="T9" i="24"/>
  <c r="S9" i="24"/>
  <c r="R9" i="24"/>
  <c r="Q9" i="24"/>
  <c r="P9" i="24"/>
  <c r="O9" i="24"/>
  <c r="N9" i="24"/>
  <c r="M9" i="24"/>
  <c r="L9" i="24"/>
  <c r="K9" i="24"/>
  <c r="J9" i="24"/>
  <c r="I9" i="24"/>
  <c r="H9" i="24"/>
  <c r="G9" i="24"/>
  <c r="F9" i="24"/>
  <c r="E9" i="24"/>
  <c r="D9" i="24"/>
  <c r="C9" i="24"/>
  <c r="B9" i="24"/>
  <c r="AF8" i="24"/>
  <c r="AE8" i="24"/>
  <c r="AD8" i="24"/>
  <c r="AC8" i="24"/>
  <c r="AB8" i="24"/>
  <c r="AA8" i="24"/>
  <c r="Z8" i="24"/>
  <c r="Y8" i="24"/>
  <c r="X8" i="24"/>
  <c r="W8" i="24"/>
  <c r="V8" i="24"/>
  <c r="U8" i="24"/>
  <c r="T8" i="24"/>
  <c r="S8" i="24"/>
  <c r="R8" i="24"/>
  <c r="Q8" i="24"/>
  <c r="P8" i="24"/>
  <c r="O8" i="24"/>
  <c r="N8" i="24"/>
  <c r="M8" i="24"/>
  <c r="L8" i="24"/>
  <c r="K8" i="24"/>
  <c r="J8" i="24"/>
  <c r="I8" i="24"/>
  <c r="H8" i="24"/>
  <c r="G8" i="24"/>
  <c r="F8" i="24"/>
  <c r="E8" i="24"/>
  <c r="D8" i="24"/>
  <c r="C8" i="24"/>
  <c r="B8" i="24"/>
  <c r="AF7" i="24"/>
  <c r="AE7" i="24"/>
  <c r="AD7" i="24"/>
  <c r="AC7" i="24"/>
  <c r="AB7" i="24"/>
  <c r="AA7" i="24"/>
  <c r="Z7" i="24"/>
  <c r="Y7" i="24"/>
  <c r="X7" i="24"/>
  <c r="W7" i="24"/>
  <c r="V7" i="24"/>
  <c r="U7" i="24"/>
  <c r="T7" i="24"/>
  <c r="S7" i="24"/>
  <c r="R7" i="24"/>
  <c r="Q7" i="24"/>
  <c r="P7" i="24"/>
  <c r="O7" i="24"/>
  <c r="N7" i="24"/>
  <c r="M7" i="24"/>
  <c r="L7" i="24"/>
  <c r="K7" i="24"/>
  <c r="J7" i="24"/>
  <c r="I7" i="24"/>
  <c r="H7" i="24"/>
  <c r="G7" i="24"/>
  <c r="F7" i="24"/>
  <c r="E7" i="24"/>
  <c r="D7" i="24"/>
  <c r="C7" i="24"/>
  <c r="B7" i="24"/>
  <c r="AF6" i="24"/>
  <c r="AE6" i="24"/>
  <c r="AD6" i="24"/>
  <c r="AC6" i="24"/>
  <c r="AB6" i="24"/>
  <c r="AA6" i="24"/>
  <c r="Z6" i="24"/>
  <c r="Y6" i="24"/>
  <c r="X6" i="24"/>
  <c r="W6" i="24"/>
  <c r="V6" i="24"/>
  <c r="U6" i="24"/>
  <c r="T6" i="24"/>
  <c r="S6" i="24"/>
  <c r="R6" i="24"/>
  <c r="Q6" i="24"/>
  <c r="P6" i="24"/>
  <c r="O6" i="24"/>
  <c r="N6" i="24"/>
  <c r="M6" i="24"/>
  <c r="L6" i="24"/>
  <c r="K6" i="24"/>
  <c r="J6" i="24"/>
  <c r="I6" i="24"/>
  <c r="H6" i="24"/>
  <c r="G6" i="24"/>
  <c r="F6" i="24"/>
  <c r="E6" i="24"/>
  <c r="D6" i="24"/>
  <c r="C6" i="24"/>
  <c r="B6" i="24"/>
  <c r="AF5" i="24"/>
  <c r="AE5" i="24"/>
  <c r="AD5" i="24"/>
  <c r="AC5" i="24"/>
  <c r="AB5" i="24"/>
  <c r="AA5" i="24"/>
  <c r="Z5" i="24"/>
  <c r="Y5" i="24"/>
  <c r="X5" i="24"/>
  <c r="W5" i="24"/>
  <c r="V5" i="24"/>
  <c r="U5" i="24"/>
  <c r="T5" i="24"/>
  <c r="S5" i="24"/>
  <c r="R5" i="24"/>
  <c r="Q5" i="24"/>
  <c r="P5" i="24"/>
  <c r="O5" i="24"/>
  <c r="N5" i="24"/>
  <c r="M5" i="24"/>
  <c r="L5" i="24"/>
  <c r="K5" i="24"/>
  <c r="J5" i="24"/>
  <c r="I5" i="24"/>
  <c r="H5" i="24"/>
  <c r="G5" i="24"/>
  <c r="F5" i="24"/>
  <c r="E5" i="24"/>
  <c r="D5" i="24"/>
  <c r="C5" i="24"/>
  <c r="B5" i="24"/>
  <c r="AF4" i="24"/>
  <c r="AE4" i="24"/>
  <c r="AD4" i="24"/>
  <c r="AC4" i="24"/>
  <c r="AB4" i="24"/>
  <c r="AA4" i="24"/>
  <c r="Z4" i="24"/>
  <c r="Y4" i="24"/>
  <c r="X4" i="24"/>
  <c r="W4" i="24"/>
  <c r="V4" i="24"/>
  <c r="U4" i="24"/>
  <c r="T4" i="24"/>
  <c r="S4" i="24"/>
  <c r="R4" i="24"/>
  <c r="Q4" i="24"/>
  <c r="P4" i="24"/>
  <c r="O4" i="24"/>
  <c r="N4" i="24"/>
  <c r="M4" i="24"/>
  <c r="L4" i="24"/>
  <c r="K4" i="24"/>
  <c r="J4" i="24"/>
  <c r="I4" i="24"/>
  <c r="H4" i="24"/>
  <c r="G4" i="24"/>
  <c r="F4" i="24"/>
  <c r="E4" i="24"/>
  <c r="D4" i="24"/>
  <c r="C4" i="24"/>
  <c r="B4" i="24"/>
  <c r="AF3" i="24"/>
  <c r="AE3" i="24"/>
  <c r="AD3" i="24"/>
  <c r="AC3" i="24"/>
  <c r="AB3" i="24"/>
  <c r="AA3" i="24"/>
  <c r="Z3" i="24"/>
  <c r="Y3" i="24"/>
  <c r="X3" i="24"/>
  <c r="W3" i="24"/>
  <c r="V3" i="24"/>
  <c r="U3" i="24"/>
  <c r="T3" i="24"/>
  <c r="S3" i="24"/>
  <c r="R3" i="24"/>
  <c r="Q3" i="24"/>
  <c r="P3" i="24"/>
  <c r="O3" i="24"/>
  <c r="N3" i="24"/>
  <c r="M3" i="24"/>
  <c r="L3" i="24"/>
  <c r="K3" i="24"/>
  <c r="J3" i="24"/>
  <c r="I3" i="24"/>
  <c r="H3" i="24"/>
  <c r="G3" i="24"/>
  <c r="F3" i="24"/>
  <c r="E3" i="24"/>
  <c r="D3" i="24"/>
  <c r="C3" i="24"/>
  <c r="B3" i="24"/>
  <c r="AF2" i="24"/>
  <c r="AE2" i="24"/>
  <c r="AD2" i="24"/>
  <c r="AC2" i="24"/>
  <c r="AB2" i="24"/>
  <c r="AA2" i="24"/>
  <c r="Z2" i="24"/>
  <c r="Y2" i="24"/>
  <c r="X2" i="24"/>
  <c r="W2" i="24"/>
  <c r="V2" i="24"/>
  <c r="U2" i="24"/>
  <c r="T2" i="24"/>
  <c r="S2" i="24"/>
  <c r="R2" i="24"/>
  <c r="Q2" i="24"/>
  <c r="P2" i="24"/>
  <c r="O2" i="24"/>
  <c r="N2" i="24"/>
  <c r="M2" i="24"/>
  <c r="L2" i="24"/>
  <c r="K2" i="24"/>
  <c r="J2" i="24"/>
  <c r="I2" i="24"/>
  <c r="H2" i="24"/>
  <c r="G2" i="24"/>
  <c r="F2" i="24"/>
  <c r="E2" i="24"/>
  <c r="D2" i="24"/>
  <c r="C2" i="24"/>
  <c r="B2" i="24"/>
  <c r="AF11" i="23"/>
  <c r="AE11" i="23"/>
  <c r="AD11" i="23"/>
  <c r="AC11" i="23"/>
  <c r="AB11" i="23"/>
  <c r="AA11" i="23"/>
  <c r="Z11" i="23"/>
  <c r="Y11" i="23"/>
  <c r="X11" i="23"/>
  <c r="W11" i="23"/>
  <c r="V11" i="23"/>
  <c r="U11" i="23"/>
  <c r="T11" i="23"/>
  <c r="S11" i="23"/>
  <c r="R11" i="23"/>
  <c r="Q11" i="23"/>
  <c r="P11" i="23"/>
  <c r="O11" i="23"/>
  <c r="N11" i="23"/>
  <c r="M11" i="23"/>
  <c r="L11" i="23"/>
  <c r="K11" i="23"/>
  <c r="J11" i="23"/>
  <c r="I11" i="23"/>
  <c r="H11" i="23"/>
  <c r="G11" i="23"/>
  <c r="F11" i="23"/>
  <c r="E11" i="23"/>
  <c r="D11" i="23"/>
  <c r="C11" i="23"/>
  <c r="B11" i="23"/>
  <c r="AF10" i="23"/>
  <c r="AE10" i="23"/>
  <c r="AD10" i="23"/>
  <c r="AC10" i="23"/>
  <c r="AB10" i="23"/>
  <c r="AA10" i="23"/>
  <c r="Z10" i="23"/>
  <c r="Y10" i="23"/>
  <c r="X10" i="23"/>
  <c r="W10" i="23"/>
  <c r="V10" i="23"/>
  <c r="U10" i="23"/>
  <c r="T10" i="23"/>
  <c r="S10" i="23"/>
  <c r="R10" i="23"/>
  <c r="Q10" i="23"/>
  <c r="P10" i="23"/>
  <c r="O10" i="23"/>
  <c r="N10" i="23"/>
  <c r="M10" i="23"/>
  <c r="L10" i="23"/>
  <c r="K10" i="23"/>
  <c r="J10" i="23"/>
  <c r="I10" i="23"/>
  <c r="H10" i="23"/>
  <c r="G10" i="23"/>
  <c r="F10" i="23"/>
  <c r="E10" i="23"/>
  <c r="D10" i="23"/>
  <c r="C10" i="23"/>
  <c r="B10" i="23"/>
  <c r="AF9" i="23"/>
  <c r="AE9" i="23"/>
  <c r="AD9" i="23"/>
  <c r="AC9" i="23"/>
  <c r="AB9" i="23"/>
  <c r="AA9" i="23"/>
  <c r="Z9" i="23"/>
  <c r="Y9" i="23"/>
  <c r="X9" i="23"/>
  <c r="W9" i="23"/>
  <c r="V9" i="23"/>
  <c r="U9" i="23"/>
  <c r="T9" i="23"/>
  <c r="S9" i="23"/>
  <c r="R9" i="23"/>
  <c r="Q9" i="23"/>
  <c r="P9" i="23"/>
  <c r="O9" i="23"/>
  <c r="N9" i="23"/>
  <c r="M9" i="23"/>
  <c r="L9" i="23"/>
  <c r="K9" i="23"/>
  <c r="J9" i="23"/>
  <c r="I9" i="23"/>
  <c r="H9" i="23"/>
  <c r="G9" i="23"/>
  <c r="F9" i="23"/>
  <c r="E9" i="23"/>
  <c r="D9" i="23"/>
  <c r="C9" i="23"/>
  <c r="B9" i="23"/>
  <c r="AF8" i="23"/>
  <c r="AE8" i="23"/>
  <c r="AD8" i="23"/>
  <c r="AC8" i="23"/>
  <c r="AB8" i="23"/>
  <c r="AA8" i="23"/>
  <c r="Z8" i="23"/>
  <c r="Y8" i="23"/>
  <c r="X8" i="23"/>
  <c r="W8" i="23"/>
  <c r="V8" i="23"/>
  <c r="U8" i="23"/>
  <c r="T8" i="23"/>
  <c r="S8" i="23"/>
  <c r="R8" i="23"/>
  <c r="Q8" i="23"/>
  <c r="P8" i="23"/>
  <c r="O8" i="23"/>
  <c r="N8" i="23"/>
  <c r="M8" i="23"/>
  <c r="L8" i="23"/>
  <c r="K8" i="23"/>
  <c r="J8" i="23"/>
  <c r="I8" i="23"/>
  <c r="H8" i="23"/>
  <c r="G8" i="23"/>
  <c r="F8" i="23"/>
  <c r="E8" i="23"/>
  <c r="D8" i="23"/>
  <c r="C8" i="23"/>
  <c r="B8" i="23"/>
  <c r="AF7" i="23"/>
  <c r="AE7" i="23"/>
  <c r="AD7" i="23"/>
  <c r="AC7" i="23"/>
  <c r="AB7" i="23"/>
  <c r="AA7" i="23"/>
  <c r="Z7" i="23"/>
  <c r="Y7" i="23"/>
  <c r="X7" i="23"/>
  <c r="W7" i="23"/>
  <c r="V7" i="23"/>
  <c r="U7" i="23"/>
  <c r="T7" i="23"/>
  <c r="S7" i="23"/>
  <c r="R7" i="23"/>
  <c r="Q7" i="23"/>
  <c r="P7" i="23"/>
  <c r="O7" i="23"/>
  <c r="N7" i="23"/>
  <c r="M7" i="23"/>
  <c r="L7" i="23"/>
  <c r="K7" i="23"/>
  <c r="J7" i="23"/>
  <c r="I7" i="23"/>
  <c r="H7" i="23"/>
  <c r="G7" i="23"/>
  <c r="F7" i="23"/>
  <c r="E7" i="23"/>
  <c r="D7" i="23"/>
  <c r="C7" i="23"/>
  <c r="B7" i="23"/>
  <c r="AF6" i="23"/>
  <c r="AE6" i="23"/>
  <c r="AD6" i="23"/>
  <c r="AC6" i="23"/>
  <c r="AB6" i="23"/>
  <c r="AA6" i="23"/>
  <c r="Z6" i="23"/>
  <c r="Y6" i="23"/>
  <c r="X6" i="23"/>
  <c r="W6" i="23"/>
  <c r="V6" i="23"/>
  <c r="U6" i="23"/>
  <c r="T6" i="23"/>
  <c r="S6" i="23"/>
  <c r="R6" i="23"/>
  <c r="Q6" i="23"/>
  <c r="P6" i="23"/>
  <c r="O6" i="23"/>
  <c r="N6" i="23"/>
  <c r="M6" i="23"/>
  <c r="L6" i="23"/>
  <c r="K6" i="23"/>
  <c r="J6" i="23"/>
  <c r="I6" i="23"/>
  <c r="H6" i="23"/>
  <c r="G6" i="23"/>
  <c r="F6" i="23"/>
  <c r="E6" i="23"/>
  <c r="D6" i="23"/>
  <c r="C6" i="23"/>
  <c r="B6" i="23"/>
  <c r="AF5" i="23"/>
  <c r="AE5" i="23"/>
  <c r="AD5" i="23"/>
  <c r="AC5" i="23"/>
  <c r="AB5" i="23"/>
  <c r="AA5" i="23"/>
  <c r="Z5" i="23"/>
  <c r="Y5" i="23"/>
  <c r="X5" i="23"/>
  <c r="W5" i="23"/>
  <c r="V5" i="23"/>
  <c r="U5" i="23"/>
  <c r="T5" i="23"/>
  <c r="S5" i="23"/>
  <c r="R5" i="23"/>
  <c r="Q5" i="23"/>
  <c r="P5" i="23"/>
  <c r="O5" i="23"/>
  <c r="N5" i="23"/>
  <c r="M5" i="23"/>
  <c r="L5" i="23"/>
  <c r="K5" i="23"/>
  <c r="J5" i="23"/>
  <c r="I5" i="23"/>
  <c r="H5" i="23"/>
  <c r="G5" i="23"/>
  <c r="F5" i="23"/>
  <c r="E5" i="23"/>
  <c r="D5" i="23"/>
  <c r="C5" i="23"/>
  <c r="B5" i="23"/>
  <c r="AF4" i="23"/>
  <c r="AE4" i="23"/>
  <c r="AD4" i="23"/>
  <c r="AC4" i="23"/>
  <c r="AB4" i="23"/>
  <c r="AA4" i="23"/>
  <c r="Z4" i="23"/>
  <c r="Y4" i="23"/>
  <c r="X4" i="23"/>
  <c r="W4" i="23"/>
  <c r="V4" i="23"/>
  <c r="U4" i="23"/>
  <c r="T4" i="23"/>
  <c r="S4" i="23"/>
  <c r="R4" i="23"/>
  <c r="Q4" i="23"/>
  <c r="P4" i="23"/>
  <c r="O4" i="23"/>
  <c r="N4" i="23"/>
  <c r="M4" i="23"/>
  <c r="L4" i="23"/>
  <c r="K4" i="23"/>
  <c r="J4" i="23"/>
  <c r="I4" i="23"/>
  <c r="H4" i="23"/>
  <c r="G4" i="23"/>
  <c r="F4" i="23"/>
  <c r="E4" i="23"/>
  <c r="D4" i="23"/>
  <c r="C4" i="23"/>
  <c r="B4" i="23"/>
  <c r="AF3" i="23"/>
  <c r="AE3" i="23"/>
  <c r="AD3" i="23"/>
  <c r="AC3" i="23"/>
  <c r="AB3" i="23"/>
  <c r="AA3" i="23"/>
  <c r="Z3" i="23"/>
  <c r="Y3" i="23"/>
  <c r="X3" i="23"/>
  <c r="W3" i="23"/>
  <c r="V3" i="23"/>
  <c r="U3" i="23"/>
  <c r="T3" i="23"/>
  <c r="S3" i="23"/>
  <c r="R3" i="23"/>
  <c r="Q3" i="23"/>
  <c r="P3" i="23"/>
  <c r="O3" i="23"/>
  <c r="N3" i="23"/>
  <c r="M3" i="23"/>
  <c r="L3" i="23"/>
  <c r="K3" i="23"/>
  <c r="J3" i="23"/>
  <c r="I3" i="23"/>
  <c r="H3" i="23"/>
  <c r="G3" i="23"/>
  <c r="F3" i="23"/>
  <c r="E3" i="23"/>
  <c r="D3" i="23"/>
  <c r="C3" i="23"/>
  <c r="B3" i="23"/>
  <c r="AF2" i="23"/>
  <c r="AE2" i="23"/>
  <c r="AD2" i="23"/>
  <c r="AC2" i="23"/>
  <c r="AB2" i="23"/>
  <c r="AA2" i="23"/>
  <c r="Z2" i="23"/>
  <c r="Y2" i="23"/>
  <c r="X2" i="23"/>
  <c r="W2" i="23"/>
  <c r="V2" i="23"/>
  <c r="U2" i="23"/>
  <c r="T2" i="23"/>
  <c r="S2" i="23"/>
  <c r="R2" i="23"/>
  <c r="Q2" i="23"/>
  <c r="P2" i="23"/>
  <c r="O2" i="23"/>
  <c r="N2" i="23"/>
  <c r="M2" i="23"/>
  <c r="L2" i="23"/>
  <c r="K2" i="23"/>
  <c r="J2" i="23"/>
  <c r="I2" i="23"/>
  <c r="H2" i="23"/>
  <c r="G2" i="23"/>
  <c r="F2" i="23"/>
  <c r="E2" i="23"/>
  <c r="D2" i="23"/>
  <c r="C2" i="23"/>
  <c r="B2" i="23"/>
  <c r="AF10" i="13"/>
  <c r="AE10" i="13"/>
  <c r="AD10" i="13"/>
  <c r="AC10" i="13"/>
  <c r="AB10" i="13"/>
  <c r="AA10" i="13"/>
  <c r="Z10" i="13"/>
  <c r="Y10" i="13"/>
  <c r="X10" i="13"/>
  <c r="W10" i="13"/>
  <c r="V10" i="13"/>
  <c r="U10" i="13"/>
  <c r="T10" i="13"/>
  <c r="S10" i="13"/>
  <c r="R10" i="13"/>
  <c r="Q10" i="13"/>
  <c r="P10" i="13"/>
  <c r="O10" i="13"/>
  <c r="N10" i="13"/>
  <c r="M10" i="13"/>
  <c r="L10" i="13"/>
  <c r="K10" i="13"/>
  <c r="J10" i="13"/>
  <c r="I10" i="13"/>
  <c r="H10" i="13"/>
  <c r="G10" i="13"/>
  <c r="F10" i="13"/>
  <c r="E10" i="13"/>
  <c r="D10" i="13"/>
  <c r="C10" i="13"/>
  <c r="B10" i="13"/>
  <c r="AF10" i="12"/>
  <c r="AE10" i="12"/>
  <c r="AD10" i="12"/>
  <c r="AC10"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F11" i="18"/>
  <c r="AE11" i="18"/>
  <c r="AD11" i="18"/>
  <c r="AC11" i="18"/>
  <c r="AB11" i="18"/>
  <c r="AA11" i="18"/>
  <c r="Z11" i="18"/>
  <c r="Y11" i="18"/>
  <c r="X11" i="18"/>
  <c r="W11" i="18"/>
  <c r="V11" i="18"/>
  <c r="U11" i="18"/>
  <c r="T11" i="18"/>
  <c r="S11" i="18"/>
  <c r="R11" i="18"/>
  <c r="Q11" i="18"/>
  <c r="P11" i="18"/>
  <c r="O11" i="18"/>
  <c r="N11" i="18"/>
  <c r="M11" i="18"/>
  <c r="L11" i="18"/>
  <c r="K11" i="18"/>
  <c r="J11" i="18"/>
  <c r="I11" i="18"/>
  <c r="H11" i="18"/>
  <c r="G11" i="18"/>
  <c r="F11" i="18"/>
  <c r="E11" i="18"/>
  <c r="D11" i="18"/>
  <c r="C11" i="18"/>
  <c r="B11" i="18"/>
  <c r="AF10" i="18"/>
  <c r="AF40" i="53" s="1"/>
  <c r="AE10" i="18"/>
  <c r="AE40" i="53" s="1"/>
  <c r="AD10" i="18"/>
  <c r="AD40" i="53" s="1"/>
  <c r="AC10" i="18"/>
  <c r="AC40" i="53" s="1"/>
  <c r="AB10" i="18"/>
  <c r="AB40" i="53" s="1"/>
  <c r="AA10" i="18"/>
  <c r="AA40" i="53" s="1"/>
  <c r="Z10" i="18"/>
  <c r="Z40" i="53" s="1"/>
  <c r="Y10" i="18"/>
  <c r="Y40" i="53" s="1"/>
  <c r="X10" i="18"/>
  <c r="X40" i="53" s="1"/>
  <c r="W10" i="18"/>
  <c r="W40" i="53" s="1"/>
  <c r="V10" i="18"/>
  <c r="V40" i="53" s="1"/>
  <c r="U10" i="18"/>
  <c r="U40" i="53" s="1"/>
  <c r="T10" i="18"/>
  <c r="T40" i="53" s="1"/>
  <c r="S10" i="18"/>
  <c r="S40" i="53" s="1"/>
  <c r="R10" i="18"/>
  <c r="R40" i="53" s="1"/>
  <c r="Q10" i="18"/>
  <c r="Q40" i="53" s="1"/>
  <c r="P10" i="18"/>
  <c r="P40" i="53" s="1"/>
  <c r="O10" i="18"/>
  <c r="O40" i="53" s="1"/>
  <c r="N10" i="18"/>
  <c r="N40" i="53" s="1"/>
  <c r="M10" i="18"/>
  <c r="M40" i="53" s="1"/>
  <c r="L10" i="18"/>
  <c r="L40" i="53" s="1"/>
  <c r="K10" i="18"/>
  <c r="K40" i="53" s="1"/>
  <c r="J10" i="18"/>
  <c r="J40" i="53" s="1"/>
  <c r="I10" i="18"/>
  <c r="I40" i="53" s="1"/>
  <c r="H10" i="18"/>
  <c r="H40" i="53" s="1"/>
  <c r="G10" i="18"/>
  <c r="G40" i="53" s="1"/>
  <c r="F10" i="18"/>
  <c r="F40" i="53" s="1"/>
  <c r="E10" i="18"/>
  <c r="E40" i="53" s="1"/>
  <c r="D10" i="18"/>
  <c r="D40" i="53" s="1"/>
  <c r="C10" i="18"/>
  <c r="C40" i="53" s="1"/>
  <c r="C45" i="53" s="1"/>
  <c r="B10" i="18"/>
  <c r="B40" i="53" s="1"/>
  <c r="AF9" i="18"/>
  <c r="AE9" i="18"/>
  <c r="AD9" i="18"/>
  <c r="AC9" i="18"/>
  <c r="AB9" i="18"/>
  <c r="AA9" i="18"/>
  <c r="Z9" i="18"/>
  <c r="Y9" i="18"/>
  <c r="X9" i="18"/>
  <c r="W9" i="18"/>
  <c r="V9" i="18"/>
  <c r="U9" i="18"/>
  <c r="T9" i="18"/>
  <c r="S9" i="18"/>
  <c r="R9" i="18"/>
  <c r="Q9" i="18"/>
  <c r="P9" i="18"/>
  <c r="O9" i="18"/>
  <c r="N9" i="18"/>
  <c r="M9" i="18"/>
  <c r="L9" i="18"/>
  <c r="K9" i="18"/>
  <c r="J9" i="18"/>
  <c r="I9" i="18"/>
  <c r="H9" i="18"/>
  <c r="G9" i="18"/>
  <c r="F9" i="18"/>
  <c r="E9" i="18"/>
  <c r="D9" i="18"/>
  <c r="C9" i="18"/>
  <c r="B9" i="18"/>
  <c r="AF8" i="18"/>
  <c r="AE8" i="18"/>
  <c r="AD8" i="18"/>
  <c r="AC8" i="18"/>
  <c r="AB8" i="18"/>
  <c r="AA8" i="18"/>
  <c r="Z8" i="18"/>
  <c r="Y8" i="18"/>
  <c r="X8" i="18"/>
  <c r="W8" i="18"/>
  <c r="V8" i="18"/>
  <c r="U8" i="18"/>
  <c r="T8" i="18"/>
  <c r="S8" i="18"/>
  <c r="R8" i="18"/>
  <c r="Q8" i="18"/>
  <c r="P8" i="18"/>
  <c r="O8" i="18"/>
  <c r="N8" i="18"/>
  <c r="M8" i="18"/>
  <c r="L8" i="18"/>
  <c r="K8" i="18"/>
  <c r="J8" i="18"/>
  <c r="I8" i="18"/>
  <c r="H8" i="18"/>
  <c r="G8" i="18"/>
  <c r="F8" i="18"/>
  <c r="E8" i="18"/>
  <c r="D8" i="18"/>
  <c r="C8" i="18"/>
  <c r="B8" i="18"/>
  <c r="AF7" i="18"/>
  <c r="AF58" i="53" s="1"/>
  <c r="AE7" i="18"/>
  <c r="AE58" i="53" s="1"/>
  <c r="AD7" i="18"/>
  <c r="AD58" i="53" s="1"/>
  <c r="AC7" i="18"/>
  <c r="AC58" i="53" s="1"/>
  <c r="AB7" i="18"/>
  <c r="AB58" i="53" s="1"/>
  <c r="AA7" i="18"/>
  <c r="AA58" i="53" s="1"/>
  <c r="Z7" i="18"/>
  <c r="Z58" i="53" s="1"/>
  <c r="Y7" i="18"/>
  <c r="Y58" i="53" s="1"/>
  <c r="X7" i="18"/>
  <c r="X58" i="53" s="1"/>
  <c r="W7" i="18"/>
  <c r="W58" i="53" s="1"/>
  <c r="V7" i="18"/>
  <c r="V58" i="53" s="1"/>
  <c r="U7" i="18"/>
  <c r="U58" i="53" s="1"/>
  <c r="T7" i="18"/>
  <c r="T58" i="53" s="1"/>
  <c r="S7" i="18"/>
  <c r="S58" i="53" s="1"/>
  <c r="R7" i="18"/>
  <c r="R58" i="53" s="1"/>
  <c r="Q7" i="18"/>
  <c r="Q58" i="53" s="1"/>
  <c r="P7" i="18"/>
  <c r="P58" i="53" s="1"/>
  <c r="O7" i="18"/>
  <c r="O58" i="53" s="1"/>
  <c r="N7" i="18"/>
  <c r="N58" i="53" s="1"/>
  <c r="M7" i="18"/>
  <c r="M58" i="53" s="1"/>
  <c r="L7" i="18"/>
  <c r="L58" i="53" s="1"/>
  <c r="K7" i="18"/>
  <c r="K58" i="53" s="1"/>
  <c r="J7" i="18"/>
  <c r="J58" i="53" s="1"/>
  <c r="I7" i="18"/>
  <c r="I58" i="53" s="1"/>
  <c r="H7" i="18"/>
  <c r="H58" i="53" s="1"/>
  <c r="G7" i="18"/>
  <c r="G58" i="53" s="1"/>
  <c r="F7" i="18"/>
  <c r="F58" i="53" s="1"/>
  <c r="E7" i="18"/>
  <c r="E58" i="53" s="1"/>
  <c r="D7" i="18"/>
  <c r="D58" i="53" s="1"/>
  <c r="C7" i="18"/>
  <c r="C58" i="53" s="1"/>
  <c r="C63" i="53" s="1"/>
  <c r="B7" i="18"/>
  <c r="B58" i="53" s="1"/>
  <c r="AF6" i="18"/>
  <c r="AE6" i="18"/>
  <c r="AD6" i="18"/>
  <c r="AC6" i="18"/>
  <c r="AB6" i="18"/>
  <c r="AA6" i="18"/>
  <c r="Z6" i="18"/>
  <c r="Y6" i="18"/>
  <c r="X6" i="18"/>
  <c r="W6" i="18"/>
  <c r="V6" i="18"/>
  <c r="U6" i="18"/>
  <c r="T6" i="18"/>
  <c r="S6" i="18"/>
  <c r="R6" i="18"/>
  <c r="Q6" i="18"/>
  <c r="P6" i="18"/>
  <c r="O6" i="18"/>
  <c r="N6" i="18"/>
  <c r="M6" i="18"/>
  <c r="L6" i="18"/>
  <c r="K6" i="18"/>
  <c r="J6" i="18"/>
  <c r="I6" i="18"/>
  <c r="H6" i="18"/>
  <c r="G6" i="18"/>
  <c r="F6" i="18"/>
  <c r="E6" i="18"/>
  <c r="D6" i="18"/>
  <c r="C6" i="18"/>
  <c r="B6" i="18"/>
  <c r="AF5" i="18"/>
  <c r="AE5" i="18"/>
  <c r="AD5" i="18"/>
  <c r="AC5" i="18"/>
  <c r="AB5" i="18"/>
  <c r="AA5" i="18"/>
  <c r="Z5" i="18"/>
  <c r="Y5" i="18"/>
  <c r="X5" i="18"/>
  <c r="W5" i="18"/>
  <c r="V5" i="18"/>
  <c r="U5" i="18"/>
  <c r="T5" i="18"/>
  <c r="S5" i="18"/>
  <c r="R5" i="18"/>
  <c r="Q5" i="18"/>
  <c r="P5" i="18"/>
  <c r="O5" i="18"/>
  <c r="N5" i="18"/>
  <c r="M5" i="18"/>
  <c r="L5" i="18"/>
  <c r="K5" i="18"/>
  <c r="J5" i="18"/>
  <c r="I5" i="18"/>
  <c r="H5" i="18"/>
  <c r="G5" i="18"/>
  <c r="F5" i="18"/>
  <c r="E5" i="18"/>
  <c r="D5" i="18"/>
  <c r="C5" i="18"/>
  <c r="B5" i="18"/>
  <c r="AF4" i="18"/>
  <c r="AF22" i="53" s="1"/>
  <c r="AE4" i="18"/>
  <c r="AE22" i="53" s="1"/>
  <c r="AD4" i="18"/>
  <c r="AD22" i="53" s="1"/>
  <c r="AC4" i="18"/>
  <c r="AC22" i="53" s="1"/>
  <c r="AB4" i="18"/>
  <c r="AB22" i="53" s="1"/>
  <c r="AA4" i="18"/>
  <c r="AA22" i="53" s="1"/>
  <c r="Z4" i="18"/>
  <c r="Z22" i="53" s="1"/>
  <c r="Y4" i="18"/>
  <c r="Y22" i="53" s="1"/>
  <c r="X4" i="18"/>
  <c r="X22" i="53" s="1"/>
  <c r="W4" i="18"/>
  <c r="W22" i="53" s="1"/>
  <c r="V4" i="18"/>
  <c r="V22" i="53" s="1"/>
  <c r="U4" i="18"/>
  <c r="U22" i="53" s="1"/>
  <c r="T4" i="18"/>
  <c r="T22" i="53" s="1"/>
  <c r="S4" i="18"/>
  <c r="S22" i="53" s="1"/>
  <c r="R4" i="18"/>
  <c r="R22" i="53" s="1"/>
  <c r="Q4" i="18"/>
  <c r="Q22" i="53" s="1"/>
  <c r="P4" i="18"/>
  <c r="P22" i="53" s="1"/>
  <c r="O4" i="18"/>
  <c r="O22" i="53" s="1"/>
  <c r="N4" i="18"/>
  <c r="N22" i="53" s="1"/>
  <c r="M4" i="18"/>
  <c r="M22" i="53" s="1"/>
  <c r="L4" i="18"/>
  <c r="L22" i="53" s="1"/>
  <c r="K4" i="18"/>
  <c r="K22" i="53" s="1"/>
  <c r="J4" i="18"/>
  <c r="J22" i="53" s="1"/>
  <c r="I4" i="18"/>
  <c r="I22" i="53" s="1"/>
  <c r="H4" i="18"/>
  <c r="H22" i="53" s="1"/>
  <c r="G4" i="18"/>
  <c r="G22" i="53" s="1"/>
  <c r="F4" i="18"/>
  <c r="F22" i="53" s="1"/>
  <c r="E4" i="18"/>
  <c r="E22" i="53" s="1"/>
  <c r="D4" i="18"/>
  <c r="D22" i="53" s="1"/>
  <c r="C4" i="18"/>
  <c r="C22" i="53" s="1"/>
  <c r="B4" i="18"/>
  <c r="B22" i="53" s="1"/>
  <c r="AF3" i="18"/>
  <c r="AE3" i="18"/>
  <c r="AD3" i="18"/>
  <c r="AC3" i="18"/>
  <c r="AB3" i="18"/>
  <c r="AA3" i="18"/>
  <c r="Z3" i="18"/>
  <c r="Y3" i="18"/>
  <c r="X3" i="18"/>
  <c r="W3" i="18"/>
  <c r="V3" i="18"/>
  <c r="U3" i="18"/>
  <c r="T3" i="18"/>
  <c r="S3" i="18"/>
  <c r="R3" i="18"/>
  <c r="Q3" i="18"/>
  <c r="P3" i="18"/>
  <c r="O3" i="18"/>
  <c r="N3" i="18"/>
  <c r="M3" i="18"/>
  <c r="L3" i="18"/>
  <c r="K3" i="18"/>
  <c r="J3" i="18"/>
  <c r="I3" i="18"/>
  <c r="H3" i="18"/>
  <c r="G3" i="18"/>
  <c r="F3" i="18"/>
  <c r="E3" i="18"/>
  <c r="D3" i="18"/>
  <c r="C3" i="18"/>
  <c r="B3" i="18"/>
  <c r="AF2" i="18"/>
  <c r="AF4" i="53" s="1"/>
  <c r="AE2" i="18"/>
  <c r="AE4" i="53" s="1"/>
  <c r="AD2" i="18"/>
  <c r="AD4" i="53" s="1"/>
  <c r="AC2" i="18"/>
  <c r="AC4" i="53" s="1"/>
  <c r="AB2" i="18"/>
  <c r="AB4" i="53" s="1"/>
  <c r="AA2" i="18"/>
  <c r="AA4" i="53" s="1"/>
  <c r="Z2" i="18"/>
  <c r="Z4" i="53" s="1"/>
  <c r="Y2" i="18"/>
  <c r="Y4" i="53" s="1"/>
  <c r="X2" i="18"/>
  <c r="X4" i="53" s="1"/>
  <c r="W2" i="18"/>
  <c r="W4" i="53" s="1"/>
  <c r="V2" i="18"/>
  <c r="V4" i="53" s="1"/>
  <c r="U2" i="18"/>
  <c r="U4" i="53" s="1"/>
  <c r="T2" i="18"/>
  <c r="T4" i="53" s="1"/>
  <c r="S2" i="18"/>
  <c r="S4" i="53" s="1"/>
  <c r="R2" i="18"/>
  <c r="R4" i="53" s="1"/>
  <c r="Q2" i="18"/>
  <c r="Q4" i="53" s="1"/>
  <c r="P2" i="18"/>
  <c r="P4" i="53" s="1"/>
  <c r="O2" i="18"/>
  <c r="O4" i="53" s="1"/>
  <c r="N2" i="18"/>
  <c r="N4" i="53" s="1"/>
  <c r="M2" i="18"/>
  <c r="M4" i="53" s="1"/>
  <c r="L2" i="18"/>
  <c r="L4" i="53" s="1"/>
  <c r="K2" i="18"/>
  <c r="K4" i="53" s="1"/>
  <c r="J2" i="18"/>
  <c r="J4" i="53" s="1"/>
  <c r="I2" i="18"/>
  <c r="I4" i="53" s="1"/>
  <c r="H2" i="18"/>
  <c r="H4" i="53" s="1"/>
  <c r="G2" i="18"/>
  <c r="G4" i="53" s="1"/>
  <c r="F2" i="18"/>
  <c r="F4" i="53" s="1"/>
  <c r="E2" i="18"/>
  <c r="E4" i="53" s="1"/>
  <c r="D2" i="18"/>
  <c r="D4" i="53" s="1"/>
  <c r="C2" i="18"/>
  <c r="C4" i="53" s="1"/>
  <c r="B2" i="18"/>
  <c r="B4" i="53" s="1"/>
  <c r="I45" i="53" l="1"/>
  <c r="I49" i="53"/>
  <c r="H2" i="48"/>
  <c r="H9" i="53"/>
  <c r="H13" i="53"/>
  <c r="AF2" i="48"/>
  <c r="AF9" i="53"/>
  <c r="AF13" i="53" s="1"/>
  <c r="Z27" i="53"/>
  <c r="Z31" i="53" s="1"/>
  <c r="E63" i="53"/>
  <c r="E67" i="53" s="1"/>
  <c r="AC63" i="53"/>
  <c r="AC67" i="53"/>
  <c r="H45" i="53"/>
  <c r="H49" i="53"/>
  <c r="Q2" i="48"/>
  <c r="Q9" i="53"/>
  <c r="Q13" i="53" s="1"/>
  <c r="AA27" i="53"/>
  <c r="AA31" i="53"/>
  <c r="AD63" i="53"/>
  <c r="AD67" i="53"/>
  <c r="Q45" i="53"/>
  <c r="Y45" i="53"/>
  <c r="B2" i="48"/>
  <c r="B9" i="53"/>
  <c r="B13" i="53"/>
  <c r="J2" i="48"/>
  <c r="J9" i="53"/>
  <c r="R2" i="48"/>
  <c r="R9" i="53"/>
  <c r="Z2" i="48"/>
  <c r="Z9" i="53"/>
  <c r="Z13" i="53" s="1"/>
  <c r="D27" i="53"/>
  <c r="D31" i="53"/>
  <c r="L27" i="53"/>
  <c r="L31" i="53"/>
  <c r="T27" i="53"/>
  <c r="T31" i="53" s="1"/>
  <c r="AB27" i="53"/>
  <c r="AB31" i="53"/>
  <c r="G63" i="53"/>
  <c r="G67" i="53"/>
  <c r="O63" i="53"/>
  <c r="W63" i="53"/>
  <c r="W67" i="53" s="1"/>
  <c r="AE63" i="53"/>
  <c r="AE67" i="53"/>
  <c r="B45" i="53"/>
  <c r="B49" i="53"/>
  <c r="J45" i="53"/>
  <c r="J49" i="53"/>
  <c r="R45" i="53"/>
  <c r="R49" i="53" s="1"/>
  <c r="Z45" i="53"/>
  <c r="Z49" i="53"/>
  <c r="R27" i="53"/>
  <c r="R31" i="53"/>
  <c r="C27" i="53"/>
  <c r="C31" i="53" s="1"/>
  <c r="V63" i="53"/>
  <c r="V67" i="53" s="1"/>
  <c r="S2" i="48"/>
  <c r="S9" i="53"/>
  <c r="S13" i="53"/>
  <c r="X63" i="53"/>
  <c r="K45" i="53"/>
  <c r="X2" i="48"/>
  <c r="X9" i="53"/>
  <c r="X13" i="53" s="1"/>
  <c r="J27" i="53"/>
  <c r="J31" i="53"/>
  <c r="U63" i="53"/>
  <c r="I2" i="48"/>
  <c r="I9" i="53"/>
  <c r="S27" i="53"/>
  <c r="S31" i="53"/>
  <c r="F63" i="53"/>
  <c r="C2" i="48"/>
  <c r="C9" i="53"/>
  <c r="AA2" i="48"/>
  <c r="AA9" i="53"/>
  <c r="AA13" i="53"/>
  <c r="M27" i="53"/>
  <c r="M31" i="53"/>
  <c r="AC27" i="53"/>
  <c r="AC31" i="53"/>
  <c r="H63" i="53"/>
  <c r="H67" i="53" s="1"/>
  <c r="P63" i="53"/>
  <c r="P67" i="53"/>
  <c r="S45" i="53"/>
  <c r="S49" i="53"/>
  <c r="L2" i="48"/>
  <c r="L9" i="53"/>
  <c r="L13" i="53"/>
  <c r="T2" i="48"/>
  <c r="T9" i="53"/>
  <c r="T13" i="53"/>
  <c r="F27" i="53"/>
  <c r="F31" i="53"/>
  <c r="V27" i="53"/>
  <c r="AD27" i="53"/>
  <c r="AD31" i="53" s="1"/>
  <c r="I63" i="53"/>
  <c r="I67" i="53"/>
  <c r="Q63" i="53"/>
  <c r="Q67" i="53"/>
  <c r="Y63" i="53"/>
  <c r="Y67" i="53"/>
  <c r="D45" i="53"/>
  <c r="D49" i="53" s="1"/>
  <c r="L45" i="53"/>
  <c r="L49" i="53"/>
  <c r="T45" i="53"/>
  <c r="T49" i="53"/>
  <c r="AB45" i="53"/>
  <c r="AB49" i="53"/>
  <c r="P2" i="48"/>
  <c r="P9" i="53"/>
  <c r="P13" i="53"/>
  <c r="B27" i="53"/>
  <c r="B31" i="53"/>
  <c r="M63" i="53"/>
  <c r="X45" i="53"/>
  <c r="X49" i="53"/>
  <c r="Y2" i="48"/>
  <c r="Y9" i="53"/>
  <c r="K27" i="53"/>
  <c r="K31" i="53"/>
  <c r="N63" i="53"/>
  <c r="N67" i="53"/>
  <c r="K2" i="48"/>
  <c r="K9" i="53"/>
  <c r="K13" i="53"/>
  <c r="E27" i="53"/>
  <c r="E31" i="53"/>
  <c r="U27" i="53"/>
  <c r="AF63" i="53"/>
  <c r="AF67" i="53"/>
  <c r="C49" i="53"/>
  <c r="C51" i="53"/>
  <c r="C52" i="53"/>
  <c r="C10" i="51" s="1"/>
  <c r="C53" i="53"/>
  <c r="C10" i="52" s="1"/>
  <c r="C50" i="53"/>
  <c r="AA45" i="53"/>
  <c r="D2" i="48"/>
  <c r="D9" i="53"/>
  <c r="AB9" i="53"/>
  <c r="AB2" i="48"/>
  <c r="AB13" i="53"/>
  <c r="N27" i="53"/>
  <c r="N31" i="53"/>
  <c r="E2" i="48"/>
  <c r="E9" i="53"/>
  <c r="M2" i="48"/>
  <c r="M9" i="53"/>
  <c r="M13" i="53"/>
  <c r="U2" i="48"/>
  <c r="U9" i="53"/>
  <c r="U13" i="53"/>
  <c r="AC2" i="48"/>
  <c r="AC9" i="53"/>
  <c r="G27" i="53"/>
  <c r="G31" i="53"/>
  <c r="O27" i="53"/>
  <c r="W27" i="53"/>
  <c r="W31" i="53" s="1"/>
  <c r="AE27" i="53"/>
  <c r="AE31" i="53" s="1"/>
  <c r="B63" i="53"/>
  <c r="B67" i="53"/>
  <c r="J63" i="53"/>
  <c r="R63" i="53"/>
  <c r="R67" i="53"/>
  <c r="Z63" i="53"/>
  <c r="Z67" i="53" s="1"/>
  <c r="E45" i="53"/>
  <c r="E49" i="53"/>
  <c r="M45" i="53"/>
  <c r="U45" i="53"/>
  <c r="U49" i="53"/>
  <c r="AC45" i="53"/>
  <c r="AC49" i="53"/>
  <c r="AF45" i="53"/>
  <c r="AF49" i="53" s="1"/>
  <c r="V2" i="48"/>
  <c r="V9" i="53"/>
  <c r="X27" i="53"/>
  <c r="X31" i="53"/>
  <c r="C67" i="53"/>
  <c r="C70" i="53"/>
  <c r="C71" i="53"/>
  <c r="C7" i="52" s="1"/>
  <c r="C68" i="53"/>
  <c r="C69" i="53"/>
  <c r="S63" i="53"/>
  <c r="S67" i="53"/>
  <c r="AD45" i="53"/>
  <c r="AD49" i="53" s="1"/>
  <c r="P45" i="53"/>
  <c r="P49" i="53"/>
  <c r="F2" i="48"/>
  <c r="F9" i="53"/>
  <c r="N2" i="48"/>
  <c r="N9" i="53"/>
  <c r="N13" i="53" s="1"/>
  <c r="AD2" i="48"/>
  <c r="AD9" i="53"/>
  <c r="H27" i="53"/>
  <c r="H31" i="53"/>
  <c r="P27" i="53"/>
  <c r="P31" i="53"/>
  <c r="AF27" i="53"/>
  <c r="AF31" i="53" s="1"/>
  <c r="K63" i="53"/>
  <c r="K67" i="53"/>
  <c r="AA63" i="53"/>
  <c r="AA67" i="53"/>
  <c r="F45" i="53"/>
  <c r="F49" i="53" s="1"/>
  <c r="N45" i="53"/>
  <c r="N49" i="53" s="1"/>
  <c r="V45" i="53"/>
  <c r="V49" i="53"/>
  <c r="G2" i="48"/>
  <c r="G9" i="53"/>
  <c r="O2" i="48"/>
  <c r="O13" i="53"/>
  <c r="O9" i="53"/>
  <c r="W2" i="48"/>
  <c r="W9" i="53"/>
  <c r="W13" i="53"/>
  <c r="AE2" i="48"/>
  <c r="AE9" i="53"/>
  <c r="I27" i="53"/>
  <c r="I31" i="53" s="1"/>
  <c r="Q27" i="53"/>
  <c r="Q31" i="53" s="1"/>
  <c r="Y27" i="53"/>
  <c r="Y31" i="53" s="1"/>
  <c r="D63" i="53"/>
  <c r="L63" i="53"/>
  <c r="L67" i="53" s="1"/>
  <c r="T63" i="53"/>
  <c r="T67" i="53"/>
  <c r="AB63" i="53"/>
  <c r="AB67" i="53"/>
  <c r="G45" i="53"/>
  <c r="G49" i="53"/>
  <c r="O45" i="53"/>
  <c r="O49" i="53" s="1"/>
  <c r="W45" i="53"/>
  <c r="W49" i="53"/>
  <c r="AE45" i="53"/>
  <c r="H50" i="61"/>
  <c r="H32" i="61"/>
  <c r="H53" i="61" s="1"/>
  <c r="Y168" i="61"/>
  <c r="X168" i="61"/>
  <c r="W168" i="61"/>
  <c r="T168" i="61"/>
  <c r="S168" i="61"/>
  <c r="R168" i="61"/>
  <c r="Z168" i="61"/>
  <c r="V168" i="61"/>
  <c r="U168" i="61"/>
  <c r="I32" i="61"/>
  <c r="I53" i="61" s="1"/>
  <c r="I50" i="61"/>
  <c r="X152" i="61"/>
  <c r="W152" i="61"/>
  <c r="S152" i="61"/>
  <c r="R152" i="61"/>
  <c r="Z152" i="61"/>
  <c r="Y152" i="61"/>
  <c r="V152" i="61"/>
  <c r="U152" i="61"/>
  <c r="T152" i="61"/>
  <c r="J50" i="61"/>
  <c r="J32" i="61"/>
  <c r="J53" i="61" s="1"/>
  <c r="J73" i="61" s="1"/>
  <c r="K32" i="61"/>
  <c r="K53" i="61" s="1"/>
  <c r="K50" i="61"/>
  <c r="U167" i="61"/>
  <c r="T167" i="61"/>
  <c r="S167" i="61"/>
  <c r="Z167" i="61"/>
  <c r="W167" i="61"/>
  <c r="V167" i="61"/>
  <c r="R167" i="61"/>
  <c r="X167" i="61"/>
  <c r="Y167" i="61"/>
  <c r="AC167" i="61"/>
  <c r="AJ167" i="61"/>
  <c r="AB167" i="61"/>
  <c r="AI167" i="61"/>
  <c r="AE167" i="61"/>
  <c r="AD167" i="61"/>
  <c r="AG167" i="61"/>
  <c r="AF167" i="61"/>
  <c r="AH167" i="61"/>
  <c r="J60" i="61"/>
  <c r="AA158" i="61" s="1"/>
  <c r="J42" i="61"/>
  <c r="J63" i="61" s="1"/>
  <c r="AG168" i="61"/>
  <c r="AF168" i="61"/>
  <c r="AE168" i="61"/>
  <c r="AH168" i="61"/>
  <c r="AD168" i="61"/>
  <c r="AC168" i="61"/>
  <c r="AI168" i="61"/>
  <c r="AB168" i="61"/>
  <c r="AJ168" i="61"/>
  <c r="AF152" i="61"/>
  <c r="AE152" i="61"/>
  <c r="AC152" i="61"/>
  <c r="AB152" i="61"/>
  <c r="AI152" i="61"/>
  <c r="AH152" i="61"/>
  <c r="AJ152" i="61"/>
  <c r="AG152" i="61"/>
  <c r="AD152" i="61"/>
  <c r="K60" i="61"/>
  <c r="AK158" i="61" s="1"/>
  <c r="AK161" i="61" s="1"/>
  <c r="K42" i="61"/>
  <c r="K63" i="61" s="1"/>
  <c r="AJ151" i="61"/>
  <c r="AB151" i="61"/>
  <c r="AI151" i="61"/>
  <c r="AG151" i="61"/>
  <c r="AF151" i="61"/>
  <c r="AE151" i="61"/>
  <c r="AC151" i="61"/>
  <c r="AH151" i="61"/>
  <c r="AD151" i="61"/>
  <c r="L151" i="61"/>
  <c r="D151" i="61"/>
  <c r="K151" i="61"/>
  <c r="C151" i="61"/>
  <c r="M151" i="61"/>
  <c r="J151" i="61"/>
  <c r="I151" i="61"/>
  <c r="N151" i="61"/>
  <c r="H151" i="61"/>
  <c r="G151" i="61"/>
  <c r="P151" i="61"/>
  <c r="E151" i="61"/>
  <c r="O151" i="61"/>
  <c r="F151" i="61"/>
  <c r="P152" i="61"/>
  <c r="H152" i="61"/>
  <c r="O152" i="61"/>
  <c r="G152" i="61"/>
  <c r="I152" i="61"/>
  <c r="F152" i="61"/>
  <c r="E152" i="61"/>
  <c r="K152" i="61"/>
  <c r="J152" i="61"/>
  <c r="D152" i="61"/>
  <c r="L152" i="61"/>
  <c r="C152" i="61"/>
  <c r="M152" i="61"/>
  <c r="N152" i="61"/>
  <c r="I168" i="61"/>
  <c r="P168" i="61"/>
  <c r="H168" i="61"/>
  <c r="O168" i="61"/>
  <c r="G168" i="61"/>
  <c r="F168" i="61"/>
  <c r="E168" i="61"/>
  <c r="D168" i="61"/>
  <c r="J168" i="61"/>
  <c r="C168" i="61"/>
  <c r="M168" i="61"/>
  <c r="N168" i="61"/>
  <c r="L168" i="61"/>
  <c r="K168" i="61"/>
  <c r="I60" i="61"/>
  <c r="Q158" i="61" s="1"/>
  <c r="I42" i="61"/>
  <c r="I63" i="61" s="1"/>
  <c r="T151" i="61"/>
  <c r="S151" i="61"/>
  <c r="W151" i="61"/>
  <c r="V151" i="61"/>
  <c r="U151" i="61"/>
  <c r="Z151" i="61"/>
  <c r="Y151" i="61"/>
  <c r="X151" i="61"/>
  <c r="R151" i="61"/>
  <c r="H60" i="61"/>
  <c r="B158" i="61" s="1"/>
  <c r="H42" i="61"/>
  <c r="H63" i="61" s="1"/>
  <c r="M167" i="61"/>
  <c r="E167" i="61"/>
  <c r="L167" i="61"/>
  <c r="D167" i="61"/>
  <c r="K167" i="61"/>
  <c r="C167" i="61"/>
  <c r="F167" i="61"/>
  <c r="P167" i="61"/>
  <c r="O167" i="61"/>
  <c r="G167" i="61"/>
  <c r="N167" i="61"/>
  <c r="I167" i="61"/>
  <c r="H167" i="61"/>
  <c r="J167" i="61"/>
  <c r="AA151" i="63"/>
  <c r="J71" i="63"/>
  <c r="AA167" i="63" s="1"/>
  <c r="AG159" i="63"/>
  <c r="AF159" i="63"/>
  <c r="AE159" i="63"/>
  <c r="AC159" i="63"/>
  <c r="AD159" i="63"/>
  <c r="AB159" i="63"/>
  <c r="AJ159" i="63"/>
  <c r="AI159" i="63"/>
  <c r="AH159" i="63"/>
  <c r="H60" i="63"/>
  <c r="B158" i="63" s="1"/>
  <c r="I60" i="63"/>
  <c r="Q158" i="63" s="1"/>
  <c r="I42" i="63"/>
  <c r="I63" i="63" s="1"/>
  <c r="Q151" i="63"/>
  <c r="I71" i="63"/>
  <c r="Q167" i="63" s="1"/>
  <c r="K60" i="63"/>
  <c r="AK158" i="63" s="1"/>
  <c r="AK151" i="63"/>
  <c r="K71" i="63"/>
  <c r="AK167" i="63" s="1"/>
  <c r="J60" i="63"/>
  <c r="AA158" i="63" s="1"/>
  <c r="J42" i="63"/>
  <c r="J63" i="63" s="1"/>
  <c r="H41" i="63"/>
  <c r="H62" i="63" s="1"/>
  <c r="B160" i="63" s="1"/>
  <c r="K31" i="63"/>
  <c r="K52" i="63" s="1"/>
  <c r="J31" i="63"/>
  <c r="J52" i="63" s="1"/>
  <c r="J41" i="63"/>
  <c r="J62" i="63" s="1"/>
  <c r="AA160" i="63" s="1"/>
  <c r="H31" i="63"/>
  <c r="H52" i="63" s="1"/>
  <c r="K41" i="63"/>
  <c r="K62" i="63" s="1"/>
  <c r="AK160" i="63" s="1"/>
  <c r="I41" i="63"/>
  <c r="I62" i="63" s="1"/>
  <c r="Q160" i="63" s="1"/>
  <c r="I31" i="63"/>
  <c r="I52" i="63" s="1"/>
  <c r="K32" i="63"/>
  <c r="K53" i="63" s="1"/>
  <c r="K50" i="63"/>
  <c r="H71" i="63"/>
  <c r="B167" i="63" s="1"/>
  <c r="B151" i="63"/>
  <c r="H50" i="63"/>
  <c r="I50" i="63"/>
  <c r="I159" i="63"/>
  <c r="P159" i="63"/>
  <c r="H159" i="63"/>
  <c r="K159" i="63"/>
  <c r="G159" i="63"/>
  <c r="J159" i="63"/>
  <c r="M159" i="63"/>
  <c r="F159" i="63"/>
  <c r="D159" i="63"/>
  <c r="L159" i="63"/>
  <c r="E159" i="63"/>
  <c r="C159" i="63"/>
  <c r="O159" i="63"/>
  <c r="N159" i="63"/>
  <c r="J50" i="63"/>
  <c r="J32" i="63"/>
  <c r="J53" i="63" s="1"/>
  <c r="J73" i="63" s="1"/>
  <c r="Y159" i="63"/>
  <c r="X159" i="63"/>
  <c r="U159" i="63"/>
  <c r="T159" i="63"/>
  <c r="S159" i="63"/>
  <c r="Z159" i="63"/>
  <c r="W159" i="63"/>
  <c r="V159" i="63"/>
  <c r="R159" i="63"/>
  <c r="D4" i="16"/>
  <c r="C10" i="16"/>
  <c r="O51" i="44"/>
  <c r="G17" i="53" l="1"/>
  <c r="G16" i="53"/>
  <c r="G2" i="51" s="1"/>
  <c r="G15" i="53"/>
  <c r="G2" i="50" s="1"/>
  <c r="G14" i="53"/>
  <c r="G2" i="49" s="1"/>
  <c r="M53" i="53"/>
  <c r="M10" i="52" s="1"/>
  <c r="M52" i="53"/>
  <c r="M10" i="51" s="1"/>
  <c r="M51" i="53"/>
  <c r="M50" i="53"/>
  <c r="M71" i="53"/>
  <c r="M7" i="52" s="1"/>
  <c r="M68" i="53"/>
  <c r="M70" i="53"/>
  <c r="M69" i="53"/>
  <c r="F68" i="53"/>
  <c r="F69" i="53"/>
  <c r="F70" i="53"/>
  <c r="F71" i="53"/>
  <c r="F7" i="52" s="1"/>
  <c r="AB70" i="53"/>
  <c r="AB71" i="53"/>
  <c r="AB7" i="52" s="1"/>
  <c r="AB69" i="53"/>
  <c r="AB68" i="53"/>
  <c r="Q70" i="53"/>
  <c r="Q69" i="53"/>
  <c r="Q68" i="53"/>
  <c r="Q71" i="53"/>
  <c r="Q7" i="52" s="1"/>
  <c r="S51" i="53"/>
  <c r="S50" i="53"/>
  <c r="S52" i="53"/>
  <c r="S10" i="51" s="1"/>
  <c r="S53" i="53"/>
  <c r="S10" i="52" s="1"/>
  <c r="M35" i="53"/>
  <c r="M4" i="52" s="1"/>
  <c r="M33" i="53"/>
  <c r="M32" i="53"/>
  <c r="M34" i="53"/>
  <c r="M4" i="51" s="1"/>
  <c r="J34" i="53"/>
  <c r="J4" i="51" s="1"/>
  <c r="J33" i="53"/>
  <c r="J35" i="53"/>
  <c r="J4" i="52" s="1"/>
  <c r="J32" i="53"/>
  <c r="R35" i="53"/>
  <c r="R4" i="52" s="1"/>
  <c r="R32" i="53"/>
  <c r="R33" i="53"/>
  <c r="R34" i="53"/>
  <c r="R4" i="51" s="1"/>
  <c r="D33" i="53"/>
  <c r="D34" i="53"/>
  <c r="D4" i="51" s="1"/>
  <c r="D32" i="53"/>
  <c r="D35" i="53"/>
  <c r="D4" i="52" s="1"/>
  <c r="B71" i="53"/>
  <c r="B7" i="52" s="1"/>
  <c r="B68" i="53"/>
  <c r="B69" i="53"/>
  <c r="B70" i="53"/>
  <c r="AB16" i="53"/>
  <c r="AB2" i="51" s="1"/>
  <c r="AB14" i="53"/>
  <c r="AB2" i="49" s="1"/>
  <c r="AB15" i="53"/>
  <c r="AB2" i="50" s="1"/>
  <c r="AB17" i="53"/>
  <c r="Y15" i="53"/>
  <c r="Y2" i="50" s="1"/>
  <c r="Y14" i="53"/>
  <c r="Y2" i="49" s="1"/>
  <c r="Y17" i="53"/>
  <c r="Y16" i="53"/>
  <c r="Y2" i="51" s="1"/>
  <c r="AC13" i="53"/>
  <c r="AC16" i="53"/>
  <c r="AC2" i="51" s="1"/>
  <c r="AC15" i="53"/>
  <c r="AC2" i="50" s="1"/>
  <c r="AC17" i="53"/>
  <c r="AC14" i="53"/>
  <c r="AC2" i="49" s="1"/>
  <c r="E14" i="53"/>
  <c r="E2" i="49" s="1"/>
  <c r="E16" i="53"/>
  <c r="E2" i="51" s="1"/>
  <c r="E15" i="53"/>
  <c r="E2" i="50" s="1"/>
  <c r="E17" i="53"/>
  <c r="D17" i="53"/>
  <c r="D15" i="53"/>
  <c r="D2" i="50" s="1"/>
  <c r="D16" i="53"/>
  <c r="D2" i="51" s="1"/>
  <c r="D14" i="53"/>
  <c r="D2" i="49" s="1"/>
  <c r="Y13" i="53"/>
  <c r="I70" i="53"/>
  <c r="I68" i="53"/>
  <c r="I71" i="53"/>
  <c r="I7" i="52" s="1"/>
  <c r="I69" i="53"/>
  <c r="T15" i="53"/>
  <c r="T2" i="50" s="1"/>
  <c r="T16" i="53"/>
  <c r="T2" i="51" s="1"/>
  <c r="T17" i="53"/>
  <c r="T14" i="53"/>
  <c r="T2" i="49" s="1"/>
  <c r="P68" i="53"/>
  <c r="P70" i="53"/>
  <c r="P69" i="53"/>
  <c r="P71" i="53"/>
  <c r="P7" i="52" s="1"/>
  <c r="AA16" i="53"/>
  <c r="AA2" i="51" s="1"/>
  <c r="AA14" i="53"/>
  <c r="AA2" i="49" s="1"/>
  <c r="AA15" i="53"/>
  <c r="AA2" i="50" s="1"/>
  <c r="AA17" i="53"/>
  <c r="I16" i="53"/>
  <c r="I2" i="51" s="1"/>
  <c r="I14" i="53"/>
  <c r="I2" i="49" s="1"/>
  <c r="I17" i="53"/>
  <c r="I15" i="53"/>
  <c r="I2" i="50" s="1"/>
  <c r="Z51" i="53"/>
  <c r="Z50" i="53"/>
  <c r="Z53" i="53"/>
  <c r="Z10" i="52" s="1"/>
  <c r="Z52" i="53"/>
  <c r="Z10" i="51" s="1"/>
  <c r="AE69" i="53"/>
  <c r="AE70" i="53"/>
  <c r="AE71" i="53"/>
  <c r="AE7" i="52" s="1"/>
  <c r="AE68" i="53"/>
  <c r="AB32" i="53"/>
  <c r="AB34" i="53"/>
  <c r="AB4" i="51" s="1"/>
  <c r="AB33" i="53"/>
  <c r="AB35" i="53"/>
  <c r="AB4" i="52" s="1"/>
  <c r="Z14" i="53"/>
  <c r="Z2" i="49" s="1"/>
  <c r="Z16" i="53"/>
  <c r="Z2" i="51" s="1"/>
  <c r="Z15" i="53"/>
  <c r="Z2" i="50" s="1"/>
  <c r="Z17" i="53"/>
  <c r="B15" i="53"/>
  <c r="B2" i="50" s="1"/>
  <c r="B14" i="53"/>
  <c r="B2" i="49" s="1"/>
  <c r="B17" i="53"/>
  <c r="B16" i="53"/>
  <c r="B2" i="51" s="1"/>
  <c r="AC71" i="53"/>
  <c r="AC7" i="52" s="1"/>
  <c r="AC70" i="53"/>
  <c r="AC69" i="53"/>
  <c r="AC68" i="53"/>
  <c r="O16" i="53"/>
  <c r="O2" i="51" s="1"/>
  <c r="O17" i="53"/>
  <c r="O14" i="53"/>
  <c r="O2" i="49" s="1"/>
  <c r="O15" i="53"/>
  <c r="O2" i="50" s="1"/>
  <c r="N17" i="53"/>
  <c r="N14" i="53"/>
  <c r="N2" i="49" s="1"/>
  <c r="N15" i="53"/>
  <c r="N2" i="50" s="1"/>
  <c r="N16" i="53"/>
  <c r="N2" i="51" s="1"/>
  <c r="AC53" i="53"/>
  <c r="AC10" i="52" s="1"/>
  <c r="AC50" i="53"/>
  <c r="AC51" i="53"/>
  <c r="AC52" i="53"/>
  <c r="AC10" i="51" s="1"/>
  <c r="Z70" i="53"/>
  <c r="Z69" i="53"/>
  <c r="Z68" i="53"/>
  <c r="Z71" i="53"/>
  <c r="Z7" i="52" s="1"/>
  <c r="E13" i="53"/>
  <c r="D13" i="53"/>
  <c r="K15" i="53"/>
  <c r="K2" i="50" s="1"/>
  <c r="K16" i="53"/>
  <c r="K2" i="51" s="1"/>
  <c r="K17" i="53"/>
  <c r="K14" i="53"/>
  <c r="K2" i="49" s="1"/>
  <c r="P16" i="53"/>
  <c r="P2" i="51" s="1"/>
  <c r="P14" i="53"/>
  <c r="P2" i="49" s="1"/>
  <c r="P15" i="53"/>
  <c r="P2" i="50" s="1"/>
  <c r="P17" i="53"/>
  <c r="AD35" i="53"/>
  <c r="AD4" i="52" s="1"/>
  <c r="AD33" i="53"/>
  <c r="AD34" i="53"/>
  <c r="AD4" i="51" s="1"/>
  <c r="AD32" i="53"/>
  <c r="I13" i="53"/>
  <c r="AA32" i="53"/>
  <c r="AA34" i="53"/>
  <c r="AA4" i="51" s="1"/>
  <c r="AA35" i="53"/>
  <c r="AA4" i="52" s="1"/>
  <c r="AA33" i="53"/>
  <c r="H15" i="53"/>
  <c r="H2" i="50" s="1"/>
  <c r="H17" i="53"/>
  <c r="H14" i="53"/>
  <c r="H2" i="49" s="1"/>
  <c r="H16" i="53"/>
  <c r="H2" i="51" s="1"/>
  <c r="AE50" i="53"/>
  <c r="AE53" i="53"/>
  <c r="AE10" i="52" s="1"/>
  <c r="AE52" i="53"/>
  <c r="AE10" i="51" s="1"/>
  <c r="AE51" i="53"/>
  <c r="X69" i="53"/>
  <c r="X68" i="53"/>
  <c r="X70" i="53"/>
  <c r="X71" i="53"/>
  <c r="X7" i="52" s="1"/>
  <c r="J15" i="53"/>
  <c r="J2" i="50" s="1"/>
  <c r="J14" i="53"/>
  <c r="J2" i="49" s="1"/>
  <c r="J17" i="53"/>
  <c r="J16" i="53"/>
  <c r="J2" i="51" s="1"/>
  <c r="AA68" i="53"/>
  <c r="AA69" i="53"/>
  <c r="AA71" i="53"/>
  <c r="AA7" i="52" s="1"/>
  <c r="AA70" i="53"/>
  <c r="G35" i="53"/>
  <c r="G4" i="52" s="1"/>
  <c r="G34" i="53"/>
  <c r="G4" i="51" s="1"/>
  <c r="G32" i="53"/>
  <c r="G33" i="53"/>
  <c r="B32" i="53"/>
  <c r="B35" i="53"/>
  <c r="B4" i="52" s="1"/>
  <c r="B33" i="53"/>
  <c r="B34" i="53"/>
  <c r="B4" i="51" s="1"/>
  <c r="S16" i="53"/>
  <c r="S2" i="51" s="1"/>
  <c r="S15" i="53"/>
  <c r="S2" i="50" s="1"/>
  <c r="S14" i="53"/>
  <c r="S2" i="49" s="1"/>
  <c r="S17" i="53"/>
  <c r="AD71" i="53"/>
  <c r="AD7" i="52" s="1"/>
  <c r="AD70" i="53"/>
  <c r="AD68" i="53"/>
  <c r="AD69" i="53"/>
  <c r="W51" i="53"/>
  <c r="W52" i="53"/>
  <c r="W10" i="51" s="1"/>
  <c r="W50" i="53"/>
  <c r="W53" i="53"/>
  <c r="W10" i="52" s="1"/>
  <c r="Q35" i="53"/>
  <c r="Q4" i="52" s="1"/>
  <c r="Q32" i="53"/>
  <c r="Q33" i="53"/>
  <c r="Q34" i="53"/>
  <c r="Q4" i="51" s="1"/>
  <c r="P53" i="53"/>
  <c r="P10" i="52" s="1"/>
  <c r="P52" i="53"/>
  <c r="P10" i="51" s="1"/>
  <c r="P50" i="53"/>
  <c r="P51" i="53"/>
  <c r="N53" i="53"/>
  <c r="N10" i="52" s="1"/>
  <c r="N52" i="53"/>
  <c r="N10" i="51" s="1"/>
  <c r="N50" i="53"/>
  <c r="N51" i="53"/>
  <c r="D52" i="53"/>
  <c r="D10" i="51" s="1"/>
  <c r="D50" i="53"/>
  <c r="D51" i="53"/>
  <c r="D53" i="53"/>
  <c r="D10" i="52" s="1"/>
  <c r="H69" i="53"/>
  <c r="H68" i="53"/>
  <c r="H71" i="53"/>
  <c r="H7" i="52" s="1"/>
  <c r="H70" i="53"/>
  <c r="C13" i="53"/>
  <c r="C17" i="53"/>
  <c r="C14" i="53"/>
  <c r="C2" i="49" s="1"/>
  <c r="C15" i="53"/>
  <c r="C2" i="50" s="1"/>
  <c r="C16" i="53"/>
  <c r="C2" i="51" s="1"/>
  <c r="V71" i="53"/>
  <c r="V7" i="52" s="1"/>
  <c r="V69" i="53"/>
  <c r="V70" i="53"/>
  <c r="V68" i="53"/>
  <c r="R51" i="53"/>
  <c r="R53" i="53"/>
  <c r="R10" i="52" s="1"/>
  <c r="R50" i="53"/>
  <c r="R52" i="53"/>
  <c r="R10" i="51" s="1"/>
  <c r="T34" i="53"/>
  <c r="T4" i="51" s="1"/>
  <c r="T33" i="53"/>
  <c r="T35" i="53"/>
  <c r="T4" i="52" s="1"/>
  <c r="T32" i="53"/>
  <c r="R13" i="53"/>
  <c r="R17" i="53"/>
  <c r="R14" i="53"/>
  <c r="R2" i="49" s="1"/>
  <c r="R16" i="53"/>
  <c r="R2" i="51" s="1"/>
  <c r="R15" i="53"/>
  <c r="R2" i="50" s="1"/>
  <c r="Y52" i="53"/>
  <c r="Y10" i="51" s="1"/>
  <c r="Y53" i="53"/>
  <c r="Y10" i="52" s="1"/>
  <c r="Y50" i="53"/>
  <c r="Y51" i="53"/>
  <c r="E69" i="53"/>
  <c r="E71" i="53"/>
  <c r="E7" i="52" s="1"/>
  <c r="E70" i="53"/>
  <c r="E68" i="53"/>
  <c r="J70" i="53"/>
  <c r="J71" i="53"/>
  <c r="J7" i="52" s="1"/>
  <c r="J69" i="53"/>
  <c r="J68" i="53"/>
  <c r="AF14" i="53"/>
  <c r="AF2" i="49" s="1"/>
  <c r="AF16" i="53"/>
  <c r="AF2" i="51" s="1"/>
  <c r="AF17" i="53"/>
  <c r="AF15" i="53"/>
  <c r="AF2" i="50" s="1"/>
  <c r="H32" i="53"/>
  <c r="H33" i="53"/>
  <c r="H34" i="53"/>
  <c r="H4" i="51" s="1"/>
  <c r="H35" i="53"/>
  <c r="H4" i="52" s="1"/>
  <c r="AF53" i="53"/>
  <c r="AF10" i="52" s="1"/>
  <c r="AF50" i="53"/>
  <c r="AF52" i="53"/>
  <c r="AF10" i="51" s="1"/>
  <c r="AF51" i="53"/>
  <c r="M14" i="53"/>
  <c r="M2" i="49" s="1"/>
  <c r="M16" i="53"/>
  <c r="M2" i="51" s="1"/>
  <c r="M17" i="53"/>
  <c r="M15" i="53"/>
  <c r="M2" i="50" s="1"/>
  <c r="T51" i="53"/>
  <c r="T52" i="53"/>
  <c r="T10" i="51" s="1"/>
  <c r="T50" i="53"/>
  <c r="T53" i="53"/>
  <c r="T10" i="52" s="1"/>
  <c r="F34" i="53"/>
  <c r="F4" i="51" s="1"/>
  <c r="F35" i="53"/>
  <c r="F4" i="52" s="1"/>
  <c r="F33" i="53"/>
  <c r="F32" i="53"/>
  <c r="B50" i="53"/>
  <c r="B52" i="53"/>
  <c r="B10" i="51" s="1"/>
  <c r="B51" i="53"/>
  <c r="B53" i="53"/>
  <c r="B10" i="52" s="1"/>
  <c r="G69" i="53"/>
  <c r="G70" i="53"/>
  <c r="G68" i="53"/>
  <c r="G71" i="53"/>
  <c r="G7" i="52" s="1"/>
  <c r="H53" i="53"/>
  <c r="H10" i="52" s="1"/>
  <c r="H50" i="53"/>
  <c r="H52" i="53"/>
  <c r="H10" i="51" s="1"/>
  <c r="H51" i="53"/>
  <c r="W15" i="53"/>
  <c r="W2" i="50" s="1"/>
  <c r="W14" i="53"/>
  <c r="W2" i="49" s="1"/>
  <c r="W17" i="53"/>
  <c r="W16" i="53"/>
  <c r="W2" i="51" s="1"/>
  <c r="AD13" i="53"/>
  <c r="AD15" i="53"/>
  <c r="AD2" i="50" s="1"/>
  <c r="AD16" i="53"/>
  <c r="AD2" i="51" s="1"/>
  <c r="AD17" i="53"/>
  <c r="AD14" i="53"/>
  <c r="AD2" i="49" s="1"/>
  <c r="E50" i="53"/>
  <c r="E51" i="53"/>
  <c r="E53" i="53"/>
  <c r="E10" i="52" s="1"/>
  <c r="E52" i="53"/>
  <c r="E10" i="51" s="1"/>
  <c r="E35" i="53"/>
  <c r="E4" i="52" s="1"/>
  <c r="E34" i="53"/>
  <c r="E4" i="51" s="1"/>
  <c r="E32" i="53"/>
  <c r="E33" i="53"/>
  <c r="S32" i="53"/>
  <c r="S33" i="53"/>
  <c r="S35" i="53"/>
  <c r="S4" i="52" s="1"/>
  <c r="S34" i="53"/>
  <c r="S4" i="51" s="1"/>
  <c r="T71" i="53"/>
  <c r="T7" i="52" s="1"/>
  <c r="T70" i="53"/>
  <c r="T69" i="53"/>
  <c r="T68" i="53"/>
  <c r="V53" i="53"/>
  <c r="V10" i="52" s="1"/>
  <c r="V52" i="53"/>
  <c r="V10" i="51" s="1"/>
  <c r="V51" i="53"/>
  <c r="V50" i="53"/>
  <c r="AE34" i="53"/>
  <c r="AE4" i="51" s="1"/>
  <c r="AE33" i="53"/>
  <c r="AE32" i="53"/>
  <c r="AE35" i="53"/>
  <c r="AE4" i="52" s="1"/>
  <c r="L52" i="53"/>
  <c r="L10" i="51" s="1"/>
  <c r="L51" i="53"/>
  <c r="L53" i="53"/>
  <c r="L10" i="52" s="1"/>
  <c r="L50" i="53"/>
  <c r="O51" i="53"/>
  <c r="O50" i="53"/>
  <c r="O52" i="53"/>
  <c r="O10" i="51" s="1"/>
  <c r="O53" i="53"/>
  <c r="O10" i="52" s="1"/>
  <c r="L71" i="53"/>
  <c r="L7" i="52" s="1"/>
  <c r="L69" i="53"/>
  <c r="L70" i="53"/>
  <c r="L68" i="53"/>
  <c r="AF32" i="53"/>
  <c r="AF35" i="53"/>
  <c r="AF4" i="52" s="1"/>
  <c r="AF33" i="53"/>
  <c r="AF34" i="53"/>
  <c r="AF4" i="51" s="1"/>
  <c r="AD53" i="53"/>
  <c r="AD10" i="52" s="1"/>
  <c r="AD52" i="53"/>
  <c r="AD10" i="51" s="1"/>
  <c r="AD51" i="53"/>
  <c r="AD50" i="53"/>
  <c r="K53" i="53"/>
  <c r="K10" i="52" s="1"/>
  <c r="K50" i="53"/>
  <c r="K52" i="53"/>
  <c r="K10" i="51" s="1"/>
  <c r="K51" i="53"/>
  <c r="AE15" i="53"/>
  <c r="AE2" i="50" s="1"/>
  <c r="AE14" i="53"/>
  <c r="AE2" i="49" s="1"/>
  <c r="AE17" i="53"/>
  <c r="AE16" i="53"/>
  <c r="AE2" i="51" s="1"/>
  <c r="U50" i="53"/>
  <c r="U53" i="53"/>
  <c r="U10" i="52" s="1"/>
  <c r="U52" i="53"/>
  <c r="U10" i="51" s="1"/>
  <c r="U51" i="53"/>
  <c r="R70" i="53"/>
  <c r="R71" i="53"/>
  <c r="R7" i="52" s="1"/>
  <c r="R69" i="53"/>
  <c r="R68" i="53"/>
  <c r="W35" i="53"/>
  <c r="W4" i="52" s="1"/>
  <c r="W32" i="53"/>
  <c r="W33" i="53"/>
  <c r="W34" i="53"/>
  <c r="W4" i="51" s="1"/>
  <c r="U14" i="53"/>
  <c r="U2" i="49" s="1"/>
  <c r="U16" i="53"/>
  <c r="U2" i="51" s="1"/>
  <c r="U15" i="53"/>
  <c r="U2" i="50" s="1"/>
  <c r="U17" i="53"/>
  <c r="AA53" i="53"/>
  <c r="AA10" i="52" s="1"/>
  <c r="AA51" i="53"/>
  <c r="AA50" i="53"/>
  <c r="AA52" i="53"/>
  <c r="AA10" i="51" s="1"/>
  <c r="AF69" i="53"/>
  <c r="AF71" i="53"/>
  <c r="AF7" i="52" s="1"/>
  <c r="AF70" i="53"/>
  <c r="AF68" i="53"/>
  <c r="X50" i="53"/>
  <c r="X53" i="53"/>
  <c r="X10" i="52" s="1"/>
  <c r="X52" i="53"/>
  <c r="X10" i="51" s="1"/>
  <c r="X51" i="53"/>
  <c r="V32" i="53"/>
  <c r="V35" i="53"/>
  <c r="V4" i="52" s="1"/>
  <c r="V34" i="53"/>
  <c r="V4" i="51" s="1"/>
  <c r="V33" i="53"/>
  <c r="L16" i="53"/>
  <c r="L2" i="51" s="1"/>
  <c r="L17" i="53"/>
  <c r="L15" i="53"/>
  <c r="L2" i="50" s="1"/>
  <c r="L14" i="53"/>
  <c r="L2" i="49" s="1"/>
  <c r="U71" i="53"/>
  <c r="U7" i="52" s="1"/>
  <c r="U70" i="53"/>
  <c r="U68" i="53"/>
  <c r="U69" i="53"/>
  <c r="K49" i="53"/>
  <c r="O68" i="53"/>
  <c r="O71" i="53"/>
  <c r="O7" i="52" s="1"/>
  <c r="O70" i="53"/>
  <c r="O69" i="53"/>
  <c r="Y49" i="53"/>
  <c r="Q16" i="53"/>
  <c r="Q2" i="51" s="1"/>
  <c r="Q17" i="53"/>
  <c r="Q15" i="53"/>
  <c r="Q2" i="50" s="1"/>
  <c r="Q14" i="53"/>
  <c r="Q2" i="49" s="1"/>
  <c r="Y35" i="53"/>
  <c r="Y4" i="52" s="1"/>
  <c r="Y32" i="53"/>
  <c r="Y33" i="53"/>
  <c r="Y34" i="53"/>
  <c r="Y4" i="51" s="1"/>
  <c r="F16" i="53"/>
  <c r="F2" i="51" s="1"/>
  <c r="F15" i="53"/>
  <c r="F2" i="50" s="1"/>
  <c r="F17" i="53"/>
  <c r="F14" i="53"/>
  <c r="F2" i="49" s="1"/>
  <c r="O34" i="53"/>
  <c r="O4" i="51" s="1"/>
  <c r="O32" i="53"/>
  <c r="O35" i="53"/>
  <c r="O4" i="52" s="1"/>
  <c r="O33" i="53"/>
  <c r="U33" i="53"/>
  <c r="U34" i="53"/>
  <c r="U4" i="51" s="1"/>
  <c r="U32" i="53"/>
  <c r="U35" i="53"/>
  <c r="U4" i="52" s="1"/>
  <c r="Q51" i="53"/>
  <c r="Q50" i="53"/>
  <c r="Q52" i="53"/>
  <c r="Q10" i="51" s="1"/>
  <c r="Q53" i="53"/>
  <c r="Q10" i="52" s="1"/>
  <c r="AE49" i="53"/>
  <c r="K32" i="53"/>
  <c r="K33" i="53"/>
  <c r="K34" i="53"/>
  <c r="K4" i="51" s="1"/>
  <c r="K35" i="53"/>
  <c r="K4" i="52" s="1"/>
  <c r="X14" i="53"/>
  <c r="X2" i="49" s="1"/>
  <c r="X16" i="53"/>
  <c r="X2" i="51" s="1"/>
  <c r="X17" i="53"/>
  <c r="X15" i="53"/>
  <c r="X2" i="50" s="1"/>
  <c r="K71" i="53"/>
  <c r="K7" i="52" s="1"/>
  <c r="K70" i="53"/>
  <c r="K68" i="53"/>
  <c r="K69" i="53"/>
  <c r="I32" i="53"/>
  <c r="I35" i="53"/>
  <c r="I4" i="52" s="1"/>
  <c r="I33" i="53"/>
  <c r="I34" i="53"/>
  <c r="I4" i="51" s="1"/>
  <c r="W68" i="53"/>
  <c r="W69" i="53"/>
  <c r="W71" i="53"/>
  <c r="W7" i="52" s="1"/>
  <c r="W70" i="53"/>
  <c r="D71" i="53"/>
  <c r="D7" i="52" s="1"/>
  <c r="D70" i="53"/>
  <c r="D69" i="53"/>
  <c r="D68" i="53"/>
  <c r="X34" i="53"/>
  <c r="X4" i="51" s="1"/>
  <c r="X33" i="53"/>
  <c r="X35" i="53"/>
  <c r="X4" i="52" s="1"/>
  <c r="X32" i="53"/>
  <c r="G51" i="53"/>
  <c r="G52" i="53"/>
  <c r="G10" i="51" s="1"/>
  <c r="G50" i="53"/>
  <c r="G53" i="53"/>
  <c r="G10" i="52" s="1"/>
  <c r="D67" i="53"/>
  <c r="AE13" i="53"/>
  <c r="G13" i="53"/>
  <c r="F52" i="53"/>
  <c r="F10" i="51" s="1"/>
  <c r="F53" i="53"/>
  <c r="F10" i="52" s="1"/>
  <c r="F51" i="53"/>
  <c r="F50" i="53"/>
  <c r="P32" i="53"/>
  <c r="P35" i="53"/>
  <c r="P4" i="52" s="1"/>
  <c r="P34" i="53"/>
  <c r="P4" i="51" s="1"/>
  <c r="P33" i="53"/>
  <c r="F13" i="53"/>
  <c r="S70" i="53"/>
  <c r="S71" i="53"/>
  <c r="S7" i="52" s="1"/>
  <c r="S69" i="53"/>
  <c r="S68" i="53"/>
  <c r="V13" i="53"/>
  <c r="V15" i="53"/>
  <c r="V2" i="50" s="1"/>
  <c r="V17" i="53"/>
  <c r="V16" i="53"/>
  <c r="V2" i="51" s="1"/>
  <c r="V14" i="53"/>
  <c r="V2" i="49" s="1"/>
  <c r="M49" i="53"/>
  <c r="J67" i="53"/>
  <c r="O31" i="53"/>
  <c r="N34" i="53"/>
  <c r="N4" i="51" s="1"/>
  <c r="N33" i="53"/>
  <c r="N32" i="53"/>
  <c r="N35" i="53"/>
  <c r="N4" i="52" s="1"/>
  <c r="AA49" i="53"/>
  <c r="U31" i="53"/>
  <c r="N68" i="53"/>
  <c r="N70" i="53"/>
  <c r="N69" i="53"/>
  <c r="N71" i="53"/>
  <c r="N7" i="52" s="1"/>
  <c r="M67" i="53"/>
  <c r="AB52" i="53"/>
  <c r="AB10" i="51" s="1"/>
  <c r="AB50" i="53"/>
  <c r="AB53" i="53"/>
  <c r="AB10" i="52" s="1"/>
  <c r="AB51" i="53"/>
  <c r="Y68" i="53"/>
  <c r="Y70" i="53"/>
  <c r="Y71" i="53"/>
  <c r="Y7" i="52" s="1"/>
  <c r="Y69" i="53"/>
  <c r="V31" i="53"/>
  <c r="AC34" i="53"/>
  <c r="AC4" i="51" s="1"/>
  <c r="AC35" i="53"/>
  <c r="AC4" i="52" s="1"/>
  <c r="AC32" i="53"/>
  <c r="AC33" i="53"/>
  <c r="F67" i="53"/>
  <c r="U67" i="53"/>
  <c r="X67" i="53"/>
  <c r="C32" i="53"/>
  <c r="C35" i="53"/>
  <c r="C4" i="52" s="1"/>
  <c r="C33" i="53"/>
  <c r="C34" i="53"/>
  <c r="C4" i="51" s="1"/>
  <c r="J51" i="53"/>
  <c r="J50" i="53"/>
  <c r="J53" i="53"/>
  <c r="J10" i="52" s="1"/>
  <c r="J52" i="53"/>
  <c r="J10" i="51" s="1"/>
  <c r="O67" i="53"/>
  <c r="L34" i="53"/>
  <c r="L4" i="51" s="1"/>
  <c r="L33" i="53"/>
  <c r="L32" i="53"/>
  <c r="L35" i="53"/>
  <c r="L4" i="52" s="1"/>
  <c r="J13" i="53"/>
  <c r="Q49" i="53"/>
  <c r="Z33" i="53"/>
  <c r="Z34" i="53"/>
  <c r="Z4" i="51" s="1"/>
  <c r="Z35" i="53"/>
  <c r="Z4" i="52" s="1"/>
  <c r="Z32" i="53"/>
  <c r="I51" i="53"/>
  <c r="I50" i="53"/>
  <c r="I52" i="53"/>
  <c r="I10" i="51" s="1"/>
  <c r="I53" i="53"/>
  <c r="I10" i="52" s="1"/>
  <c r="U158" i="61"/>
  <c r="U161" i="61" s="1"/>
  <c r="T158" i="61"/>
  <c r="T161" i="61" s="1"/>
  <c r="S158" i="61"/>
  <c r="S161" i="61" s="1"/>
  <c r="Z158" i="61"/>
  <c r="Z161" i="61" s="1"/>
  <c r="Y158" i="61"/>
  <c r="Y161" i="61" s="1"/>
  <c r="V158" i="61"/>
  <c r="V161" i="61" s="1"/>
  <c r="R158" i="61"/>
  <c r="R161" i="61" s="1"/>
  <c r="X158" i="61"/>
  <c r="X161" i="61" s="1"/>
  <c r="W158" i="61"/>
  <c r="W161" i="61" s="1"/>
  <c r="Q161" i="61"/>
  <c r="I73" i="61"/>
  <c r="AA150" i="61"/>
  <c r="J70" i="61"/>
  <c r="AA166" i="61" s="1"/>
  <c r="Q150" i="61"/>
  <c r="I70" i="61"/>
  <c r="Q166" i="61" s="1"/>
  <c r="AC158" i="61"/>
  <c r="AC161" i="61" s="1"/>
  <c r="AJ158" i="61"/>
  <c r="AJ161" i="61" s="1"/>
  <c r="AB158" i="61"/>
  <c r="AB161" i="61" s="1"/>
  <c r="AI158" i="61"/>
  <c r="AI161" i="61" s="1"/>
  <c r="AD158" i="61"/>
  <c r="AD161" i="61" s="1"/>
  <c r="AG158" i="61"/>
  <c r="AG161" i="61" s="1"/>
  <c r="AF158" i="61"/>
  <c r="AF161" i="61" s="1"/>
  <c r="AE158" i="61"/>
  <c r="AE161" i="61" s="1"/>
  <c r="AH158" i="61"/>
  <c r="AH161" i="61" s="1"/>
  <c r="AA161" i="61"/>
  <c r="H73" i="61"/>
  <c r="AK150" i="61"/>
  <c r="AK153" i="61" s="1"/>
  <c r="K70" i="61"/>
  <c r="AK166" i="61" s="1"/>
  <c r="AK169" i="61" s="1"/>
  <c r="M158" i="61"/>
  <c r="M161" i="61" s="1"/>
  <c r="E158" i="61"/>
  <c r="E161" i="61" s="1"/>
  <c r="L158" i="61"/>
  <c r="L161" i="61" s="1"/>
  <c r="D158" i="61"/>
  <c r="D161" i="61" s="1"/>
  <c r="K158" i="61"/>
  <c r="K161" i="61" s="1"/>
  <c r="C158" i="61"/>
  <c r="C161" i="61" s="1"/>
  <c r="P158" i="61"/>
  <c r="P161" i="61" s="1"/>
  <c r="O158" i="61"/>
  <c r="O161" i="61" s="1"/>
  <c r="N158" i="61"/>
  <c r="N161" i="61" s="1"/>
  <c r="J158" i="61"/>
  <c r="J161" i="61" s="1"/>
  <c r="I158" i="61"/>
  <c r="I161" i="61" s="1"/>
  <c r="H158" i="61"/>
  <c r="H161" i="61" s="1"/>
  <c r="G158" i="61"/>
  <c r="G161" i="61" s="1"/>
  <c r="F158" i="61"/>
  <c r="F161" i="61" s="1"/>
  <c r="B161" i="61"/>
  <c r="K73" i="61"/>
  <c r="H70" i="61"/>
  <c r="B166" i="61" s="1"/>
  <c r="B150" i="61"/>
  <c r="M160" i="63"/>
  <c r="E160" i="63"/>
  <c r="L160" i="63"/>
  <c r="D160" i="63"/>
  <c r="G160" i="63"/>
  <c r="O160" i="63"/>
  <c r="P160" i="63"/>
  <c r="F160" i="63"/>
  <c r="C160" i="63"/>
  <c r="J160" i="63"/>
  <c r="H160" i="63"/>
  <c r="I160" i="63"/>
  <c r="N160" i="63"/>
  <c r="K160" i="63"/>
  <c r="U160" i="63"/>
  <c r="T160" i="63"/>
  <c r="Z160" i="63"/>
  <c r="Y160" i="63"/>
  <c r="X160" i="63"/>
  <c r="W160" i="63"/>
  <c r="V160" i="63"/>
  <c r="S160" i="63"/>
  <c r="R160" i="63"/>
  <c r="M151" i="63"/>
  <c r="E151" i="63"/>
  <c r="L151" i="63"/>
  <c r="D151" i="63"/>
  <c r="I151" i="63"/>
  <c r="H151" i="63"/>
  <c r="G151" i="63"/>
  <c r="C151" i="63"/>
  <c r="P151" i="63"/>
  <c r="O151" i="63"/>
  <c r="N151" i="63"/>
  <c r="F151" i="63"/>
  <c r="K151" i="63"/>
  <c r="J151" i="63"/>
  <c r="AC160" i="63"/>
  <c r="AJ160" i="63"/>
  <c r="AB160" i="63"/>
  <c r="AI160" i="63"/>
  <c r="AD160" i="63"/>
  <c r="AH160" i="63"/>
  <c r="AF160" i="63"/>
  <c r="AE160" i="63"/>
  <c r="AG160" i="63"/>
  <c r="AK161" i="63"/>
  <c r="U151" i="63"/>
  <c r="T151" i="63"/>
  <c r="S151" i="63"/>
  <c r="R151" i="63"/>
  <c r="W151" i="63"/>
  <c r="V151" i="63"/>
  <c r="Z151" i="63"/>
  <c r="X151" i="63"/>
  <c r="Y151" i="63"/>
  <c r="Q152" i="63"/>
  <c r="I72" i="63"/>
  <c r="Q168" i="63" s="1"/>
  <c r="I32" i="63"/>
  <c r="I53" i="63" s="1"/>
  <c r="I73" i="63" s="1"/>
  <c r="AC158" i="63"/>
  <c r="AJ158" i="63"/>
  <c r="AB158" i="63"/>
  <c r="AI158" i="63"/>
  <c r="AI161" i="63" s="1"/>
  <c r="AH158" i="63"/>
  <c r="AH161" i="63" s="1"/>
  <c r="AG158" i="63"/>
  <c r="AE158" i="63"/>
  <c r="AD158" i="63"/>
  <c r="AD161" i="63" s="1"/>
  <c r="AF158" i="63"/>
  <c r="AF161" i="63" s="1"/>
  <c r="AA161" i="63"/>
  <c r="B150" i="63"/>
  <c r="H70" i="63"/>
  <c r="B166" i="63" s="1"/>
  <c r="H42" i="63"/>
  <c r="H63" i="63" s="1"/>
  <c r="H32" i="63"/>
  <c r="H53" i="63" s="1"/>
  <c r="M158" i="63"/>
  <c r="M161" i="63" s="1"/>
  <c r="E158" i="63"/>
  <c r="E161" i="63" s="1"/>
  <c r="L158" i="63"/>
  <c r="L161" i="63" s="1"/>
  <c r="D158" i="63"/>
  <c r="D161" i="63" s="1"/>
  <c r="O158" i="63"/>
  <c r="O161" i="63" s="1"/>
  <c r="C158" i="63"/>
  <c r="C161" i="63" s="1"/>
  <c r="N158" i="63"/>
  <c r="N161" i="63" s="1"/>
  <c r="K158" i="63"/>
  <c r="P158" i="63"/>
  <c r="I158" i="63"/>
  <c r="G158" i="63"/>
  <c r="J158" i="63"/>
  <c r="J161" i="63" s="1"/>
  <c r="H158" i="63"/>
  <c r="H161" i="63" s="1"/>
  <c r="F158" i="63"/>
  <c r="B161" i="63"/>
  <c r="M167" i="63"/>
  <c r="E167" i="63"/>
  <c r="L167" i="63"/>
  <c r="D167" i="63"/>
  <c r="K167" i="63"/>
  <c r="J167" i="63"/>
  <c r="I167" i="63"/>
  <c r="C167" i="63"/>
  <c r="P167" i="63"/>
  <c r="O167" i="63"/>
  <c r="N167" i="63"/>
  <c r="G167" i="63"/>
  <c r="H167" i="63"/>
  <c r="F167" i="63"/>
  <c r="AA152" i="63"/>
  <c r="J72" i="63"/>
  <c r="AA168" i="63" s="1"/>
  <c r="K42" i="63"/>
  <c r="K63" i="63" s="1"/>
  <c r="AC167" i="63"/>
  <c r="AJ167" i="63"/>
  <c r="AB167" i="63"/>
  <c r="AG167" i="63"/>
  <c r="AF167" i="63"/>
  <c r="AE167" i="63"/>
  <c r="AD167" i="63"/>
  <c r="AI167" i="63"/>
  <c r="AH167" i="63"/>
  <c r="K73" i="63"/>
  <c r="Q150" i="63"/>
  <c r="I70" i="63"/>
  <c r="Q166" i="63" s="1"/>
  <c r="J70" i="63"/>
  <c r="AA166" i="63" s="1"/>
  <c r="AA150" i="63"/>
  <c r="U158" i="63"/>
  <c r="U161" i="63" s="1"/>
  <c r="T158" i="63"/>
  <c r="Y158" i="63"/>
  <c r="Y161" i="63" s="1"/>
  <c r="W158" i="63"/>
  <c r="X158" i="63"/>
  <c r="X161" i="63" s="1"/>
  <c r="Z158" i="63"/>
  <c r="Z161" i="63" s="1"/>
  <c r="V158" i="63"/>
  <c r="V161" i="63" s="1"/>
  <c r="S158" i="63"/>
  <c r="S161" i="63" s="1"/>
  <c r="R158" i="63"/>
  <c r="R161" i="63" s="1"/>
  <c r="Q161" i="63"/>
  <c r="B152" i="63"/>
  <c r="H72" i="63"/>
  <c r="B168" i="63" s="1"/>
  <c r="AK150" i="63"/>
  <c r="K70" i="63"/>
  <c r="AK166" i="63" s="1"/>
  <c r="AK152" i="63"/>
  <c r="K72" i="63"/>
  <c r="AK168" i="63" s="1"/>
  <c r="U167" i="63"/>
  <c r="T167" i="63"/>
  <c r="W167" i="63"/>
  <c r="S167" i="63"/>
  <c r="V167" i="63"/>
  <c r="R167" i="63"/>
  <c r="Z167" i="63"/>
  <c r="Y167" i="63"/>
  <c r="X167" i="63"/>
  <c r="AC151" i="63"/>
  <c r="AJ151" i="63"/>
  <c r="AB151" i="63"/>
  <c r="AE151" i="63"/>
  <c r="AD151" i="63"/>
  <c r="AI151" i="63"/>
  <c r="AH151" i="63"/>
  <c r="AG151" i="63"/>
  <c r="AF151" i="63"/>
  <c r="E4" i="16"/>
  <c r="D10" i="16"/>
  <c r="P51" i="44"/>
  <c r="Y166" i="61" l="1"/>
  <c r="Y169" i="61" s="1"/>
  <c r="X166" i="61"/>
  <c r="X169" i="61" s="1"/>
  <c r="W166" i="61"/>
  <c r="W169" i="61" s="1"/>
  <c r="Z166" i="61"/>
  <c r="Z169" i="61" s="1"/>
  <c r="S166" i="61"/>
  <c r="S169" i="61" s="1"/>
  <c r="R166" i="61"/>
  <c r="R169" i="61" s="1"/>
  <c r="V166" i="61"/>
  <c r="V169" i="61" s="1"/>
  <c r="U166" i="61"/>
  <c r="U169" i="61" s="1"/>
  <c r="T166" i="61"/>
  <c r="T169" i="61" s="1"/>
  <c r="Q169" i="61"/>
  <c r="I166" i="61"/>
  <c r="I169" i="61" s="1"/>
  <c r="P166" i="61"/>
  <c r="P169" i="61" s="1"/>
  <c r="H166" i="61"/>
  <c r="H169" i="61" s="1"/>
  <c r="O166" i="61"/>
  <c r="O169" i="61" s="1"/>
  <c r="G166" i="61"/>
  <c r="G169" i="61" s="1"/>
  <c r="N166" i="61"/>
  <c r="N169" i="61" s="1"/>
  <c r="C166" i="61"/>
  <c r="C169" i="61" s="1"/>
  <c r="M166" i="61"/>
  <c r="M169" i="61" s="1"/>
  <c r="L166" i="61"/>
  <c r="L169" i="61" s="1"/>
  <c r="K166" i="61"/>
  <c r="K169" i="61" s="1"/>
  <c r="E166" i="61"/>
  <c r="E169" i="61" s="1"/>
  <c r="D166" i="61"/>
  <c r="D169" i="61" s="1"/>
  <c r="J166" i="61"/>
  <c r="J169" i="61" s="1"/>
  <c r="F166" i="61"/>
  <c r="F169" i="61" s="1"/>
  <c r="B169" i="61"/>
  <c r="AF150" i="61"/>
  <c r="AF153" i="61" s="1"/>
  <c r="AE150" i="61"/>
  <c r="AE153" i="61" s="1"/>
  <c r="AJ150" i="61"/>
  <c r="AJ153" i="61" s="1"/>
  <c r="AI150" i="61"/>
  <c r="AI153" i="61" s="1"/>
  <c r="AD150" i="61"/>
  <c r="AD153" i="61" s="1"/>
  <c r="AC150" i="61"/>
  <c r="AC153" i="61" s="1"/>
  <c r="AB150" i="61"/>
  <c r="AB153" i="61" s="1"/>
  <c r="AG150" i="61"/>
  <c r="AG153" i="61" s="1"/>
  <c r="AH150" i="61"/>
  <c r="AH153" i="61" s="1"/>
  <c r="AA153" i="61"/>
  <c r="P150" i="61"/>
  <c r="P153" i="61" s="1"/>
  <c r="H150" i="61"/>
  <c r="H153" i="61" s="1"/>
  <c r="O150" i="61"/>
  <c r="O153" i="61" s="1"/>
  <c r="G150" i="61"/>
  <c r="G153" i="61" s="1"/>
  <c r="E150" i="61"/>
  <c r="E153" i="61" s="1"/>
  <c r="N150" i="61"/>
  <c r="N153" i="61" s="1"/>
  <c r="D150" i="61"/>
  <c r="D153" i="61" s="1"/>
  <c r="M150" i="61"/>
  <c r="M153" i="61" s="1"/>
  <c r="C150" i="61"/>
  <c r="C153" i="61" s="1"/>
  <c r="L150" i="61"/>
  <c r="L153" i="61" s="1"/>
  <c r="K150" i="61"/>
  <c r="K153" i="61" s="1"/>
  <c r="J150" i="61"/>
  <c r="J153" i="61" s="1"/>
  <c r="I150" i="61"/>
  <c r="I153" i="61" s="1"/>
  <c r="F150" i="61"/>
  <c r="F153" i="61" s="1"/>
  <c r="B153" i="61"/>
  <c r="X150" i="61"/>
  <c r="X153" i="61" s="1"/>
  <c r="W150" i="61"/>
  <c r="W153" i="61" s="1"/>
  <c r="Z150" i="61"/>
  <c r="Z153" i="61" s="1"/>
  <c r="Y150" i="61"/>
  <c r="Y153" i="61" s="1"/>
  <c r="V150" i="61"/>
  <c r="V153" i="61" s="1"/>
  <c r="U150" i="61"/>
  <c r="U153" i="61" s="1"/>
  <c r="T150" i="61"/>
  <c r="T153" i="61" s="1"/>
  <c r="S150" i="61"/>
  <c r="S153" i="61" s="1"/>
  <c r="R150" i="61"/>
  <c r="R153" i="61" s="1"/>
  <c r="Q153" i="61"/>
  <c r="AG166" i="61"/>
  <c r="AG169" i="61" s="1"/>
  <c r="AF166" i="61"/>
  <c r="AF169" i="61" s="1"/>
  <c r="AE166" i="61"/>
  <c r="AE169" i="61" s="1"/>
  <c r="AB166" i="61"/>
  <c r="AB169" i="61" s="1"/>
  <c r="AJ166" i="61"/>
  <c r="AJ169" i="61" s="1"/>
  <c r="AI166" i="61"/>
  <c r="AI169" i="61" s="1"/>
  <c r="AH166" i="61"/>
  <c r="AH169" i="61" s="1"/>
  <c r="AD166" i="61"/>
  <c r="AD169" i="61" s="1"/>
  <c r="AC166" i="61"/>
  <c r="AC169" i="61" s="1"/>
  <c r="AA169" i="61"/>
  <c r="AG168" i="63"/>
  <c r="AF168" i="63"/>
  <c r="AC168" i="63"/>
  <c r="AB168" i="63"/>
  <c r="AI168" i="63"/>
  <c r="AD168" i="63"/>
  <c r="AH168" i="63"/>
  <c r="AE168" i="63"/>
  <c r="AJ168" i="63"/>
  <c r="F161" i="63"/>
  <c r="I150" i="63"/>
  <c r="P150" i="63"/>
  <c r="H150" i="63"/>
  <c r="M150" i="63"/>
  <c r="M153" i="63" s="1"/>
  <c r="C150" i="63"/>
  <c r="K150" i="63"/>
  <c r="K153" i="63" s="1"/>
  <c r="L150" i="63"/>
  <c r="L153" i="63" s="1"/>
  <c r="F150" i="63"/>
  <c r="F153" i="63" s="1"/>
  <c r="E150" i="63"/>
  <c r="D150" i="63"/>
  <c r="O150" i="63"/>
  <c r="N150" i="63"/>
  <c r="J150" i="63"/>
  <c r="J153" i="63" s="1"/>
  <c r="G150" i="63"/>
  <c r="B153" i="63"/>
  <c r="AK153" i="63"/>
  <c r="Y150" i="63"/>
  <c r="X150" i="63"/>
  <c r="W150" i="63"/>
  <c r="V150" i="63"/>
  <c r="V153" i="63" s="1"/>
  <c r="U150" i="63"/>
  <c r="U153" i="63" s="1"/>
  <c r="Z150" i="63"/>
  <c r="S150" i="63"/>
  <c r="S153" i="63" s="1"/>
  <c r="R150" i="63"/>
  <c r="T150" i="63"/>
  <c r="Q153" i="63"/>
  <c r="AC161" i="63"/>
  <c r="I168" i="63"/>
  <c r="P168" i="63"/>
  <c r="H168" i="63"/>
  <c r="G168" i="63"/>
  <c r="E168" i="63"/>
  <c r="F168" i="63"/>
  <c r="O168" i="63"/>
  <c r="N168" i="63"/>
  <c r="M168" i="63"/>
  <c r="L168" i="63"/>
  <c r="K168" i="63"/>
  <c r="D168" i="63"/>
  <c r="C168" i="63"/>
  <c r="J168" i="63"/>
  <c r="I161" i="63"/>
  <c r="AG150" i="63"/>
  <c r="AF150" i="63"/>
  <c r="AI150" i="63"/>
  <c r="AE150" i="63"/>
  <c r="AE153" i="63" s="1"/>
  <c r="AH150" i="63"/>
  <c r="AH153" i="63" s="1"/>
  <c r="AA153" i="63"/>
  <c r="AJ150" i="63"/>
  <c r="AD150" i="63"/>
  <c r="AD153" i="63" s="1"/>
  <c r="AC150" i="63"/>
  <c r="AB150" i="63"/>
  <c r="AG152" i="63"/>
  <c r="AF152" i="63"/>
  <c r="AJ152" i="63"/>
  <c r="AI152" i="63"/>
  <c r="AD152" i="63"/>
  <c r="AH152" i="63"/>
  <c r="AE152" i="63"/>
  <c r="AC152" i="63"/>
  <c r="AB152" i="63"/>
  <c r="I166" i="63"/>
  <c r="I169" i="63" s="1"/>
  <c r="P166" i="63"/>
  <c r="P169" i="63" s="1"/>
  <c r="H166" i="63"/>
  <c r="H169" i="63" s="1"/>
  <c r="O166" i="63"/>
  <c r="E166" i="63"/>
  <c r="M166" i="63"/>
  <c r="N166" i="63"/>
  <c r="N169" i="63" s="1"/>
  <c r="D166" i="63"/>
  <c r="C166" i="63"/>
  <c r="F166" i="63"/>
  <c r="F169" i="63" s="1"/>
  <c r="L166" i="63"/>
  <c r="L169" i="63" s="1"/>
  <c r="K166" i="63"/>
  <c r="J166" i="63"/>
  <c r="J169" i="63" s="1"/>
  <c r="G166" i="63"/>
  <c r="B169" i="63"/>
  <c r="G161" i="63"/>
  <c r="W161" i="63"/>
  <c r="P161" i="63"/>
  <c r="AE161" i="63"/>
  <c r="Y168" i="63"/>
  <c r="X168" i="63"/>
  <c r="S168" i="63"/>
  <c r="R168" i="63"/>
  <c r="T168" i="63"/>
  <c r="Z168" i="63"/>
  <c r="U168" i="63"/>
  <c r="W168" i="63"/>
  <c r="V168" i="63"/>
  <c r="AG166" i="63"/>
  <c r="AF166" i="63"/>
  <c r="AI166" i="63"/>
  <c r="AI169" i="63" s="1"/>
  <c r="AJ166" i="63"/>
  <c r="AH166" i="63"/>
  <c r="AH169" i="63" s="1"/>
  <c r="AE166" i="63"/>
  <c r="AE169" i="63" s="1"/>
  <c r="AD166" i="63"/>
  <c r="AD169" i="63" s="1"/>
  <c r="AC166" i="63"/>
  <c r="AC169" i="63" s="1"/>
  <c r="AB166" i="63"/>
  <c r="AB169" i="63" s="1"/>
  <c r="AA169" i="63"/>
  <c r="AB161" i="63"/>
  <c r="AK169" i="63"/>
  <c r="Y166" i="63"/>
  <c r="Y169" i="63" s="1"/>
  <c r="X166" i="63"/>
  <c r="X169" i="63" s="1"/>
  <c r="Z166" i="63"/>
  <c r="Z169" i="63" s="1"/>
  <c r="W166" i="63"/>
  <c r="U166" i="63"/>
  <c r="T166" i="63"/>
  <c r="S166" i="63"/>
  <c r="S169" i="63" s="1"/>
  <c r="R166" i="63"/>
  <c r="R169" i="63" s="1"/>
  <c r="V166" i="63"/>
  <c r="V169" i="63" s="1"/>
  <c r="Q169" i="63"/>
  <c r="AJ161" i="63"/>
  <c r="I152" i="63"/>
  <c r="P152" i="63"/>
  <c r="H152" i="63"/>
  <c r="O152" i="63"/>
  <c r="E152" i="63"/>
  <c r="C152" i="63"/>
  <c r="N152" i="63"/>
  <c r="D152" i="63"/>
  <c r="M152" i="63"/>
  <c r="K152" i="63"/>
  <c r="L152" i="63"/>
  <c r="J152" i="63"/>
  <c r="F152" i="63"/>
  <c r="G152" i="63"/>
  <c r="T161" i="63"/>
  <c r="K161" i="63"/>
  <c r="H73" i="63"/>
  <c r="AG161" i="63"/>
  <c r="Y152" i="63"/>
  <c r="X152" i="63"/>
  <c r="W152" i="63"/>
  <c r="Z152" i="63"/>
  <c r="T152" i="63"/>
  <c r="R152" i="63"/>
  <c r="S152" i="63"/>
  <c r="U152" i="63"/>
  <c r="V152" i="63"/>
  <c r="F4" i="16"/>
  <c r="E10" i="16"/>
  <c r="Q51" i="44"/>
  <c r="R153" i="63" l="1"/>
  <c r="C169" i="63"/>
  <c r="Z153" i="63"/>
  <c r="G153" i="63"/>
  <c r="AJ169" i="63"/>
  <c r="D169" i="63"/>
  <c r="AI153" i="63"/>
  <c r="C153" i="63"/>
  <c r="AB153" i="63"/>
  <c r="AF153" i="63"/>
  <c r="N153" i="63"/>
  <c r="T169" i="63"/>
  <c r="AF169" i="63"/>
  <c r="G169" i="63"/>
  <c r="M169" i="63"/>
  <c r="AC153" i="63"/>
  <c r="AG153" i="63"/>
  <c r="W153" i="63"/>
  <c r="O153" i="63"/>
  <c r="H153" i="63"/>
  <c r="U169" i="63"/>
  <c r="AG169" i="63"/>
  <c r="E169" i="63"/>
  <c r="X153" i="63"/>
  <c r="D153" i="63"/>
  <c r="P153" i="63"/>
  <c r="W169" i="63"/>
  <c r="K169" i="63"/>
  <c r="O169" i="63"/>
  <c r="AJ153" i="63"/>
  <c r="T153" i="63"/>
  <c r="Y153" i="63"/>
  <c r="E153" i="63"/>
  <c r="I153" i="63"/>
  <c r="G4" i="16"/>
  <c r="F10" i="16"/>
  <c r="R51" i="44"/>
  <c r="H4" i="16" l="1"/>
  <c r="G10" i="16"/>
  <c r="S51" i="44"/>
  <c r="I4" i="16" l="1"/>
  <c r="H10" i="16"/>
  <c r="T51" i="44"/>
  <c r="J4" i="16" l="1"/>
  <c r="I10" i="16"/>
  <c r="U51" i="44"/>
  <c r="K4" i="16" l="1"/>
  <c r="J10" i="16"/>
  <c r="V51" i="44"/>
  <c r="L4" i="16" l="1"/>
  <c r="K10" i="16"/>
  <c r="W51" i="44"/>
  <c r="M4" i="16" l="1"/>
  <c r="L10" i="16"/>
  <c r="X51" i="44"/>
  <c r="N4" i="16" l="1"/>
  <c r="M10" i="16"/>
  <c r="Y51" i="44"/>
  <c r="O4" i="16" l="1"/>
  <c r="N10" i="16"/>
  <c r="Z51" i="44"/>
  <c r="P4" i="16" l="1"/>
  <c r="O10" i="16"/>
  <c r="AA51" i="44"/>
  <c r="Q4" i="16" l="1"/>
  <c r="P10" i="16"/>
  <c r="AB51" i="44"/>
  <c r="R4" i="16" l="1"/>
  <c r="Q10" i="16"/>
  <c r="AC51" i="44"/>
  <c r="S4" i="16" l="1"/>
  <c r="R10" i="16"/>
  <c r="AD51" i="44"/>
  <c r="T4" i="16" l="1"/>
  <c r="S10" i="16"/>
  <c r="AE51" i="44"/>
  <c r="U4" i="16" l="1"/>
  <c r="T10" i="16"/>
  <c r="AF51" i="44"/>
  <c r="V4" i="16" l="1"/>
  <c r="U10" i="16"/>
  <c r="AG51" i="44"/>
  <c r="W4" i="16" l="1"/>
  <c r="V10" i="16"/>
  <c r="AH51" i="44"/>
  <c r="X4" i="16" l="1"/>
  <c r="W10" i="16"/>
  <c r="AI51" i="44"/>
  <c r="Y4" i="16" l="1"/>
  <c r="X10" i="16"/>
  <c r="AJ51" i="44"/>
  <c r="Z4" i="16" l="1"/>
  <c r="Y10" i="16"/>
  <c r="AK51" i="44"/>
  <c r="AA4" i="16" l="1"/>
  <c r="Z10" i="16"/>
  <c r="AL51" i="44"/>
  <c r="AB4" i="16" l="1"/>
  <c r="AA10" i="16"/>
  <c r="AM51" i="44"/>
  <c r="AC4" i="16" l="1"/>
  <c r="AB10" i="16"/>
  <c r="AN51" i="44"/>
  <c r="AD4" i="16" l="1"/>
  <c r="AC10" i="16"/>
  <c r="AO51" i="44"/>
  <c r="AF4" i="16" l="1"/>
  <c r="AE4" i="16"/>
  <c r="AD10" i="16"/>
  <c r="AP51" i="44"/>
  <c r="AF10" i="16" l="1"/>
  <c r="AE10" i="16"/>
  <c r="AQ51" i="44"/>
</calcChain>
</file>

<file path=xl/sharedStrings.xml><?xml version="1.0" encoding="utf-8"?>
<sst xmlns="http://schemas.openxmlformats.org/spreadsheetml/2006/main" count="1934" uniqueCount="284">
  <si>
    <t>Year</t>
  </si>
  <si>
    <t>electricity (BTU)</t>
  </si>
  <si>
    <t>coal (BTU)</t>
  </si>
  <si>
    <t>natural gas (BTU)</t>
  </si>
  <si>
    <t>petroleum diesel (BTU)</t>
  </si>
  <si>
    <t>BCEU BAU Components Energy Use</t>
  </si>
  <si>
    <t>heat (BTU)</t>
  </si>
  <si>
    <t>Notes:</t>
  </si>
  <si>
    <t>Northeast</t>
  </si>
  <si>
    <t>Midwest</t>
  </si>
  <si>
    <t>South</t>
  </si>
  <si>
    <t>Urban vs. Rural Residential Households</t>
  </si>
  <si>
    <t>biomass (BTU)</t>
  </si>
  <si>
    <t>Electricity</t>
  </si>
  <si>
    <t>Natural gas</t>
  </si>
  <si>
    <t>kerosene (BTU)</t>
  </si>
  <si>
    <t>heavy or residual fuel oil (BTU)</t>
  </si>
  <si>
    <t>LPG propane or butane (BTU)</t>
  </si>
  <si>
    <t>hydrogen (BTU)</t>
  </si>
  <si>
    <t>Brazilian Ministry of Science, Technology, Innovation and Communication (MCTIC)</t>
  </si>
  <si>
    <t>Report: "Greenhouse gas mitigation options in key sectors in Brazil"</t>
  </si>
  <si>
    <t>Version: "Sector modeling of low carbon options for the building sector"</t>
  </si>
  <si>
    <t xml:space="preserve">http://www.mctic.gov.br/mctic/export/sites/institucional/ciencia/SEPED/clima/arquivos/projeto_opcoes_mitigacao/publicacoes/Edificacoes.pdf </t>
  </si>
  <si>
    <t>urban-residential-cooling</t>
  </si>
  <si>
    <t>page 151</t>
  </si>
  <si>
    <t>Figure 85 - Energy Consumption from Climate Use in the REF Scenario by Equipment (2010-2050)</t>
  </si>
  <si>
    <t>urban-residential-lighting</t>
  </si>
  <si>
    <t>page 146</t>
  </si>
  <si>
    <t>Figure 78 - Energy Consumption of Lighting Use in the REF Scenario by Type of Technology (2010-2050)</t>
  </si>
  <si>
    <t>urban-residential-appl</t>
  </si>
  <si>
    <t>page 161</t>
  </si>
  <si>
    <t>Figure 100 - Energy Consumption of Water Heating in the REF Scenario by Energy (2010-2050)</t>
  </si>
  <si>
    <t>page 164</t>
  </si>
  <si>
    <t>Figure 101 - Energy Consumption of Other Uses in the REF Scenario by Type of Equipment (2010-2050)</t>
  </si>
  <si>
    <t>urban-residential-other</t>
  </si>
  <si>
    <t>page 158</t>
  </si>
  <si>
    <t>Figure 97 - Energy Use of Cooking in the REF Scenario by Energy (2010-2050)</t>
  </si>
  <si>
    <t>commercial-residential-cooling</t>
  </si>
  <si>
    <t>page 186</t>
  </si>
  <si>
    <t>Figure 122 - Total Energy Consumption by End Use in the Commercial, Services and Public Sectors in the REF scenario (2010-2050)</t>
  </si>
  <si>
    <t>commercial-residential-lighting</t>
  </si>
  <si>
    <t>page 169</t>
  </si>
  <si>
    <t>Table 69 - Energy Consumption of the Commercial Sector and Services in the REF Scenario (2050 in ktep)</t>
  </si>
  <si>
    <t>page 174</t>
  </si>
  <si>
    <t>Figure 112 - Energy Consumption of Public Lighting in the REF Scenario (2010-2050)</t>
  </si>
  <si>
    <t>commercial-residential-appl</t>
  </si>
  <si>
    <t>commercial-residential-other</t>
  </si>
  <si>
    <t xml:space="preserve">This variable tracks the equipments and energy service in buildings sector, providing the total demand. </t>
  </si>
  <si>
    <t>See below the subscript and meaning of each energy service for  Brazil.</t>
  </si>
  <si>
    <t>Assumptions about Urban vs. Rural Residential Households:</t>
  </si>
  <si>
    <t>1. Mitigation Option Project does not consider the rural urban split in its analysis, thus we don't assume this breakdown in Brazil's model.</t>
  </si>
  <si>
    <t>Assumptions about heating:</t>
  </si>
  <si>
    <t>1. The annual average temperature in Brazil is 22 to 26 °C, therefore the heating components energy use is assumed negligible in the model.</t>
  </si>
  <si>
    <t>residential-cooling</t>
  </si>
  <si>
    <t>1. In MOP's study cooling components represents the appliances to space cooling (AC and ventilator) and the appliances to food cooling (fridge and freezer);</t>
  </si>
  <si>
    <t>residential-appl</t>
  </si>
  <si>
    <t>1.  In MOP's study, appliances represents the follows gears: TV, electric iron, washing machine, computer, Water heaters (shower propose) and others.</t>
  </si>
  <si>
    <t>residential-other</t>
  </si>
  <si>
    <t>1.  Others represents cooking components.</t>
  </si>
  <si>
    <t>commercial-heating</t>
  </si>
  <si>
    <t>Not applied, explanation at urban-residential-heating.</t>
  </si>
  <si>
    <t>commercial-cooling</t>
  </si>
  <si>
    <t>1. According to MOP Building Book, the approach to estimate commercial cooling follows an indirect method, considering that in the commercial sector there is no disaggregated statistics on sales or ownership of air conditioning equipment. Additionally, only air conditioning is considered, disregarding the ventilators;</t>
  </si>
  <si>
    <t>commercial-lighting</t>
  </si>
  <si>
    <t>1. According to MOP's analysis the lighting for commercial sector track the energy demand for commercial building and street lighting;</t>
  </si>
  <si>
    <t>commercial-appl</t>
  </si>
  <si>
    <t>1.  Appliances represent equipments to water heating and cooking;</t>
  </si>
  <si>
    <t>commercial-other</t>
  </si>
  <si>
    <t>1. Other uses not listed above</t>
  </si>
  <si>
    <t xml:space="preserve"> To estimate the others demand for commercial we had to rely on the figure 122 from MOP Building Book; </t>
  </si>
  <si>
    <t>We estimate some points using webplotdigitizer tool and then we linear interpolated the data to get the time serie.</t>
  </si>
  <si>
    <t xml:space="preserve">
Power cogeneration</t>
  </si>
  <si>
    <t>Commercial</t>
  </si>
  <si>
    <t>Others</t>
  </si>
  <si>
    <t>Cooling</t>
  </si>
  <si>
    <t>Street lighting</t>
  </si>
  <si>
    <t>Lighting</t>
  </si>
  <si>
    <t>Solar</t>
  </si>
  <si>
    <t>Climatization</t>
  </si>
  <si>
    <t>Cooking</t>
  </si>
  <si>
    <t>Charcoal</t>
  </si>
  <si>
    <t>Firewood</t>
  </si>
  <si>
    <t>LPG</t>
  </si>
  <si>
    <t>Water heating</t>
  </si>
  <si>
    <t>Kerosene</t>
  </si>
  <si>
    <t>Residential</t>
  </si>
  <si>
    <t>Energetic / End Use</t>
  </si>
  <si>
    <t>Demand</t>
  </si>
  <si>
    <t>Sector</t>
  </si>
  <si>
    <t>* Data in ktep</t>
  </si>
  <si>
    <t>The table below is from the excel file that generated the results for buildings sector.</t>
  </si>
  <si>
    <t>2. MOP computes the energy demand in ktep, to convert to BTU we assume the factor: 1 tep = 3,968e+7 BTU or 1 ktep = 3,968e+10 BTU;</t>
  </si>
  <si>
    <t>1. In MOP's study cooling components represents the appliances to space cooling (AC and ventilator) and the appliances to cool food (fridge and freezer);</t>
  </si>
  <si>
    <r>
      <rPr>
        <b/>
        <sz val="11"/>
        <color theme="1"/>
        <rFont val="Calibri"/>
        <family val="2"/>
      </rPr>
      <t xml:space="preserve">Notes:
</t>
    </r>
    <r>
      <rPr>
        <sz val="11"/>
        <color theme="1"/>
        <rFont val="Calibri"/>
        <family val="2"/>
      </rPr>
      <t xml:space="preserve">
</t>
    </r>
  </si>
  <si>
    <t>1. MOP computes the energy demand in ktep, to convert to BTU we assume the factor: 1 tep = 3,968e+7 BTU or 1 ktep = 3,968e+10 BTU;</t>
  </si>
  <si>
    <t>Energetic used</t>
  </si>
  <si>
    <t>Residential Energy Consumption (ktep)</t>
  </si>
  <si>
    <t>Water heaters (shower propose)</t>
  </si>
  <si>
    <t>Other appliances</t>
  </si>
  <si>
    <t>TV, iron, PC, machine of washing</t>
  </si>
  <si>
    <t>Shareholding with elasticity</t>
  </si>
  <si>
    <t>10 ^ 3 TEP</t>
  </si>
  <si>
    <t>GWh</t>
  </si>
  <si>
    <t>Total power consumption (GWh and 10 ^ 3 TEP)</t>
  </si>
  <si>
    <r>
      <rPr>
        <b/>
        <sz val="11"/>
        <color theme="1"/>
        <rFont val="Calibri"/>
        <family val="2"/>
      </rPr>
      <t>Notes:</t>
    </r>
    <r>
      <rPr>
        <sz val="11"/>
        <color theme="1"/>
        <rFont val="Calibri"/>
        <family val="2"/>
      </rPr>
      <t xml:space="preserve">
</t>
    </r>
  </si>
  <si>
    <t>Charcoal (biomass)</t>
  </si>
  <si>
    <t>Firewood (biomass)</t>
  </si>
  <si>
    <t>Residential consumption Cooking</t>
  </si>
  <si>
    <t>ktep</t>
  </si>
  <si>
    <t>Energy consumption</t>
  </si>
  <si>
    <t>Additionally, only air conditioning is considered, disregarding the ventilators;</t>
  </si>
  <si>
    <t xml:space="preserve">onsidering that in the commercial sector there is no disaggregated statistics on sales or ownership of air conditioning equipment. </t>
  </si>
  <si>
    <t>1. According to MOP Building Book, the approach to estimate commercial cooling follows an indirect method, c</t>
  </si>
  <si>
    <t xml:space="preserve">Notes:
</t>
  </si>
  <si>
    <t>North</t>
  </si>
  <si>
    <t>Southeast</t>
  </si>
  <si>
    <t>MWh</t>
  </si>
  <si>
    <t>TOTAL CONSUMPTION</t>
  </si>
  <si>
    <t>Street Lighting</t>
  </si>
  <si>
    <t>CONSUMPTION - LED</t>
  </si>
  <si>
    <t>CONSUMPTION - FT</t>
  </si>
  <si>
    <t>CONSUMPTION - FC</t>
  </si>
  <si>
    <t>CONSUMPTION - INC</t>
  </si>
  <si>
    <t>Total consumption</t>
  </si>
  <si>
    <t>2. MOP computes the energy demand in MWh, to convert to BTU we assume the factor: 1 Wh = 3.412128 BTU or 1 MWh = 3412128.220 BTU;</t>
  </si>
  <si>
    <t>Fuel oil</t>
  </si>
  <si>
    <t>Diesel</t>
  </si>
  <si>
    <t>tep</t>
  </si>
  <si>
    <t>CONSUMPTION</t>
  </si>
  <si>
    <t>FUEL HEATING - SERVICES</t>
  </si>
  <si>
    <t>FUEL COOKING - SERVICES</t>
  </si>
  <si>
    <t>ELECTRIC HEATING - SERVICES</t>
  </si>
  <si>
    <t>ELECTRIC COOKING - SERVICES</t>
  </si>
  <si>
    <t>TEP/BTU</t>
  </si>
  <si>
    <t>MWh/BTU</t>
  </si>
  <si>
    <t>3. MOP computes the fuel demand in tep, to convert to BTU we assume the factor: 1 tep = 3,968e+7 BTU.</t>
  </si>
  <si>
    <t>2. MOP computes the electric demand in MWh, to convert to BTU we assume the factor: 1 Wh = 3.412128 BTU or 1 MWh = 3412128.220 BTU;</t>
  </si>
  <si>
    <t>1.  Appliances represent equipaments to water heating and cooking;</t>
  </si>
  <si>
    <t>OTHER ELECTRICAL - SERVICES</t>
  </si>
  <si>
    <t>1. To estimate the others demand for commercial we had to rely on the figure 122 from MOP Building Book; We estimate some points using webplotdigitizer tool and then we linear interpolated the data to get the time serie.</t>
  </si>
  <si>
    <t>GR-Charcoal</t>
  </si>
  <si>
    <t>GR-Biomass</t>
  </si>
  <si>
    <t>EPS</t>
  </si>
  <si>
    <t>BNEF</t>
  </si>
  <si>
    <t>EIA</t>
  </si>
  <si>
    <t>IEA</t>
  </si>
  <si>
    <t>Calibration file</t>
  </si>
  <si>
    <t>GR-IEA</t>
  </si>
  <si>
    <t>GR-EIA</t>
  </si>
  <si>
    <t>IEA (LPG)</t>
  </si>
  <si>
    <t>GR-BNEF</t>
  </si>
  <si>
    <t>Heating</t>
  </si>
  <si>
    <t>Appliances</t>
  </si>
  <si>
    <t>Other</t>
  </si>
  <si>
    <t>Residential-absolute</t>
  </si>
  <si>
    <t>Commercial-absolute</t>
  </si>
  <si>
    <t>Residential-Share</t>
  </si>
  <si>
    <t>Commercial-share</t>
  </si>
  <si>
    <t>Adjustement</t>
  </si>
  <si>
    <t>Time (Year)</t>
  </si>
  <si>
    <t>Total</t>
  </si>
  <si>
    <t>EIA-residential</t>
  </si>
  <si>
    <t>EIA-commercial</t>
  </si>
  <si>
    <t>BNEF Data-Residential (BTU)</t>
  </si>
  <si>
    <t>Source</t>
  </si>
  <si>
    <t>Biomass</t>
  </si>
  <si>
    <t>Database</t>
  </si>
  <si>
    <t>Report</t>
  </si>
  <si>
    <t>Scenario</t>
  </si>
  <si>
    <t>Region</t>
  </si>
  <si>
    <t>Macro sector</t>
  </si>
  <si>
    <t>Indicator</t>
  </si>
  <si>
    <t>Fuel/type</t>
  </si>
  <si>
    <t>Unit</t>
  </si>
  <si>
    <t>Note</t>
  </si>
  <si>
    <t>Residential Buildings</t>
  </si>
  <si>
    <t>NEO 2024</t>
  </si>
  <si>
    <t>ETS</t>
  </si>
  <si>
    <t>Brazil</t>
  </si>
  <si>
    <t>Buildings</t>
  </si>
  <si>
    <t>Residential buildings</t>
  </si>
  <si>
    <t>Secondary energy consumption</t>
  </si>
  <si>
    <t>Heat</t>
  </si>
  <si>
    <t>PJ</t>
  </si>
  <si>
    <t>Hydrogen</t>
  </si>
  <si>
    <t>Final energy consumption</t>
  </si>
  <si>
    <t>Unabated coal</t>
  </si>
  <si>
    <t>Unabated gas</t>
  </si>
  <si>
    <t>Unabated oil</t>
  </si>
  <si>
    <t>Coal with CCS</t>
  </si>
  <si>
    <t>Gas with CCS</t>
  </si>
  <si>
    <t>Oil with CCS</t>
  </si>
  <si>
    <t>Bioenergy</t>
  </si>
  <si>
    <t>Other renewables</t>
  </si>
  <si>
    <t>Conversion</t>
  </si>
  <si>
    <t>PJ to BTU</t>
  </si>
  <si>
    <t>BTU</t>
  </si>
  <si>
    <t>Buildings Commercial</t>
  </si>
  <si>
    <t>Commercial buildings</t>
  </si>
  <si>
    <t>2020-2050</t>
  </si>
  <si>
    <t>https://about.bnef.com/insights/clean-energy/new-energy-outlook/</t>
  </si>
  <si>
    <t>Eletricity (BTU)</t>
  </si>
  <si>
    <t>Share</t>
  </si>
  <si>
    <t>Natural gas (BTU)</t>
  </si>
  <si>
    <t>LPG (BTU)</t>
  </si>
  <si>
    <t>Biomass (BTU)</t>
  </si>
  <si>
    <t>Envelope</t>
  </si>
  <si>
    <t>Final Energy Consumption</t>
  </si>
  <si>
    <t>Minimum Energy Use (Mtep) - Residential</t>
  </si>
  <si>
    <t>Maximum Energy Use (Mtep) - Residential</t>
  </si>
  <si>
    <t>Minimum Energy Use (Mtep) - Commercial</t>
  </si>
  <si>
    <t>Maximum Energy Use (Mtep) - Commercial</t>
  </si>
  <si>
    <t>Minimum Energy Use (Mtep) - Total Buildings</t>
  </si>
  <si>
    <t>Maximum Energy Use (Mtep) - Total Buildings</t>
  </si>
  <si>
    <t>Average (Mtep) - Residential</t>
  </si>
  <si>
    <t>Average (Mtep) - Commercial</t>
  </si>
  <si>
    <t>Average (Mtep) - Total Buildings</t>
  </si>
  <si>
    <t>Mtep to BTU</t>
  </si>
  <si>
    <t>Minimum Energy Use (BTU) - Residential</t>
  </si>
  <si>
    <t>Maximum Energy Use (BTU) - Residential</t>
  </si>
  <si>
    <t>Average (BTU) - Residential</t>
  </si>
  <si>
    <t>Minimum Energy Use (BTU) - Commercial</t>
  </si>
  <si>
    <t>Maximum Energy Use (BTU) - Commercial</t>
  </si>
  <si>
    <t>Average (BTU) - Commercial</t>
  </si>
  <si>
    <t>Minimum Energy Use (BTU) - Buildings</t>
  </si>
  <si>
    <t>Maximum Energy Use (BTU) - Buildings</t>
  </si>
  <si>
    <t>Average (BTU) - Buildings</t>
  </si>
  <si>
    <t>Minimum Fuel Use by Source (Mtep) - Residential</t>
  </si>
  <si>
    <t>Minimum Fuel Use by Source (Mtep) - Commercial</t>
  </si>
  <si>
    <t>EPE Historical Data - Energy Consumtion in Residential Sector (Used as proxy because we could not find commercial data)</t>
  </si>
  <si>
    <t>Percentage</t>
  </si>
  <si>
    <t>Percentage for all sources except electricity</t>
  </si>
  <si>
    <t>N/A</t>
  </si>
  <si>
    <t>`</t>
  </si>
  <si>
    <t>Maximum Fuel Use by Source (Mtep) - Residential</t>
  </si>
  <si>
    <t>Maximum Fuel Use by Source (Mtep) - Commercial</t>
  </si>
  <si>
    <t>Adjusted value to get the total energy consumption</t>
  </si>
  <si>
    <t>Minimum Fuel Use by Source (BTU) - Residential</t>
  </si>
  <si>
    <t>Minimum Fuel Use by Source (BTU) - Commercial</t>
  </si>
  <si>
    <t>Maximum Fuel Use by Source (BTU) - Residential</t>
  </si>
  <si>
    <t>Maximum Fuel Use by Source (BTU) - Commercial</t>
  </si>
  <si>
    <t>Average Fuel Use by Source (BTU) - Residential</t>
  </si>
  <si>
    <t>Average Fuel Use by Source (BTU) - Commercial</t>
  </si>
  <si>
    <t>Minimum Final Energy Consumption (BTU) - Residential</t>
  </si>
  <si>
    <t>LPG propane or butane</t>
  </si>
  <si>
    <t>Maximum Final Energy Consumption (BTU) - Residential</t>
  </si>
  <si>
    <t>Average Final Energy Consumption (BTU) - Residential</t>
  </si>
  <si>
    <t>Minimum Final Energy Consumption (BTU) - Commercial</t>
  </si>
  <si>
    <t>Maximum Final Energy Consumption (BTU) - Commercial</t>
  </si>
  <si>
    <t>Average Final Energy Consumption (BTU) - Commercial</t>
  </si>
  <si>
    <t>EPE Historical Data - Energy Consumtion in Residential Sector</t>
  </si>
  <si>
    <t>Total Energy Consumption (Mtoe)</t>
  </si>
  <si>
    <t>Solar thermal</t>
  </si>
  <si>
    <t>Other sources</t>
  </si>
  <si>
    <t>Mtoe to BTU</t>
  </si>
  <si>
    <t>Residential Energy Use (BTU)</t>
  </si>
  <si>
    <t>Total Energy Consumption</t>
  </si>
  <si>
    <t>EPS Model Fuel Matching</t>
  </si>
  <si>
    <t>Average Residential Fuel Use (BTU)</t>
  </si>
  <si>
    <t>Growth Rate (Percent)</t>
  </si>
  <si>
    <t>Residential Fuel Use (BTU)</t>
  </si>
  <si>
    <t>Commercial Fuel Use (BTU)</t>
  </si>
  <si>
    <t>Ministério de Minas e Energia (MME)</t>
  </si>
  <si>
    <t>Empresa de Pesquisa Energética (EPE)</t>
  </si>
  <si>
    <t>Demand Scenarios for the National Energy Plan 2050</t>
  </si>
  <si>
    <t>https://www.gov.br/mme/pt-br/assuntos/secretarias/sntep/publicacoes/estudos-do-pne-2050/02-relatorios-epe/06-relatorio-parcial-2-cenarios-de-demanda.pdf</t>
  </si>
  <si>
    <t>IEA Data</t>
  </si>
  <si>
    <t>Country</t>
  </si>
  <si>
    <t>End use</t>
  </si>
  <si>
    <t>Product</t>
  </si>
  <si>
    <t>Total Services</t>
  </si>
  <si>
    <t>Oil and oil products (PJ)</t>
  </si>
  <si>
    <t>Gas (PJ)</t>
  </si>
  <si>
    <t>Coal and coal products (PJ)</t>
  </si>
  <si>
    <t>Biofuels and waste (PJ)</t>
  </si>
  <si>
    <t>Heat (PJ)</t>
  </si>
  <si>
    <t>Electricity (PJ)</t>
  </si>
  <si>
    <t>Other sources (PJ)</t>
  </si>
  <si>
    <t>Total final energy use (PJ)</t>
  </si>
  <si>
    <t>Oil and oil products</t>
  </si>
  <si>
    <t>Gas</t>
  </si>
  <si>
    <t>Coal and coal products</t>
  </si>
  <si>
    <t>Biofuels and waste</t>
  </si>
  <si>
    <t>EPS Matching</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</si>
</sst>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0E+00"/>
    <numFmt numFmtId="165" formatCode="#,##0.0"/>
    <numFmt numFmtId="166" formatCode="_(* #,##0_);_(* \(#,##0\);_(* &quot;-&quot;??_);_(@_)"/>
    <numFmt numFmtId="167" formatCode="_-* #,##0_-;\-* #,##0_-;_-* &quot;-&quot;??_-;_-@"/>
    <numFmt numFmtId="168" formatCode="0.0%"/>
  </numFmts>
  <fonts count="40" x14ac:knownFonts="1">
    <font>
      <sz val="11"/>
      <color theme="1"/>
      <name val="Calibri"/>
      <family val="2"/>
      <scheme val="minor"/>
    </font>
    <font>
      <sz val="9"/>
      <color theme="1"/>
      <name val="Calibri"/>
      <family val="2"/>
    </font>
    <font>
      <b/>
      <sz val="11"/>
      <color theme="1"/>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12"/>
      <color indexed="30"/>
      <name val="Calibri"/>
      <family val="2"/>
    </font>
    <font>
      <sz val="9"/>
      <color indexed="8"/>
      <name val="Calibri"/>
      <family val="2"/>
    </font>
    <font>
      <b/>
      <sz val="9"/>
      <color indexed="8"/>
      <name val="Calibri"/>
      <family val="2"/>
    </font>
    <font>
      <sz val="11"/>
      <color theme="1"/>
      <name val="Calibri"/>
      <family val="2"/>
      <scheme val="minor"/>
    </font>
    <font>
      <sz val="11"/>
      <color rgb="FF000000"/>
      <name val="Calibri"/>
      <family val="2"/>
    </font>
    <font>
      <sz val="11"/>
      <color theme="1"/>
      <name val="Calibri"/>
      <family val="2"/>
    </font>
    <font>
      <b/>
      <sz val="11"/>
      <color theme="1"/>
      <name val="Calibri"/>
      <family val="2"/>
    </font>
    <font>
      <u/>
      <sz val="11"/>
      <color theme="10"/>
      <name val="Arial"/>
      <family val="2"/>
    </font>
    <font>
      <sz val="11"/>
      <color theme="1"/>
      <name val="Arial"/>
      <family val="2"/>
    </font>
    <font>
      <b/>
      <sz val="11"/>
      <color rgb="FFFFFFFF"/>
      <name val="Calibri"/>
      <family val="2"/>
    </font>
    <font>
      <b/>
      <sz val="11"/>
      <color rgb="FF0070C0"/>
      <name val="Calibri"/>
      <family val="2"/>
    </font>
    <font>
      <sz val="10"/>
      <color theme="1"/>
      <name val="Calibri"/>
      <family val="2"/>
    </font>
    <font>
      <b/>
      <sz val="11"/>
      <color rgb="FF000000"/>
      <name val="Calibri"/>
      <family val="2"/>
    </font>
    <font>
      <sz val="11"/>
      <color rgb="FFFFFFFF"/>
      <name val="Calibri"/>
      <family val="2"/>
    </font>
    <font>
      <sz val="11"/>
      <color theme="0"/>
      <name val="Calibri"/>
      <family val="2"/>
    </font>
    <font>
      <sz val="10"/>
      <color theme="1"/>
      <name val="Arial"/>
      <family val="2"/>
    </font>
    <font>
      <b/>
      <sz val="11"/>
      <color theme="1"/>
      <name val="Arial"/>
      <family val="2"/>
    </font>
    <font>
      <sz val="11"/>
      <color rgb="FF000000"/>
      <name val="Calibri"/>
      <family val="2"/>
      <scheme val="minor"/>
    </font>
    <font>
      <sz val="10"/>
      <color rgb="FF000000"/>
      <name val="Arial"/>
      <family val="2"/>
    </font>
    <font>
      <b/>
      <sz val="11"/>
      <color rgb="FF000000"/>
      <name val="Calibri"/>
      <family val="2"/>
      <scheme val="minor"/>
    </font>
    <font>
      <sz val="12"/>
      <color theme="1"/>
      <name val="Calibri"/>
      <family val="2"/>
      <scheme val="minor"/>
    </font>
    <font>
      <u/>
      <sz val="11"/>
      <color theme="10"/>
      <name val="Calibri"/>
      <family val="2"/>
      <scheme val="minor"/>
    </font>
    <font>
      <b/>
      <sz val="11"/>
      <name val="Calibri"/>
      <family val="2"/>
      <scheme val="minor"/>
    </font>
    <font>
      <u/>
      <sz val="11"/>
      <color theme="4"/>
      <name val="Calibri"/>
      <family val="2"/>
      <scheme val="minor"/>
    </font>
    <font>
      <b/>
      <sz val="14"/>
      <color theme="1"/>
      <name val="Calibri"/>
      <family val="2"/>
      <scheme val="minor"/>
    </font>
    <font>
      <b/>
      <sz val="16"/>
      <color theme="1"/>
      <name val="Garamond"/>
      <family val="1"/>
    </font>
    <font>
      <sz val="11"/>
      <color theme="1"/>
      <name val="Garamond"/>
      <family val="1"/>
    </font>
    <font>
      <b/>
      <sz val="11"/>
      <color theme="1"/>
      <name val="Garamond"/>
      <family val="1"/>
    </font>
    <font>
      <sz val="11"/>
      <color rgb="FF000000"/>
      <name val="Garamond"/>
      <family val="1"/>
    </font>
    <font>
      <sz val="11"/>
      <name val="Garamond"/>
      <family val="1"/>
    </font>
    <font>
      <sz val="11"/>
      <color rgb="FFFF0000"/>
      <name val="Garamond"/>
      <family val="1"/>
    </font>
    <font>
      <b/>
      <sz val="18"/>
      <color theme="1"/>
      <name val="Garamond"/>
      <family val="1"/>
    </font>
    <font>
      <b/>
      <sz val="14"/>
      <color theme="1"/>
      <name val="Garamond"/>
      <family val="1"/>
    </font>
    <font>
      <u/>
      <sz val="10"/>
      <color theme="4"/>
      <name val="Calibri"/>
      <family val="2"/>
      <scheme val="minor"/>
    </font>
  </fonts>
  <fills count="16">
    <fill>
      <patternFill patternType="none"/>
    </fill>
    <fill>
      <patternFill patternType="gray125"/>
    </fill>
    <fill>
      <patternFill patternType="solid">
        <fgColor rgb="FFFFC000"/>
        <bgColor indexed="64"/>
      </patternFill>
    </fill>
    <fill>
      <patternFill patternType="solid">
        <fgColor rgb="FFBFBFBF"/>
        <bgColor rgb="FFBFBFBF"/>
      </patternFill>
    </fill>
    <fill>
      <patternFill patternType="solid">
        <fgColor rgb="FFCCC0DA"/>
        <bgColor rgb="FFCCC0DA"/>
      </patternFill>
    </fill>
    <fill>
      <patternFill patternType="solid">
        <fgColor rgb="FFEBF1DE"/>
        <bgColor rgb="FFEBF1DE"/>
      </patternFill>
    </fill>
    <fill>
      <patternFill patternType="solid">
        <fgColor rgb="FFFDE9D9"/>
        <bgColor rgb="FFFDE9D9"/>
      </patternFill>
    </fill>
    <fill>
      <patternFill patternType="solid">
        <fgColor rgb="FFDAEEF3"/>
        <bgColor rgb="FFDAEEF3"/>
      </patternFill>
    </fill>
    <fill>
      <patternFill patternType="solid">
        <fgColor rgb="FF1F497D"/>
        <bgColor rgb="FF1F497D"/>
      </patternFill>
    </fill>
    <fill>
      <patternFill patternType="solid">
        <fgColor rgb="FFB8CCE4"/>
        <bgColor rgb="FFB8CCE4"/>
      </patternFill>
    </fill>
    <fill>
      <patternFill patternType="solid">
        <fgColor rgb="FFFFFF00"/>
        <bgColor rgb="FFFFFF00"/>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9" tint="0.59999389629810485"/>
        <bgColor indexed="64"/>
      </patternFill>
    </fill>
    <fill>
      <patternFill patternType="solid">
        <fgColor rgb="FF92D050"/>
        <bgColor indexed="64"/>
      </patternFill>
    </fill>
  </fills>
  <borders count="21">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ck">
        <color theme="0"/>
      </left>
      <right style="thick">
        <color theme="0"/>
      </right>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top style="thin">
        <color theme="0" tint="-0.249977111117893"/>
      </top>
      <bottom style="thin">
        <color theme="0" tint="-0.249977111117893"/>
      </bottom>
      <diagonal/>
    </border>
  </borders>
  <cellStyleXfs count="24">
    <xf numFmtId="0" fontId="0" fillId="0" borderId="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0" fontId="7" fillId="0" borderId="0"/>
    <xf numFmtId="0" fontId="7" fillId="0" borderId="8" applyNumberFormat="0" applyProtection="0">
      <alignment wrapText="1"/>
    </xf>
    <xf numFmtId="0" fontId="8" fillId="0" borderId="6" applyNumberFormat="0" applyProtection="0">
      <alignment wrapText="1"/>
    </xf>
    <xf numFmtId="0" fontId="7" fillId="0" borderId="7" applyNumberFormat="0" applyFont="0" applyProtection="0">
      <alignment wrapText="1"/>
    </xf>
    <xf numFmtId="0" fontId="8" fillId="0" borderId="5" applyNumberFormat="0" applyProtection="0">
      <alignment wrapText="1"/>
    </xf>
    <xf numFmtId="0" fontId="7" fillId="0" borderId="0" applyNumberFormat="0" applyFill="0" applyBorder="0" applyAlignment="0" applyProtection="0"/>
    <xf numFmtId="0" fontId="6" fillId="0" borderId="0" applyNumberFormat="0" applyProtection="0">
      <alignment horizontal="left"/>
    </xf>
    <xf numFmtId="9" fontId="9" fillId="0" borderId="0" applyFont="0" applyFill="0" applyBorder="0" applyAlignment="0" applyProtection="0"/>
    <xf numFmtId="0" fontId="4" fillId="0" borderId="9" applyNumberFormat="0" applyProtection="0">
      <alignment horizontal="left" wrapText="1"/>
    </xf>
    <xf numFmtId="0" fontId="7" fillId="0" borderId="8">
      <alignment wrapText="1"/>
    </xf>
    <xf numFmtId="0" fontId="8" fillId="0" borderId="6">
      <alignment wrapText="1"/>
    </xf>
    <xf numFmtId="0" fontId="7" fillId="0" borderId="7">
      <alignment wrapText="1"/>
    </xf>
    <xf numFmtId="0" fontId="8" fillId="0" borderId="5">
      <alignment wrapText="1"/>
    </xf>
    <xf numFmtId="0" fontId="7" fillId="0" borderId="0"/>
    <xf numFmtId="0" fontId="6" fillId="0" borderId="0">
      <alignment horizontal="left"/>
    </xf>
    <xf numFmtId="0" fontId="14" fillId="0" borderId="0"/>
    <xf numFmtId="0" fontId="27" fillId="0" borderId="0" applyNumberFormat="0" applyFill="0" applyBorder="0" applyAlignment="0" applyProtection="0"/>
  </cellStyleXfs>
  <cellXfs count="164">
    <xf numFmtId="0" fontId="0" fillId="0" borderId="0" xfId="0"/>
    <xf numFmtId="0" fontId="2" fillId="0" borderId="0" xfId="0" applyFont="1"/>
    <xf numFmtId="0" fontId="0" fillId="2" borderId="0" xfId="0" applyFill="1"/>
    <xf numFmtId="164" fontId="0" fillId="0" borderId="0" xfId="0" applyNumberFormat="1"/>
    <xf numFmtId="4" fontId="0" fillId="0" borderId="0" xfId="0" applyNumberFormat="1"/>
    <xf numFmtId="9" fontId="0" fillId="0" borderId="0" xfId="14" applyFont="1"/>
    <xf numFmtId="0" fontId="12" fillId="0" borderId="0" xfId="0" applyFont="1"/>
    <xf numFmtId="0" fontId="12" fillId="3" borderId="0" xfId="0" applyFont="1" applyFill="1"/>
    <xf numFmtId="0" fontId="11" fillId="0" borderId="0" xfId="0" applyFont="1"/>
    <xf numFmtId="0" fontId="11" fillId="0" borderId="0" xfId="0" applyFont="1" applyAlignment="1">
      <alignment horizontal="left"/>
    </xf>
    <xf numFmtId="0" fontId="13" fillId="0" borderId="0" xfId="0" applyFont="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wrapText="1"/>
    </xf>
    <xf numFmtId="0" fontId="11"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top" wrapText="1"/>
    </xf>
    <xf numFmtId="0" fontId="14" fillId="0" borderId="0" xfId="22"/>
    <xf numFmtId="0" fontId="11" fillId="4" borderId="10" xfId="22" applyFont="1" applyFill="1" applyBorder="1"/>
    <xf numFmtId="0" fontId="11" fillId="5" borderId="10" xfId="22" applyFont="1" applyFill="1" applyBorder="1"/>
    <xf numFmtId="0" fontId="11" fillId="6" borderId="10" xfId="22" applyFont="1" applyFill="1" applyBorder="1"/>
    <xf numFmtId="0" fontId="11" fillId="7" borderId="10" xfId="22" applyFont="1" applyFill="1" applyBorder="1" applyAlignment="1">
      <alignment wrapText="1"/>
    </xf>
    <xf numFmtId="0" fontId="11" fillId="7" borderId="10" xfId="22" applyFont="1" applyFill="1" applyBorder="1"/>
    <xf numFmtId="1" fontId="11" fillId="5" borderId="10" xfId="22" applyNumberFormat="1" applyFont="1" applyFill="1" applyBorder="1"/>
    <xf numFmtId="167" fontId="11" fillId="4" borderId="10" xfId="22" applyNumberFormat="1" applyFont="1" applyFill="1" applyBorder="1"/>
    <xf numFmtId="167" fontId="11" fillId="5" borderId="10" xfId="22" applyNumberFormat="1" applyFont="1" applyFill="1" applyBorder="1"/>
    <xf numFmtId="0" fontId="15" fillId="8" borderId="10" xfId="22" applyFont="1" applyFill="1" applyBorder="1" applyAlignment="1">
      <alignment horizontal="center"/>
    </xf>
    <xf numFmtId="0" fontId="11" fillId="0" borderId="0" xfId="22" applyFont="1"/>
    <xf numFmtId="0" fontId="11" fillId="0" borderId="0" xfId="22" applyFont="1" applyAlignment="1">
      <alignment vertical="top" wrapText="1"/>
    </xf>
    <xf numFmtId="0" fontId="11" fillId="0" borderId="0" xfId="22" applyFont="1" applyAlignment="1">
      <alignment vertical="top"/>
    </xf>
    <xf numFmtId="11" fontId="11" fillId="0" borderId="0" xfId="22" applyNumberFormat="1" applyFont="1" applyAlignment="1">
      <alignment vertical="top" wrapText="1"/>
    </xf>
    <xf numFmtId="0" fontId="12" fillId="0" borderId="0" xfId="22" applyFont="1" applyAlignment="1">
      <alignment vertical="top" wrapText="1"/>
    </xf>
    <xf numFmtId="0" fontId="16" fillId="0" borderId="0" xfId="22" applyFont="1"/>
    <xf numFmtId="9" fontId="11" fillId="0" borderId="0" xfId="22" applyNumberFormat="1" applyFont="1"/>
    <xf numFmtId="167" fontId="11" fillId="0" borderId="10" xfId="22" applyNumberFormat="1" applyFont="1" applyBorder="1"/>
    <xf numFmtId="166" fontId="11" fillId="0" borderId="10" xfId="22" applyNumberFormat="1" applyFont="1" applyBorder="1"/>
    <xf numFmtId="0" fontId="1" fillId="0" borderId="0" xfId="22" applyFont="1"/>
    <xf numFmtId="3" fontId="1" fillId="0" borderId="0" xfId="22" applyNumberFormat="1" applyFont="1"/>
    <xf numFmtId="166" fontId="1" fillId="0" borderId="0" xfId="22" applyNumberFormat="1" applyFont="1"/>
    <xf numFmtId="9" fontId="1" fillId="0" borderId="0" xfId="22" applyNumberFormat="1" applyFont="1"/>
    <xf numFmtId="0" fontId="17" fillId="0" borderId="0" xfId="22" applyFont="1"/>
    <xf numFmtId="0" fontId="11" fillId="0" borderId="0" xfId="22" applyFont="1" applyAlignment="1">
      <alignment horizontal="left" vertical="top"/>
    </xf>
    <xf numFmtId="11" fontId="11" fillId="0" borderId="0" xfId="22" applyNumberFormat="1" applyFont="1" applyAlignment="1">
      <alignment vertical="top"/>
    </xf>
    <xf numFmtId="167" fontId="11" fillId="4" borderId="10" xfId="22" applyNumberFormat="1" applyFont="1" applyFill="1" applyBorder="1" applyAlignment="1">
      <alignment vertical="center"/>
    </xf>
    <xf numFmtId="0" fontId="11" fillId="0" borderId="10" xfId="22" applyFont="1" applyBorder="1" applyAlignment="1">
      <alignment vertical="center"/>
    </xf>
    <xf numFmtId="0" fontId="15" fillId="8" borderId="10" xfId="22" applyFont="1" applyFill="1" applyBorder="1" applyAlignment="1">
      <alignment horizontal="center" vertical="center"/>
    </xf>
    <xf numFmtId="0" fontId="15" fillId="8" borderId="10" xfId="22" applyFont="1" applyFill="1" applyBorder="1" applyAlignment="1">
      <alignment horizontal="center" vertical="center" wrapText="1"/>
    </xf>
    <xf numFmtId="0" fontId="18" fillId="0" borderId="11" xfId="22" applyFont="1" applyBorder="1"/>
    <xf numFmtId="11" fontId="11" fillId="0" borderId="0" xfId="22" applyNumberFormat="1" applyFont="1" applyAlignment="1">
      <alignment horizontal="left" vertical="top"/>
    </xf>
    <xf numFmtId="1" fontId="10" fillId="5" borderId="12" xfId="22" applyNumberFormat="1" applyFont="1" applyFill="1" applyBorder="1" applyAlignment="1">
      <alignment horizontal="right"/>
    </xf>
    <xf numFmtId="1" fontId="10" fillId="5" borderId="10" xfId="22" applyNumberFormat="1" applyFont="1" applyFill="1" applyBorder="1" applyAlignment="1">
      <alignment horizontal="right"/>
    </xf>
    <xf numFmtId="165" fontId="11" fillId="0" borderId="0" xfId="22" applyNumberFormat="1" applyFont="1"/>
    <xf numFmtId="165" fontId="19" fillId="8" borderId="0" xfId="22" applyNumberFormat="1" applyFont="1" applyFill="1"/>
    <xf numFmtId="0" fontId="19" fillId="8" borderId="0" xfId="22" applyFont="1" applyFill="1"/>
    <xf numFmtId="0" fontId="12" fillId="9" borderId="0" xfId="22" applyFont="1" applyFill="1"/>
    <xf numFmtId="0" fontId="12" fillId="0" borderId="0" xfId="22" applyFont="1"/>
    <xf numFmtId="0" fontId="11" fillId="0" borderId="0" xfId="22" applyFont="1" applyAlignment="1">
      <alignment horizontal="left" vertical="top" wrapText="1"/>
    </xf>
    <xf numFmtId="165" fontId="10" fillId="0" borderId="0" xfId="22" applyNumberFormat="1" applyFont="1"/>
    <xf numFmtId="0" fontId="11" fillId="10" borderId="0" xfId="22" applyFont="1" applyFill="1"/>
    <xf numFmtId="0" fontId="18" fillId="0" borderId="0" xfId="22" applyFont="1"/>
    <xf numFmtId="11" fontId="11" fillId="0" borderId="0" xfId="22" applyNumberFormat="1" applyFont="1" applyAlignment="1">
      <alignment horizontal="left"/>
    </xf>
    <xf numFmtId="0" fontId="20" fillId="8" borderId="0" xfId="22" applyFont="1" applyFill="1"/>
    <xf numFmtId="11" fontId="0" fillId="0" borderId="0" xfId="0" applyNumberFormat="1"/>
    <xf numFmtId="11" fontId="11" fillId="0" borderId="0" xfId="0" applyNumberFormat="1" applyFont="1"/>
    <xf numFmtId="0" fontId="21" fillId="0" borderId="0" xfId="0" applyFont="1"/>
    <xf numFmtId="11" fontId="21" fillId="0" borderId="0" xfId="0" applyNumberFormat="1" applyFont="1"/>
    <xf numFmtId="10" fontId="0" fillId="0" borderId="0" xfId="0" applyNumberFormat="1"/>
    <xf numFmtId="0" fontId="22" fillId="0" borderId="0" xfId="22" applyFont="1"/>
    <xf numFmtId="11" fontId="14" fillId="0" borderId="0" xfId="22" applyNumberFormat="1"/>
    <xf numFmtId="0" fontId="23" fillId="0" borderId="0" xfId="0" applyFont="1"/>
    <xf numFmtId="0" fontId="24" fillId="0" borderId="0" xfId="0" applyFont="1"/>
    <xf numFmtId="11" fontId="24" fillId="0" borderId="0" xfId="0" applyNumberFormat="1" applyFont="1"/>
    <xf numFmtId="11" fontId="23" fillId="0" borderId="0" xfId="0" applyNumberFormat="1" applyFont="1"/>
    <xf numFmtId="0" fontId="25" fillId="0" borderId="0" xfId="0" applyFont="1"/>
    <xf numFmtId="0" fontId="26" fillId="11" borderId="13" xfId="0" applyFont="1" applyFill="1" applyBorder="1" applyAlignment="1">
      <alignment wrapText="1"/>
    </xf>
    <xf numFmtId="11" fontId="21" fillId="11" borderId="13" xfId="0" applyNumberFormat="1" applyFont="1" applyFill="1" applyBorder="1" applyAlignment="1">
      <alignment horizontal="right" wrapText="1"/>
    </xf>
    <xf numFmtId="0" fontId="2" fillId="0" borderId="13" xfId="0" applyFont="1" applyBorder="1" applyAlignment="1"/>
    <xf numFmtId="0" fontId="2" fillId="0" borderId="13" xfId="0" applyFont="1" applyBorder="1" applyAlignment="1">
      <alignment horizontal="right"/>
    </xf>
    <xf numFmtId="0" fontId="0" fillId="0" borderId="13" xfId="0" applyFont="1" applyBorder="1" applyAlignment="1"/>
    <xf numFmtId="11" fontId="0" fillId="0" borderId="13" xfId="0" applyNumberFormat="1" applyFont="1" applyBorder="1" applyAlignment="1">
      <alignment horizontal="right"/>
    </xf>
    <xf numFmtId="0" fontId="2" fillId="0" borderId="13" xfId="0" applyFont="1" applyBorder="1" applyAlignment="1">
      <alignment vertical="center"/>
    </xf>
    <xf numFmtId="0" fontId="2" fillId="0" borderId="13" xfId="0" applyFont="1" applyBorder="1" applyAlignment="1">
      <alignment horizontal="right" vertical="center"/>
    </xf>
    <xf numFmtId="0" fontId="0" fillId="0" borderId="13" xfId="0" applyFont="1" applyBorder="1" applyAlignment="1">
      <alignment vertical="center"/>
    </xf>
    <xf numFmtId="11" fontId="0" fillId="0" borderId="13" xfId="0" applyNumberFormat="1" applyFont="1" applyBorder="1" applyAlignment="1">
      <alignment horizontal="right" vertical="center"/>
    </xf>
    <xf numFmtId="11" fontId="0" fillId="0" borderId="0" xfId="0" applyNumberFormat="1" applyFont="1"/>
    <xf numFmtId="0" fontId="11" fillId="0" borderId="0" xfId="22" applyNumberFormat="1" applyFont="1"/>
    <xf numFmtId="0" fontId="11" fillId="0" borderId="10" xfId="22" applyNumberFormat="1" applyFont="1" applyBorder="1"/>
    <xf numFmtId="0" fontId="14" fillId="0" borderId="0" xfId="22" applyNumberFormat="1"/>
    <xf numFmtId="0" fontId="28" fillId="0" borderId="0" xfId="23" applyFont="1" applyAlignment="1" applyProtection="1"/>
    <xf numFmtId="0" fontId="29" fillId="0" borderId="0" xfId="23" applyFont="1" applyAlignment="1" applyProtection="1"/>
    <xf numFmtId="0" fontId="30" fillId="0" borderId="0" xfId="0" applyFont="1"/>
    <xf numFmtId="0" fontId="2" fillId="11" borderId="0" xfId="0" applyFont="1" applyFill="1"/>
    <xf numFmtId="0" fontId="32" fillId="12" borderId="17" xfId="0" applyFont="1" applyFill="1" applyBorder="1" applyAlignment="1">
      <alignment wrapText="1"/>
    </xf>
    <xf numFmtId="0" fontId="32" fillId="12" borderId="17" xfId="0" applyFont="1" applyFill="1" applyBorder="1"/>
    <xf numFmtId="0" fontId="33" fillId="12" borderId="17" xfId="0" applyFont="1" applyFill="1" applyBorder="1"/>
    <xf numFmtId="0" fontId="31" fillId="12" borderId="17" xfId="0" applyFont="1" applyFill="1" applyBorder="1" applyAlignment="1"/>
    <xf numFmtId="0" fontId="31" fillId="12" borderId="17" xfId="0" applyFont="1" applyFill="1" applyBorder="1" applyAlignment="1">
      <alignment vertical="center"/>
    </xf>
    <xf numFmtId="0" fontId="0" fillId="12" borderId="17" xfId="0" applyFill="1" applyBorder="1"/>
    <xf numFmtId="168" fontId="32" fillId="12" borderId="17" xfId="0" applyNumberFormat="1" applyFont="1" applyFill="1" applyBorder="1" applyAlignment="1">
      <alignment horizontal="right"/>
    </xf>
    <xf numFmtId="168" fontId="32" fillId="12" borderId="17" xfId="0" applyNumberFormat="1" applyFont="1" applyFill="1" applyBorder="1"/>
    <xf numFmtId="10" fontId="32" fillId="12" borderId="17" xfId="0" applyNumberFormat="1" applyFont="1" applyFill="1" applyBorder="1"/>
    <xf numFmtId="0" fontId="32" fillId="12" borderId="17" xfId="0" applyFont="1" applyFill="1" applyBorder="1" applyAlignment="1"/>
    <xf numFmtId="0" fontId="33" fillId="13" borderId="17" xfId="0" applyFont="1" applyFill="1" applyBorder="1" applyAlignment="1"/>
    <xf numFmtId="0" fontId="33" fillId="12" borderId="17" xfId="0" applyFont="1" applyFill="1" applyBorder="1" applyAlignment="1"/>
    <xf numFmtId="0" fontId="32" fillId="13" borderId="17" xfId="0" applyFont="1" applyFill="1" applyBorder="1" applyAlignment="1"/>
    <xf numFmtId="0" fontId="0" fillId="13" borderId="17" xfId="0" applyFont="1" applyFill="1" applyBorder="1" applyAlignment="1">
      <alignment horizontal="right"/>
    </xf>
    <xf numFmtId="0" fontId="32" fillId="11" borderId="17" xfId="0" applyFont="1" applyFill="1" applyBorder="1" applyAlignment="1"/>
    <xf numFmtId="11" fontId="34" fillId="11" borderId="17" xfId="0" applyNumberFormat="1" applyFont="1" applyFill="1" applyBorder="1" applyAlignment="1"/>
    <xf numFmtId="11" fontId="32" fillId="12" borderId="17" xfId="0" applyNumberFormat="1" applyFont="1" applyFill="1" applyBorder="1" applyAlignment="1"/>
    <xf numFmtId="0" fontId="0" fillId="12" borderId="17" xfId="0" applyFill="1" applyBorder="1" applyAlignment="1"/>
    <xf numFmtId="0" fontId="33" fillId="12" borderId="17" xfId="0" applyFont="1" applyFill="1" applyBorder="1" applyAlignment="1">
      <alignment horizontal="right"/>
    </xf>
    <xf numFmtId="0" fontId="35" fillId="13" borderId="17" xfId="0" applyFont="1" applyFill="1" applyBorder="1" applyAlignment="1">
      <alignment horizontal="right"/>
    </xf>
    <xf numFmtId="168" fontId="32" fillId="13" borderId="17" xfId="0" applyNumberFormat="1" applyFont="1" applyFill="1" applyBorder="1" applyAlignment="1"/>
    <xf numFmtId="168" fontId="32" fillId="12" borderId="17" xfId="0" applyNumberFormat="1" applyFont="1" applyFill="1" applyBorder="1" applyAlignment="1"/>
    <xf numFmtId="10" fontId="32" fillId="12" borderId="17" xfId="0" applyNumberFormat="1" applyFont="1" applyFill="1" applyBorder="1" applyAlignment="1"/>
    <xf numFmtId="1" fontId="35" fillId="13" borderId="17" xfId="0" applyNumberFormat="1" applyFont="1" applyFill="1" applyBorder="1" applyAlignment="1">
      <alignment horizontal="right"/>
    </xf>
    <xf numFmtId="0" fontId="32" fillId="13" borderId="17" xfId="0" applyFont="1" applyFill="1" applyBorder="1" applyAlignment="1">
      <alignment vertical="center"/>
    </xf>
    <xf numFmtId="0" fontId="36" fillId="12" borderId="17" xfId="0" applyFont="1" applyFill="1" applyBorder="1" applyAlignment="1"/>
    <xf numFmtId="0" fontId="32" fillId="13" borderId="17" xfId="0" applyFont="1" applyFill="1" applyBorder="1" applyAlignment="1">
      <alignment horizontal="right"/>
    </xf>
    <xf numFmtId="1" fontId="32" fillId="13" borderId="17" xfId="0" applyNumberFormat="1" applyFont="1" applyFill="1" applyBorder="1" applyAlignment="1">
      <alignment horizontal="right"/>
    </xf>
    <xf numFmtId="0" fontId="36" fillId="13" borderId="17" xfId="0" applyFont="1" applyFill="1" applyBorder="1" applyAlignment="1">
      <alignment horizontal="right"/>
    </xf>
    <xf numFmtId="0" fontId="0" fillId="0" borderId="17" xfId="0" applyBorder="1" applyAlignment="1"/>
    <xf numFmtId="11" fontId="35" fillId="13" borderId="17" xfId="0" applyNumberFormat="1" applyFont="1" applyFill="1" applyBorder="1" applyAlignment="1">
      <alignment horizontal="right"/>
    </xf>
    <xf numFmtId="0" fontId="32" fillId="12" borderId="17" xfId="0" applyFont="1" applyFill="1" applyBorder="1" applyAlignment="1">
      <alignment vertical="center"/>
    </xf>
    <xf numFmtId="0" fontId="35" fillId="12" borderId="17" xfId="0" applyFont="1" applyFill="1" applyBorder="1" applyAlignment="1">
      <alignment horizontal="right"/>
    </xf>
    <xf numFmtId="11" fontId="35" fillId="12" borderId="17" xfId="0" applyNumberFormat="1" applyFont="1" applyFill="1" applyBorder="1" applyAlignment="1">
      <alignment horizontal="right"/>
    </xf>
    <xf numFmtId="0" fontId="33" fillId="14" borderId="17" xfId="0" applyFont="1" applyFill="1" applyBorder="1" applyAlignment="1"/>
    <xf numFmtId="11" fontId="32" fillId="14" borderId="17" xfId="14" applyNumberFormat="1" applyFont="1" applyFill="1" applyBorder="1" applyAlignment="1">
      <alignment horizontal="right"/>
    </xf>
    <xf numFmtId="11" fontId="32" fillId="12" borderId="17" xfId="14" applyNumberFormat="1" applyFont="1" applyFill="1" applyBorder="1" applyAlignment="1">
      <alignment horizontal="right"/>
    </xf>
    <xf numFmtId="11" fontId="32" fillId="14" borderId="17" xfId="14" applyNumberFormat="1" applyFont="1" applyFill="1" applyBorder="1" applyAlignment="1"/>
    <xf numFmtId="11" fontId="32" fillId="12" borderId="17" xfId="14" applyNumberFormat="1" applyFont="1" applyFill="1" applyBorder="1" applyAlignment="1"/>
    <xf numFmtId="0" fontId="37" fillId="12" borderId="17" xfId="0" applyFont="1" applyFill="1" applyBorder="1" applyAlignment="1"/>
    <xf numFmtId="0" fontId="35" fillId="12" borderId="17" xfId="0" applyFont="1" applyFill="1" applyBorder="1" applyAlignment="1"/>
    <xf numFmtId="0" fontId="35" fillId="12" borderId="17" xfId="0" applyFont="1" applyFill="1" applyBorder="1" applyAlignment="1">
      <alignment vertical="center"/>
    </xf>
    <xf numFmtId="0" fontId="33" fillId="11" borderId="17" xfId="0" applyFont="1" applyFill="1" applyBorder="1"/>
    <xf numFmtId="11" fontId="33" fillId="11" borderId="17" xfId="0" applyNumberFormat="1" applyFont="1" applyFill="1" applyBorder="1"/>
    <xf numFmtId="11" fontId="32" fillId="12" borderId="17" xfId="0" applyNumberFormat="1" applyFont="1" applyFill="1" applyBorder="1"/>
    <xf numFmtId="11" fontId="36" fillId="12" borderId="17" xfId="0" applyNumberFormat="1" applyFont="1" applyFill="1" applyBorder="1"/>
    <xf numFmtId="0" fontId="38" fillId="12" borderId="17" xfId="0" applyFont="1" applyFill="1" applyBorder="1"/>
    <xf numFmtId="0" fontId="31" fillId="12" borderId="17" xfId="0" applyFont="1" applyFill="1" applyBorder="1"/>
    <xf numFmtId="0" fontId="2" fillId="12" borderId="17" xfId="0" applyFont="1" applyFill="1" applyBorder="1"/>
    <xf numFmtId="0" fontId="0" fillId="12" borderId="17" xfId="0" applyFont="1" applyFill="1" applyBorder="1"/>
    <xf numFmtId="0" fontId="0" fillId="12" borderId="17" xfId="0" applyFont="1" applyFill="1" applyBorder="1" applyAlignment="1">
      <alignment horizontal="left"/>
    </xf>
    <xf numFmtId="0" fontId="39" fillId="12" borderId="17" xfId="23" applyFont="1" applyFill="1" applyBorder="1" applyAlignment="1" applyProtection="1"/>
    <xf numFmtId="0" fontId="12" fillId="0" borderId="0" xfId="22" applyFont="1" applyAlignment="1">
      <alignment horizontal="left" vertical="top" wrapText="1"/>
    </xf>
    <xf numFmtId="0" fontId="14" fillId="0" borderId="0" xfId="22"/>
    <xf numFmtId="0" fontId="11" fillId="0" borderId="0" xfId="22" applyFont="1" applyAlignment="1">
      <alignment horizontal="left" vertical="top" wrapText="1"/>
    </xf>
    <xf numFmtId="0" fontId="2" fillId="0" borderId="14" xfId="0" applyFont="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11" fontId="0" fillId="12" borderId="17" xfId="0" applyNumberFormat="1" applyFill="1" applyBorder="1"/>
    <xf numFmtId="0" fontId="33" fillId="12" borderId="18" xfId="0" applyFont="1" applyFill="1" applyBorder="1"/>
    <xf numFmtId="0" fontId="0" fillId="12" borderId="18" xfId="0" applyFill="1" applyBorder="1"/>
    <xf numFmtId="0" fontId="32" fillId="0" borderId="17" xfId="0" applyFont="1" applyBorder="1" applyAlignment="1"/>
    <xf numFmtId="0" fontId="33" fillId="0" borderId="17" xfId="0" applyFont="1" applyBorder="1" applyAlignment="1"/>
    <xf numFmtId="0" fontId="33" fillId="0" borderId="17" xfId="0" applyFont="1" applyBorder="1" applyAlignment="1">
      <alignment horizontal="right"/>
    </xf>
    <xf numFmtId="11" fontId="32" fillId="0" borderId="17" xfId="0" applyNumberFormat="1" applyFont="1" applyBorder="1" applyAlignment="1">
      <alignment horizontal="right"/>
    </xf>
    <xf numFmtId="11" fontId="32" fillId="11" borderId="17" xfId="0" applyNumberFormat="1" applyFont="1" applyFill="1" applyBorder="1" applyAlignment="1">
      <alignment horizontal="right"/>
    </xf>
    <xf numFmtId="0" fontId="38" fillId="0" borderId="19" xfId="0" applyFont="1" applyFill="1" applyBorder="1" applyAlignment="1"/>
    <xf numFmtId="0" fontId="33" fillId="15" borderId="17" xfId="0" applyFont="1" applyFill="1" applyBorder="1" applyAlignment="1">
      <alignment horizontal="right"/>
    </xf>
    <xf numFmtId="0" fontId="33" fillId="15" borderId="20" xfId="0" applyFont="1" applyFill="1" applyBorder="1" applyAlignment="1">
      <alignment horizontal="right"/>
    </xf>
    <xf numFmtId="11" fontId="32" fillId="0" borderId="0" xfId="0" applyNumberFormat="1" applyFont="1"/>
    <xf numFmtId="0" fontId="33" fillId="0" borderId="0" xfId="0" applyFont="1"/>
    <xf numFmtId="10" fontId="32" fillId="0" borderId="0" xfId="0" applyNumberFormat="1" applyFont="1"/>
  </cellXfs>
  <cellStyles count="24">
    <cellStyle name="Body: normal cell" xfId="4"/>
    <cellStyle name="Body: normal cell 2" xfId="10"/>
    <cellStyle name="Body: normal cell 3" xfId="18"/>
    <cellStyle name="Font: Calibri, 9pt regular" xfId="1"/>
    <cellStyle name="Font: Calibri, 9pt regular 2" xfId="12"/>
    <cellStyle name="Font: Calibri, 9pt regular 3" xfId="20"/>
    <cellStyle name="Footnotes: top row" xfId="6"/>
    <cellStyle name="Footnotes: top row 2" xfId="8"/>
    <cellStyle name="Footnotes: top row 3" xfId="16"/>
    <cellStyle name="Header: bottom row" xfId="2"/>
    <cellStyle name="Header: bottom row 2" xfId="11"/>
    <cellStyle name="Header: bottom row 3" xfId="19"/>
    <cellStyle name="Header: top rows" xfId="15"/>
    <cellStyle name="Lien hypertexte" xfId="23" builtinId="8"/>
    <cellStyle name="Normal" xfId="0" builtinId="0"/>
    <cellStyle name="Normal 2" xfId="7"/>
    <cellStyle name="Normal 3" xfId="22"/>
    <cellStyle name="Parent row" xfId="5"/>
    <cellStyle name="Parent row 2" xfId="9"/>
    <cellStyle name="Parent row 3" xfId="17"/>
    <cellStyle name="Pourcentage" xfId="14" builtinId="5"/>
    <cellStyle name="Table title" xfId="3"/>
    <cellStyle name="Table title 2" xfId="13"/>
    <cellStyle name="Table title 3" xf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Garamond" panose="02020404030301010803" pitchFamily="18" charset="0"/>
                <a:ea typeface="+mn-ea"/>
                <a:cs typeface="+mn-cs"/>
              </a:defRPr>
            </a:pPr>
            <a:r>
              <a:rPr lang="en-US"/>
              <a:t>Minimum Final Energy Consumption - Residential</a:t>
            </a:r>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Plan'!$A$81</c:f>
              <c:strCache>
                <c:ptCount val="1"/>
                <c:pt idx="0">
                  <c:v>Electricity</c:v>
                </c:pt>
              </c:strCache>
            </c:strRef>
          </c:tx>
          <c:spPr>
            <a:solidFill>
              <a:schemeClr val="accent1"/>
            </a:solidFill>
            <a:ln>
              <a:noFill/>
            </a:ln>
            <a:effectLst/>
          </c:spPr>
          <c:cat>
            <c:strRef>
              <c:f>'[2]Buildings - 2050 Plan'!$B$79:$AK$80</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Plan'!$B$81:$AK$81</c:f>
              <c:numCache>
                <c:formatCode>0.00E+00</c:formatCode>
                <c:ptCount val="36"/>
                <c:pt idx="0">
                  <c:v>436700000000000</c:v>
                </c:pt>
                <c:pt idx="1">
                  <c:v>449933333333333.31</c:v>
                </c:pt>
                <c:pt idx="2">
                  <c:v>463166666666666.69</c:v>
                </c:pt>
                <c:pt idx="3">
                  <c:v>476400000000000</c:v>
                </c:pt>
                <c:pt idx="4">
                  <c:v>489633333333333.31</c:v>
                </c:pt>
                <c:pt idx="5">
                  <c:v>502866666666666.69</c:v>
                </c:pt>
                <c:pt idx="6">
                  <c:v>516100000000000</c:v>
                </c:pt>
                <c:pt idx="7">
                  <c:v>529333333333333.37</c:v>
                </c:pt>
                <c:pt idx="8">
                  <c:v>542566666666666.69</c:v>
                </c:pt>
                <c:pt idx="9">
                  <c:v>555800000000000</c:v>
                </c:pt>
                <c:pt idx="10">
                  <c:v>569033333333333.37</c:v>
                </c:pt>
                <c:pt idx="11">
                  <c:v>582266666666666.75</c:v>
                </c:pt>
                <c:pt idx="12">
                  <c:v>595500000000000</c:v>
                </c:pt>
                <c:pt idx="13">
                  <c:v>608733333333333.37</c:v>
                </c:pt>
                <c:pt idx="14">
                  <c:v>621966666666666.75</c:v>
                </c:pt>
                <c:pt idx="15">
                  <c:v>635200000000000</c:v>
                </c:pt>
                <c:pt idx="16">
                  <c:v>655050000000000</c:v>
                </c:pt>
                <c:pt idx="17">
                  <c:v>674900000000000</c:v>
                </c:pt>
                <c:pt idx="18">
                  <c:v>694750000000000</c:v>
                </c:pt>
                <c:pt idx="19">
                  <c:v>714600000000000</c:v>
                </c:pt>
                <c:pt idx="20">
                  <c:v>734450000000000</c:v>
                </c:pt>
                <c:pt idx="21">
                  <c:v>754300000000000</c:v>
                </c:pt>
                <c:pt idx="22">
                  <c:v>774150000000000</c:v>
                </c:pt>
                <c:pt idx="23">
                  <c:v>794000000000000</c:v>
                </c:pt>
                <c:pt idx="24">
                  <c:v>813850000000000</c:v>
                </c:pt>
                <c:pt idx="25">
                  <c:v>833700000000000</c:v>
                </c:pt>
                <c:pt idx="26">
                  <c:v>845610000000000</c:v>
                </c:pt>
                <c:pt idx="27">
                  <c:v>857520000000000</c:v>
                </c:pt>
                <c:pt idx="28">
                  <c:v>869430000000000</c:v>
                </c:pt>
                <c:pt idx="29">
                  <c:v>881340000000000</c:v>
                </c:pt>
                <c:pt idx="30">
                  <c:v>893250000000000</c:v>
                </c:pt>
                <c:pt idx="31">
                  <c:v>905160000000000</c:v>
                </c:pt>
                <c:pt idx="32">
                  <c:v>917070000000000</c:v>
                </c:pt>
                <c:pt idx="33">
                  <c:v>928980000000000</c:v>
                </c:pt>
                <c:pt idx="34">
                  <c:v>940890000000000</c:v>
                </c:pt>
                <c:pt idx="35">
                  <c:v>952800000000000</c:v>
                </c:pt>
              </c:numCache>
            </c:numRef>
          </c:val>
        </c:ser>
        <c:ser>
          <c:idx val="1"/>
          <c:order val="1"/>
          <c:tx>
            <c:strRef>
              <c:f>'[2]Buildings - 2050 Plan'!$A$82</c:f>
              <c:strCache>
                <c:ptCount val="1"/>
                <c:pt idx="0">
                  <c:v>LPG propane or butane</c:v>
                </c:pt>
              </c:strCache>
            </c:strRef>
          </c:tx>
          <c:spPr>
            <a:solidFill>
              <a:schemeClr val="accent2"/>
            </a:solidFill>
            <a:ln>
              <a:noFill/>
            </a:ln>
            <a:effectLst/>
          </c:spPr>
          <c:cat>
            <c:strRef>
              <c:f>'[2]Buildings - 2050 Plan'!$B$79:$AK$80</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Plan'!$B$82:$AK$82</c:f>
              <c:numCache>
                <c:formatCode>0.00E+00</c:formatCode>
                <c:ptCount val="36"/>
                <c:pt idx="0">
                  <c:v>277900000000000</c:v>
                </c:pt>
                <c:pt idx="1">
                  <c:v>280546666666666.66</c:v>
                </c:pt>
                <c:pt idx="2">
                  <c:v>283193333333333.31</c:v>
                </c:pt>
                <c:pt idx="3">
                  <c:v>285840000000000</c:v>
                </c:pt>
                <c:pt idx="4">
                  <c:v>288486666666666.69</c:v>
                </c:pt>
                <c:pt idx="5">
                  <c:v>291133333333333.31</c:v>
                </c:pt>
                <c:pt idx="6">
                  <c:v>293780000000000</c:v>
                </c:pt>
                <c:pt idx="7">
                  <c:v>296426666666666.69</c:v>
                </c:pt>
                <c:pt idx="8">
                  <c:v>299073333333333.31</c:v>
                </c:pt>
                <c:pt idx="9">
                  <c:v>301720000000000</c:v>
                </c:pt>
                <c:pt idx="10">
                  <c:v>304366666666666.69</c:v>
                </c:pt>
                <c:pt idx="11">
                  <c:v>307013333333333.31</c:v>
                </c:pt>
                <c:pt idx="12">
                  <c:v>309660000000000</c:v>
                </c:pt>
                <c:pt idx="13">
                  <c:v>312306666666666.69</c:v>
                </c:pt>
                <c:pt idx="14">
                  <c:v>314953333333333.31</c:v>
                </c:pt>
                <c:pt idx="15">
                  <c:v>317600000000000</c:v>
                </c:pt>
                <c:pt idx="16">
                  <c:v>317600000000000</c:v>
                </c:pt>
                <c:pt idx="17">
                  <c:v>317600000000000</c:v>
                </c:pt>
                <c:pt idx="18">
                  <c:v>317600000000000</c:v>
                </c:pt>
                <c:pt idx="19">
                  <c:v>317600000000000</c:v>
                </c:pt>
                <c:pt idx="20">
                  <c:v>317600000000000</c:v>
                </c:pt>
                <c:pt idx="21">
                  <c:v>317600000000000</c:v>
                </c:pt>
                <c:pt idx="22">
                  <c:v>317600000000000</c:v>
                </c:pt>
                <c:pt idx="23">
                  <c:v>317600000000000</c:v>
                </c:pt>
                <c:pt idx="24">
                  <c:v>317600000000000</c:v>
                </c:pt>
                <c:pt idx="25">
                  <c:v>317600000000000</c:v>
                </c:pt>
                <c:pt idx="26">
                  <c:v>317600000000000</c:v>
                </c:pt>
                <c:pt idx="27">
                  <c:v>317600000000000</c:v>
                </c:pt>
                <c:pt idx="28">
                  <c:v>317600000000000</c:v>
                </c:pt>
                <c:pt idx="29">
                  <c:v>317600000000000</c:v>
                </c:pt>
                <c:pt idx="30">
                  <c:v>317600000000000</c:v>
                </c:pt>
                <c:pt idx="31">
                  <c:v>317600000000000</c:v>
                </c:pt>
                <c:pt idx="32">
                  <c:v>317600000000000</c:v>
                </c:pt>
                <c:pt idx="33">
                  <c:v>317600000000000</c:v>
                </c:pt>
                <c:pt idx="34">
                  <c:v>317600000000000</c:v>
                </c:pt>
                <c:pt idx="35">
                  <c:v>317600000000000</c:v>
                </c:pt>
              </c:numCache>
            </c:numRef>
          </c:val>
        </c:ser>
        <c:ser>
          <c:idx val="2"/>
          <c:order val="2"/>
          <c:tx>
            <c:strRef>
              <c:f>'[2]Buildings - 2050 Plan'!$A$83</c:f>
              <c:strCache>
                <c:ptCount val="1"/>
                <c:pt idx="0">
                  <c:v>Biomass</c:v>
                </c:pt>
              </c:strCache>
            </c:strRef>
          </c:tx>
          <c:spPr>
            <a:solidFill>
              <a:schemeClr val="accent3"/>
            </a:solidFill>
            <a:ln>
              <a:noFill/>
            </a:ln>
            <a:effectLst/>
          </c:spPr>
          <c:cat>
            <c:strRef>
              <c:f>'[2]Buildings - 2050 Plan'!$B$79:$AK$80</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Plan'!$B$83:$AK$83</c:f>
              <c:numCache>
                <c:formatCode>0.00E+00</c:formatCode>
                <c:ptCount val="36"/>
                <c:pt idx="0">
                  <c:v>238200000000000</c:v>
                </c:pt>
                <c:pt idx="1">
                  <c:v>235553333333333.34</c:v>
                </c:pt>
                <c:pt idx="2">
                  <c:v>232906666666666.66</c:v>
                </c:pt>
                <c:pt idx="3">
                  <c:v>230260000000000</c:v>
                </c:pt>
                <c:pt idx="4">
                  <c:v>227613333333333.34</c:v>
                </c:pt>
                <c:pt idx="5">
                  <c:v>224966666666666.66</c:v>
                </c:pt>
                <c:pt idx="6">
                  <c:v>222320000000000</c:v>
                </c:pt>
                <c:pt idx="7">
                  <c:v>219673333333333.34</c:v>
                </c:pt>
                <c:pt idx="8">
                  <c:v>217026666666666.66</c:v>
                </c:pt>
                <c:pt idx="9">
                  <c:v>214380000000000</c:v>
                </c:pt>
                <c:pt idx="10">
                  <c:v>211733333333333.34</c:v>
                </c:pt>
                <c:pt idx="11">
                  <c:v>209086666666666.66</c:v>
                </c:pt>
                <c:pt idx="12">
                  <c:v>206440000000000</c:v>
                </c:pt>
                <c:pt idx="13">
                  <c:v>203793333333333.34</c:v>
                </c:pt>
                <c:pt idx="14">
                  <c:v>201146666666666.69</c:v>
                </c:pt>
                <c:pt idx="15">
                  <c:v>198500000000000</c:v>
                </c:pt>
                <c:pt idx="16">
                  <c:v>198500000000000</c:v>
                </c:pt>
                <c:pt idx="17">
                  <c:v>198500000000000</c:v>
                </c:pt>
                <c:pt idx="18">
                  <c:v>198500000000000</c:v>
                </c:pt>
                <c:pt idx="19">
                  <c:v>198500000000000</c:v>
                </c:pt>
                <c:pt idx="20">
                  <c:v>198500000000000</c:v>
                </c:pt>
                <c:pt idx="21">
                  <c:v>198500000000000</c:v>
                </c:pt>
                <c:pt idx="22">
                  <c:v>198500000000000</c:v>
                </c:pt>
                <c:pt idx="23">
                  <c:v>198500000000000</c:v>
                </c:pt>
                <c:pt idx="24">
                  <c:v>198500000000000</c:v>
                </c:pt>
                <c:pt idx="25">
                  <c:v>198500000000000</c:v>
                </c:pt>
                <c:pt idx="26">
                  <c:v>194530000000000</c:v>
                </c:pt>
                <c:pt idx="27">
                  <c:v>190560000000000</c:v>
                </c:pt>
                <c:pt idx="28">
                  <c:v>186590000000000</c:v>
                </c:pt>
                <c:pt idx="29">
                  <c:v>182620000000000</c:v>
                </c:pt>
                <c:pt idx="30">
                  <c:v>178650000000000</c:v>
                </c:pt>
                <c:pt idx="31">
                  <c:v>174680000000000</c:v>
                </c:pt>
                <c:pt idx="32">
                  <c:v>170710000000000</c:v>
                </c:pt>
                <c:pt idx="33">
                  <c:v>166740000000000</c:v>
                </c:pt>
                <c:pt idx="34">
                  <c:v>162770000000000</c:v>
                </c:pt>
                <c:pt idx="35">
                  <c:v>158800000000000</c:v>
                </c:pt>
              </c:numCache>
            </c:numRef>
          </c:val>
        </c:ser>
        <c:ser>
          <c:idx val="3"/>
          <c:order val="3"/>
          <c:tx>
            <c:strRef>
              <c:f>'[2]Buildings - 2050 Plan'!$A$84</c:f>
              <c:strCache>
                <c:ptCount val="1"/>
                <c:pt idx="0">
                  <c:v>Natural gas</c:v>
                </c:pt>
              </c:strCache>
            </c:strRef>
          </c:tx>
          <c:spPr>
            <a:solidFill>
              <a:schemeClr val="accent4"/>
            </a:solidFill>
            <a:ln>
              <a:noFill/>
            </a:ln>
            <a:effectLst/>
          </c:spPr>
          <c:cat>
            <c:strRef>
              <c:f>'[2]Buildings - 2050 Plan'!$B$79:$AK$80</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Plan'!$B$84:$AK$84</c:f>
              <c:numCache>
                <c:formatCode>0.00E+00</c:formatCode>
                <c:ptCount val="36"/>
                <c:pt idx="0">
                  <c:v>39700000000000</c:v>
                </c:pt>
                <c:pt idx="1">
                  <c:v>39700000000000</c:v>
                </c:pt>
                <c:pt idx="2">
                  <c:v>39700000000000</c:v>
                </c:pt>
                <c:pt idx="3">
                  <c:v>39700000000000</c:v>
                </c:pt>
                <c:pt idx="4">
                  <c:v>39700000000000</c:v>
                </c:pt>
                <c:pt idx="5">
                  <c:v>39700000000000</c:v>
                </c:pt>
                <c:pt idx="6">
                  <c:v>39700000000000</c:v>
                </c:pt>
                <c:pt idx="7">
                  <c:v>39700000000000</c:v>
                </c:pt>
                <c:pt idx="8">
                  <c:v>39700000000000</c:v>
                </c:pt>
                <c:pt idx="9">
                  <c:v>39700000000000</c:v>
                </c:pt>
                <c:pt idx="10">
                  <c:v>39700000000000</c:v>
                </c:pt>
                <c:pt idx="11">
                  <c:v>39700000000000</c:v>
                </c:pt>
                <c:pt idx="12">
                  <c:v>39700000000000</c:v>
                </c:pt>
                <c:pt idx="13">
                  <c:v>39700000000000</c:v>
                </c:pt>
                <c:pt idx="14">
                  <c:v>39700000000000</c:v>
                </c:pt>
                <c:pt idx="15">
                  <c:v>39700000000000</c:v>
                </c:pt>
                <c:pt idx="16">
                  <c:v>39700000000000</c:v>
                </c:pt>
                <c:pt idx="17">
                  <c:v>39700000000000</c:v>
                </c:pt>
                <c:pt idx="18">
                  <c:v>39700000000000</c:v>
                </c:pt>
                <c:pt idx="19">
                  <c:v>39700000000000</c:v>
                </c:pt>
                <c:pt idx="20">
                  <c:v>39700000000000</c:v>
                </c:pt>
                <c:pt idx="21">
                  <c:v>39700000000000</c:v>
                </c:pt>
                <c:pt idx="22">
                  <c:v>39700000000000</c:v>
                </c:pt>
                <c:pt idx="23">
                  <c:v>39700000000000</c:v>
                </c:pt>
                <c:pt idx="24">
                  <c:v>39700000000000</c:v>
                </c:pt>
                <c:pt idx="25">
                  <c:v>39700000000000</c:v>
                </c:pt>
                <c:pt idx="26">
                  <c:v>43670000000000</c:v>
                </c:pt>
                <c:pt idx="27">
                  <c:v>47640000000000</c:v>
                </c:pt>
                <c:pt idx="28">
                  <c:v>51610000000000</c:v>
                </c:pt>
                <c:pt idx="29">
                  <c:v>55580000000000</c:v>
                </c:pt>
                <c:pt idx="30">
                  <c:v>59550000000000</c:v>
                </c:pt>
                <c:pt idx="31">
                  <c:v>63520000000000</c:v>
                </c:pt>
                <c:pt idx="32">
                  <c:v>67490000000000</c:v>
                </c:pt>
                <c:pt idx="33">
                  <c:v>71460000000000</c:v>
                </c:pt>
                <c:pt idx="34">
                  <c:v>75430000000000</c:v>
                </c:pt>
                <c:pt idx="35">
                  <c:v>79400000000000</c:v>
                </c:pt>
              </c:numCache>
            </c:numRef>
          </c:val>
        </c:ser>
        <c:dLbls>
          <c:showLegendKey val="0"/>
          <c:showVal val="0"/>
          <c:showCatName val="0"/>
          <c:showSerName val="0"/>
          <c:showPercent val="0"/>
          <c:showBubbleSize val="0"/>
        </c:dLbls>
        <c:axId val="-1715436224"/>
        <c:axId val="-1715435136"/>
      </c:areaChart>
      <c:catAx>
        <c:axId val="-1715436224"/>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Time (Year)</a:t>
                </a: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715435136"/>
        <c:crosses val="autoZero"/>
        <c:auto val="1"/>
        <c:lblAlgn val="ctr"/>
        <c:lblOffset val="100"/>
        <c:noMultiLvlLbl val="0"/>
      </c:catAx>
      <c:valAx>
        <c:axId val="-171543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8.6299892125134836E-3"/>
              <c:y val="0.276241251093613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7154362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320" b="1" i="0" u="none" strike="noStrike" kern="1200" spc="0" baseline="0">
                <a:solidFill>
                  <a:sysClr val="windowText" lastClr="000000"/>
                </a:solidFill>
                <a:latin typeface="Garamond" panose="02020404030301010803" pitchFamily="18" charset="0"/>
                <a:ea typeface="+mn-ea"/>
                <a:cs typeface="+mn-cs"/>
              </a:defRPr>
            </a:pPr>
            <a:r>
              <a:rPr lang="en-US"/>
              <a:t>Maximum Final Energy Consumption - Residential</a:t>
            </a:r>
          </a:p>
        </c:rich>
      </c:tx>
      <c:overlay val="0"/>
      <c:spPr>
        <a:noFill/>
        <a:ln>
          <a:noFill/>
        </a:ln>
        <a:effectLst/>
      </c:spPr>
      <c:txPr>
        <a:bodyPr rot="0" spcFirstLastPara="1" vertOverflow="ellipsis" vert="horz" wrap="square" anchor="ctr" anchorCtr="1"/>
        <a:lstStyle/>
        <a:p>
          <a:pPr algn="ctr" rtl="0">
            <a:defRPr sz="132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Plan'!$A$89</c:f>
              <c:strCache>
                <c:ptCount val="1"/>
                <c:pt idx="0">
                  <c:v>Electricity</c:v>
                </c:pt>
              </c:strCache>
            </c:strRef>
          </c:tx>
          <c:spPr>
            <a:solidFill>
              <a:schemeClr val="accent1"/>
            </a:solidFill>
            <a:ln>
              <a:noFill/>
            </a:ln>
            <a:effectLst/>
          </c:spPr>
          <c:cat>
            <c:strRef>
              <c:f>'[2]Buildings - 2050 Plan'!$B$87:$AK$88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Plan'!$B$89:$AK$89</c:f>
              <c:numCache>
                <c:formatCode>0.00E+00</c:formatCode>
                <c:ptCount val="36"/>
                <c:pt idx="0">
                  <c:v>436700000000000</c:v>
                </c:pt>
                <c:pt idx="1">
                  <c:v>460520000000000</c:v>
                </c:pt>
                <c:pt idx="2">
                  <c:v>484340000000000</c:v>
                </c:pt>
                <c:pt idx="3">
                  <c:v>508160000000000</c:v>
                </c:pt>
                <c:pt idx="4">
                  <c:v>531980000000000</c:v>
                </c:pt>
                <c:pt idx="5">
                  <c:v>555800000000000</c:v>
                </c:pt>
                <c:pt idx="6">
                  <c:v>579620000000000</c:v>
                </c:pt>
                <c:pt idx="7">
                  <c:v>603440000000000</c:v>
                </c:pt>
                <c:pt idx="8">
                  <c:v>627260000000000</c:v>
                </c:pt>
                <c:pt idx="9">
                  <c:v>651080000000000</c:v>
                </c:pt>
                <c:pt idx="10">
                  <c:v>674900000000000</c:v>
                </c:pt>
                <c:pt idx="11">
                  <c:v>698720000000000</c:v>
                </c:pt>
                <c:pt idx="12">
                  <c:v>722540000000000</c:v>
                </c:pt>
                <c:pt idx="13">
                  <c:v>746360000000000</c:v>
                </c:pt>
                <c:pt idx="14">
                  <c:v>770180000000000</c:v>
                </c:pt>
                <c:pt idx="15">
                  <c:v>794000000000000</c:v>
                </c:pt>
                <c:pt idx="16">
                  <c:v>817820000000000</c:v>
                </c:pt>
                <c:pt idx="17">
                  <c:v>841640000000000</c:v>
                </c:pt>
                <c:pt idx="18">
                  <c:v>865460000000000</c:v>
                </c:pt>
                <c:pt idx="19">
                  <c:v>889280000000000</c:v>
                </c:pt>
                <c:pt idx="20">
                  <c:v>913100000000000</c:v>
                </c:pt>
                <c:pt idx="21">
                  <c:v>936920000000000</c:v>
                </c:pt>
                <c:pt idx="22">
                  <c:v>960740000000000</c:v>
                </c:pt>
                <c:pt idx="23">
                  <c:v>984560000000000</c:v>
                </c:pt>
                <c:pt idx="24">
                  <c:v>1008380000000000</c:v>
                </c:pt>
                <c:pt idx="25">
                  <c:v>1032200000000000</c:v>
                </c:pt>
                <c:pt idx="26">
                  <c:v>1052050000000000</c:v>
                </c:pt>
                <c:pt idx="27">
                  <c:v>1071900000000000</c:v>
                </c:pt>
                <c:pt idx="28">
                  <c:v>1091750000000000</c:v>
                </c:pt>
                <c:pt idx="29">
                  <c:v>1111600000000000</c:v>
                </c:pt>
                <c:pt idx="30">
                  <c:v>1131450000000000</c:v>
                </c:pt>
                <c:pt idx="31">
                  <c:v>1151300000000000</c:v>
                </c:pt>
                <c:pt idx="32">
                  <c:v>1171150000000000</c:v>
                </c:pt>
                <c:pt idx="33">
                  <c:v>1191000000000000</c:v>
                </c:pt>
                <c:pt idx="34">
                  <c:v>1210850000000000</c:v>
                </c:pt>
                <c:pt idx="35">
                  <c:v>1230700000000000</c:v>
                </c:pt>
              </c:numCache>
            </c:numRef>
          </c:val>
        </c:ser>
        <c:ser>
          <c:idx val="1"/>
          <c:order val="1"/>
          <c:tx>
            <c:strRef>
              <c:f>'[2]Buildings - 2050 Plan'!$A$90</c:f>
              <c:strCache>
                <c:ptCount val="1"/>
                <c:pt idx="0">
                  <c:v>LPG propane or butane</c:v>
                </c:pt>
              </c:strCache>
            </c:strRef>
          </c:tx>
          <c:spPr>
            <a:solidFill>
              <a:schemeClr val="accent2"/>
            </a:solidFill>
            <a:ln>
              <a:noFill/>
            </a:ln>
            <a:effectLst/>
          </c:spPr>
          <c:cat>
            <c:strRef>
              <c:f>'[2]Buildings - 2050 Plan'!$B$87:$AK$88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Plan'!$B$90:$AK$90</c:f>
              <c:numCache>
                <c:formatCode>0.00E+00</c:formatCode>
                <c:ptCount val="36"/>
                <c:pt idx="0">
                  <c:v>277900000000000</c:v>
                </c:pt>
                <c:pt idx="1">
                  <c:v>280546666666666.66</c:v>
                </c:pt>
                <c:pt idx="2">
                  <c:v>283193333333333.31</c:v>
                </c:pt>
                <c:pt idx="3">
                  <c:v>285840000000000</c:v>
                </c:pt>
                <c:pt idx="4">
                  <c:v>288486666666666.69</c:v>
                </c:pt>
                <c:pt idx="5">
                  <c:v>291133333333333.31</c:v>
                </c:pt>
                <c:pt idx="6">
                  <c:v>293780000000000</c:v>
                </c:pt>
                <c:pt idx="7">
                  <c:v>296426666666666.69</c:v>
                </c:pt>
                <c:pt idx="8">
                  <c:v>299073333333333.31</c:v>
                </c:pt>
                <c:pt idx="9">
                  <c:v>301720000000000</c:v>
                </c:pt>
                <c:pt idx="10">
                  <c:v>304366666666666.69</c:v>
                </c:pt>
                <c:pt idx="11">
                  <c:v>307013333333333.31</c:v>
                </c:pt>
                <c:pt idx="12">
                  <c:v>309660000000000</c:v>
                </c:pt>
                <c:pt idx="13">
                  <c:v>312306666666666.69</c:v>
                </c:pt>
                <c:pt idx="14">
                  <c:v>314953333333333.31</c:v>
                </c:pt>
                <c:pt idx="15">
                  <c:v>317600000000000</c:v>
                </c:pt>
                <c:pt idx="16">
                  <c:v>321570000000000</c:v>
                </c:pt>
                <c:pt idx="17">
                  <c:v>325540000000000</c:v>
                </c:pt>
                <c:pt idx="18">
                  <c:v>329510000000000</c:v>
                </c:pt>
                <c:pt idx="19">
                  <c:v>333480000000000</c:v>
                </c:pt>
                <c:pt idx="20">
                  <c:v>337450000000000</c:v>
                </c:pt>
                <c:pt idx="21">
                  <c:v>341420000000000</c:v>
                </c:pt>
                <c:pt idx="22">
                  <c:v>345390000000000</c:v>
                </c:pt>
                <c:pt idx="23">
                  <c:v>349360000000000</c:v>
                </c:pt>
                <c:pt idx="24">
                  <c:v>353330000000000</c:v>
                </c:pt>
                <c:pt idx="25">
                  <c:v>357300000000000</c:v>
                </c:pt>
                <c:pt idx="26">
                  <c:v>357300000000000</c:v>
                </c:pt>
                <c:pt idx="27">
                  <c:v>357300000000000</c:v>
                </c:pt>
                <c:pt idx="28">
                  <c:v>357300000000000</c:v>
                </c:pt>
                <c:pt idx="29">
                  <c:v>357300000000000</c:v>
                </c:pt>
                <c:pt idx="30">
                  <c:v>357300000000000</c:v>
                </c:pt>
                <c:pt idx="31">
                  <c:v>357300000000000</c:v>
                </c:pt>
                <c:pt idx="32">
                  <c:v>357300000000000</c:v>
                </c:pt>
                <c:pt idx="33">
                  <c:v>357300000000000</c:v>
                </c:pt>
                <c:pt idx="34">
                  <c:v>357300000000000</c:v>
                </c:pt>
                <c:pt idx="35">
                  <c:v>357300000000000</c:v>
                </c:pt>
              </c:numCache>
            </c:numRef>
          </c:val>
        </c:ser>
        <c:ser>
          <c:idx val="2"/>
          <c:order val="2"/>
          <c:tx>
            <c:strRef>
              <c:f>'[2]Buildings - 2050 Plan'!$A$91</c:f>
              <c:strCache>
                <c:ptCount val="1"/>
                <c:pt idx="0">
                  <c:v>Biomass</c:v>
                </c:pt>
              </c:strCache>
            </c:strRef>
          </c:tx>
          <c:spPr>
            <a:solidFill>
              <a:schemeClr val="accent3"/>
            </a:solidFill>
            <a:ln>
              <a:noFill/>
            </a:ln>
            <a:effectLst/>
          </c:spPr>
          <c:cat>
            <c:strRef>
              <c:f>'[2]Buildings - 2050 Plan'!$B$87:$AK$88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Plan'!$B$91:$AK$91</c:f>
              <c:numCache>
                <c:formatCode>0.00E+00</c:formatCode>
                <c:ptCount val="36"/>
                <c:pt idx="0">
                  <c:v>238200000000000</c:v>
                </c:pt>
                <c:pt idx="1">
                  <c:v>232906666666666.66</c:v>
                </c:pt>
                <c:pt idx="2">
                  <c:v>227613333333333.34</c:v>
                </c:pt>
                <c:pt idx="3">
                  <c:v>222320000000000</c:v>
                </c:pt>
                <c:pt idx="4">
                  <c:v>217026666666666.66</c:v>
                </c:pt>
                <c:pt idx="5">
                  <c:v>211733333333333.34</c:v>
                </c:pt>
                <c:pt idx="6">
                  <c:v>206440000000000</c:v>
                </c:pt>
                <c:pt idx="7">
                  <c:v>201146666666666.69</c:v>
                </c:pt>
                <c:pt idx="8">
                  <c:v>195853333333333.34</c:v>
                </c:pt>
                <c:pt idx="9">
                  <c:v>190560000000000</c:v>
                </c:pt>
                <c:pt idx="10">
                  <c:v>185266666666666.69</c:v>
                </c:pt>
                <c:pt idx="11">
                  <c:v>179973333333333.34</c:v>
                </c:pt>
                <c:pt idx="12">
                  <c:v>174680000000000</c:v>
                </c:pt>
                <c:pt idx="13">
                  <c:v>169386666666666.69</c:v>
                </c:pt>
                <c:pt idx="14">
                  <c:v>164093333333333.34</c:v>
                </c:pt>
                <c:pt idx="15">
                  <c:v>158800000000000</c:v>
                </c:pt>
                <c:pt idx="16">
                  <c:v>154830000000000</c:v>
                </c:pt>
                <c:pt idx="17">
                  <c:v>150860000000000</c:v>
                </c:pt>
                <c:pt idx="18">
                  <c:v>146890000000000</c:v>
                </c:pt>
                <c:pt idx="19">
                  <c:v>142920000000000</c:v>
                </c:pt>
                <c:pt idx="20">
                  <c:v>138950000000000</c:v>
                </c:pt>
                <c:pt idx="21">
                  <c:v>134980000000000</c:v>
                </c:pt>
                <c:pt idx="22">
                  <c:v>131010000000000</c:v>
                </c:pt>
                <c:pt idx="23">
                  <c:v>127040000000000</c:v>
                </c:pt>
                <c:pt idx="24">
                  <c:v>123070000000000</c:v>
                </c:pt>
                <c:pt idx="25">
                  <c:v>119100000000000</c:v>
                </c:pt>
                <c:pt idx="26">
                  <c:v>119100000000000</c:v>
                </c:pt>
                <c:pt idx="27">
                  <c:v>119100000000000</c:v>
                </c:pt>
                <c:pt idx="28">
                  <c:v>119100000000000</c:v>
                </c:pt>
                <c:pt idx="29">
                  <c:v>119100000000000</c:v>
                </c:pt>
                <c:pt idx="30">
                  <c:v>119100000000000</c:v>
                </c:pt>
                <c:pt idx="31">
                  <c:v>119100000000000</c:v>
                </c:pt>
                <c:pt idx="32">
                  <c:v>119100000000000</c:v>
                </c:pt>
                <c:pt idx="33">
                  <c:v>119100000000000</c:v>
                </c:pt>
                <c:pt idx="34">
                  <c:v>119100000000000</c:v>
                </c:pt>
                <c:pt idx="35">
                  <c:v>119100000000000</c:v>
                </c:pt>
              </c:numCache>
            </c:numRef>
          </c:val>
        </c:ser>
        <c:ser>
          <c:idx val="3"/>
          <c:order val="3"/>
          <c:tx>
            <c:strRef>
              <c:f>'[2]Buildings - 2050 Plan'!$A$92</c:f>
              <c:strCache>
                <c:ptCount val="1"/>
                <c:pt idx="0">
                  <c:v>Natural gas</c:v>
                </c:pt>
              </c:strCache>
            </c:strRef>
          </c:tx>
          <c:spPr>
            <a:solidFill>
              <a:schemeClr val="accent4"/>
            </a:solidFill>
            <a:ln>
              <a:noFill/>
            </a:ln>
            <a:effectLst/>
          </c:spPr>
          <c:cat>
            <c:strRef>
              <c:f>'[2]Buildings - 2050 Plan'!$B$87:$AK$88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Plan'!$B$92:$AK$92</c:f>
              <c:numCache>
                <c:formatCode>0.00E+00</c:formatCode>
                <c:ptCount val="36"/>
                <c:pt idx="0">
                  <c:v>39700000000000</c:v>
                </c:pt>
                <c:pt idx="1">
                  <c:v>42346666666666.664</c:v>
                </c:pt>
                <c:pt idx="2">
                  <c:v>44993333333333.336</c:v>
                </c:pt>
                <c:pt idx="3">
                  <c:v>47640000000000</c:v>
                </c:pt>
                <c:pt idx="4">
                  <c:v>50286666666666.664</c:v>
                </c:pt>
                <c:pt idx="5">
                  <c:v>52933333333333.328</c:v>
                </c:pt>
                <c:pt idx="6">
                  <c:v>55580000000000</c:v>
                </c:pt>
                <c:pt idx="7">
                  <c:v>58226666666666.664</c:v>
                </c:pt>
                <c:pt idx="8">
                  <c:v>60873333333333.328</c:v>
                </c:pt>
                <c:pt idx="9">
                  <c:v>63520000000000</c:v>
                </c:pt>
                <c:pt idx="10">
                  <c:v>66166666666666.664</c:v>
                </c:pt>
                <c:pt idx="11">
                  <c:v>68813333333333.328</c:v>
                </c:pt>
                <c:pt idx="12">
                  <c:v>71460000000000</c:v>
                </c:pt>
                <c:pt idx="13">
                  <c:v>74106666666666.656</c:v>
                </c:pt>
                <c:pt idx="14">
                  <c:v>76753333333333.328</c:v>
                </c:pt>
                <c:pt idx="15">
                  <c:v>79400000000000</c:v>
                </c:pt>
                <c:pt idx="16">
                  <c:v>79400000000000</c:v>
                </c:pt>
                <c:pt idx="17">
                  <c:v>79400000000000</c:v>
                </c:pt>
                <c:pt idx="18">
                  <c:v>79400000000000</c:v>
                </c:pt>
                <c:pt idx="19">
                  <c:v>79400000000000</c:v>
                </c:pt>
                <c:pt idx="20">
                  <c:v>79400000000000</c:v>
                </c:pt>
                <c:pt idx="21">
                  <c:v>79400000000000</c:v>
                </c:pt>
                <c:pt idx="22">
                  <c:v>79400000000000</c:v>
                </c:pt>
                <c:pt idx="23">
                  <c:v>79400000000000</c:v>
                </c:pt>
                <c:pt idx="24">
                  <c:v>79400000000000</c:v>
                </c:pt>
                <c:pt idx="25">
                  <c:v>79400000000000</c:v>
                </c:pt>
                <c:pt idx="26">
                  <c:v>79400000000000</c:v>
                </c:pt>
                <c:pt idx="27">
                  <c:v>79400000000000</c:v>
                </c:pt>
                <c:pt idx="28">
                  <c:v>79400000000000</c:v>
                </c:pt>
                <c:pt idx="29">
                  <c:v>79400000000000</c:v>
                </c:pt>
                <c:pt idx="30">
                  <c:v>79400000000000</c:v>
                </c:pt>
                <c:pt idx="31">
                  <c:v>79400000000000</c:v>
                </c:pt>
                <c:pt idx="32">
                  <c:v>79400000000000</c:v>
                </c:pt>
                <c:pt idx="33">
                  <c:v>79400000000000</c:v>
                </c:pt>
                <c:pt idx="34">
                  <c:v>79400000000000</c:v>
                </c:pt>
                <c:pt idx="35">
                  <c:v>79400000000000</c:v>
                </c:pt>
              </c:numCache>
            </c:numRef>
          </c:val>
        </c:ser>
        <c:dLbls>
          <c:showLegendKey val="0"/>
          <c:showVal val="0"/>
          <c:showCatName val="0"/>
          <c:showSerName val="0"/>
          <c:showPercent val="0"/>
          <c:showBubbleSize val="0"/>
        </c:dLbls>
        <c:axId val="-1712575792"/>
        <c:axId val="-1712581232"/>
      </c:areaChart>
      <c:catAx>
        <c:axId val="-1712575792"/>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Time (Year)</a:t>
                </a: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712581232"/>
        <c:crosses val="autoZero"/>
        <c:auto val="1"/>
        <c:lblAlgn val="ctr"/>
        <c:lblOffset val="100"/>
        <c:noMultiLvlLbl val="0"/>
      </c:catAx>
      <c:valAx>
        <c:axId val="-1712581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5.1961552706116746E-3"/>
              <c:y val="0.29510790317876934"/>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712575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320" b="1" i="0" u="none" strike="noStrike" kern="1200" spc="0" baseline="0">
                <a:solidFill>
                  <a:sysClr val="windowText" lastClr="000000"/>
                </a:solidFill>
                <a:latin typeface="Garamond" panose="02020404030301010803" pitchFamily="18" charset="0"/>
                <a:ea typeface="+mn-ea"/>
                <a:cs typeface="+mn-cs"/>
              </a:defRPr>
            </a:pPr>
            <a:r>
              <a:rPr lang="en-US" sz="1320" b="1" i="0" baseline="0">
                <a:solidFill>
                  <a:sysClr val="windowText" lastClr="000000"/>
                </a:solidFill>
                <a:effectLst/>
              </a:rPr>
              <a:t>Average Final Energy Consumption - Residential</a:t>
            </a:r>
            <a:endParaRPr lang="en-US" sz="1320">
              <a:solidFill>
                <a:sysClr val="windowText" lastClr="000000"/>
              </a:solidFill>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32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Plan'!$A$96</c:f>
              <c:strCache>
                <c:ptCount val="1"/>
                <c:pt idx="0">
                  <c:v>Electricity</c:v>
                </c:pt>
              </c:strCache>
            </c:strRef>
          </c:tx>
          <c:spPr>
            <a:solidFill>
              <a:schemeClr val="accent1"/>
            </a:solidFill>
            <a:ln>
              <a:noFill/>
            </a:ln>
            <a:effectLst/>
          </c:spPr>
          <c:cat>
            <c:strRef>
              <c:f>'[2]Buildings - 2050 Plan'!$B$94:$AK$95</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Plan'!$B$96:$AK$96</c:f>
              <c:numCache>
                <c:formatCode>0.00E+00</c:formatCode>
                <c:ptCount val="36"/>
                <c:pt idx="0">
                  <c:v>436700000000000</c:v>
                </c:pt>
                <c:pt idx="1">
                  <c:v>455226666666666.69</c:v>
                </c:pt>
                <c:pt idx="2">
                  <c:v>473753333333333.31</c:v>
                </c:pt>
                <c:pt idx="3">
                  <c:v>492280000000000</c:v>
                </c:pt>
                <c:pt idx="4">
                  <c:v>510806666666666.69</c:v>
                </c:pt>
                <c:pt idx="5">
                  <c:v>529333333333333.37</c:v>
                </c:pt>
                <c:pt idx="6">
                  <c:v>547860000000000</c:v>
                </c:pt>
                <c:pt idx="7">
                  <c:v>566386666666666.62</c:v>
                </c:pt>
                <c:pt idx="8">
                  <c:v>584913333333333.37</c:v>
                </c:pt>
                <c:pt idx="9">
                  <c:v>603440000000000</c:v>
                </c:pt>
                <c:pt idx="10">
                  <c:v>621966666666666.75</c:v>
                </c:pt>
                <c:pt idx="11">
                  <c:v>640493333333333.37</c:v>
                </c:pt>
                <c:pt idx="12">
                  <c:v>659020000000000</c:v>
                </c:pt>
                <c:pt idx="13">
                  <c:v>677546666666666.75</c:v>
                </c:pt>
                <c:pt idx="14">
                  <c:v>696073333333333.37</c:v>
                </c:pt>
                <c:pt idx="15">
                  <c:v>714600000000000</c:v>
                </c:pt>
                <c:pt idx="16">
                  <c:v>736435000000000</c:v>
                </c:pt>
                <c:pt idx="17">
                  <c:v>758270000000000</c:v>
                </c:pt>
                <c:pt idx="18">
                  <c:v>780105000000000</c:v>
                </c:pt>
                <c:pt idx="19">
                  <c:v>801940000000000</c:v>
                </c:pt>
                <c:pt idx="20">
                  <c:v>823775000000000</c:v>
                </c:pt>
                <c:pt idx="21">
                  <c:v>845610000000000</c:v>
                </c:pt>
                <c:pt idx="22">
                  <c:v>867445000000000</c:v>
                </c:pt>
                <c:pt idx="23">
                  <c:v>889280000000000</c:v>
                </c:pt>
                <c:pt idx="24">
                  <c:v>911115000000000</c:v>
                </c:pt>
                <c:pt idx="25">
                  <c:v>932950000000000</c:v>
                </c:pt>
                <c:pt idx="26">
                  <c:v>948830000000000</c:v>
                </c:pt>
                <c:pt idx="27">
                  <c:v>964710000000000</c:v>
                </c:pt>
                <c:pt idx="28">
                  <c:v>980590000000000</c:v>
                </c:pt>
                <c:pt idx="29">
                  <c:v>996470000000000</c:v>
                </c:pt>
                <c:pt idx="30">
                  <c:v>1012350000000000</c:v>
                </c:pt>
                <c:pt idx="31">
                  <c:v>1028230000000000</c:v>
                </c:pt>
                <c:pt idx="32">
                  <c:v>1044110000000000</c:v>
                </c:pt>
                <c:pt idx="33">
                  <c:v>1059990000000000</c:v>
                </c:pt>
                <c:pt idx="34">
                  <c:v>1075870000000000</c:v>
                </c:pt>
                <c:pt idx="35">
                  <c:v>1091750000000000</c:v>
                </c:pt>
              </c:numCache>
            </c:numRef>
          </c:val>
        </c:ser>
        <c:ser>
          <c:idx val="1"/>
          <c:order val="1"/>
          <c:tx>
            <c:strRef>
              <c:f>'[2]Buildings - 2050 Plan'!$A$97</c:f>
              <c:strCache>
                <c:ptCount val="1"/>
                <c:pt idx="0">
                  <c:v>LPG propane or butane</c:v>
                </c:pt>
              </c:strCache>
            </c:strRef>
          </c:tx>
          <c:spPr>
            <a:solidFill>
              <a:schemeClr val="accent2"/>
            </a:solidFill>
            <a:ln>
              <a:noFill/>
            </a:ln>
            <a:effectLst/>
          </c:spPr>
          <c:cat>
            <c:strRef>
              <c:f>'[2]Buildings - 2050 Plan'!$B$94:$AK$95</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Plan'!$B$97:$AK$97</c:f>
              <c:numCache>
                <c:formatCode>0.00E+00</c:formatCode>
                <c:ptCount val="36"/>
                <c:pt idx="0">
                  <c:v>277900000000000</c:v>
                </c:pt>
                <c:pt idx="1">
                  <c:v>280546666666666.66</c:v>
                </c:pt>
                <c:pt idx="2">
                  <c:v>283193333333333.31</c:v>
                </c:pt>
                <c:pt idx="3">
                  <c:v>285840000000000</c:v>
                </c:pt>
                <c:pt idx="4">
                  <c:v>288486666666666.69</c:v>
                </c:pt>
                <c:pt idx="5">
                  <c:v>291133333333333.31</c:v>
                </c:pt>
                <c:pt idx="6">
                  <c:v>293780000000000</c:v>
                </c:pt>
                <c:pt idx="7">
                  <c:v>296426666666666.69</c:v>
                </c:pt>
                <c:pt idx="8">
                  <c:v>299073333333333.31</c:v>
                </c:pt>
                <c:pt idx="9">
                  <c:v>301720000000000</c:v>
                </c:pt>
                <c:pt idx="10">
                  <c:v>304366666666666.69</c:v>
                </c:pt>
                <c:pt idx="11">
                  <c:v>307013333333333.31</c:v>
                </c:pt>
                <c:pt idx="12">
                  <c:v>309660000000000</c:v>
                </c:pt>
                <c:pt idx="13">
                  <c:v>312306666666666.69</c:v>
                </c:pt>
                <c:pt idx="14">
                  <c:v>314953333333333.31</c:v>
                </c:pt>
                <c:pt idx="15">
                  <c:v>317600000000000</c:v>
                </c:pt>
                <c:pt idx="16">
                  <c:v>319585000000000</c:v>
                </c:pt>
                <c:pt idx="17">
                  <c:v>321570000000000</c:v>
                </c:pt>
                <c:pt idx="18">
                  <c:v>323555000000000</c:v>
                </c:pt>
                <c:pt idx="19">
                  <c:v>325540000000000</c:v>
                </c:pt>
                <c:pt idx="20">
                  <c:v>327525000000000</c:v>
                </c:pt>
                <c:pt idx="21">
                  <c:v>329510000000000</c:v>
                </c:pt>
                <c:pt idx="22">
                  <c:v>331495000000000</c:v>
                </c:pt>
                <c:pt idx="23">
                  <c:v>333480000000000</c:v>
                </c:pt>
                <c:pt idx="24">
                  <c:v>335465000000000</c:v>
                </c:pt>
                <c:pt idx="25">
                  <c:v>337450000000000</c:v>
                </c:pt>
                <c:pt idx="26">
                  <c:v>337450000000000</c:v>
                </c:pt>
                <c:pt idx="27">
                  <c:v>337450000000000</c:v>
                </c:pt>
                <c:pt idx="28">
                  <c:v>337450000000000</c:v>
                </c:pt>
                <c:pt idx="29">
                  <c:v>337450000000000</c:v>
                </c:pt>
                <c:pt idx="30">
                  <c:v>337450000000000</c:v>
                </c:pt>
                <c:pt idx="31">
                  <c:v>337450000000000</c:v>
                </c:pt>
                <c:pt idx="32">
                  <c:v>337450000000000</c:v>
                </c:pt>
                <c:pt idx="33">
                  <c:v>337450000000000</c:v>
                </c:pt>
                <c:pt idx="34">
                  <c:v>337450000000000</c:v>
                </c:pt>
                <c:pt idx="35">
                  <c:v>337450000000000</c:v>
                </c:pt>
              </c:numCache>
            </c:numRef>
          </c:val>
        </c:ser>
        <c:ser>
          <c:idx val="2"/>
          <c:order val="2"/>
          <c:tx>
            <c:strRef>
              <c:f>'[2]Buildings - 2050 Plan'!$A$98</c:f>
              <c:strCache>
                <c:ptCount val="1"/>
                <c:pt idx="0">
                  <c:v>Biomass</c:v>
                </c:pt>
              </c:strCache>
            </c:strRef>
          </c:tx>
          <c:spPr>
            <a:solidFill>
              <a:schemeClr val="accent3"/>
            </a:solidFill>
            <a:ln>
              <a:noFill/>
            </a:ln>
            <a:effectLst/>
          </c:spPr>
          <c:cat>
            <c:strRef>
              <c:f>'[2]Buildings - 2050 Plan'!$B$94:$AK$95</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Plan'!$B$98:$AK$98</c:f>
              <c:numCache>
                <c:formatCode>0.00E+00</c:formatCode>
                <c:ptCount val="36"/>
                <c:pt idx="0">
                  <c:v>238200000000000</c:v>
                </c:pt>
                <c:pt idx="1">
                  <c:v>234230000000000</c:v>
                </c:pt>
                <c:pt idx="2">
                  <c:v>230260000000000</c:v>
                </c:pt>
                <c:pt idx="3">
                  <c:v>226290000000000</c:v>
                </c:pt>
                <c:pt idx="4">
                  <c:v>222320000000000</c:v>
                </c:pt>
                <c:pt idx="5">
                  <c:v>218350000000000</c:v>
                </c:pt>
                <c:pt idx="6">
                  <c:v>214380000000000</c:v>
                </c:pt>
                <c:pt idx="7">
                  <c:v>210410000000000</c:v>
                </c:pt>
                <c:pt idx="8">
                  <c:v>206440000000000</c:v>
                </c:pt>
                <c:pt idx="9">
                  <c:v>202470000000000</c:v>
                </c:pt>
                <c:pt idx="10">
                  <c:v>198500000000000</c:v>
                </c:pt>
                <c:pt idx="11">
                  <c:v>194530000000000</c:v>
                </c:pt>
                <c:pt idx="12">
                  <c:v>190560000000000</c:v>
                </c:pt>
                <c:pt idx="13">
                  <c:v>186590000000000</c:v>
                </c:pt>
                <c:pt idx="14">
                  <c:v>182620000000000</c:v>
                </c:pt>
                <c:pt idx="15">
                  <c:v>178650000000000</c:v>
                </c:pt>
                <c:pt idx="16">
                  <c:v>176665000000000</c:v>
                </c:pt>
                <c:pt idx="17">
                  <c:v>174680000000000</c:v>
                </c:pt>
                <c:pt idx="18">
                  <c:v>172695000000000</c:v>
                </c:pt>
                <c:pt idx="19">
                  <c:v>170710000000000</c:v>
                </c:pt>
                <c:pt idx="20">
                  <c:v>168725000000000</c:v>
                </c:pt>
                <c:pt idx="21">
                  <c:v>166740000000000</c:v>
                </c:pt>
                <c:pt idx="22">
                  <c:v>164755000000000</c:v>
                </c:pt>
                <c:pt idx="23">
                  <c:v>162770000000000</c:v>
                </c:pt>
                <c:pt idx="24">
                  <c:v>160785000000000</c:v>
                </c:pt>
                <c:pt idx="25">
                  <c:v>158800000000000</c:v>
                </c:pt>
                <c:pt idx="26">
                  <c:v>156815000000000</c:v>
                </c:pt>
                <c:pt idx="27">
                  <c:v>154830000000000</c:v>
                </c:pt>
                <c:pt idx="28">
                  <c:v>152845000000000</c:v>
                </c:pt>
                <c:pt idx="29">
                  <c:v>150860000000000</c:v>
                </c:pt>
                <c:pt idx="30">
                  <c:v>148875000000000</c:v>
                </c:pt>
                <c:pt idx="31">
                  <c:v>146890000000000</c:v>
                </c:pt>
                <c:pt idx="32">
                  <c:v>144905000000000</c:v>
                </c:pt>
                <c:pt idx="33">
                  <c:v>142920000000000</c:v>
                </c:pt>
                <c:pt idx="34">
                  <c:v>140935000000000</c:v>
                </c:pt>
                <c:pt idx="35">
                  <c:v>138950000000000</c:v>
                </c:pt>
              </c:numCache>
            </c:numRef>
          </c:val>
        </c:ser>
        <c:ser>
          <c:idx val="3"/>
          <c:order val="3"/>
          <c:tx>
            <c:strRef>
              <c:f>'[2]Buildings - 2050 Plan'!$A$99</c:f>
              <c:strCache>
                <c:ptCount val="1"/>
                <c:pt idx="0">
                  <c:v>Natural gas</c:v>
                </c:pt>
              </c:strCache>
            </c:strRef>
          </c:tx>
          <c:spPr>
            <a:solidFill>
              <a:schemeClr val="accent4"/>
            </a:solidFill>
            <a:ln>
              <a:noFill/>
            </a:ln>
            <a:effectLst/>
          </c:spPr>
          <c:cat>
            <c:strRef>
              <c:f>'[2]Buildings - 2050 Plan'!$B$94:$AK$95</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Plan'!$B$99:$AK$99</c:f>
              <c:numCache>
                <c:formatCode>0.00E+00</c:formatCode>
                <c:ptCount val="36"/>
                <c:pt idx="0">
                  <c:v>39700000000000</c:v>
                </c:pt>
                <c:pt idx="1">
                  <c:v>41023333333333.336</c:v>
                </c:pt>
                <c:pt idx="2">
                  <c:v>42346666666666.664</c:v>
                </c:pt>
                <c:pt idx="3">
                  <c:v>43670000000000</c:v>
                </c:pt>
                <c:pt idx="4">
                  <c:v>44993333333333.336</c:v>
                </c:pt>
                <c:pt idx="5">
                  <c:v>46316666666666.664</c:v>
                </c:pt>
                <c:pt idx="6">
                  <c:v>47640000000000</c:v>
                </c:pt>
                <c:pt idx="7">
                  <c:v>48963333333333.328</c:v>
                </c:pt>
                <c:pt idx="8">
                  <c:v>50286666666666.664</c:v>
                </c:pt>
                <c:pt idx="9">
                  <c:v>51610000000000</c:v>
                </c:pt>
                <c:pt idx="10">
                  <c:v>52933333333333.328</c:v>
                </c:pt>
                <c:pt idx="11">
                  <c:v>54256666666666.664</c:v>
                </c:pt>
                <c:pt idx="12">
                  <c:v>55580000000000</c:v>
                </c:pt>
                <c:pt idx="13">
                  <c:v>56903333333333.328</c:v>
                </c:pt>
                <c:pt idx="14">
                  <c:v>58226666666666.664</c:v>
                </c:pt>
                <c:pt idx="15">
                  <c:v>59550000000000</c:v>
                </c:pt>
                <c:pt idx="16">
                  <c:v>59550000000000</c:v>
                </c:pt>
                <c:pt idx="17">
                  <c:v>59550000000000</c:v>
                </c:pt>
                <c:pt idx="18">
                  <c:v>59550000000000</c:v>
                </c:pt>
                <c:pt idx="19">
                  <c:v>59550000000000</c:v>
                </c:pt>
                <c:pt idx="20">
                  <c:v>59550000000000</c:v>
                </c:pt>
                <c:pt idx="21">
                  <c:v>59550000000000</c:v>
                </c:pt>
                <c:pt idx="22">
                  <c:v>59550000000000</c:v>
                </c:pt>
                <c:pt idx="23">
                  <c:v>59550000000000</c:v>
                </c:pt>
                <c:pt idx="24">
                  <c:v>59550000000000</c:v>
                </c:pt>
                <c:pt idx="25">
                  <c:v>59550000000000</c:v>
                </c:pt>
                <c:pt idx="26">
                  <c:v>61535000000000</c:v>
                </c:pt>
                <c:pt idx="27">
                  <c:v>63520000000000</c:v>
                </c:pt>
                <c:pt idx="28">
                  <c:v>65505000000000</c:v>
                </c:pt>
                <c:pt idx="29">
                  <c:v>67490000000000</c:v>
                </c:pt>
                <c:pt idx="30">
                  <c:v>69475000000000</c:v>
                </c:pt>
                <c:pt idx="31">
                  <c:v>71460000000000</c:v>
                </c:pt>
                <c:pt idx="32">
                  <c:v>73445000000000</c:v>
                </c:pt>
                <c:pt idx="33">
                  <c:v>75430000000000</c:v>
                </c:pt>
                <c:pt idx="34">
                  <c:v>77415000000000</c:v>
                </c:pt>
                <c:pt idx="35">
                  <c:v>79400000000000</c:v>
                </c:pt>
              </c:numCache>
            </c:numRef>
          </c:val>
        </c:ser>
        <c:dLbls>
          <c:showLegendKey val="0"/>
          <c:showVal val="0"/>
          <c:showCatName val="0"/>
          <c:showSerName val="0"/>
          <c:showPercent val="0"/>
          <c:showBubbleSize val="0"/>
        </c:dLbls>
        <c:axId val="-1712576880"/>
        <c:axId val="-1712576336"/>
      </c:areaChart>
      <c:catAx>
        <c:axId val="-1712576880"/>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Time</a:t>
                </a:r>
                <a:r>
                  <a:rPr lang="en-US" baseline="0"/>
                  <a:t> (Year)</a:t>
                </a:r>
                <a:endParaRPr lang="en-US"/>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712576336"/>
        <c:crosses val="autoZero"/>
        <c:auto val="1"/>
        <c:lblAlgn val="ctr"/>
        <c:lblOffset val="100"/>
        <c:noMultiLvlLbl val="0"/>
      </c:catAx>
      <c:valAx>
        <c:axId val="-1712576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5.2042679258754894E-3"/>
              <c:y val="0.27306977252843395"/>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7125768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r>
              <a:rPr lang="en-US"/>
              <a:t>Minimum Final Energy Consumption (BTU) - Commercial</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Plan'!$A$149</c:f>
              <c:strCache>
                <c:ptCount val="1"/>
                <c:pt idx="0">
                  <c:v>Electricity</c:v>
                </c:pt>
              </c:strCache>
            </c:strRef>
          </c:tx>
          <c:spPr>
            <a:solidFill>
              <a:schemeClr val="accent1"/>
            </a:solidFill>
            <a:ln>
              <a:noFill/>
            </a:ln>
            <a:effectLst/>
          </c:spPr>
          <c:cat>
            <c:strRef>
              <c:f>'[2]Buildings - 2050 Plan'!$B$147:$AK$148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Plan'!$B$149:$AK$149</c:f>
              <c:numCache>
                <c:formatCode>0.00E+00</c:formatCode>
                <c:ptCount val="36"/>
                <c:pt idx="0">
                  <c:v>476400000000000</c:v>
                </c:pt>
                <c:pt idx="1">
                  <c:v>486986666666666.69</c:v>
                </c:pt>
                <c:pt idx="2">
                  <c:v>497573333333333.31</c:v>
                </c:pt>
                <c:pt idx="3">
                  <c:v>508160000000000</c:v>
                </c:pt>
                <c:pt idx="4">
                  <c:v>518746666666666.69</c:v>
                </c:pt>
                <c:pt idx="5">
                  <c:v>529333333333333.31</c:v>
                </c:pt>
                <c:pt idx="6">
                  <c:v>539920000000000</c:v>
                </c:pt>
                <c:pt idx="7">
                  <c:v>550506666666666.62</c:v>
                </c:pt>
                <c:pt idx="8">
                  <c:v>561093333333333.31</c:v>
                </c:pt>
                <c:pt idx="9">
                  <c:v>571680000000000</c:v>
                </c:pt>
                <c:pt idx="10">
                  <c:v>582266666666666.62</c:v>
                </c:pt>
                <c:pt idx="11">
                  <c:v>592853333333333.37</c:v>
                </c:pt>
                <c:pt idx="12">
                  <c:v>603440000000000</c:v>
                </c:pt>
                <c:pt idx="13">
                  <c:v>614026666666666.62</c:v>
                </c:pt>
                <c:pt idx="14">
                  <c:v>624613333333333.25</c:v>
                </c:pt>
                <c:pt idx="15">
                  <c:v>635200000000000</c:v>
                </c:pt>
                <c:pt idx="16">
                  <c:v>655050000000000</c:v>
                </c:pt>
                <c:pt idx="17">
                  <c:v>674900000000000</c:v>
                </c:pt>
                <c:pt idx="18">
                  <c:v>694750000000000</c:v>
                </c:pt>
                <c:pt idx="19">
                  <c:v>714600000000000</c:v>
                </c:pt>
                <c:pt idx="20">
                  <c:v>734450000000000</c:v>
                </c:pt>
                <c:pt idx="21">
                  <c:v>754300000000000</c:v>
                </c:pt>
                <c:pt idx="22">
                  <c:v>774150000000000</c:v>
                </c:pt>
                <c:pt idx="23">
                  <c:v>794000000000000</c:v>
                </c:pt>
                <c:pt idx="24">
                  <c:v>813850000000000</c:v>
                </c:pt>
                <c:pt idx="25">
                  <c:v>833700000000000</c:v>
                </c:pt>
                <c:pt idx="26">
                  <c:v>857520000000000</c:v>
                </c:pt>
                <c:pt idx="27">
                  <c:v>881340000000000</c:v>
                </c:pt>
                <c:pt idx="28">
                  <c:v>905160000000000</c:v>
                </c:pt>
                <c:pt idx="29">
                  <c:v>928980000000000</c:v>
                </c:pt>
                <c:pt idx="30">
                  <c:v>952800000000000</c:v>
                </c:pt>
                <c:pt idx="31">
                  <c:v>976620000000000</c:v>
                </c:pt>
                <c:pt idx="32">
                  <c:v>1000440000000000</c:v>
                </c:pt>
                <c:pt idx="33">
                  <c:v>1024260000000000</c:v>
                </c:pt>
                <c:pt idx="34">
                  <c:v>1048080000000000</c:v>
                </c:pt>
                <c:pt idx="35">
                  <c:v>1071900000000000</c:v>
                </c:pt>
              </c:numCache>
            </c:numRef>
          </c:val>
        </c:ser>
        <c:ser>
          <c:idx val="1"/>
          <c:order val="1"/>
          <c:tx>
            <c:strRef>
              <c:f>'[2]Buildings - 2050 Plan'!$A$150</c:f>
              <c:strCache>
                <c:ptCount val="1"/>
                <c:pt idx="0">
                  <c:v>LPG</c:v>
                </c:pt>
              </c:strCache>
            </c:strRef>
          </c:tx>
          <c:spPr>
            <a:solidFill>
              <a:schemeClr val="accent2"/>
            </a:solidFill>
            <a:ln>
              <a:noFill/>
            </a:ln>
            <a:effectLst/>
          </c:spPr>
          <c:cat>
            <c:strRef>
              <c:f>'[2]Buildings - 2050 Plan'!$B$147:$AK$148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Plan'!$B$150:$AK$150</c:f>
              <c:numCache>
                <c:formatCode>0.00E+00</c:formatCode>
                <c:ptCount val="36"/>
                <c:pt idx="0">
                  <c:v>30877777777777.777</c:v>
                </c:pt>
                <c:pt idx="1">
                  <c:v>30877777777777.777</c:v>
                </c:pt>
                <c:pt idx="2">
                  <c:v>30877777777777.777</c:v>
                </c:pt>
                <c:pt idx="3">
                  <c:v>30877777777777.777</c:v>
                </c:pt>
                <c:pt idx="4">
                  <c:v>30877777777777.777</c:v>
                </c:pt>
                <c:pt idx="5">
                  <c:v>30877777777777.777</c:v>
                </c:pt>
                <c:pt idx="6">
                  <c:v>30877777777777.777</c:v>
                </c:pt>
                <c:pt idx="7">
                  <c:v>30877777777777.777</c:v>
                </c:pt>
                <c:pt idx="8">
                  <c:v>30877777777777.777</c:v>
                </c:pt>
                <c:pt idx="9">
                  <c:v>30877777777777.777</c:v>
                </c:pt>
                <c:pt idx="10">
                  <c:v>30877777777777.777</c:v>
                </c:pt>
                <c:pt idx="11">
                  <c:v>30877777777777.777</c:v>
                </c:pt>
                <c:pt idx="12">
                  <c:v>30877777777777.777</c:v>
                </c:pt>
                <c:pt idx="13">
                  <c:v>30877777777777.777</c:v>
                </c:pt>
                <c:pt idx="14">
                  <c:v>30877777777777.777</c:v>
                </c:pt>
                <c:pt idx="15">
                  <c:v>30877777777777.777</c:v>
                </c:pt>
                <c:pt idx="16">
                  <c:v>30877777777777.777</c:v>
                </c:pt>
                <c:pt idx="17">
                  <c:v>30877777777777.777</c:v>
                </c:pt>
                <c:pt idx="18">
                  <c:v>30877777777777.777</c:v>
                </c:pt>
                <c:pt idx="19">
                  <c:v>30877777777777.777</c:v>
                </c:pt>
                <c:pt idx="20">
                  <c:v>30877777777777.777</c:v>
                </c:pt>
                <c:pt idx="21">
                  <c:v>30877777777777.777</c:v>
                </c:pt>
                <c:pt idx="22">
                  <c:v>30877777777777.777</c:v>
                </c:pt>
                <c:pt idx="23">
                  <c:v>30877777777777.777</c:v>
                </c:pt>
                <c:pt idx="24">
                  <c:v>30877777777777.777</c:v>
                </c:pt>
                <c:pt idx="25">
                  <c:v>30877777777777.777</c:v>
                </c:pt>
                <c:pt idx="26">
                  <c:v>30877777777777.777</c:v>
                </c:pt>
                <c:pt idx="27">
                  <c:v>30877777777777.777</c:v>
                </c:pt>
                <c:pt idx="28">
                  <c:v>30877777777777.777</c:v>
                </c:pt>
                <c:pt idx="29">
                  <c:v>30877777777777.777</c:v>
                </c:pt>
                <c:pt idx="30">
                  <c:v>30877777777777.777</c:v>
                </c:pt>
                <c:pt idx="31">
                  <c:v>30877777777777.777</c:v>
                </c:pt>
                <c:pt idx="32">
                  <c:v>30877777777777.777</c:v>
                </c:pt>
                <c:pt idx="33">
                  <c:v>30877777777777.777</c:v>
                </c:pt>
                <c:pt idx="34">
                  <c:v>30877777777777.777</c:v>
                </c:pt>
                <c:pt idx="35">
                  <c:v>30877777777777.777</c:v>
                </c:pt>
              </c:numCache>
            </c:numRef>
          </c:val>
        </c:ser>
        <c:ser>
          <c:idx val="2"/>
          <c:order val="2"/>
          <c:tx>
            <c:strRef>
              <c:f>'[2]Buildings - 2050 Plan'!$A$151</c:f>
              <c:strCache>
                <c:ptCount val="1"/>
                <c:pt idx="0">
                  <c:v>Natural gas</c:v>
                </c:pt>
              </c:strCache>
            </c:strRef>
          </c:tx>
          <c:spPr>
            <a:solidFill>
              <a:schemeClr val="accent3"/>
            </a:solidFill>
            <a:ln>
              <a:noFill/>
            </a:ln>
            <a:effectLst/>
          </c:spPr>
          <c:cat>
            <c:strRef>
              <c:f>'[2]Buildings - 2050 Plan'!$B$147:$AK$148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Plan'!$B$151:$AK$151</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4411111111111.1123</c:v>
                </c:pt>
                <c:pt idx="17">
                  <c:v>4411111111111.1123</c:v>
                </c:pt>
                <c:pt idx="18">
                  <c:v>4411111111111.1123</c:v>
                </c:pt>
                <c:pt idx="19">
                  <c:v>4411111111111.1123</c:v>
                </c:pt>
                <c:pt idx="20">
                  <c:v>4411111111111.1123</c:v>
                </c:pt>
                <c:pt idx="21">
                  <c:v>4411111111111.1123</c:v>
                </c:pt>
                <c:pt idx="22">
                  <c:v>4411111111111.1123</c:v>
                </c:pt>
                <c:pt idx="23">
                  <c:v>4411111111111.1123</c:v>
                </c:pt>
                <c:pt idx="24">
                  <c:v>4411111111111.1123</c:v>
                </c:pt>
                <c:pt idx="25">
                  <c:v>4411111111111.1123</c:v>
                </c:pt>
                <c:pt idx="26">
                  <c:v>4411111111111.1123</c:v>
                </c:pt>
                <c:pt idx="27">
                  <c:v>4411111111111.1123</c:v>
                </c:pt>
                <c:pt idx="28">
                  <c:v>4411111111111.1123</c:v>
                </c:pt>
                <c:pt idx="29">
                  <c:v>4411111111111.1123</c:v>
                </c:pt>
                <c:pt idx="30">
                  <c:v>4411111111111.1123</c:v>
                </c:pt>
                <c:pt idx="31">
                  <c:v>4411111111111.1123</c:v>
                </c:pt>
                <c:pt idx="32">
                  <c:v>4411111111111.1123</c:v>
                </c:pt>
                <c:pt idx="33">
                  <c:v>4411111111111.1123</c:v>
                </c:pt>
                <c:pt idx="34">
                  <c:v>4411111111111.1123</c:v>
                </c:pt>
                <c:pt idx="35">
                  <c:v>4411111111111.1123</c:v>
                </c:pt>
              </c:numCache>
            </c:numRef>
          </c:val>
        </c:ser>
        <c:ser>
          <c:idx val="3"/>
          <c:order val="3"/>
          <c:tx>
            <c:strRef>
              <c:f>'[2]Buildings - 2050 Plan'!$A$152</c:f>
              <c:strCache>
                <c:ptCount val="1"/>
                <c:pt idx="0">
                  <c:v>Others</c:v>
                </c:pt>
              </c:strCache>
            </c:strRef>
          </c:tx>
          <c:spPr>
            <a:solidFill>
              <a:schemeClr val="accent4"/>
            </a:solidFill>
            <a:ln>
              <a:noFill/>
            </a:ln>
            <a:effectLst/>
          </c:spPr>
          <c:cat>
            <c:strRef>
              <c:f>'[2]Buildings - 2050 Plan'!$B$147:$AK$148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Plan'!$B$152:$AK$152</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4411111111111.1123</c:v>
                </c:pt>
                <c:pt idx="17">
                  <c:v>4411111111111.1123</c:v>
                </c:pt>
                <c:pt idx="18">
                  <c:v>4411111111111.1123</c:v>
                </c:pt>
                <c:pt idx="19">
                  <c:v>4411111111111.1123</c:v>
                </c:pt>
                <c:pt idx="20">
                  <c:v>4411111111111.1123</c:v>
                </c:pt>
                <c:pt idx="21">
                  <c:v>4411111111111.1123</c:v>
                </c:pt>
                <c:pt idx="22">
                  <c:v>4411111111111.1123</c:v>
                </c:pt>
                <c:pt idx="23">
                  <c:v>4411111111111.1123</c:v>
                </c:pt>
                <c:pt idx="24">
                  <c:v>4411111111111.1123</c:v>
                </c:pt>
                <c:pt idx="25">
                  <c:v>4411111111111.1123</c:v>
                </c:pt>
                <c:pt idx="26">
                  <c:v>4411111111111.1123</c:v>
                </c:pt>
                <c:pt idx="27">
                  <c:v>4411111111111.1123</c:v>
                </c:pt>
                <c:pt idx="28">
                  <c:v>4411111111111.1123</c:v>
                </c:pt>
                <c:pt idx="29">
                  <c:v>4411111111111.1123</c:v>
                </c:pt>
                <c:pt idx="30">
                  <c:v>4411111111111.1123</c:v>
                </c:pt>
                <c:pt idx="31">
                  <c:v>4411111111111.1123</c:v>
                </c:pt>
                <c:pt idx="32">
                  <c:v>4411111111111.1123</c:v>
                </c:pt>
                <c:pt idx="33">
                  <c:v>4411111111111.1123</c:v>
                </c:pt>
                <c:pt idx="34">
                  <c:v>4411111111111.1123</c:v>
                </c:pt>
                <c:pt idx="35">
                  <c:v>4411111111111.1123</c:v>
                </c:pt>
              </c:numCache>
            </c:numRef>
          </c:val>
        </c:ser>
        <c:dLbls>
          <c:showLegendKey val="0"/>
          <c:showVal val="0"/>
          <c:showCatName val="0"/>
          <c:showSerName val="0"/>
          <c:showPercent val="0"/>
          <c:showBubbleSize val="0"/>
        </c:dLbls>
        <c:axId val="-1625197488"/>
        <c:axId val="-1625203472"/>
      </c:areaChart>
      <c:catAx>
        <c:axId val="-1625197488"/>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Time</a:t>
                </a:r>
                <a:r>
                  <a:rPr lang="en-US" baseline="0"/>
                  <a:t> (Year)</a:t>
                </a:r>
                <a:endParaRPr lang="en-US"/>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625203472"/>
        <c:crosses val="autoZero"/>
        <c:auto val="1"/>
        <c:lblAlgn val="ctr"/>
        <c:lblOffset val="100"/>
        <c:noMultiLvlLbl val="0"/>
      </c:catAx>
      <c:valAx>
        <c:axId val="-162520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5.1400668208686712E-3"/>
              <c:y val="0.2908016185476815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6251974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r>
              <a:rPr lang="en-US"/>
              <a:t>Maximum Final Energy Consumption (BTU) - Commercial</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Plan'!$A$157</c:f>
              <c:strCache>
                <c:ptCount val="1"/>
                <c:pt idx="0">
                  <c:v>Electricity</c:v>
                </c:pt>
              </c:strCache>
            </c:strRef>
          </c:tx>
          <c:spPr>
            <a:solidFill>
              <a:schemeClr val="accent1"/>
            </a:solidFill>
            <a:ln>
              <a:noFill/>
            </a:ln>
            <a:effectLst/>
          </c:spPr>
          <c:cat>
            <c:strRef>
              <c:f>'[2]Buildings - 2050 Plan'!$B$155:$AK$156</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Plan'!$B$157:$AK$157</c:f>
              <c:numCache>
                <c:formatCode>0.00E+00</c:formatCode>
                <c:ptCount val="36"/>
                <c:pt idx="0">
                  <c:v>476400000000000</c:v>
                </c:pt>
                <c:pt idx="1">
                  <c:v>497573333333333.31</c:v>
                </c:pt>
                <c:pt idx="2">
                  <c:v>518746666666666.69</c:v>
                </c:pt>
                <c:pt idx="3">
                  <c:v>539920000000000</c:v>
                </c:pt>
                <c:pt idx="4">
                  <c:v>561093333333333.31</c:v>
                </c:pt>
                <c:pt idx="5">
                  <c:v>582266666666666.62</c:v>
                </c:pt>
                <c:pt idx="6">
                  <c:v>603440000000000</c:v>
                </c:pt>
                <c:pt idx="7">
                  <c:v>624613333333333.25</c:v>
                </c:pt>
                <c:pt idx="8">
                  <c:v>645786666666666.62</c:v>
                </c:pt>
                <c:pt idx="9">
                  <c:v>666960000000000</c:v>
                </c:pt>
                <c:pt idx="10">
                  <c:v>688133333333333.25</c:v>
                </c:pt>
                <c:pt idx="11">
                  <c:v>709306666666666.62</c:v>
                </c:pt>
                <c:pt idx="12">
                  <c:v>730480000000000</c:v>
                </c:pt>
                <c:pt idx="13">
                  <c:v>751653333333333.25</c:v>
                </c:pt>
                <c:pt idx="14">
                  <c:v>772826666666666.62</c:v>
                </c:pt>
                <c:pt idx="15">
                  <c:v>794000000000000</c:v>
                </c:pt>
                <c:pt idx="16">
                  <c:v>825760000000000</c:v>
                </c:pt>
                <c:pt idx="17">
                  <c:v>857520000000000</c:v>
                </c:pt>
                <c:pt idx="18">
                  <c:v>889280000000000</c:v>
                </c:pt>
                <c:pt idx="19">
                  <c:v>921040000000000</c:v>
                </c:pt>
                <c:pt idx="20">
                  <c:v>952800000000000</c:v>
                </c:pt>
                <c:pt idx="21">
                  <c:v>984560000000000</c:v>
                </c:pt>
                <c:pt idx="22">
                  <c:v>1016320000000000</c:v>
                </c:pt>
                <c:pt idx="23">
                  <c:v>1048080000000000</c:v>
                </c:pt>
                <c:pt idx="24">
                  <c:v>1079840000000000</c:v>
                </c:pt>
                <c:pt idx="25">
                  <c:v>1111600000000000</c:v>
                </c:pt>
                <c:pt idx="26">
                  <c:v>1147330000000000</c:v>
                </c:pt>
                <c:pt idx="27">
                  <c:v>1183060000000000</c:v>
                </c:pt>
                <c:pt idx="28">
                  <c:v>1218790000000000</c:v>
                </c:pt>
                <c:pt idx="29">
                  <c:v>1254520000000000</c:v>
                </c:pt>
                <c:pt idx="30">
                  <c:v>1290250000000000</c:v>
                </c:pt>
                <c:pt idx="31">
                  <c:v>1325980000000000</c:v>
                </c:pt>
                <c:pt idx="32">
                  <c:v>1361710000000000</c:v>
                </c:pt>
                <c:pt idx="33">
                  <c:v>1397440000000000</c:v>
                </c:pt>
                <c:pt idx="34">
                  <c:v>1433170000000000</c:v>
                </c:pt>
                <c:pt idx="35">
                  <c:v>1468900000000000</c:v>
                </c:pt>
              </c:numCache>
            </c:numRef>
          </c:val>
        </c:ser>
        <c:ser>
          <c:idx val="1"/>
          <c:order val="1"/>
          <c:tx>
            <c:strRef>
              <c:f>'[2]Buildings - 2050 Plan'!$A$158</c:f>
              <c:strCache>
                <c:ptCount val="1"/>
                <c:pt idx="0">
                  <c:v>LPG</c:v>
                </c:pt>
              </c:strCache>
            </c:strRef>
          </c:tx>
          <c:spPr>
            <a:solidFill>
              <a:schemeClr val="accent2"/>
            </a:solidFill>
            <a:ln>
              <a:noFill/>
            </a:ln>
            <a:effectLst/>
          </c:spPr>
          <c:cat>
            <c:strRef>
              <c:f>'[2]Buildings - 2050 Plan'!$B$155:$AK$156</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Plan'!$B$158:$AK$158</c:f>
              <c:numCache>
                <c:formatCode>0.00E+00</c:formatCode>
                <c:ptCount val="36"/>
                <c:pt idx="0">
                  <c:v>30877777777777.777</c:v>
                </c:pt>
                <c:pt idx="1">
                  <c:v>30877777777777.777</c:v>
                </c:pt>
                <c:pt idx="2">
                  <c:v>30877777777777.777</c:v>
                </c:pt>
                <c:pt idx="3">
                  <c:v>30877777777777.777</c:v>
                </c:pt>
                <c:pt idx="4">
                  <c:v>30877777777777.777</c:v>
                </c:pt>
                <c:pt idx="5">
                  <c:v>30877777777777.777</c:v>
                </c:pt>
                <c:pt idx="6">
                  <c:v>30877777777777.777</c:v>
                </c:pt>
                <c:pt idx="7">
                  <c:v>30877777777777.777</c:v>
                </c:pt>
                <c:pt idx="8">
                  <c:v>30877777777777.777</c:v>
                </c:pt>
                <c:pt idx="9">
                  <c:v>30877777777777.777</c:v>
                </c:pt>
                <c:pt idx="10">
                  <c:v>30877777777777.777</c:v>
                </c:pt>
                <c:pt idx="11">
                  <c:v>30877777777777.777</c:v>
                </c:pt>
                <c:pt idx="12">
                  <c:v>30877777777777.777</c:v>
                </c:pt>
                <c:pt idx="13">
                  <c:v>30877777777777.777</c:v>
                </c:pt>
                <c:pt idx="14">
                  <c:v>30877777777777.777</c:v>
                </c:pt>
                <c:pt idx="15">
                  <c:v>30877777777777.777</c:v>
                </c:pt>
                <c:pt idx="16">
                  <c:v>33965555555555.555</c:v>
                </c:pt>
                <c:pt idx="17">
                  <c:v>37053333333333.336</c:v>
                </c:pt>
                <c:pt idx="18">
                  <c:v>40141111111111.109</c:v>
                </c:pt>
                <c:pt idx="19">
                  <c:v>43228888888888.891</c:v>
                </c:pt>
                <c:pt idx="20">
                  <c:v>46316666666666.664</c:v>
                </c:pt>
                <c:pt idx="21">
                  <c:v>49404444444444.445</c:v>
                </c:pt>
                <c:pt idx="22">
                  <c:v>52492222222222.219</c:v>
                </c:pt>
                <c:pt idx="23">
                  <c:v>55580000000000</c:v>
                </c:pt>
                <c:pt idx="24">
                  <c:v>58667777777777.781</c:v>
                </c:pt>
                <c:pt idx="25">
                  <c:v>61755555555555.555</c:v>
                </c:pt>
                <c:pt idx="26">
                  <c:v>64843333333333.336</c:v>
                </c:pt>
                <c:pt idx="27">
                  <c:v>67931111111111.109</c:v>
                </c:pt>
                <c:pt idx="28">
                  <c:v>71018888888888.891</c:v>
                </c:pt>
                <c:pt idx="29">
                  <c:v>74106666666666.672</c:v>
                </c:pt>
                <c:pt idx="30">
                  <c:v>77194444444444.453</c:v>
                </c:pt>
                <c:pt idx="31">
                  <c:v>80282222222222.219</c:v>
                </c:pt>
                <c:pt idx="32">
                  <c:v>83370000000000</c:v>
                </c:pt>
                <c:pt idx="33">
                  <c:v>86457777777777.781</c:v>
                </c:pt>
                <c:pt idx="34">
                  <c:v>89545555555555.562</c:v>
                </c:pt>
                <c:pt idx="35">
                  <c:v>92633333333333.344</c:v>
                </c:pt>
              </c:numCache>
            </c:numRef>
          </c:val>
        </c:ser>
        <c:ser>
          <c:idx val="2"/>
          <c:order val="2"/>
          <c:tx>
            <c:strRef>
              <c:f>'[2]Buildings - 2050 Plan'!$A$159</c:f>
              <c:strCache>
                <c:ptCount val="1"/>
                <c:pt idx="0">
                  <c:v>Natural gas</c:v>
                </c:pt>
              </c:strCache>
            </c:strRef>
          </c:tx>
          <c:spPr>
            <a:solidFill>
              <a:schemeClr val="accent3"/>
            </a:solidFill>
            <a:ln>
              <a:noFill/>
            </a:ln>
            <a:effectLst/>
          </c:spPr>
          <c:cat>
            <c:strRef>
              <c:f>'[2]Buildings - 2050 Plan'!$B$155:$AK$156</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Plan'!$B$159:$AK$159</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4852222222222.2236</c:v>
                </c:pt>
                <c:pt idx="17">
                  <c:v>5293333333333.335</c:v>
                </c:pt>
                <c:pt idx="18">
                  <c:v>5734444444444.4453</c:v>
                </c:pt>
                <c:pt idx="19">
                  <c:v>6175555555555.5566</c:v>
                </c:pt>
                <c:pt idx="20">
                  <c:v>6616666666666.668</c:v>
                </c:pt>
                <c:pt idx="21">
                  <c:v>7057777777777.7793</c:v>
                </c:pt>
                <c:pt idx="22">
                  <c:v>7498888888888.8906</c:v>
                </c:pt>
                <c:pt idx="23">
                  <c:v>7940000000000.002</c:v>
                </c:pt>
                <c:pt idx="24">
                  <c:v>8381111111111.1133</c:v>
                </c:pt>
                <c:pt idx="25">
                  <c:v>8822222222222.2246</c:v>
                </c:pt>
                <c:pt idx="26">
                  <c:v>9263333333333.3359</c:v>
                </c:pt>
                <c:pt idx="27">
                  <c:v>9704444444444.4473</c:v>
                </c:pt>
                <c:pt idx="28">
                  <c:v>10145555555555.559</c:v>
                </c:pt>
                <c:pt idx="29">
                  <c:v>10586666666666.668</c:v>
                </c:pt>
                <c:pt idx="30">
                  <c:v>11027777777777.779</c:v>
                </c:pt>
                <c:pt idx="31">
                  <c:v>11468888888888.891</c:v>
                </c:pt>
                <c:pt idx="32">
                  <c:v>11910000000000.002</c:v>
                </c:pt>
                <c:pt idx="33">
                  <c:v>12351111111111.113</c:v>
                </c:pt>
                <c:pt idx="34">
                  <c:v>12792222222222.223</c:v>
                </c:pt>
                <c:pt idx="35">
                  <c:v>13233333333333.334</c:v>
                </c:pt>
              </c:numCache>
            </c:numRef>
          </c:val>
        </c:ser>
        <c:ser>
          <c:idx val="3"/>
          <c:order val="3"/>
          <c:tx>
            <c:strRef>
              <c:f>'[2]Buildings - 2050 Plan'!$A$160</c:f>
              <c:strCache>
                <c:ptCount val="1"/>
                <c:pt idx="0">
                  <c:v>Others</c:v>
                </c:pt>
              </c:strCache>
            </c:strRef>
          </c:tx>
          <c:spPr>
            <a:solidFill>
              <a:schemeClr val="accent4"/>
            </a:solidFill>
            <a:ln>
              <a:noFill/>
            </a:ln>
            <a:effectLst/>
          </c:spPr>
          <c:cat>
            <c:strRef>
              <c:f>'[2]Buildings - 2050 Plan'!$B$155:$AK$156</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Plan'!$B$160:$AK$160</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4852222222222.2236</c:v>
                </c:pt>
                <c:pt idx="17">
                  <c:v>5293333333333.335</c:v>
                </c:pt>
                <c:pt idx="18">
                  <c:v>5734444444444.4453</c:v>
                </c:pt>
                <c:pt idx="19">
                  <c:v>6175555555555.5566</c:v>
                </c:pt>
                <c:pt idx="20">
                  <c:v>6616666666666.668</c:v>
                </c:pt>
                <c:pt idx="21">
                  <c:v>7057777777777.7793</c:v>
                </c:pt>
                <c:pt idx="22">
                  <c:v>7498888888888.8906</c:v>
                </c:pt>
                <c:pt idx="23">
                  <c:v>7940000000000.002</c:v>
                </c:pt>
                <c:pt idx="24">
                  <c:v>8381111111111.1133</c:v>
                </c:pt>
                <c:pt idx="25">
                  <c:v>8822222222222.2246</c:v>
                </c:pt>
                <c:pt idx="26">
                  <c:v>9263333333333.3359</c:v>
                </c:pt>
                <c:pt idx="27">
                  <c:v>9704444444444.4473</c:v>
                </c:pt>
                <c:pt idx="28">
                  <c:v>10145555555555.559</c:v>
                </c:pt>
                <c:pt idx="29">
                  <c:v>10586666666666.668</c:v>
                </c:pt>
                <c:pt idx="30">
                  <c:v>11027777777777.779</c:v>
                </c:pt>
                <c:pt idx="31">
                  <c:v>11468888888888.891</c:v>
                </c:pt>
                <c:pt idx="32">
                  <c:v>11910000000000.002</c:v>
                </c:pt>
                <c:pt idx="33">
                  <c:v>12351111111111.113</c:v>
                </c:pt>
                <c:pt idx="34">
                  <c:v>12792222222222.223</c:v>
                </c:pt>
                <c:pt idx="35">
                  <c:v>13233333333333.334</c:v>
                </c:pt>
              </c:numCache>
            </c:numRef>
          </c:val>
        </c:ser>
        <c:dLbls>
          <c:showLegendKey val="0"/>
          <c:showVal val="0"/>
          <c:showCatName val="0"/>
          <c:showSerName val="0"/>
          <c:showPercent val="0"/>
          <c:showBubbleSize val="0"/>
        </c:dLbls>
        <c:axId val="-1625196944"/>
        <c:axId val="-1625204016"/>
      </c:areaChart>
      <c:catAx>
        <c:axId val="-1625196944"/>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Time (Year)</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625204016"/>
        <c:crosses val="autoZero"/>
        <c:auto val="1"/>
        <c:lblAlgn val="ctr"/>
        <c:lblOffset val="100"/>
        <c:noMultiLvlLbl val="0"/>
      </c:catAx>
      <c:valAx>
        <c:axId val="-1625204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7.1684587813620072E-3"/>
              <c:y val="0.2908016185476815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625196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r>
              <a:rPr lang="en-US"/>
              <a:t>Average Final Energy Consumption (BTU) - Commercial</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Plan'!$A$165</c:f>
              <c:strCache>
                <c:ptCount val="1"/>
                <c:pt idx="0">
                  <c:v>Electricity</c:v>
                </c:pt>
              </c:strCache>
            </c:strRef>
          </c:tx>
          <c:spPr>
            <a:solidFill>
              <a:schemeClr val="accent1"/>
            </a:solidFill>
            <a:ln>
              <a:noFill/>
            </a:ln>
            <a:effectLst/>
          </c:spPr>
          <c:cat>
            <c:strRef>
              <c:f>'[2]Buildings - 2050 Plan'!$B$163:$AK$164</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Plan'!$B$165:$AK$165</c:f>
              <c:numCache>
                <c:formatCode>0.00E+00</c:formatCode>
                <c:ptCount val="36"/>
                <c:pt idx="0">
                  <c:v>476400000000000</c:v>
                </c:pt>
                <c:pt idx="1">
                  <c:v>492280000000000</c:v>
                </c:pt>
                <c:pt idx="2">
                  <c:v>508160000000000</c:v>
                </c:pt>
                <c:pt idx="3">
                  <c:v>524040000000000</c:v>
                </c:pt>
                <c:pt idx="4">
                  <c:v>539920000000000</c:v>
                </c:pt>
                <c:pt idx="5">
                  <c:v>555800000000000</c:v>
                </c:pt>
                <c:pt idx="6">
                  <c:v>571680000000000</c:v>
                </c:pt>
                <c:pt idx="7">
                  <c:v>587560000000000</c:v>
                </c:pt>
                <c:pt idx="8">
                  <c:v>603440000000000</c:v>
                </c:pt>
                <c:pt idx="9">
                  <c:v>619320000000000</c:v>
                </c:pt>
                <c:pt idx="10">
                  <c:v>635200000000000</c:v>
                </c:pt>
                <c:pt idx="11">
                  <c:v>651080000000000</c:v>
                </c:pt>
                <c:pt idx="12">
                  <c:v>666960000000000</c:v>
                </c:pt>
                <c:pt idx="13">
                  <c:v>682840000000000</c:v>
                </c:pt>
                <c:pt idx="14">
                  <c:v>698720000000000</c:v>
                </c:pt>
                <c:pt idx="15">
                  <c:v>714600000000000</c:v>
                </c:pt>
                <c:pt idx="16">
                  <c:v>740405000000000</c:v>
                </c:pt>
                <c:pt idx="17">
                  <c:v>766210000000000</c:v>
                </c:pt>
                <c:pt idx="18">
                  <c:v>792015000000000</c:v>
                </c:pt>
                <c:pt idx="19">
                  <c:v>817820000000000</c:v>
                </c:pt>
                <c:pt idx="20">
                  <c:v>843625000000000</c:v>
                </c:pt>
                <c:pt idx="21">
                  <c:v>869430000000000</c:v>
                </c:pt>
                <c:pt idx="22">
                  <c:v>895235000000000</c:v>
                </c:pt>
                <c:pt idx="23">
                  <c:v>921040000000000</c:v>
                </c:pt>
                <c:pt idx="24">
                  <c:v>946845000000000</c:v>
                </c:pt>
                <c:pt idx="25">
                  <c:v>972650000000000</c:v>
                </c:pt>
                <c:pt idx="26">
                  <c:v>1002425000000000</c:v>
                </c:pt>
                <c:pt idx="27">
                  <c:v>1032200000000000</c:v>
                </c:pt>
                <c:pt idx="28">
                  <c:v>1061975000000000</c:v>
                </c:pt>
                <c:pt idx="29">
                  <c:v>1091750000000000</c:v>
                </c:pt>
                <c:pt idx="30">
                  <c:v>1121525000000000</c:v>
                </c:pt>
                <c:pt idx="31">
                  <c:v>1151300000000000</c:v>
                </c:pt>
                <c:pt idx="32">
                  <c:v>1181075000000000</c:v>
                </c:pt>
                <c:pt idx="33">
                  <c:v>1210850000000000</c:v>
                </c:pt>
                <c:pt idx="34">
                  <c:v>1240625000000000</c:v>
                </c:pt>
                <c:pt idx="35">
                  <c:v>1270400000000000</c:v>
                </c:pt>
              </c:numCache>
            </c:numRef>
          </c:val>
        </c:ser>
        <c:ser>
          <c:idx val="1"/>
          <c:order val="1"/>
          <c:tx>
            <c:strRef>
              <c:f>'[2]Buildings - 2050 Plan'!$A$166</c:f>
              <c:strCache>
                <c:ptCount val="1"/>
                <c:pt idx="0">
                  <c:v>LPG</c:v>
                </c:pt>
              </c:strCache>
            </c:strRef>
          </c:tx>
          <c:spPr>
            <a:solidFill>
              <a:schemeClr val="accent2"/>
            </a:solidFill>
            <a:ln>
              <a:noFill/>
            </a:ln>
            <a:effectLst/>
          </c:spPr>
          <c:cat>
            <c:strRef>
              <c:f>'[2]Buildings - 2050 Plan'!$B$163:$AK$164</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Plan'!$B$166:$AK$166</c:f>
              <c:numCache>
                <c:formatCode>0.00E+00</c:formatCode>
                <c:ptCount val="36"/>
                <c:pt idx="0">
                  <c:v>30877777777777.777</c:v>
                </c:pt>
                <c:pt idx="1">
                  <c:v>30877777777777.777</c:v>
                </c:pt>
                <c:pt idx="2">
                  <c:v>30877777777777.777</c:v>
                </c:pt>
                <c:pt idx="3">
                  <c:v>30877777777777.777</c:v>
                </c:pt>
                <c:pt idx="4">
                  <c:v>30877777777777.777</c:v>
                </c:pt>
                <c:pt idx="5">
                  <c:v>30877777777777.777</c:v>
                </c:pt>
                <c:pt idx="6">
                  <c:v>30877777777777.777</c:v>
                </c:pt>
                <c:pt idx="7">
                  <c:v>30877777777777.777</c:v>
                </c:pt>
                <c:pt idx="8">
                  <c:v>30877777777777.777</c:v>
                </c:pt>
                <c:pt idx="9">
                  <c:v>30877777777777.777</c:v>
                </c:pt>
                <c:pt idx="10">
                  <c:v>30877777777777.777</c:v>
                </c:pt>
                <c:pt idx="11">
                  <c:v>30877777777777.777</c:v>
                </c:pt>
                <c:pt idx="12">
                  <c:v>30877777777777.777</c:v>
                </c:pt>
                <c:pt idx="13">
                  <c:v>30877777777777.777</c:v>
                </c:pt>
                <c:pt idx="14">
                  <c:v>30877777777777.777</c:v>
                </c:pt>
                <c:pt idx="15">
                  <c:v>30877777777777.777</c:v>
                </c:pt>
                <c:pt idx="16">
                  <c:v>32421666666666.664</c:v>
                </c:pt>
                <c:pt idx="17">
                  <c:v>33965555555555.555</c:v>
                </c:pt>
                <c:pt idx="18">
                  <c:v>35509444444444.445</c:v>
                </c:pt>
                <c:pt idx="19">
                  <c:v>37053333333333.328</c:v>
                </c:pt>
                <c:pt idx="20">
                  <c:v>38597222222222.219</c:v>
                </c:pt>
                <c:pt idx="21">
                  <c:v>40141111111111.109</c:v>
                </c:pt>
                <c:pt idx="22">
                  <c:v>41685000000000</c:v>
                </c:pt>
                <c:pt idx="23">
                  <c:v>43228888888888.891</c:v>
                </c:pt>
                <c:pt idx="24">
                  <c:v>44772777777777.773</c:v>
                </c:pt>
                <c:pt idx="25">
                  <c:v>46316666666666.664</c:v>
                </c:pt>
                <c:pt idx="26">
                  <c:v>47860555555555.555</c:v>
                </c:pt>
                <c:pt idx="27">
                  <c:v>49404444444444.445</c:v>
                </c:pt>
                <c:pt idx="28">
                  <c:v>50948333333333.336</c:v>
                </c:pt>
                <c:pt idx="29">
                  <c:v>52492222222222.227</c:v>
                </c:pt>
                <c:pt idx="30">
                  <c:v>54036111111111.109</c:v>
                </c:pt>
                <c:pt idx="31">
                  <c:v>55580000000000</c:v>
                </c:pt>
                <c:pt idx="32">
                  <c:v>57123888888888.891</c:v>
                </c:pt>
                <c:pt idx="33">
                  <c:v>58667777777777.781</c:v>
                </c:pt>
                <c:pt idx="34">
                  <c:v>60211666666666.672</c:v>
                </c:pt>
                <c:pt idx="35">
                  <c:v>61755555555555.562</c:v>
                </c:pt>
              </c:numCache>
            </c:numRef>
          </c:val>
        </c:ser>
        <c:ser>
          <c:idx val="2"/>
          <c:order val="2"/>
          <c:tx>
            <c:strRef>
              <c:f>'[2]Buildings - 2050 Plan'!$A$167</c:f>
              <c:strCache>
                <c:ptCount val="1"/>
                <c:pt idx="0">
                  <c:v>Natural gas</c:v>
                </c:pt>
              </c:strCache>
            </c:strRef>
          </c:tx>
          <c:spPr>
            <a:solidFill>
              <a:schemeClr val="accent3"/>
            </a:solidFill>
            <a:ln>
              <a:noFill/>
            </a:ln>
            <a:effectLst/>
          </c:spPr>
          <c:cat>
            <c:strRef>
              <c:f>'[2]Buildings - 2050 Plan'!$B$163:$AK$164</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Plan'!$B$167:$AK$167</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4631666666666.668</c:v>
                </c:pt>
                <c:pt idx="17">
                  <c:v>4852222222222.2236</c:v>
                </c:pt>
                <c:pt idx="18">
                  <c:v>5072777777777.7793</c:v>
                </c:pt>
                <c:pt idx="19">
                  <c:v>5293333333333.335</c:v>
                </c:pt>
                <c:pt idx="20">
                  <c:v>5513888888888.8906</c:v>
                </c:pt>
                <c:pt idx="21">
                  <c:v>5734444444444.4453</c:v>
                </c:pt>
                <c:pt idx="22">
                  <c:v>5955000000000.001</c:v>
                </c:pt>
                <c:pt idx="23">
                  <c:v>6175555555555.5566</c:v>
                </c:pt>
                <c:pt idx="24">
                  <c:v>6396111111111.1123</c:v>
                </c:pt>
                <c:pt idx="25">
                  <c:v>6616666666666.668</c:v>
                </c:pt>
                <c:pt idx="26">
                  <c:v>6837222222222.2236</c:v>
                </c:pt>
                <c:pt idx="27">
                  <c:v>7057777777777.7793</c:v>
                </c:pt>
                <c:pt idx="28">
                  <c:v>7278333333333.334</c:v>
                </c:pt>
                <c:pt idx="29">
                  <c:v>7498888888888.8896</c:v>
                </c:pt>
                <c:pt idx="30">
                  <c:v>7719444444444.4453</c:v>
                </c:pt>
                <c:pt idx="31">
                  <c:v>7940000000000.001</c:v>
                </c:pt>
                <c:pt idx="32">
                  <c:v>8160555555555.5566</c:v>
                </c:pt>
                <c:pt idx="33">
                  <c:v>8381111111111.1113</c:v>
                </c:pt>
                <c:pt idx="34">
                  <c:v>8601666666666.667</c:v>
                </c:pt>
                <c:pt idx="35">
                  <c:v>8822222222222.2227</c:v>
                </c:pt>
              </c:numCache>
            </c:numRef>
          </c:val>
        </c:ser>
        <c:ser>
          <c:idx val="3"/>
          <c:order val="3"/>
          <c:tx>
            <c:strRef>
              <c:f>'[2]Buildings - 2050 Plan'!$A$168</c:f>
              <c:strCache>
                <c:ptCount val="1"/>
                <c:pt idx="0">
                  <c:v>Others</c:v>
                </c:pt>
              </c:strCache>
            </c:strRef>
          </c:tx>
          <c:spPr>
            <a:solidFill>
              <a:schemeClr val="accent4"/>
            </a:solidFill>
            <a:ln>
              <a:noFill/>
            </a:ln>
            <a:effectLst/>
          </c:spPr>
          <c:cat>
            <c:strRef>
              <c:f>'[2]Buildings - 2050 Plan'!$B$163:$AK$164</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Plan'!$B$168:$AK$168</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4631666666666.668</c:v>
                </c:pt>
                <c:pt idx="17">
                  <c:v>4852222222222.2236</c:v>
                </c:pt>
                <c:pt idx="18">
                  <c:v>5072777777777.7793</c:v>
                </c:pt>
                <c:pt idx="19">
                  <c:v>5293333333333.335</c:v>
                </c:pt>
                <c:pt idx="20">
                  <c:v>5513888888888.8906</c:v>
                </c:pt>
                <c:pt idx="21">
                  <c:v>5734444444444.4453</c:v>
                </c:pt>
                <c:pt idx="22">
                  <c:v>5955000000000.001</c:v>
                </c:pt>
                <c:pt idx="23">
                  <c:v>6175555555555.5566</c:v>
                </c:pt>
                <c:pt idx="24">
                  <c:v>6396111111111.1123</c:v>
                </c:pt>
                <c:pt idx="25">
                  <c:v>6616666666666.668</c:v>
                </c:pt>
                <c:pt idx="26">
                  <c:v>6837222222222.2236</c:v>
                </c:pt>
                <c:pt idx="27">
                  <c:v>7057777777777.7793</c:v>
                </c:pt>
                <c:pt idx="28">
                  <c:v>7278333333333.334</c:v>
                </c:pt>
                <c:pt idx="29">
                  <c:v>7498888888888.8896</c:v>
                </c:pt>
                <c:pt idx="30">
                  <c:v>7719444444444.4453</c:v>
                </c:pt>
                <c:pt idx="31">
                  <c:v>7940000000000.001</c:v>
                </c:pt>
                <c:pt idx="32">
                  <c:v>8160555555555.5566</c:v>
                </c:pt>
                <c:pt idx="33">
                  <c:v>8381111111111.1113</c:v>
                </c:pt>
                <c:pt idx="34">
                  <c:v>8601666666666.667</c:v>
                </c:pt>
                <c:pt idx="35">
                  <c:v>8822222222222.2227</c:v>
                </c:pt>
              </c:numCache>
            </c:numRef>
          </c:val>
        </c:ser>
        <c:dLbls>
          <c:showLegendKey val="0"/>
          <c:showVal val="0"/>
          <c:showCatName val="0"/>
          <c:showSerName val="0"/>
          <c:showPercent val="0"/>
          <c:showBubbleSize val="0"/>
        </c:dLbls>
        <c:axId val="-1625202384"/>
        <c:axId val="-1625200752"/>
      </c:areaChart>
      <c:catAx>
        <c:axId val="-1625202384"/>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Time (Year)</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625200752"/>
        <c:crosses val="autoZero"/>
        <c:auto val="1"/>
        <c:lblAlgn val="ctr"/>
        <c:lblOffset val="100"/>
        <c:noMultiLvlLbl val="0"/>
      </c:catAx>
      <c:valAx>
        <c:axId val="-1625200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5.1046452271567124E-3"/>
              <c:y val="0.2951079031787693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6252023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Garamond" panose="02020404030301010803" pitchFamily="18" charset="0"/>
                <a:ea typeface="+mn-ea"/>
                <a:cs typeface="+mn-cs"/>
              </a:defRPr>
            </a:pPr>
            <a:r>
              <a:rPr lang="en-US"/>
              <a:t>Minimum Final Energy Consumption - Residential</a:t>
            </a:r>
          </a:p>
        </c:rich>
      </c:tx>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Plan'!$A$81</c:f>
              <c:strCache>
                <c:ptCount val="1"/>
                <c:pt idx="0">
                  <c:v>Electricity</c:v>
                </c:pt>
              </c:strCache>
            </c:strRef>
          </c:tx>
          <c:spPr>
            <a:solidFill>
              <a:schemeClr val="accent1"/>
            </a:solidFill>
            <a:ln>
              <a:noFill/>
            </a:ln>
            <a:effectLst/>
          </c:spPr>
          <c:cat>
            <c:strRef>
              <c:f>'[2]Buildings - 2050 Plan'!$B$79:$AK$80</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Plan'!$B$81:$AK$81</c:f>
              <c:numCache>
                <c:formatCode>0.00E+00</c:formatCode>
                <c:ptCount val="36"/>
                <c:pt idx="0">
                  <c:v>436700000000000</c:v>
                </c:pt>
                <c:pt idx="1">
                  <c:v>449933333333333.31</c:v>
                </c:pt>
                <c:pt idx="2">
                  <c:v>463166666666666.69</c:v>
                </c:pt>
                <c:pt idx="3">
                  <c:v>476400000000000</c:v>
                </c:pt>
                <c:pt idx="4">
                  <c:v>489633333333333.31</c:v>
                </c:pt>
                <c:pt idx="5">
                  <c:v>502866666666666.69</c:v>
                </c:pt>
                <c:pt idx="6">
                  <c:v>516100000000000</c:v>
                </c:pt>
                <c:pt idx="7">
                  <c:v>529333333333333.37</c:v>
                </c:pt>
                <c:pt idx="8">
                  <c:v>542566666666666.69</c:v>
                </c:pt>
                <c:pt idx="9">
                  <c:v>555800000000000</c:v>
                </c:pt>
                <c:pt idx="10">
                  <c:v>569033333333333.37</c:v>
                </c:pt>
                <c:pt idx="11">
                  <c:v>582266666666666.75</c:v>
                </c:pt>
                <c:pt idx="12">
                  <c:v>595500000000000</c:v>
                </c:pt>
                <c:pt idx="13">
                  <c:v>608733333333333.37</c:v>
                </c:pt>
                <c:pt idx="14">
                  <c:v>621966666666666.75</c:v>
                </c:pt>
                <c:pt idx="15">
                  <c:v>635200000000000</c:v>
                </c:pt>
                <c:pt idx="16">
                  <c:v>655050000000000</c:v>
                </c:pt>
                <c:pt idx="17">
                  <c:v>674900000000000</c:v>
                </c:pt>
                <c:pt idx="18">
                  <c:v>694750000000000</c:v>
                </c:pt>
                <c:pt idx="19">
                  <c:v>714600000000000</c:v>
                </c:pt>
                <c:pt idx="20">
                  <c:v>734450000000000</c:v>
                </c:pt>
                <c:pt idx="21">
                  <c:v>754300000000000</c:v>
                </c:pt>
                <c:pt idx="22">
                  <c:v>774150000000000</c:v>
                </c:pt>
                <c:pt idx="23">
                  <c:v>794000000000000</c:v>
                </c:pt>
                <c:pt idx="24">
                  <c:v>813850000000000</c:v>
                </c:pt>
                <c:pt idx="25">
                  <c:v>833700000000000</c:v>
                </c:pt>
                <c:pt idx="26">
                  <c:v>845610000000000</c:v>
                </c:pt>
                <c:pt idx="27">
                  <c:v>857520000000000</c:v>
                </c:pt>
                <c:pt idx="28">
                  <c:v>869430000000000</c:v>
                </c:pt>
                <c:pt idx="29">
                  <c:v>881340000000000</c:v>
                </c:pt>
                <c:pt idx="30">
                  <c:v>893250000000000</c:v>
                </c:pt>
                <c:pt idx="31">
                  <c:v>905160000000000</c:v>
                </c:pt>
                <c:pt idx="32">
                  <c:v>917070000000000</c:v>
                </c:pt>
                <c:pt idx="33">
                  <c:v>928980000000000</c:v>
                </c:pt>
                <c:pt idx="34">
                  <c:v>940890000000000</c:v>
                </c:pt>
                <c:pt idx="35">
                  <c:v>952800000000000</c:v>
                </c:pt>
              </c:numCache>
            </c:numRef>
          </c:val>
        </c:ser>
        <c:ser>
          <c:idx val="1"/>
          <c:order val="1"/>
          <c:tx>
            <c:strRef>
              <c:f>'[2]Buildings - 2050 Plan'!$A$82</c:f>
              <c:strCache>
                <c:ptCount val="1"/>
                <c:pt idx="0">
                  <c:v>LPG propane or butane</c:v>
                </c:pt>
              </c:strCache>
            </c:strRef>
          </c:tx>
          <c:spPr>
            <a:solidFill>
              <a:schemeClr val="accent2"/>
            </a:solidFill>
            <a:ln>
              <a:noFill/>
            </a:ln>
            <a:effectLst/>
          </c:spPr>
          <c:cat>
            <c:strRef>
              <c:f>'[2]Buildings - 2050 Plan'!$B$79:$AK$80</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Plan'!$B$82:$AK$82</c:f>
              <c:numCache>
                <c:formatCode>0.00E+00</c:formatCode>
                <c:ptCount val="36"/>
                <c:pt idx="0">
                  <c:v>277900000000000</c:v>
                </c:pt>
                <c:pt idx="1">
                  <c:v>280546666666666.66</c:v>
                </c:pt>
                <c:pt idx="2">
                  <c:v>283193333333333.31</c:v>
                </c:pt>
                <c:pt idx="3">
                  <c:v>285840000000000</c:v>
                </c:pt>
                <c:pt idx="4">
                  <c:v>288486666666666.69</c:v>
                </c:pt>
                <c:pt idx="5">
                  <c:v>291133333333333.31</c:v>
                </c:pt>
                <c:pt idx="6">
                  <c:v>293780000000000</c:v>
                </c:pt>
                <c:pt idx="7">
                  <c:v>296426666666666.69</c:v>
                </c:pt>
                <c:pt idx="8">
                  <c:v>299073333333333.31</c:v>
                </c:pt>
                <c:pt idx="9">
                  <c:v>301720000000000</c:v>
                </c:pt>
                <c:pt idx="10">
                  <c:v>304366666666666.69</c:v>
                </c:pt>
                <c:pt idx="11">
                  <c:v>307013333333333.31</c:v>
                </c:pt>
                <c:pt idx="12">
                  <c:v>309660000000000</c:v>
                </c:pt>
                <c:pt idx="13">
                  <c:v>312306666666666.69</c:v>
                </c:pt>
                <c:pt idx="14">
                  <c:v>314953333333333.31</c:v>
                </c:pt>
                <c:pt idx="15">
                  <c:v>317600000000000</c:v>
                </c:pt>
                <c:pt idx="16">
                  <c:v>317600000000000</c:v>
                </c:pt>
                <c:pt idx="17">
                  <c:v>317600000000000</c:v>
                </c:pt>
                <c:pt idx="18">
                  <c:v>317600000000000</c:v>
                </c:pt>
                <c:pt idx="19">
                  <c:v>317600000000000</c:v>
                </c:pt>
                <c:pt idx="20">
                  <c:v>317600000000000</c:v>
                </c:pt>
                <c:pt idx="21">
                  <c:v>317600000000000</c:v>
                </c:pt>
                <c:pt idx="22">
                  <c:v>317600000000000</c:v>
                </c:pt>
                <c:pt idx="23">
                  <c:v>317600000000000</c:v>
                </c:pt>
                <c:pt idx="24">
                  <c:v>317600000000000</c:v>
                </c:pt>
                <c:pt idx="25">
                  <c:v>317600000000000</c:v>
                </c:pt>
                <c:pt idx="26">
                  <c:v>317600000000000</c:v>
                </c:pt>
                <c:pt idx="27">
                  <c:v>317600000000000</c:v>
                </c:pt>
                <c:pt idx="28">
                  <c:v>317600000000000</c:v>
                </c:pt>
                <c:pt idx="29">
                  <c:v>317600000000000</c:v>
                </c:pt>
                <c:pt idx="30">
                  <c:v>317600000000000</c:v>
                </c:pt>
                <c:pt idx="31">
                  <c:v>317600000000000</c:v>
                </c:pt>
                <c:pt idx="32">
                  <c:v>317600000000000</c:v>
                </c:pt>
                <c:pt idx="33">
                  <c:v>317600000000000</c:v>
                </c:pt>
                <c:pt idx="34">
                  <c:v>317600000000000</c:v>
                </c:pt>
                <c:pt idx="35">
                  <c:v>317600000000000</c:v>
                </c:pt>
              </c:numCache>
            </c:numRef>
          </c:val>
        </c:ser>
        <c:ser>
          <c:idx val="2"/>
          <c:order val="2"/>
          <c:tx>
            <c:strRef>
              <c:f>'[2]Buildings - 2050 Plan'!$A$83</c:f>
              <c:strCache>
                <c:ptCount val="1"/>
                <c:pt idx="0">
                  <c:v>Biomass</c:v>
                </c:pt>
              </c:strCache>
            </c:strRef>
          </c:tx>
          <c:spPr>
            <a:solidFill>
              <a:schemeClr val="accent3"/>
            </a:solidFill>
            <a:ln>
              <a:noFill/>
            </a:ln>
            <a:effectLst/>
          </c:spPr>
          <c:cat>
            <c:strRef>
              <c:f>'[2]Buildings - 2050 Plan'!$B$79:$AK$80</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Plan'!$B$83:$AK$83</c:f>
              <c:numCache>
                <c:formatCode>0.00E+00</c:formatCode>
                <c:ptCount val="36"/>
                <c:pt idx="0">
                  <c:v>238200000000000</c:v>
                </c:pt>
                <c:pt idx="1">
                  <c:v>235553333333333.34</c:v>
                </c:pt>
                <c:pt idx="2">
                  <c:v>232906666666666.66</c:v>
                </c:pt>
                <c:pt idx="3">
                  <c:v>230260000000000</c:v>
                </c:pt>
                <c:pt idx="4">
                  <c:v>227613333333333.34</c:v>
                </c:pt>
                <c:pt idx="5">
                  <c:v>224966666666666.66</c:v>
                </c:pt>
                <c:pt idx="6">
                  <c:v>222320000000000</c:v>
                </c:pt>
                <c:pt idx="7">
                  <c:v>219673333333333.34</c:v>
                </c:pt>
                <c:pt idx="8">
                  <c:v>217026666666666.66</c:v>
                </c:pt>
                <c:pt idx="9">
                  <c:v>214380000000000</c:v>
                </c:pt>
                <c:pt idx="10">
                  <c:v>211733333333333.34</c:v>
                </c:pt>
                <c:pt idx="11">
                  <c:v>209086666666666.66</c:v>
                </c:pt>
                <c:pt idx="12">
                  <c:v>206440000000000</c:v>
                </c:pt>
                <c:pt idx="13">
                  <c:v>203793333333333.34</c:v>
                </c:pt>
                <c:pt idx="14">
                  <c:v>201146666666666.69</c:v>
                </c:pt>
                <c:pt idx="15">
                  <c:v>198500000000000</c:v>
                </c:pt>
                <c:pt idx="16">
                  <c:v>198500000000000</c:v>
                </c:pt>
                <c:pt idx="17">
                  <c:v>198500000000000</c:v>
                </c:pt>
                <c:pt idx="18">
                  <c:v>198500000000000</c:v>
                </c:pt>
                <c:pt idx="19">
                  <c:v>198500000000000</c:v>
                </c:pt>
                <c:pt idx="20">
                  <c:v>198500000000000</c:v>
                </c:pt>
                <c:pt idx="21">
                  <c:v>198500000000000</c:v>
                </c:pt>
                <c:pt idx="22">
                  <c:v>198500000000000</c:v>
                </c:pt>
                <c:pt idx="23">
                  <c:v>198500000000000</c:v>
                </c:pt>
                <c:pt idx="24">
                  <c:v>198500000000000</c:v>
                </c:pt>
                <c:pt idx="25">
                  <c:v>198500000000000</c:v>
                </c:pt>
                <c:pt idx="26">
                  <c:v>194530000000000</c:v>
                </c:pt>
                <c:pt idx="27">
                  <c:v>190560000000000</c:v>
                </c:pt>
                <c:pt idx="28">
                  <c:v>186590000000000</c:v>
                </c:pt>
                <c:pt idx="29">
                  <c:v>182620000000000</c:v>
                </c:pt>
                <c:pt idx="30">
                  <c:v>178650000000000</c:v>
                </c:pt>
                <c:pt idx="31">
                  <c:v>174680000000000</c:v>
                </c:pt>
                <c:pt idx="32">
                  <c:v>170710000000000</c:v>
                </c:pt>
                <c:pt idx="33">
                  <c:v>166740000000000</c:v>
                </c:pt>
                <c:pt idx="34">
                  <c:v>162770000000000</c:v>
                </c:pt>
                <c:pt idx="35">
                  <c:v>158800000000000</c:v>
                </c:pt>
              </c:numCache>
            </c:numRef>
          </c:val>
        </c:ser>
        <c:ser>
          <c:idx val="3"/>
          <c:order val="3"/>
          <c:tx>
            <c:strRef>
              <c:f>'[2]Buildings - 2050 Plan'!$A$84</c:f>
              <c:strCache>
                <c:ptCount val="1"/>
                <c:pt idx="0">
                  <c:v>Natural gas</c:v>
                </c:pt>
              </c:strCache>
            </c:strRef>
          </c:tx>
          <c:spPr>
            <a:solidFill>
              <a:schemeClr val="accent4"/>
            </a:solidFill>
            <a:ln>
              <a:noFill/>
            </a:ln>
            <a:effectLst/>
          </c:spPr>
          <c:cat>
            <c:strRef>
              <c:f>'[2]Buildings - 2050 Plan'!$B$79:$AK$80</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Plan'!$B$84:$AK$84</c:f>
              <c:numCache>
                <c:formatCode>0.00E+00</c:formatCode>
                <c:ptCount val="36"/>
                <c:pt idx="0">
                  <c:v>39700000000000</c:v>
                </c:pt>
                <c:pt idx="1">
                  <c:v>39700000000000</c:v>
                </c:pt>
                <c:pt idx="2">
                  <c:v>39700000000000</c:v>
                </c:pt>
                <c:pt idx="3">
                  <c:v>39700000000000</c:v>
                </c:pt>
                <c:pt idx="4">
                  <c:v>39700000000000</c:v>
                </c:pt>
                <c:pt idx="5">
                  <c:v>39700000000000</c:v>
                </c:pt>
                <c:pt idx="6">
                  <c:v>39700000000000</c:v>
                </c:pt>
                <c:pt idx="7">
                  <c:v>39700000000000</c:v>
                </c:pt>
                <c:pt idx="8">
                  <c:v>39700000000000</c:v>
                </c:pt>
                <c:pt idx="9">
                  <c:v>39700000000000</c:v>
                </c:pt>
                <c:pt idx="10">
                  <c:v>39700000000000</c:v>
                </c:pt>
                <c:pt idx="11">
                  <c:v>39700000000000</c:v>
                </c:pt>
                <c:pt idx="12">
                  <c:v>39700000000000</c:v>
                </c:pt>
                <c:pt idx="13">
                  <c:v>39700000000000</c:v>
                </c:pt>
                <c:pt idx="14">
                  <c:v>39700000000000</c:v>
                </c:pt>
                <c:pt idx="15">
                  <c:v>39700000000000</c:v>
                </c:pt>
                <c:pt idx="16">
                  <c:v>39700000000000</c:v>
                </c:pt>
                <c:pt idx="17">
                  <c:v>39700000000000</c:v>
                </c:pt>
                <c:pt idx="18">
                  <c:v>39700000000000</c:v>
                </c:pt>
                <c:pt idx="19">
                  <c:v>39700000000000</c:v>
                </c:pt>
                <c:pt idx="20">
                  <c:v>39700000000000</c:v>
                </c:pt>
                <c:pt idx="21">
                  <c:v>39700000000000</c:v>
                </c:pt>
                <c:pt idx="22">
                  <c:v>39700000000000</c:v>
                </c:pt>
                <c:pt idx="23">
                  <c:v>39700000000000</c:v>
                </c:pt>
                <c:pt idx="24">
                  <c:v>39700000000000</c:v>
                </c:pt>
                <c:pt idx="25">
                  <c:v>39700000000000</c:v>
                </c:pt>
                <c:pt idx="26">
                  <c:v>43670000000000</c:v>
                </c:pt>
                <c:pt idx="27">
                  <c:v>47640000000000</c:v>
                </c:pt>
                <c:pt idx="28">
                  <c:v>51610000000000</c:v>
                </c:pt>
                <c:pt idx="29">
                  <c:v>55580000000000</c:v>
                </c:pt>
                <c:pt idx="30">
                  <c:v>59550000000000</c:v>
                </c:pt>
                <c:pt idx="31">
                  <c:v>63520000000000</c:v>
                </c:pt>
                <c:pt idx="32">
                  <c:v>67490000000000</c:v>
                </c:pt>
                <c:pt idx="33">
                  <c:v>71460000000000</c:v>
                </c:pt>
                <c:pt idx="34">
                  <c:v>75430000000000</c:v>
                </c:pt>
                <c:pt idx="35">
                  <c:v>79400000000000</c:v>
                </c:pt>
              </c:numCache>
            </c:numRef>
          </c:val>
        </c:ser>
        <c:dLbls>
          <c:showLegendKey val="0"/>
          <c:showVal val="0"/>
          <c:showCatName val="0"/>
          <c:showSerName val="0"/>
          <c:showPercent val="0"/>
          <c:showBubbleSize val="0"/>
        </c:dLbls>
        <c:axId val="-1625199120"/>
        <c:axId val="-1625198032"/>
      </c:areaChart>
      <c:catAx>
        <c:axId val="-1625199120"/>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Time (Year)</a:t>
                </a: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625198032"/>
        <c:crosses val="autoZero"/>
        <c:auto val="1"/>
        <c:lblAlgn val="ctr"/>
        <c:lblOffset val="100"/>
        <c:noMultiLvlLbl val="0"/>
      </c:catAx>
      <c:valAx>
        <c:axId val="-1625198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8.6299892125134836E-3"/>
              <c:y val="0.276241251093613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6251991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320" b="1" i="0" u="none" strike="noStrike" kern="1200" spc="0" baseline="0">
                <a:solidFill>
                  <a:sysClr val="windowText" lastClr="000000"/>
                </a:solidFill>
                <a:latin typeface="Garamond" panose="02020404030301010803" pitchFamily="18" charset="0"/>
                <a:ea typeface="+mn-ea"/>
                <a:cs typeface="+mn-cs"/>
              </a:defRPr>
            </a:pPr>
            <a:r>
              <a:rPr lang="en-US"/>
              <a:t>Maximum Final Energy Consumption - Residential</a:t>
            </a:r>
          </a:p>
        </c:rich>
      </c:tx>
      <c:overlay val="0"/>
      <c:spPr>
        <a:noFill/>
        <a:ln>
          <a:noFill/>
        </a:ln>
        <a:effectLst/>
      </c:spPr>
      <c:txPr>
        <a:bodyPr rot="0" spcFirstLastPara="1" vertOverflow="ellipsis" vert="horz" wrap="square" anchor="ctr" anchorCtr="1"/>
        <a:lstStyle/>
        <a:p>
          <a:pPr algn="ctr" rtl="0">
            <a:defRPr sz="132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Plan'!$A$89</c:f>
              <c:strCache>
                <c:ptCount val="1"/>
                <c:pt idx="0">
                  <c:v>Electricity</c:v>
                </c:pt>
              </c:strCache>
            </c:strRef>
          </c:tx>
          <c:spPr>
            <a:solidFill>
              <a:schemeClr val="accent1"/>
            </a:solidFill>
            <a:ln>
              <a:noFill/>
            </a:ln>
            <a:effectLst/>
          </c:spPr>
          <c:cat>
            <c:strRef>
              <c:f>'[2]Buildings - 2050 Plan'!$B$87:$AK$88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Plan'!$B$89:$AK$89</c:f>
              <c:numCache>
                <c:formatCode>0.00E+00</c:formatCode>
                <c:ptCount val="36"/>
                <c:pt idx="0">
                  <c:v>436700000000000</c:v>
                </c:pt>
                <c:pt idx="1">
                  <c:v>460520000000000</c:v>
                </c:pt>
                <c:pt idx="2">
                  <c:v>484340000000000</c:v>
                </c:pt>
                <c:pt idx="3">
                  <c:v>508160000000000</c:v>
                </c:pt>
                <c:pt idx="4">
                  <c:v>531980000000000</c:v>
                </c:pt>
                <c:pt idx="5">
                  <c:v>555800000000000</c:v>
                </c:pt>
                <c:pt idx="6">
                  <c:v>579620000000000</c:v>
                </c:pt>
                <c:pt idx="7">
                  <c:v>603440000000000</c:v>
                </c:pt>
                <c:pt idx="8">
                  <c:v>627260000000000</c:v>
                </c:pt>
                <c:pt idx="9">
                  <c:v>651080000000000</c:v>
                </c:pt>
                <c:pt idx="10">
                  <c:v>674900000000000</c:v>
                </c:pt>
                <c:pt idx="11">
                  <c:v>698720000000000</c:v>
                </c:pt>
                <c:pt idx="12">
                  <c:v>722540000000000</c:v>
                </c:pt>
                <c:pt idx="13">
                  <c:v>746360000000000</c:v>
                </c:pt>
                <c:pt idx="14">
                  <c:v>770180000000000</c:v>
                </c:pt>
                <c:pt idx="15">
                  <c:v>794000000000000</c:v>
                </c:pt>
                <c:pt idx="16">
                  <c:v>817820000000000</c:v>
                </c:pt>
                <c:pt idx="17">
                  <c:v>841640000000000</c:v>
                </c:pt>
                <c:pt idx="18">
                  <c:v>865460000000000</c:v>
                </c:pt>
                <c:pt idx="19">
                  <c:v>889280000000000</c:v>
                </c:pt>
                <c:pt idx="20">
                  <c:v>913100000000000</c:v>
                </c:pt>
                <c:pt idx="21">
                  <c:v>936920000000000</c:v>
                </c:pt>
                <c:pt idx="22">
                  <c:v>960740000000000</c:v>
                </c:pt>
                <c:pt idx="23">
                  <c:v>984560000000000</c:v>
                </c:pt>
                <c:pt idx="24">
                  <c:v>1008380000000000</c:v>
                </c:pt>
                <c:pt idx="25">
                  <c:v>1032200000000000</c:v>
                </c:pt>
                <c:pt idx="26">
                  <c:v>1052050000000000</c:v>
                </c:pt>
                <c:pt idx="27">
                  <c:v>1071900000000000</c:v>
                </c:pt>
                <c:pt idx="28">
                  <c:v>1091750000000000</c:v>
                </c:pt>
                <c:pt idx="29">
                  <c:v>1111600000000000</c:v>
                </c:pt>
                <c:pt idx="30">
                  <c:v>1131450000000000</c:v>
                </c:pt>
                <c:pt idx="31">
                  <c:v>1151300000000000</c:v>
                </c:pt>
                <c:pt idx="32">
                  <c:v>1171150000000000</c:v>
                </c:pt>
                <c:pt idx="33">
                  <c:v>1191000000000000</c:v>
                </c:pt>
                <c:pt idx="34">
                  <c:v>1210850000000000</c:v>
                </c:pt>
                <c:pt idx="35">
                  <c:v>1230700000000000</c:v>
                </c:pt>
              </c:numCache>
            </c:numRef>
          </c:val>
        </c:ser>
        <c:ser>
          <c:idx val="1"/>
          <c:order val="1"/>
          <c:tx>
            <c:strRef>
              <c:f>'[2]Buildings - 2050 Plan'!$A$90</c:f>
              <c:strCache>
                <c:ptCount val="1"/>
                <c:pt idx="0">
                  <c:v>LPG propane or butane</c:v>
                </c:pt>
              </c:strCache>
            </c:strRef>
          </c:tx>
          <c:spPr>
            <a:solidFill>
              <a:schemeClr val="accent2"/>
            </a:solidFill>
            <a:ln>
              <a:noFill/>
            </a:ln>
            <a:effectLst/>
          </c:spPr>
          <c:cat>
            <c:strRef>
              <c:f>'[2]Buildings - 2050 Plan'!$B$87:$AK$88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Plan'!$B$90:$AK$90</c:f>
              <c:numCache>
                <c:formatCode>0.00E+00</c:formatCode>
                <c:ptCount val="36"/>
                <c:pt idx="0">
                  <c:v>277900000000000</c:v>
                </c:pt>
                <c:pt idx="1">
                  <c:v>280546666666666.66</c:v>
                </c:pt>
                <c:pt idx="2">
                  <c:v>283193333333333.31</c:v>
                </c:pt>
                <c:pt idx="3">
                  <c:v>285840000000000</c:v>
                </c:pt>
                <c:pt idx="4">
                  <c:v>288486666666666.69</c:v>
                </c:pt>
                <c:pt idx="5">
                  <c:v>291133333333333.31</c:v>
                </c:pt>
                <c:pt idx="6">
                  <c:v>293780000000000</c:v>
                </c:pt>
                <c:pt idx="7">
                  <c:v>296426666666666.69</c:v>
                </c:pt>
                <c:pt idx="8">
                  <c:v>299073333333333.31</c:v>
                </c:pt>
                <c:pt idx="9">
                  <c:v>301720000000000</c:v>
                </c:pt>
                <c:pt idx="10">
                  <c:v>304366666666666.69</c:v>
                </c:pt>
                <c:pt idx="11">
                  <c:v>307013333333333.31</c:v>
                </c:pt>
                <c:pt idx="12">
                  <c:v>309660000000000</c:v>
                </c:pt>
                <c:pt idx="13">
                  <c:v>312306666666666.69</c:v>
                </c:pt>
                <c:pt idx="14">
                  <c:v>314953333333333.31</c:v>
                </c:pt>
                <c:pt idx="15">
                  <c:v>317600000000000</c:v>
                </c:pt>
                <c:pt idx="16">
                  <c:v>321570000000000</c:v>
                </c:pt>
                <c:pt idx="17">
                  <c:v>325540000000000</c:v>
                </c:pt>
                <c:pt idx="18">
                  <c:v>329510000000000</c:v>
                </c:pt>
                <c:pt idx="19">
                  <c:v>333480000000000</c:v>
                </c:pt>
                <c:pt idx="20">
                  <c:v>337450000000000</c:v>
                </c:pt>
                <c:pt idx="21">
                  <c:v>341420000000000</c:v>
                </c:pt>
                <c:pt idx="22">
                  <c:v>345390000000000</c:v>
                </c:pt>
                <c:pt idx="23">
                  <c:v>349360000000000</c:v>
                </c:pt>
                <c:pt idx="24">
                  <c:v>353330000000000</c:v>
                </c:pt>
                <c:pt idx="25">
                  <c:v>357300000000000</c:v>
                </c:pt>
                <c:pt idx="26">
                  <c:v>357300000000000</c:v>
                </c:pt>
                <c:pt idx="27">
                  <c:v>357300000000000</c:v>
                </c:pt>
                <c:pt idx="28">
                  <c:v>357300000000000</c:v>
                </c:pt>
                <c:pt idx="29">
                  <c:v>357300000000000</c:v>
                </c:pt>
                <c:pt idx="30">
                  <c:v>357300000000000</c:v>
                </c:pt>
                <c:pt idx="31">
                  <c:v>357300000000000</c:v>
                </c:pt>
                <c:pt idx="32">
                  <c:v>357300000000000</c:v>
                </c:pt>
                <c:pt idx="33">
                  <c:v>357300000000000</c:v>
                </c:pt>
                <c:pt idx="34">
                  <c:v>357300000000000</c:v>
                </c:pt>
                <c:pt idx="35">
                  <c:v>357300000000000</c:v>
                </c:pt>
              </c:numCache>
            </c:numRef>
          </c:val>
        </c:ser>
        <c:ser>
          <c:idx val="2"/>
          <c:order val="2"/>
          <c:tx>
            <c:strRef>
              <c:f>'[2]Buildings - 2050 Plan'!$A$91</c:f>
              <c:strCache>
                <c:ptCount val="1"/>
                <c:pt idx="0">
                  <c:v>Biomass</c:v>
                </c:pt>
              </c:strCache>
            </c:strRef>
          </c:tx>
          <c:spPr>
            <a:solidFill>
              <a:schemeClr val="accent3"/>
            </a:solidFill>
            <a:ln>
              <a:noFill/>
            </a:ln>
            <a:effectLst/>
          </c:spPr>
          <c:cat>
            <c:strRef>
              <c:f>'[2]Buildings - 2050 Plan'!$B$87:$AK$88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Plan'!$B$91:$AK$91</c:f>
              <c:numCache>
                <c:formatCode>0.00E+00</c:formatCode>
                <c:ptCount val="36"/>
                <c:pt idx="0">
                  <c:v>238200000000000</c:v>
                </c:pt>
                <c:pt idx="1">
                  <c:v>232906666666666.66</c:v>
                </c:pt>
                <c:pt idx="2">
                  <c:v>227613333333333.34</c:v>
                </c:pt>
                <c:pt idx="3">
                  <c:v>222320000000000</c:v>
                </c:pt>
                <c:pt idx="4">
                  <c:v>217026666666666.66</c:v>
                </c:pt>
                <c:pt idx="5">
                  <c:v>211733333333333.34</c:v>
                </c:pt>
                <c:pt idx="6">
                  <c:v>206440000000000</c:v>
                </c:pt>
                <c:pt idx="7">
                  <c:v>201146666666666.69</c:v>
                </c:pt>
                <c:pt idx="8">
                  <c:v>195853333333333.34</c:v>
                </c:pt>
                <c:pt idx="9">
                  <c:v>190560000000000</c:v>
                </c:pt>
                <c:pt idx="10">
                  <c:v>185266666666666.69</c:v>
                </c:pt>
                <c:pt idx="11">
                  <c:v>179973333333333.34</c:v>
                </c:pt>
                <c:pt idx="12">
                  <c:v>174680000000000</c:v>
                </c:pt>
                <c:pt idx="13">
                  <c:v>169386666666666.69</c:v>
                </c:pt>
                <c:pt idx="14">
                  <c:v>164093333333333.34</c:v>
                </c:pt>
                <c:pt idx="15">
                  <c:v>158800000000000</c:v>
                </c:pt>
                <c:pt idx="16">
                  <c:v>154830000000000</c:v>
                </c:pt>
                <c:pt idx="17">
                  <c:v>150860000000000</c:v>
                </c:pt>
                <c:pt idx="18">
                  <c:v>146890000000000</c:v>
                </c:pt>
                <c:pt idx="19">
                  <c:v>142920000000000</c:v>
                </c:pt>
                <c:pt idx="20">
                  <c:v>138950000000000</c:v>
                </c:pt>
                <c:pt idx="21">
                  <c:v>134980000000000</c:v>
                </c:pt>
                <c:pt idx="22">
                  <c:v>131010000000000</c:v>
                </c:pt>
                <c:pt idx="23">
                  <c:v>127040000000000</c:v>
                </c:pt>
                <c:pt idx="24">
                  <c:v>123070000000000</c:v>
                </c:pt>
                <c:pt idx="25">
                  <c:v>119100000000000</c:v>
                </c:pt>
                <c:pt idx="26">
                  <c:v>119100000000000</c:v>
                </c:pt>
                <c:pt idx="27">
                  <c:v>119100000000000</c:v>
                </c:pt>
                <c:pt idx="28">
                  <c:v>119100000000000</c:v>
                </c:pt>
                <c:pt idx="29">
                  <c:v>119100000000000</c:v>
                </c:pt>
                <c:pt idx="30">
                  <c:v>119100000000000</c:v>
                </c:pt>
                <c:pt idx="31">
                  <c:v>119100000000000</c:v>
                </c:pt>
                <c:pt idx="32">
                  <c:v>119100000000000</c:v>
                </c:pt>
                <c:pt idx="33">
                  <c:v>119100000000000</c:v>
                </c:pt>
                <c:pt idx="34">
                  <c:v>119100000000000</c:v>
                </c:pt>
                <c:pt idx="35">
                  <c:v>119100000000000</c:v>
                </c:pt>
              </c:numCache>
            </c:numRef>
          </c:val>
        </c:ser>
        <c:ser>
          <c:idx val="3"/>
          <c:order val="3"/>
          <c:tx>
            <c:strRef>
              <c:f>'[2]Buildings - 2050 Plan'!$A$92</c:f>
              <c:strCache>
                <c:ptCount val="1"/>
                <c:pt idx="0">
                  <c:v>Natural gas</c:v>
                </c:pt>
              </c:strCache>
            </c:strRef>
          </c:tx>
          <c:spPr>
            <a:solidFill>
              <a:schemeClr val="accent4"/>
            </a:solidFill>
            <a:ln>
              <a:noFill/>
            </a:ln>
            <a:effectLst/>
          </c:spPr>
          <c:cat>
            <c:strRef>
              <c:f>'[2]Buildings - 2050 Plan'!$B$87:$AK$88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Plan'!$B$92:$AK$92</c:f>
              <c:numCache>
                <c:formatCode>0.00E+00</c:formatCode>
                <c:ptCount val="36"/>
                <c:pt idx="0">
                  <c:v>39700000000000</c:v>
                </c:pt>
                <c:pt idx="1">
                  <c:v>42346666666666.664</c:v>
                </c:pt>
                <c:pt idx="2">
                  <c:v>44993333333333.336</c:v>
                </c:pt>
                <c:pt idx="3">
                  <c:v>47640000000000</c:v>
                </c:pt>
                <c:pt idx="4">
                  <c:v>50286666666666.664</c:v>
                </c:pt>
                <c:pt idx="5">
                  <c:v>52933333333333.328</c:v>
                </c:pt>
                <c:pt idx="6">
                  <c:v>55580000000000</c:v>
                </c:pt>
                <c:pt idx="7">
                  <c:v>58226666666666.664</c:v>
                </c:pt>
                <c:pt idx="8">
                  <c:v>60873333333333.328</c:v>
                </c:pt>
                <c:pt idx="9">
                  <c:v>63520000000000</c:v>
                </c:pt>
                <c:pt idx="10">
                  <c:v>66166666666666.664</c:v>
                </c:pt>
                <c:pt idx="11">
                  <c:v>68813333333333.328</c:v>
                </c:pt>
                <c:pt idx="12">
                  <c:v>71460000000000</c:v>
                </c:pt>
                <c:pt idx="13">
                  <c:v>74106666666666.656</c:v>
                </c:pt>
                <c:pt idx="14">
                  <c:v>76753333333333.328</c:v>
                </c:pt>
                <c:pt idx="15">
                  <c:v>79400000000000</c:v>
                </c:pt>
                <c:pt idx="16">
                  <c:v>79400000000000</c:v>
                </c:pt>
                <c:pt idx="17">
                  <c:v>79400000000000</c:v>
                </c:pt>
                <c:pt idx="18">
                  <c:v>79400000000000</c:v>
                </c:pt>
                <c:pt idx="19">
                  <c:v>79400000000000</c:v>
                </c:pt>
                <c:pt idx="20">
                  <c:v>79400000000000</c:v>
                </c:pt>
                <c:pt idx="21">
                  <c:v>79400000000000</c:v>
                </c:pt>
                <c:pt idx="22">
                  <c:v>79400000000000</c:v>
                </c:pt>
                <c:pt idx="23">
                  <c:v>79400000000000</c:v>
                </c:pt>
                <c:pt idx="24">
                  <c:v>79400000000000</c:v>
                </c:pt>
                <c:pt idx="25">
                  <c:v>79400000000000</c:v>
                </c:pt>
                <c:pt idx="26">
                  <c:v>79400000000000</c:v>
                </c:pt>
                <c:pt idx="27">
                  <c:v>79400000000000</c:v>
                </c:pt>
                <c:pt idx="28">
                  <c:v>79400000000000</c:v>
                </c:pt>
                <c:pt idx="29">
                  <c:v>79400000000000</c:v>
                </c:pt>
                <c:pt idx="30">
                  <c:v>79400000000000</c:v>
                </c:pt>
                <c:pt idx="31">
                  <c:v>79400000000000</c:v>
                </c:pt>
                <c:pt idx="32">
                  <c:v>79400000000000</c:v>
                </c:pt>
                <c:pt idx="33">
                  <c:v>79400000000000</c:v>
                </c:pt>
                <c:pt idx="34">
                  <c:v>79400000000000</c:v>
                </c:pt>
                <c:pt idx="35">
                  <c:v>79400000000000</c:v>
                </c:pt>
              </c:numCache>
            </c:numRef>
          </c:val>
        </c:ser>
        <c:dLbls>
          <c:showLegendKey val="0"/>
          <c:showVal val="0"/>
          <c:showCatName val="0"/>
          <c:showSerName val="0"/>
          <c:showPercent val="0"/>
          <c:showBubbleSize val="0"/>
        </c:dLbls>
        <c:axId val="-1257133536"/>
        <c:axId val="-1257132992"/>
      </c:areaChart>
      <c:catAx>
        <c:axId val="-1257133536"/>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Time (Year)</a:t>
                </a: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257132992"/>
        <c:crosses val="autoZero"/>
        <c:auto val="1"/>
        <c:lblAlgn val="ctr"/>
        <c:lblOffset val="100"/>
        <c:noMultiLvlLbl val="0"/>
      </c:catAx>
      <c:valAx>
        <c:axId val="-1257132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5.1961552706116746E-3"/>
              <c:y val="0.29510790317876934"/>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2571335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320" b="1" i="0" u="none" strike="noStrike" kern="1200" spc="0" baseline="0">
                <a:solidFill>
                  <a:sysClr val="windowText" lastClr="000000"/>
                </a:solidFill>
                <a:latin typeface="Garamond" panose="02020404030301010803" pitchFamily="18" charset="0"/>
                <a:ea typeface="+mn-ea"/>
                <a:cs typeface="+mn-cs"/>
              </a:defRPr>
            </a:pPr>
            <a:r>
              <a:rPr lang="en-US" sz="1320" b="1" i="0" baseline="0">
                <a:solidFill>
                  <a:sysClr val="windowText" lastClr="000000"/>
                </a:solidFill>
                <a:effectLst/>
              </a:rPr>
              <a:t>Average Final Energy Consumption - Residential</a:t>
            </a:r>
            <a:endParaRPr lang="en-US" sz="1320">
              <a:solidFill>
                <a:sysClr val="windowText" lastClr="000000"/>
              </a:solidFill>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32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Plan'!$A$96</c:f>
              <c:strCache>
                <c:ptCount val="1"/>
                <c:pt idx="0">
                  <c:v>Electricity</c:v>
                </c:pt>
              </c:strCache>
            </c:strRef>
          </c:tx>
          <c:spPr>
            <a:solidFill>
              <a:schemeClr val="accent1"/>
            </a:solidFill>
            <a:ln>
              <a:noFill/>
            </a:ln>
            <a:effectLst/>
          </c:spPr>
          <c:cat>
            <c:strRef>
              <c:f>'[2]Buildings - 2050 Plan'!$B$94:$AK$95</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Plan'!$B$96:$AK$96</c:f>
              <c:numCache>
                <c:formatCode>0.00E+00</c:formatCode>
                <c:ptCount val="36"/>
                <c:pt idx="0">
                  <c:v>436700000000000</c:v>
                </c:pt>
                <c:pt idx="1">
                  <c:v>455226666666666.69</c:v>
                </c:pt>
                <c:pt idx="2">
                  <c:v>473753333333333.31</c:v>
                </c:pt>
                <c:pt idx="3">
                  <c:v>492280000000000</c:v>
                </c:pt>
                <c:pt idx="4">
                  <c:v>510806666666666.69</c:v>
                </c:pt>
                <c:pt idx="5">
                  <c:v>529333333333333.37</c:v>
                </c:pt>
                <c:pt idx="6">
                  <c:v>547860000000000</c:v>
                </c:pt>
                <c:pt idx="7">
                  <c:v>566386666666666.62</c:v>
                </c:pt>
                <c:pt idx="8">
                  <c:v>584913333333333.37</c:v>
                </c:pt>
                <c:pt idx="9">
                  <c:v>603440000000000</c:v>
                </c:pt>
                <c:pt idx="10">
                  <c:v>621966666666666.75</c:v>
                </c:pt>
                <c:pt idx="11">
                  <c:v>640493333333333.37</c:v>
                </c:pt>
                <c:pt idx="12">
                  <c:v>659020000000000</c:v>
                </c:pt>
                <c:pt idx="13">
                  <c:v>677546666666666.75</c:v>
                </c:pt>
                <c:pt idx="14">
                  <c:v>696073333333333.37</c:v>
                </c:pt>
                <c:pt idx="15">
                  <c:v>714600000000000</c:v>
                </c:pt>
                <c:pt idx="16">
                  <c:v>736435000000000</c:v>
                </c:pt>
                <c:pt idx="17">
                  <c:v>758270000000000</c:v>
                </c:pt>
                <c:pt idx="18">
                  <c:v>780105000000000</c:v>
                </c:pt>
                <c:pt idx="19">
                  <c:v>801940000000000</c:v>
                </c:pt>
                <c:pt idx="20">
                  <c:v>823775000000000</c:v>
                </c:pt>
                <c:pt idx="21">
                  <c:v>845610000000000</c:v>
                </c:pt>
                <c:pt idx="22">
                  <c:v>867445000000000</c:v>
                </c:pt>
                <c:pt idx="23">
                  <c:v>889280000000000</c:v>
                </c:pt>
                <c:pt idx="24">
                  <c:v>911115000000000</c:v>
                </c:pt>
                <c:pt idx="25">
                  <c:v>932950000000000</c:v>
                </c:pt>
                <c:pt idx="26">
                  <c:v>948830000000000</c:v>
                </c:pt>
                <c:pt idx="27">
                  <c:v>964710000000000</c:v>
                </c:pt>
                <c:pt idx="28">
                  <c:v>980590000000000</c:v>
                </c:pt>
                <c:pt idx="29">
                  <c:v>996470000000000</c:v>
                </c:pt>
                <c:pt idx="30">
                  <c:v>1012350000000000</c:v>
                </c:pt>
                <c:pt idx="31">
                  <c:v>1028230000000000</c:v>
                </c:pt>
                <c:pt idx="32">
                  <c:v>1044110000000000</c:v>
                </c:pt>
                <c:pt idx="33">
                  <c:v>1059990000000000</c:v>
                </c:pt>
                <c:pt idx="34">
                  <c:v>1075870000000000</c:v>
                </c:pt>
                <c:pt idx="35">
                  <c:v>1091750000000000</c:v>
                </c:pt>
              </c:numCache>
            </c:numRef>
          </c:val>
        </c:ser>
        <c:ser>
          <c:idx val="1"/>
          <c:order val="1"/>
          <c:tx>
            <c:strRef>
              <c:f>'[2]Buildings - 2050 Plan'!$A$97</c:f>
              <c:strCache>
                <c:ptCount val="1"/>
                <c:pt idx="0">
                  <c:v>LPG propane or butane</c:v>
                </c:pt>
              </c:strCache>
            </c:strRef>
          </c:tx>
          <c:spPr>
            <a:solidFill>
              <a:schemeClr val="accent2"/>
            </a:solidFill>
            <a:ln>
              <a:noFill/>
            </a:ln>
            <a:effectLst/>
          </c:spPr>
          <c:cat>
            <c:strRef>
              <c:f>'[2]Buildings - 2050 Plan'!$B$94:$AK$95</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Plan'!$B$97:$AK$97</c:f>
              <c:numCache>
                <c:formatCode>0.00E+00</c:formatCode>
                <c:ptCount val="36"/>
                <c:pt idx="0">
                  <c:v>277900000000000</c:v>
                </c:pt>
                <c:pt idx="1">
                  <c:v>280546666666666.66</c:v>
                </c:pt>
                <c:pt idx="2">
                  <c:v>283193333333333.31</c:v>
                </c:pt>
                <c:pt idx="3">
                  <c:v>285840000000000</c:v>
                </c:pt>
                <c:pt idx="4">
                  <c:v>288486666666666.69</c:v>
                </c:pt>
                <c:pt idx="5">
                  <c:v>291133333333333.31</c:v>
                </c:pt>
                <c:pt idx="6">
                  <c:v>293780000000000</c:v>
                </c:pt>
                <c:pt idx="7">
                  <c:v>296426666666666.69</c:v>
                </c:pt>
                <c:pt idx="8">
                  <c:v>299073333333333.31</c:v>
                </c:pt>
                <c:pt idx="9">
                  <c:v>301720000000000</c:v>
                </c:pt>
                <c:pt idx="10">
                  <c:v>304366666666666.69</c:v>
                </c:pt>
                <c:pt idx="11">
                  <c:v>307013333333333.31</c:v>
                </c:pt>
                <c:pt idx="12">
                  <c:v>309660000000000</c:v>
                </c:pt>
                <c:pt idx="13">
                  <c:v>312306666666666.69</c:v>
                </c:pt>
                <c:pt idx="14">
                  <c:v>314953333333333.31</c:v>
                </c:pt>
                <c:pt idx="15">
                  <c:v>317600000000000</c:v>
                </c:pt>
                <c:pt idx="16">
                  <c:v>319585000000000</c:v>
                </c:pt>
                <c:pt idx="17">
                  <c:v>321570000000000</c:v>
                </c:pt>
                <c:pt idx="18">
                  <c:v>323555000000000</c:v>
                </c:pt>
                <c:pt idx="19">
                  <c:v>325540000000000</c:v>
                </c:pt>
                <c:pt idx="20">
                  <c:v>327525000000000</c:v>
                </c:pt>
                <c:pt idx="21">
                  <c:v>329510000000000</c:v>
                </c:pt>
                <c:pt idx="22">
                  <c:v>331495000000000</c:v>
                </c:pt>
                <c:pt idx="23">
                  <c:v>333480000000000</c:v>
                </c:pt>
                <c:pt idx="24">
                  <c:v>335465000000000</c:v>
                </c:pt>
                <c:pt idx="25">
                  <c:v>337450000000000</c:v>
                </c:pt>
                <c:pt idx="26">
                  <c:v>337450000000000</c:v>
                </c:pt>
                <c:pt idx="27">
                  <c:v>337450000000000</c:v>
                </c:pt>
                <c:pt idx="28">
                  <c:v>337450000000000</c:v>
                </c:pt>
                <c:pt idx="29">
                  <c:v>337450000000000</c:v>
                </c:pt>
                <c:pt idx="30">
                  <c:v>337450000000000</c:v>
                </c:pt>
                <c:pt idx="31">
                  <c:v>337450000000000</c:v>
                </c:pt>
                <c:pt idx="32">
                  <c:v>337450000000000</c:v>
                </c:pt>
                <c:pt idx="33">
                  <c:v>337450000000000</c:v>
                </c:pt>
                <c:pt idx="34">
                  <c:v>337450000000000</c:v>
                </c:pt>
                <c:pt idx="35">
                  <c:v>337450000000000</c:v>
                </c:pt>
              </c:numCache>
            </c:numRef>
          </c:val>
        </c:ser>
        <c:ser>
          <c:idx val="2"/>
          <c:order val="2"/>
          <c:tx>
            <c:strRef>
              <c:f>'[2]Buildings - 2050 Plan'!$A$98</c:f>
              <c:strCache>
                <c:ptCount val="1"/>
                <c:pt idx="0">
                  <c:v>Biomass</c:v>
                </c:pt>
              </c:strCache>
            </c:strRef>
          </c:tx>
          <c:spPr>
            <a:solidFill>
              <a:schemeClr val="accent3"/>
            </a:solidFill>
            <a:ln>
              <a:noFill/>
            </a:ln>
            <a:effectLst/>
          </c:spPr>
          <c:cat>
            <c:strRef>
              <c:f>'[2]Buildings - 2050 Plan'!$B$94:$AK$95</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Plan'!$B$98:$AK$98</c:f>
              <c:numCache>
                <c:formatCode>0.00E+00</c:formatCode>
                <c:ptCount val="36"/>
                <c:pt idx="0">
                  <c:v>238200000000000</c:v>
                </c:pt>
                <c:pt idx="1">
                  <c:v>234230000000000</c:v>
                </c:pt>
                <c:pt idx="2">
                  <c:v>230260000000000</c:v>
                </c:pt>
                <c:pt idx="3">
                  <c:v>226290000000000</c:v>
                </c:pt>
                <c:pt idx="4">
                  <c:v>222320000000000</c:v>
                </c:pt>
                <c:pt idx="5">
                  <c:v>218350000000000</c:v>
                </c:pt>
                <c:pt idx="6">
                  <c:v>214380000000000</c:v>
                </c:pt>
                <c:pt idx="7">
                  <c:v>210410000000000</c:v>
                </c:pt>
                <c:pt idx="8">
                  <c:v>206440000000000</c:v>
                </c:pt>
                <c:pt idx="9">
                  <c:v>202470000000000</c:v>
                </c:pt>
                <c:pt idx="10">
                  <c:v>198500000000000</c:v>
                </c:pt>
                <c:pt idx="11">
                  <c:v>194530000000000</c:v>
                </c:pt>
                <c:pt idx="12">
                  <c:v>190560000000000</c:v>
                </c:pt>
                <c:pt idx="13">
                  <c:v>186590000000000</c:v>
                </c:pt>
                <c:pt idx="14">
                  <c:v>182620000000000</c:v>
                </c:pt>
                <c:pt idx="15">
                  <c:v>178650000000000</c:v>
                </c:pt>
                <c:pt idx="16">
                  <c:v>176665000000000</c:v>
                </c:pt>
                <c:pt idx="17">
                  <c:v>174680000000000</c:v>
                </c:pt>
                <c:pt idx="18">
                  <c:v>172695000000000</c:v>
                </c:pt>
                <c:pt idx="19">
                  <c:v>170710000000000</c:v>
                </c:pt>
                <c:pt idx="20">
                  <c:v>168725000000000</c:v>
                </c:pt>
                <c:pt idx="21">
                  <c:v>166740000000000</c:v>
                </c:pt>
                <c:pt idx="22">
                  <c:v>164755000000000</c:v>
                </c:pt>
                <c:pt idx="23">
                  <c:v>162770000000000</c:v>
                </c:pt>
                <c:pt idx="24">
                  <c:v>160785000000000</c:v>
                </c:pt>
                <c:pt idx="25">
                  <c:v>158800000000000</c:v>
                </c:pt>
                <c:pt idx="26">
                  <c:v>156815000000000</c:v>
                </c:pt>
                <c:pt idx="27">
                  <c:v>154830000000000</c:v>
                </c:pt>
                <c:pt idx="28">
                  <c:v>152845000000000</c:v>
                </c:pt>
                <c:pt idx="29">
                  <c:v>150860000000000</c:v>
                </c:pt>
                <c:pt idx="30">
                  <c:v>148875000000000</c:v>
                </c:pt>
                <c:pt idx="31">
                  <c:v>146890000000000</c:v>
                </c:pt>
                <c:pt idx="32">
                  <c:v>144905000000000</c:v>
                </c:pt>
                <c:pt idx="33">
                  <c:v>142920000000000</c:v>
                </c:pt>
                <c:pt idx="34">
                  <c:v>140935000000000</c:v>
                </c:pt>
                <c:pt idx="35">
                  <c:v>138950000000000</c:v>
                </c:pt>
              </c:numCache>
            </c:numRef>
          </c:val>
        </c:ser>
        <c:ser>
          <c:idx val="3"/>
          <c:order val="3"/>
          <c:tx>
            <c:strRef>
              <c:f>'[2]Buildings - 2050 Plan'!$A$99</c:f>
              <c:strCache>
                <c:ptCount val="1"/>
                <c:pt idx="0">
                  <c:v>Natural gas</c:v>
                </c:pt>
              </c:strCache>
            </c:strRef>
          </c:tx>
          <c:spPr>
            <a:solidFill>
              <a:schemeClr val="accent4"/>
            </a:solidFill>
            <a:ln>
              <a:noFill/>
            </a:ln>
            <a:effectLst/>
          </c:spPr>
          <c:cat>
            <c:strRef>
              <c:f>'[2]Buildings - 2050 Plan'!$B$94:$AK$95</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Plan'!$B$99:$AK$99</c:f>
              <c:numCache>
                <c:formatCode>0.00E+00</c:formatCode>
                <c:ptCount val="36"/>
                <c:pt idx="0">
                  <c:v>39700000000000</c:v>
                </c:pt>
                <c:pt idx="1">
                  <c:v>41023333333333.336</c:v>
                </c:pt>
                <c:pt idx="2">
                  <c:v>42346666666666.664</c:v>
                </c:pt>
                <c:pt idx="3">
                  <c:v>43670000000000</c:v>
                </c:pt>
                <c:pt idx="4">
                  <c:v>44993333333333.336</c:v>
                </c:pt>
                <c:pt idx="5">
                  <c:v>46316666666666.664</c:v>
                </c:pt>
                <c:pt idx="6">
                  <c:v>47640000000000</c:v>
                </c:pt>
                <c:pt idx="7">
                  <c:v>48963333333333.328</c:v>
                </c:pt>
                <c:pt idx="8">
                  <c:v>50286666666666.664</c:v>
                </c:pt>
                <c:pt idx="9">
                  <c:v>51610000000000</c:v>
                </c:pt>
                <c:pt idx="10">
                  <c:v>52933333333333.328</c:v>
                </c:pt>
                <c:pt idx="11">
                  <c:v>54256666666666.664</c:v>
                </c:pt>
                <c:pt idx="12">
                  <c:v>55580000000000</c:v>
                </c:pt>
                <c:pt idx="13">
                  <c:v>56903333333333.328</c:v>
                </c:pt>
                <c:pt idx="14">
                  <c:v>58226666666666.664</c:v>
                </c:pt>
                <c:pt idx="15">
                  <c:v>59550000000000</c:v>
                </c:pt>
                <c:pt idx="16">
                  <c:v>59550000000000</c:v>
                </c:pt>
                <c:pt idx="17">
                  <c:v>59550000000000</c:v>
                </c:pt>
                <c:pt idx="18">
                  <c:v>59550000000000</c:v>
                </c:pt>
                <c:pt idx="19">
                  <c:v>59550000000000</c:v>
                </c:pt>
                <c:pt idx="20">
                  <c:v>59550000000000</c:v>
                </c:pt>
                <c:pt idx="21">
                  <c:v>59550000000000</c:v>
                </c:pt>
                <c:pt idx="22">
                  <c:v>59550000000000</c:v>
                </c:pt>
                <c:pt idx="23">
                  <c:v>59550000000000</c:v>
                </c:pt>
                <c:pt idx="24">
                  <c:v>59550000000000</c:v>
                </c:pt>
                <c:pt idx="25">
                  <c:v>59550000000000</c:v>
                </c:pt>
                <c:pt idx="26">
                  <c:v>61535000000000</c:v>
                </c:pt>
                <c:pt idx="27">
                  <c:v>63520000000000</c:v>
                </c:pt>
                <c:pt idx="28">
                  <c:v>65505000000000</c:v>
                </c:pt>
                <c:pt idx="29">
                  <c:v>67490000000000</c:v>
                </c:pt>
                <c:pt idx="30">
                  <c:v>69475000000000</c:v>
                </c:pt>
                <c:pt idx="31">
                  <c:v>71460000000000</c:v>
                </c:pt>
                <c:pt idx="32">
                  <c:v>73445000000000</c:v>
                </c:pt>
                <c:pt idx="33">
                  <c:v>75430000000000</c:v>
                </c:pt>
                <c:pt idx="34">
                  <c:v>77415000000000</c:v>
                </c:pt>
                <c:pt idx="35">
                  <c:v>79400000000000</c:v>
                </c:pt>
              </c:numCache>
            </c:numRef>
          </c:val>
        </c:ser>
        <c:dLbls>
          <c:showLegendKey val="0"/>
          <c:showVal val="0"/>
          <c:showCatName val="0"/>
          <c:showSerName val="0"/>
          <c:showPercent val="0"/>
          <c:showBubbleSize val="0"/>
        </c:dLbls>
        <c:axId val="-1257136800"/>
        <c:axId val="-1257138976"/>
      </c:areaChart>
      <c:catAx>
        <c:axId val="-1257136800"/>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Time</a:t>
                </a:r>
                <a:r>
                  <a:rPr lang="en-US" baseline="0"/>
                  <a:t> (Year)</a:t>
                </a:r>
                <a:endParaRPr lang="en-US"/>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257138976"/>
        <c:crosses val="autoZero"/>
        <c:auto val="1"/>
        <c:lblAlgn val="ctr"/>
        <c:lblOffset val="100"/>
        <c:noMultiLvlLbl val="0"/>
      </c:catAx>
      <c:valAx>
        <c:axId val="-125713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5.2042679258754894E-3"/>
              <c:y val="0.27306977252843395"/>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crossAx val="-12571368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r>
              <a:rPr lang="en-US"/>
              <a:t>Minimum Final Energy Consumption (BTU) - Commercial</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Plan'!$A$149</c:f>
              <c:strCache>
                <c:ptCount val="1"/>
                <c:pt idx="0">
                  <c:v>Electricity</c:v>
                </c:pt>
              </c:strCache>
            </c:strRef>
          </c:tx>
          <c:spPr>
            <a:solidFill>
              <a:schemeClr val="accent1"/>
            </a:solidFill>
            <a:ln>
              <a:noFill/>
            </a:ln>
            <a:effectLst/>
          </c:spPr>
          <c:cat>
            <c:strRef>
              <c:f>'[2]Buildings - 2050 Plan'!$B$147:$AK$148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Plan'!$B$149:$AK$149</c:f>
              <c:numCache>
                <c:formatCode>0.00E+00</c:formatCode>
                <c:ptCount val="36"/>
                <c:pt idx="0">
                  <c:v>476400000000000</c:v>
                </c:pt>
                <c:pt idx="1">
                  <c:v>486986666666666.69</c:v>
                </c:pt>
                <c:pt idx="2">
                  <c:v>497573333333333.31</c:v>
                </c:pt>
                <c:pt idx="3">
                  <c:v>508160000000000</c:v>
                </c:pt>
                <c:pt idx="4">
                  <c:v>518746666666666.69</c:v>
                </c:pt>
                <c:pt idx="5">
                  <c:v>529333333333333.31</c:v>
                </c:pt>
                <c:pt idx="6">
                  <c:v>539920000000000</c:v>
                </c:pt>
                <c:pt idx="7">
                  <c:v>550506666666666.62</c:v>
                </c:pt>
                <c:pt idx="8">
                  <c:v>561093333333333.31</c:v>
                </c:pt>
                <c:pt idx="9">
                  <c:v>571680000000000</c:v>
                </c:pt>
                <c:pt idx="10">
                  <c:v>582266666666666.62</c:v>
                </c:pt>
                <c:pt idx="11">
                  <c:v>592853333333333.37</c:v>
                </c:pt>
                <c:pt idx="12">
                  <c:v>603440000000000</c:v>
                </c:pt>
                <c:pt idx="13">
                  <c:v>614026666666666.62</c:v>
                </c:pt>
                <c:pt idx="14">
                  <c:v>624613333333333.25</c:v>
                </c:pt>
                <c:pt idx="15">
                  <c:v>635200000000000</c:v>
                </c:pt>
                <c:pt idx="16">
                  <c:v>655050000000000</c:v>
                </c:pt>
                <c:pt idx="17">
                  <c:v>674900000000000</c:v>
                </c:pt>
                <c:pt idx="18">
                  <c:v>694750000000000</c:v>
                </c:pt>
                <c:pt idx="19">
                  <c:v>714600000000000</c:v>
                </c:pt>
                <c:pt idx="20">
                  <c:v>734450000000000</c:v>
                </c:pt>
                <c:pt idx="21">
                  <c:v>754300000000000</c:v>
                </c:pt>
                <c:pt idx="22">
                  <c:v>774150000000000</c:v>
                </c:pt>
                <c:pt idx="23">
                  <c:v>794000000000000</c:v>
                </c:pt>
                <c:pt idx="24">
                  <c:v>813850000000000</c:v>
                </c:pt>
                <c:pt idx="25">
                  <c:v>833700000000000</c:v>
                </c:pt>
                <c:pt idx="26">
                  <c:v>857520000000000</c:v>
                </c:pt>
                <c:pt idx="27">
                  <c:v>881340000000000</c:v>
                </c:pt>
                <c:pt idx="28">
                  <c:v>905160000000000</c:v>
                </c:pt>
                <c:pt idx="29">
                  <c:v>928980000000000</c:v>
                </c:pt>
                <c:pt idx="30">
                  <c:v>952800000000000</c:v>
                </c:pt>
                <c:pt idx="31">
                  <c:v>976620000000000</c:v>
                </c:pt>
                <c:pt idx="32">
                  <c:v>1000440000000000</c:v>
                </c:pt>
                <c:pt idx="33">
                  <c:v>1024260000000000</c:v>
                </c:pt>
                <c:pt idx="34">
                  <c:v>1048080000000000</c:v>
                </c:pt>
                <c:pt idx="35">
                  <c:v>1071900000000000</c:v>
                </c:pt>
              </c:numCache>
            </c:numRef>
          </c:val>
        </c:ser>
        <c:ser>
          <c:idx val="1"/>
          <c:order val="1"/>
          <c:tx>
            <c:strRef>
              <c:f>'[2]Buildings - 2050 Plan'!$A$150</c:f>
              <c:strCache>
                <c:ptCount val="1"/>
                <c:pt idx="0">
                  <c:v>LPG</c:v>
                </c:pt>
              </c:strCache>
            </c:strRef>
          </c:tx>
          <c:spPr>
            <a:solidFill>
              <a:schemeClr val="accent2"/>
            </a:solidFill>
            <a:ln>
              <a:noFill/>
            </a:ln>
            <a:effectLst/>
          </c:spPr>
          <c:cat>
            <c:strRef>
              <c:f>'[2]Buildings - 2050 Plan'!$B$147:$AK$148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Plan'!$B$150:$AK$150</c:f>
              <c:numCache>
                <c:formatCode>0.00E+00</c:formatCode>
                <c:ptCount val="36"/>
                <c:pt idx="0">
                  <c:v>30877777777777.777</c:v>
                </c:pt>
                <c:pt idx="1">
                  <c:v>30877777777777.777</c:v>
                </c:pt>
                <c:pt idx="2">
                  <c:v>30877777777777.777</c:v>
                </c:pt>
                <c:pt idx="3">
                  <c:v>30877777777777.777</c:v>
                </c:pt>
                <c:pt idx="4">
                  <c:v>30877777777777.777</c:v>
                </c:pt>
                <c:pt idx="5">
                  <c:v>30877777777777.777</c:v>
                </c:pt>
                <c:pt idx="6">
                  <c:v>30877777777777.777</c:v>
                </c:pt>
                <c:pt idx="7">
                  <c:v>30877777777777.777</c:v>
                </c:pt>
                <c:pt idx="8">
                  <c:v>30877777777777.777</c:v>
                </c:pt>
                <c:pt idx="9">
                  <c:v>30877777777777.777</c:v>
                </c:pt>
                <c:pt idx="10">
                  <c:v>30877777777777.777</c:v>
                </c:pt>
                <c:pt idx="11">
                  <c:v>30877777777777.777</c:v>
                </c:pt>
                <c:pt idx="12">
                  <c:v>30877777777777.777</c:v>
                </c:pt>
                <c:pt idx="13">
                  <c:v>30877777777777.777</c:v>
                </c:pt>
                <c:pt idx="14">
                  <c:v>30877777777777.777</c:v>
                </c:pt>
                <c:pt idx="15">
                  <c:v>30877777777777.777</c:v>
                </c:pt>
                <c:pt idx="16">
                  <c:v>30877777777777.777</c:v>
                </c:pt>
                <c:pt idx="17">
                  <c:v>30877777777777.777</c:v>
                </c:pt>
                <c:pt idx="18">
                  <c:v>30877777777777.777</c:v>
                </c:pt>
                <c:pt idx="19">
                  <c:v>30877777777777.777</c:v>
                </c:pt>
                <c:pt idx="20">
                  <c:v>30877777777777.777</c:v>
                </c:pt>
                <c:pt idx="21">
                  <c:v>30877777777777.777</c:v>
                </c:pt>
                <c:pt idx="22">
                  <c:v>30877777777777.777</c:v>
                </c:pt>
                <c:pt idx="23">
                  <c:v>30877777777777.777</c:v>
                </c:pt>
                <c:pt idx="24">
                  <c:v>30877777777777.777</c:v>
                </c:pt>
                <c:pt idx="25">
                  <c:v>30877777777777.777</c:v>
                </c:pt>
                <c:pt idx="26">
                  <c:v>30877777777777.777</c:v>
                </c:pt>
                <c:pt idx="27">
                  <c:v>30877777777777.777</c:v>
                </c:pt>
                <c:pt idx="28">
                  <c:v>30877777777777.777</c:v>
                </c:pt>
                <c:pt idx="29">
                  <c:v>30877777777777.777</c:v>
                </c:pt>
                <c:pt idx="30">
                  <c:v>30877777777777.777</c:v>
                </c:pt>
                <c:pt idx="31">
                  <c:v>30877777777777.777</c:v>
                </c:pt>
                <c:pt idx="32">
                  <c:v>30877777777777.777</c:v>
                </c:pt>
                <c:pt idx="33">
                  <c:v>30877777777777.777</c:v>
                </c:pt>
                <c:pt idx="34">
                  <c:v>30877777777777.777</c:v>
                </c:pt>
                <c:pt idx="35">
                  <c:v>30877777777777.777</c:v>
                </c:pt>
              </c:numCache>
            </c:numRef>
          </c:val>
        </c:ser>
        <c:ser>
          <c:idx val="2"/>
          <c:order val="2"/>
          <c:tx>
            <c:strRef>
              <c:f>'[2]Buildings - 2050 Plan'!$A$151</c:f>
              <c:strCache>
                <c:ptCount val="1"/>
                <c:pt idx="0">
                  <c:v>Natural gas</c:v>
                </c:pt>
              </c:strCache>
            </c:strRef>
          </c:tx>
          <c:spPr>
            <a:solidFill>
              <a:schemeClr val="accent3"/>
            </a:solidFill>
            <a:ln>
              <a:noFill/>
            </a:ln>
            <a:effectLst/>
          </c:spPr>
          <c:cat>
            <c:strRef>
              <c:f>'[2]Buildings - 2050 Plan'!$B$147:$AK$148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Plan'!$B$151:$AK$151</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4411111111111.1123</c:v>
                </c:pt>
                <c:pt idx="17">
                  <c:v>4411111111111.1123</c:v>
                </c:pt>
                <c:pt idx="18">
                  <c:v>4411111111111.1123</c:v>
                </c:pt>
                <c:pt idx="19">
                  <c:v>4411111111111.1123</c:v>
                </c:pt>
                <c:pt idx="20">
                  <c:v>4411111111111.1123</c:v>
                </c:pt>
                <c:pt idx="21">
                  <c:v>4411111111111.1123</c:v>
                </c:pt>
                <c:pt idx="22">
                  <c:v>4411111111111.1123</c:v>
                </c:pt>
                <c:pt idx="23">
                  <c:v>4411111111111.1123</c:v>
                </c:pt>
                <c:pt idx="24">
                  <c:v>4411111111111.1123</c:v>
                </c:pt>
                <c:pt idx="25">
                  <c:v>4411111111111.1123</c:v>
                </c:pt>
                <c:pt idx="26">
                  <c:v>4411111111111.1123</c:v>
                </c:pt>
                <c:pt idx="27">
                  <c:v>4411111111111.1123</c:v>
                </c:pt>
                <c:pt idx="28">
                  <c:v>4411111111111.1123</c:v>
                </c:pt>
                <c:pt idx="29">
                  <c:v>4411111111111.1123</c:v>
                </c:pt>
                <c:pt idx="30">
                  <c:v>4411111111111.1123</c:v>
                </c:pt>
                <c:pt idx="31">
                  <c:v>4411111111111.1123</c:v>
                </c:pt>
                <c:pt idx="32">
                  <c:v>4411111111111.1123</c:v>
                </c:pt>
                <c:pt idx="33">
                  <c:v>4411111111111.1123</c:v>
                </c:pt>
                <c:pt idx="34">
                  <c:v>4411111111111.1123</c:v>
                </c:pt>
                <c:pt idx="35">
                  <c:v>4411111111111.1123</c:v>
                </c:pt>
              </c:numCache>
            </c:numRef>
          </c:val>
        </c:ser>
        <c:ser>
          <c:idx val="3"/>
          <c:order val="3"/>
          <c:tx>
            <c:strRef>
              <c:f>'[2]Buildings - 2050 Plan'!$A$152</c:f>
              <c:strCache>
                <c:ptCount val="1"/>
                <c:pt idx="0">
                  <c:v>Others</c:v>
                </c:pt>
              </c:strCache>
            </c:strRef>
          </c:tx>
          <c:spPr>
            <a:solidFill>
              <a:schemeClr val="accent4"/>
            </a:solidFill>
            <a:ln>
              <a:noFill/>
            </a:ln>
            <a:effectLst/>
          </c:spPr>
          <c:cat>
            <c:strRef>
              <c:f>'[2]Buildings - 2050 Plan'!$B$147:$AK$148</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Plan'!$B$152:$AK$152</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4411111111111.1123</c:v>
                </c:pt>
                <c:pt idx="17">
                  <c:v>4411111111111.1123</c:v>
                </c:pt>
                <c:pt idx="18">
                  <c:v>4411111111111.1123</c:v>
                </c:pt>
                <c:pt idx="19">
                  <c:v>4411111111111.1123</c:v>
                </c:pt>
                <c:pt idx="20">
                  <c:v>4411111111111.1123</c:v>
                </c:pt>
                <c:pt idx="21">
                  <c:v>4411111111111.1123</c:v>
                </c:pt>
                <c:pt idx="22">
                  <c:v>4411111111111.1123</c:v>
                </c:pt>
                <c:pt idx="23">
                  <c:v>4411111111111.1123</c:v>
                </c:pt>
                <c:pt idx="24">
                  <c:v>4411111111111.1123</c:v>
                </c:pt>
                <c:pt idx="25">
                  <c:v>4411111111111.1123</c:v>
                </c:pt>
                <c:pt idx="26">
                  <c:v>4411111111111.1123</c:v>
                </c:pt>
                <c:pt idx="27">
                  <c:v>4411111111111.1123</c:v>
                </c:pt>
                <c:pt idx="28">
                  <c:v>4411111111111.1123</c:v>
                </c:pt>
                <c:pt idx="29">
                  <c:v>4411111111111.1123</c:v>
                </c:pt>
                <c:pt idx="30">
                  <c:v>4411111111111.1123</c:v>
                </c:pt>
                <c:pt idx="31">
                  <c:v>4411111111111.1123</c:v>
                </c:pt>
                <c:pt idx="32">
                  <c:v>4411111111111.1123</c:v>
                </c:pt>
                <c:pt idx="33">
                  <c:v>4411111111111.1123</c:v>
                </c:pt>
                <c:pt idx="34">
                  <c:v>4411111111111.1123</c:v>
                </c:pt>
                <c:pt idx="35">
                  <c:v>4411111111111.1123</c:v>
                </c:pt>
              </c:numCache>
            </c:numRef>
          </c:val>
        </c:ser>
        <c:dLbls>
          <c:showLegendKey val="0"/>
          <c:showVal val="0"/>
          <c:showCatName val="0"/>
          <c:showSerName val="0"/>
          <c:showPercent val="0"/>
          <c:showBubbleSize val="0"/>
        </c:dLbls>
        <c:axId val="-1257136256"/>
        <c:axId val="-1257137344"/>
      </c:areaChart>
      <c:catAx>
        <c:axId val="-125713625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Time</a:t>
                </a:r>
                <a:r>
                  <a:rPr lang="en-US" baseline="0"/>
                  <a:t> (Year)</a:t>
                </a:r>
                <a:endParaRPr lang="en-US"/>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257137344"/>
        <c:crosses val="autoZero"/>
        <c:auto val="1"/>
        <c:lblAlgn val="ctr"/>
        <c:lblOffset val="100"/>
        <c:noMultiLvlLbl val="0"/>
      </c:catAx>
      <c:valAx>
        <c:axId val="-1257137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5.1400668208686712E-3"/>
              <c:y val="0.2908016185476815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257136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r>
              <a:rPr lang="en-US"/>
              <a:t>Maximum Final Energy Consumption (BTU) - Commercial</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Plan'!$A$157</c:f>
              <c:strCache>
                <c:ptCount val="1"/>
                <c:pt idx="0">
                  <c:v>Electricity</c:v>
                </c:pt>
              </c:strCache>
            </c:strRef>
          </c:tx>
          <c:spPr>
            <a:solidFill>
              <a:schemeClr val="accent1"/>
            </a:solidFill>
            <a:ln>
              <a:noFill/>
            </a:ln>
            <a:effectLst/>
          </c:spPr>
          <c:cat>
            <c:strRef>
              <c:f>'[2]Buildings - 2050 Plan'!$B$155:$AK$156</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Plan'!$B$157:$AK$157</c:f>
              <c:numCache>
                <c:formatCode>0.00E+00</c:formatCode>
                <c:ptCount val="36"/>
                <c:pt idx="0">
                  <c:v>476400000000000</c:v>
                </c:pt>
                <c:pt idx="1">
                  <c:v>497573333333333.31</c:v>
                </c:pt>
                <c:pt idx="2">
                  <c:v>518746666666666.69</c:v>
                </c:pt>
                <c:pt idx="3">
                  <c:v>539920000000000</c:v>
                </c:pt>
                <c:pt idx="4">
                  <c:v>561093333333333.31</c:v>
                </c:pt>
                <c:pt idx="5">
                  <c:v>582266666666666.62</c:v>
                </c:pt>
                <c:pt idx="6">
                  <c:v>603440000000000</c:v>
                </c:pt>
                <c:pt idx="7">
                  <c:v>624613333333333.25</c:v>
                </c:pt>
                <c:pt idx="8">
                  <c:v>645786666666666.62</c:v>
                </c:pt>
                <c:pt idx="9">
                  <c:v>666960000000000</c:v>
                </c:pt>
                <c:pt idx="10">
                  <c:v>688133333333333.25</c:v>
                </c:pt>
                <c:pt idx="11">
                  <c:v>709306666666666.62</c:v>
                </c:pt>
                <c:pt idx="12">
                  <c:v>730480000000000</c:v>
                </c:pt>
                <c:pt idx="13">
                  <c:v>751653333333333.25</c:v>
                </c:pt>
                <c:pt idx="14">
                  <c:v>772826666666666.62</c:v>
                </c:pt>
                <c:pt idx="15">
                  <c:v>794000000000000</c:v>
                </c:pt>
                <c:pt idx="16">
                  <c:v>825760000000000</c:v>
                </c:pt>
                <c:pt idx="17">
                  <c:v>857520000000000</c:v>
                </c:pt>
                <c:pt idx="18">
                  <c:v>889280000000000</c:v>
                </c:pt>
                <c:pt idx="19">
                  <c:v>921040000000000</c:v>
                </c:pt>
                <c:pt idx="20">
                  <c:v>952800000000000</c:v>
                </c:pt>
                <c:pt idx="21">
                  <c:v>984560000000000</c:v>
                </c:pt>
                <c:pt idx="22">
                  <c:v>1016320000000000</c:v>
                </c:pt>
                <c:pt idx="23">
                  <c:v>1048080000000000</c:v>
                </c:pt>
                <c:pt idx="24">
                  <c:v>1079840000000000</c:v>
                </c:pt>
                <c:pt idx="25">
                  <c:v>1111600000000000</c:v>
                </c:pt>
                <c:pt idx="26">
                  <c:v>1147330000000000</c:v>
                </c:pt>
                <c:pt idx="27">
                  <c:v>1183060000000000</c:v>
                </c:pt>
                <c:pt idx="28">
                  <c:v>1218790000000000</c:v>
                </c:pt>
                <c:pt idx="29">
                  <c:v>1254520000000000</c:v>
                </c:pt>
                <c:pt idx="30">
                  <c:v>1290250000000000</c:v>
                </c:pt>
                <c:pt idx="31">
                  <c:v>1325980000000000</c:v>
                </c:pt>
                <c:pt idx="32">
                  <c:v>1361710000000000</c:v>
                </c:pt>
                <c:pt idx="33">
                  <c:v>1397440000000000</c:v>
                </c:pt>
                <c:pt idx="34">
                  <c:v>1433170000000000</c:v>
                </c:pt>
                <c:pt idx="35">
                  <c:v>1468900000000000</c:v>
                </c:pt>
              </c:numCache>
            </c:numRef>
          </c:val>
        </c:ser>
        <c:ser>
          <c:idx val="1"/>
          <c:order val="1"/>
          <c:tx>
            <c:strRef>
              <c:f>'[2]Buildings - 2050 Plan'!$A$158</c:f>
              <c:strCache>
                <c:ptCount val="1"/>
                <c:pt idx="0">
                  <c:v>LPG</c:v>
                </c:pt>
              </c:strCache>
            </c:strRef>
          </c:tx>
          <c:spPr>
            <a:solidFill>
              <a:schemeClr val="accent2"/>
            </a:solidFill>
            <a:ln>
              <a:noFill/>
            </a:ln>
            <a:effectLst/>
          </c:spPr>
          <c:cat>
            <c:strRef>
              <c:f>'[2]Buildings - 2050 Plan'!$B$155:$AK$156</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Plan'!$B$158:$AK$158</c:f>
              <c:numCache>
                <c:formatCode>0.00E+00</c:formatCode>
                <c:ptCount val="36"/>
                <c:pt idx="0">
                  <c:v>30877777777777.777</c:v>
                </c:pt>
                <c:pt idx="1">
                  <c:v>30877777777777.777</c:v>
                </c:pt>
                <c:pt idx="2">
                  <c:v>30877777777777.777</c:v>
                </c:pt>
                <c:pt idx="3">
                  <c:v>30877777777777.777</c:v>
                </c:pt>
                <c:pt idx="4">
                  <c:v>30877777777777.777</c:v>
                </c:pt>
                <c:pt idx="5">
                  <c:v>30877777777777.777</c:v>
                </c:pt>
                <c:pt idx="6">
                  <c:v>30877777777777.777</c:v>
                </c:pt>
                <c:pt idx="7">
                  <c:v>30877777777777.777</c:v>
                </c:pt>
                <c:pt idx="8">
                  <c:v>30877777777777.777</c:v>
                </c:pt>
                <c:pt idx="9">
                  <c:v>30877777777777.777</c:v>
                </c:pt>
                <c:pt idx="10">
                  <c:v>30877777777777.777</c:v>
                </c:pt>
                <c:pt idx="11">
                  <c:v>30877777777777.777</c:v>
                </c:pt>
                <c:pt idx="12">
                  <c:v>30877777777777.777</c:v>
                </c:pt>
                <c:pt idx="13">
                  <c:v>30877777777777.777</c:v>
                </c:pt>
                <c:pt idx="14">
                  <c:v>30877777777777.777</c:v>
                </c:pt>
                <c:pt idx="15">
                  <c:v>30877777777777.777</c:v>
                </c:pt>
                <c:pt idx="16">
                  <c:v>33965555555555.555</c:v>
                </c:pt>
                <c:pt idx="17">
                  <c:v>37053333333333.336</c:v>
                </c:pt>
                <c:pt idx="18">
                  <c:v>40141111111111.109</c:v>
                </c:pt>
                <c:pt idx="19">
                  <c:v>43228888888888.891</c:v>
                </c:pt>
                <c:pt idx="20">
                  <c:v>46316666666666.664</c:v>
                </c:pt>
                <c:pt idx="21">
                  <c:v>49404444444444.445</c:v>
                </c:pt>
                <c:pt idx="22">
                  <c:v>52492222222222.219</c:v>
                </c:pt>
                <c:pt idx="23">
                  <c:v>55580000000000</c:v>
                </c:pt>
                <c:pt idx="24">
                  <c:v>58667777777777.781</c:v>
                </c:pt>
                <c:pt idx="25">
                  <c:v>61755555555555.555</c:v>
                </c:pt>
                <c:pt idx="26">
                  <c:v>64843333333333.336</c:v>
                </c:pt>
                <c:pt idx="27">
                  <c:v>67931111111111.109</c:v>
                </c:pt>
                <c:pt idx="28">
                  <c:v>71018888888888.891</c:v>
                </c:pt>
                <c:pt idx="29">
                  <c:v>74106666666666.672</c:v>
                </c:pt>
                <c:pt idx="30">
                  <c:v>77194444444444.453</c:v>
                </c:pt>
                <c:pt idx="31">
                  <c:v>80282222222222.219</c:v>
                </c:pt>
                <c:pt idx="32">
                  <c:v>83370000000000</c:v>
                </c:pt>
                <c:pt idx="33">
                  <c:v>86457777777777.781</c:v>
                </c:pt>
                <c:pt idx="34">
                  <c:v>89545555555555.562</c:v>
                </c:pt>
                <c:pt idx="35">
                  <c:v>92633333333333.344</c:v>
                </c:pt>
              </c:numCache>
            </c:numRef>
          </c:val>
        </c:ser>
        <c:ser>
          <c:idx val="2"/>
          <c:order val="2"/>
          <c:tx>
            <c:strRef>
              <c:f>'[2]Buildings - 2050 Plan'!$A$159</c:f>
              <c:strCache>
                <c:ptCount val="1"/>
                <c:pt idx="0">
                  <c:v>Natural gas</c:v>
                </c:pt>
              </c:strCache>
            </c:strRef>
          </c:tx>
          <c:spPr>
            <a:solidFill>
              <a:schemeClr val="accent3"/>
            </a:solidFill>
            <a:ln>
              <a:noFill/>
            </a:ln>
            <a:effectLst/>
          </c:spPr>
          <c:cat>
            <c:strRef>
              <c:f>'[2]Buildings - 2050 Plan'!$B$155:$AK$156</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Plan'!$B$159:$AK$159</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4852222222222.2236</c:v>
                </c:pt>
                <c:pt idx="17">
                  <c:v>5293333333333.335</c:v>
                </c:pt>
                <c:pt idx="18">
                  <c:v>5734444444444.4453</c:v>
                </c:pt>
                <c:pt idx="19">
                  <c:v>6175555555555.5566</c:v>
                </c:pt>
                <c:pt idx="20">
                  <c:v>6616666666666.668</c:v>
                </c:pt>
                <c:pt idx="21">
                  <c:v>7057777777777.7793</c:v>
                </c:pt>
                <c:pt idx="22">
                  <c:v>7498888888888.8906</c:v>
                </c:pt>
                <c:pt idx="23">
                  <c:v>7940000000000.002</c:v>
                </c:pt>
                <c:pt idx="24">
                  <c:v>8381111111111.1133</c:v>
                </c:pt>
                <c:pt idx="25">
                  <c:v>8822222222222.2246</c:v>
                </c:pt>
                <c:pt idx="26">
                  <c:v>9263333333333.3359</c:v>
                </c:pt>
                <c:pt idx="27">
                  <c:v>9704444444444.4473</c:v>
                </c:pt>
                <c:pt idx="28">
                  <c:v>10145555555555.559</c:v>
                </c:pt>
                <c:pt idx="29">
                  <c:v>10586666666666.668</c:v>
                </c:pt>
                <c:pt idx="30">
                  <c:v>11027777777777.779</c:v>
                </c:pt>
                <c:pt idx="31">
                  <c:v>11468888888888.891</c:v>
                </c:pt>
                <c:pt idx="32">
                  <c:v>11910000000000.002</c:v>
                </c:pt>
                <c:pt idx="33">
                  <c:v>12351111111111.113</c:v>
                </c:pt>
                <c:pt idx="34">
                  <c:v>12792222222222.223</c:v>
                </c:pt>
                <c:pt idx="35">
                  <c:v>13233333333333.334</c:v>
                </c:pt>
              </c:numCache>
            </c:numRef>
          </c:val>
        </c:ser>
        <c:ser>
          <c:idx val="3"/>
          <c:order val="3"/>
          <c:tx>
            <c:strRef>
              <c:f>'[2]Buildings - 2050 Plan'!$A$160</c:f>
              <c:strCache>
                <c:ptCount val="1"/>
                <c:pt idx="0">
                  <c:v>Others</c:v>
                </c:pt>
              </c:strCache>
            </c:strRef>
          </c:tx>
          <c:spPr>
            <a:solidFill>
              <a:schemeClr val="accent4"/>
            </a:solidFill>
            <a:ln>
              <a:noFill/>
            </a:ln>
            <a:effectLst/>
          </c:spPr>
          <c:cat>
            <c:strRef>
              <c:f>'[2]Buildings - 2050 Plan'!$B$155:$AK$156</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Plan'!$B$160:$AK$160</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4852222222222.2236</c:v>
                </c:pt>
                <c:pt idx="17">
                  <c:v>5293333333333.335</c:v>
                </c:pt>
                <c:pt idx="18">
                  <c:v>5734444444444.4453</c:v>
                </c:pt>
                <c:pt idx="19">
                  <c:v>6175555555555.5566</c:v>
                </c:pt>
                <c:pt idx="20">
                  <c:v>6616666666666.668</c:v>
                </c:pt>
                <c:pt idx="21">
                  <c:v>7057777777777.7793</c:v>
                </c:pt>
                <c:pt idx="22">
                  <c:v>7498888888888.8906</c:v>
                </c:pt>
                <c:pt idx="23">
                  <c:v>7940000000000.002</c:v>
                </c:pt>
                <c:pt idx="24">
                  <c:v>8381111111111.1133</c:v>
                </c:pt>
                <c:pt idx="25">
                  <c:v>8822222222222.2246</c:v>
                </c:pt>
                <c:pt idx="26">
                  <c:v>9263333333333.3359</c:v>
                </c:pt>
                <c:pt idx="27">
                  <c:v>9704444444444.4473</c:v>
                </c:pt>
                <c:pt idx="28">
                  <c:v>10145555555555.559</c:v>
                </c:pt>
                <c:pt idx="29">
                  <c:v>10586666666666.668</c:v>
                </c:pt>
                <c:pt idx="30">
                  <c:v>11027777777777.779</c:v>
                </c:pt>
                <c:pt idx="31">
                  <c:v>11468888888888.891</c:v>
                </c:pt>
                <c:pt idx="32">
                  <c:v>11910000000000.002</c:v>
                </c:pt>
                <c:pt idx="33">
                  <c:v>12351111111111.113</c:v>
                </c:pt>
                <c:pt idx="34">
                  <c:v>12792222222222.223</c:v>
                </c:pt>
                <c:pt idx="35">
                  <c:v>13233333333333.334</c:v>
                </c:pt>
              </c:numCache>
            </c:numRef>
          </c:val>
        </c:ser>
        <c:dLbls>
          <c:showLegendKey val="0"/>
          <c:showVal val="0"/>
          <c:showCatName val="0"/>
          <c:showSerName val="0"/>
          <c:showPercent val="0"/>
          <c:showBubbleSize val="0"/>
        </c:dLbls>
        <c:axId val="-1721757104"/>
        <c:axId val="-1721759280"/>
      </c:areaChart>
      <c:catAx>
        <c:axId val="-1721757104"/>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Time (Year)</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721759280"/>
        <c:crosses val="autoZero"/>
        <c:auto val="1"/>
        <c:lblAlgn val="ctr"/>
        <c:lblOffset val="100"/>
        <c:noMultiLvlLbl val="0"/>
      </c:catAx>
      <c:valAx>
        <c:axId val="-172175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7.1684587813620072E-3"/>
              <c:y val="0.2908016185476815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7217571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r>
              <a:rPr lang="en-US"/>
              <a:t>Average Final Energy Consumption (BTU) - Commercial</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Garamond" panose="02020404030301010803" pitchFamily="18" charset="0"/>
              <a:ea typeface="+mn-ea"/>
              <a:cs typeface="+mn-cs"/>
            </a:defRPr>
          </a:pPr>
          <a:endParaRPr lang="en-US"/>
        </a:p>
      </c:txPr>
    </c:title>
    <c:autoTitleDeleted val="0"/>
    <c:plotArea>
      <c:layout/>
      <c:areaChart>
        <c:grouping val="stacked"/>
        <c:varyColors val="0"/>
        <c:ser>
          <c:idx val="0"/>
          <c:order val="0"/>
          <c:tx>
            <c:strRef>
              <c:f>'[2]Buildings - 2050 Plan'!$A$165</c:f>
              <c:strCache>
                <c:ptCount val="1"/>
                <c:pt idx="0">
                  <c:v>Electricity</c:v>
                </c:pt>
              </c:strCache>
            </c:strRef>
          </c:tx>
          <c:spPr>
            <a:solidFill>
              <a:schemeClr val="accent1"/>
            </a:solidFill>
            <a:ln>
              <a:noFill/>
            </a:ln>
            <a:effectLst/>
          </c:spPr>
          <c:cat>
            <c:strRef>
              <c:f>'[2]Buildings - 2050 Plan'!$B$163:$AK$164</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Plan'!$B$165:$AK$165</c:f>
              <c:numCache>
                <c:formatCode>0.00E+00</c:formatCode>
                <c:ptCount val="36"/>
                <c:pt idx="0">
                  <c:v>476400000000000</c:v>
                </c:pt>
                <c:pt idx="1">
                  <c:v>492280000000000</c:v>
                </c:pt>
                <c:pt idx="2">
                  <c:v>508160000000000</c:v>
                </c:pt>
                <c:pt idx="3">
                  <c:v>524040000000000</c:v>
                </c:pt>
                <c:pt idx="4">
                  <c:v>539920000000000</c:v>
                </c:pt>
                <c:pt idx="5">
                  <c:v>555800000000000</c:v>
                </c:pt>
                <c:pt idx="6">
                  <c:v>571680000000000</c:v>
                </c:pt>
                <c:pt idx="7">
                  <c:v>587560000000000</c:v>
                </c:pt>
                <c:pt idx="8">
                  <c:v>603440000000000</c:v>
                </c:pt>
                <c:pt idx="9">
                  <c:v>619320000000000</c:v>
                </c:pt>
                <c:pt idx="10">
                  <c:v>635200000000000</c:v>
                </c:pt>
                <c:pt idx="11">
                  <c:v>651080000000000</c:v>
                </c:pt>
                <c:pt idx="12">
                  <c:v>666960000000000</c:v>
                </c:pt>
                <c:pt idx="13">
                  <c:v>682840000000000</c:v>
                </c:pt>
                <c:pt idx="14">
                  <c:v>698720000000000</c:v>
                </c:pt>
                <c:pt idx="15">
                  <c:v>714600000000000</c:v>
                </c:pt>
                <c:pt idx="16">
                  <c:v>740405000000000</c:v>
                </c:pt>
                <c:pt idx="17">
                  <c:v>766210000000000</c:v>
                </c:pt>
                <c:pt idx="18">
                  <c:v>792015000000000</c:v>
                </c:pt>
                <c:pt idx="19">
                  <c:v>817820000000000</c:v>
                </c:pt>
                <c:pt idx="20">
                  <c:v>843625000000000</c:v>
                </c:pt>
                <c:pt idx="21">
                  <c:v>869430000000000</c:v>
                </c:pt>
                <c:pt idx="22">
                  <c:v>895235000000000</c:v>
                </c:pt>
                <c:pt idx="23">
                  <c:v>921040000000000</c:v>
                </c:pt>
                <c:pt idx="24">
                  <c:v>946845000000000</c:v>
                </c:pt>
                <c:pt idx="25">
                  <c:v>972650000000000</c:v>
                </c:pt>
                <c:pt idx="26">
                  <c:v>1002425000000000</c:v>
                </c:pt>
                <c:pt idx="27">
                  <c:v>1032200000000000</c:v>
                </c:pt>
                <c:pt idx="28">
                  <c:v>1061975000000000</c:v>
                </c:pt>
                <c:pt idx="29">
                  <c:v>1091750000000000</c:v>
                </c:pt>
                <c:pt idx="30">
                  <c:v>1121525000000000</c:v>
                </c:pt>
                <c:pt idx="31">
                  <c:v>1151300000000000</c:v>
                </c:pt>
                <c:pt idx="32">
                  <c:v>1181075000000000</c:v>
                </c:pt>
                <c:pt idx="33">
                  <c:v>1210850000000000</c:v>
                </c:pt>
                <c:pt idx="34">
                  <c:v>1240625000000000</c:v>
                </c:pt>
                <c:pt idx="35">
                  <c:v>1270400000000000</c:v>
                </c:pt>
              </c:numCache>
            </c:numRef>
          </c:val>
        </c:ser>
        <c:ser>
          <c:idx val="1"/>
          <c:order val="1"/>
          <c:tx>
            <c:strRef>
              <c:f>'[2]Buildings - 2050 Plan'!$A$166</c:f>
              <c:strCache>
                <c:ptCount val="1"/>
                <c:pt idx="0">
                  <c:v>LPG</c:v>
                </c:pt>
              </c:strCache>
            </c:strRef>
          </c:tx>
          <c:spPr>
            <a:solidFill>
              <a:schemeClr val="accent2"/>
            </a:solidFill>
            <a:ln>
              <a:noFill/>
            </a:ln>
            <a:effectLst/>
          </c:spPr>
          <c:cat>
            <c:strRef>
              <c:f>'[2]Buildings - 2050 Plan'!$B$163:$AK$164</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Plan'!$B$166:$AK$166</c:f>
              <c:numCache>
                <c:formatCode>0.00E+00</c:formatCode>
                <c:ptCount val="36"/>
                <c:pt idx="0">
                  <c:v>30877777777777.777</c:v>
                </c:pt>
                <c:pt idx="1">
                  <c:v>30877777777777.777</c:v>
                </c:pt>
                <c:pt idx="2">
                  <c:v>30877777777777.777</c:v>
                </c:pt>
                <c:pt idx="3">
                  <c:v>30877777777777.777</c:v>
                </c:pt>
                <c:pt idx="4">
                  <c:v>30877777777777.777</c:v>
                </c:pt>
                <c:pt idx="5">
                  <c:v>30877777777777.777</c:v>
                </c:pt>
                <c:pt idx="6">
                  <c:v>30877777777777.777</c:v>
                </c:pt>
                <c:pt idx="7">
                  <c:v>30877777777777.777</c:v>
                </c:pt>
                <c:pt idx="8">
                  <c:v>30877777777777.777</c:v>
                </c:pt>
                <c:pt idx="9">
                  <c:v>30877777777777.777</c:v>
                </c:pt>
                <c:pt idx="10">
                  <c:v>30877777777777.777</c:v>
                </c:pt>
                <c:pt idx="11">
                  <c:v>30877777777777.777</c:v>
                </c:pt>
                <c:pt idx="12">
                  <c:v>30877777777777.777</c:v>
                </c:pt>
                <c:pt idx="13">
                  <c:v>30877777777777.777</c:v>
                </c:pt>
                <c:pt idx="14">
                  <c:v>30877777777777.777</c:v>
                </c:pt>
                <c:pt idx="15">
                  <c:v>30877777777777.777</c:v>
                </c:pt>
                <c:pt idx="16">
                  <c:v>32421666666666.664</c:v>
                </c:pt>
                <c:pt idx="17">
                  <c:v>33965555555555.555</c:v>
                </c:pt>
                <c:pt idx="18">
                  <c:v>35509444444444.445</c:v>
                </c:pt>
                <c:pt idx="19">
                  <c:v>37053333333333.328</c:v>
                </c:pt>
                <c:pt idx="20">
                  <c:v>38597222222222.219</c:v>
                </c:pt>
                <c:pt idx="21">
                  <c:v>40141111111111.109</c:v>
                </c:pt>
                <c:pt idx="22">
                  <c:v>41685000000000</c:v>
                </c:pt>
                <c:pt idx="23">
                  <c:v>43228888888888.891</c:v>
                </c:pt>
                <c:pt idx="24">
                  <c:v>44772777777777.773</c:v>
                </c:pt>
                <c:pt idx="25">
                  <c:v>46316666666666.664</c:v>
                </c:pt>
                <c:pt idx="26">
                  <c:v>47860555555555.555</c:v>
                </c:pt>
                <c:pt idx="27">
                  <c:v>49404444444444.445</c:v>
                </c:pt>
                <c:pt idx="28">
                  <c:v>50948333333333.336</c:v>
                </c:pt>
                <c:pt idx="29">
                  <c:v>52492222222222.227</c:v>
                </c:pt>
                <c:pt idx="30">
                  <c:v>54036111111111.109</c:v>
                </c:pt>
                <c:pt idx="31">
                  <c:v>55580000000000</c:v>
                </c:pt>
                <c:pt idx="32">
                  <c:v>57123888888888.891</c:v>
                </c:pt>
                <c:pt idx="33">
                  <c:v>58667777777777.781</c:v>
                </c:pt>
                <c:pt idx="34">
                  <c:v>60211666666666.672</c:v>
                </c:pt>
                <c:pt idx="35">
                  <c:v>61755555555555.562</c:v>
                </c:pt>
              </c:numCache>
            </c:numRef>
          </c:val>
        </c:ser>
        <c:ser>
          <c:idx val="2"/>
          <c:order val="2"/>
          <c:tx>
            <c:strRef>
              <c:f>'[2]Buildings - 2050 Plan'!$A$167</c:f>
              <c:strCache>
                <c:ptCount val="1"/>
                <c:pt idx="0">
                  <c:v>Natural gas</c:v>
                </c:pt>
              </c:strCache>
            </c:strRef>
          </c:tx>
          <c:spPr>
            <a:solidFill>
              <a:schemeClr val="accent3"/>
            </a:solidFill>
            <a:ln>
              <a:noFill/>
            </a:ln>
            <a:effectLst/>
          </c:spPr>
          <c:cat>
            <c:strRef>
              <c:f>'[2]Buildings - 2050 Plan'!$B$163:$AK$164</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Plan'!$B$167:$AK$167</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4631666666666.668</c:v>
                </c:pt>
                <c:pt idx="17">
                  <c:v>4852222222222.2236</c:v>
                </c:pt>
                <c:pt idx="18">
                  <c:v>5072777777777.7793</c:v>
                </c:pt>
                <c:pt idx="19">
                  <c:v>5293333333333.335</c:v>
                </c:pt>
                <c:pt idx="20">
                  <c:v>5513888888888.8906</c:v>
                </c:pt>
                <c:pt idx="21">
                  <c:v>5734444444444.4453</c:v>
                </c:pt>
                <c:pt idx="22">
                  <c:v>5955000000000.001</c:v>
                </c:pt>
                <c:pt idx="23">
                  <c:v>6175555555555.5566</c:v>
                </c:pt>
                <c:pt idx="24">
                  <c:v>6396111111111.1123</c:v>
                </c:pt>
                <c:pt idx="25">
                  <c:v>6616666666666.668</c:v>
                </c:pt>
                <c:pt idx="26">
                  <c:v>6837222222222.2236</c:v>
                </c:pt>
                <c:pt idx="27">
                  <c:v>7057777777777.7793</c:v>
                </c:pt>
                <c:pt idx="28">
                  <c:v>7278333333333.334</c:v>
                </c:pt>
                <c:pt idx="29">
                  <c:v>7498888888888.8896</c:v>
                </c:pt>
                <c:pt idx="30">
                  <c:v>7719444444444.4453</c:v>
                </c:pt>
                <c:pt idx="31">
                  <c:v>7940000000000.001</c:v>
                </c:pt>
                <c:pt idx="32">
                  <c:v>8160555555555.5566</c:v>
                </c:pt>
                <c:pt idx="33">
                  <c:v>8381111111111.1113</c:v>
                </c:pt>
                <c:pt idx="34">
                  <c:v>8601666666666.667</c:v>
                </c:pt>
                <c:pt idx="35">
                  <c:v>8822222222222.2227</c:v>
                </c:pt>
              </c:numCache>
            </c:numRef>
          </c:val>
        </c:ser>
        <c:ser>
          <c:idx val="3"/>
          <c:order val="3"/>
          <c:tx>
            <c:strRef>
              <c:f>'[2]Buildings - 2050 Plan'!$A$168</c:f>
              <c:strCache>
                <c:ptCount val="1"/>
                <c:pt idx="0">
                  <c:v>Others</c:v>
                </c:pt>
              </c:strCache>
            </c:strRef>
          </c:tx>
          <c:spPr>
            <a:solidFill>
              <a:schemeClr val="accent4"/>
            </a:solidFill>
            <a:ln>
              <a:noFill/>
            </a:ln>
            <a:effectLst/>
          </c:spPr>
          <c:cat>
            <c:strRef>
              <c:f>'[2]Buildings - 2050 Plan'!$B$163:$AK$164</c:f>
              <c:strCach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strCache>
            </c:strRef>
          </c:cat>
          <c:val>
            <c:numRef>
              <c:f>'[2]Buildings - 2050 Plan'!$B$168:$AK$168</c:f>
              <c:numCache>
                <c:formatCode>0.00E+00</c:formatCode>
                <c:ptCount val="36"/>
                <c:pt idx="0">
                  <c:v>4411111111111.1123</c:v>
                </c:pt>
                <c:pt idx="1">
                  <c:v>4411111111111.1123</c:v>
                </c:pt>
                <c:pt idx="2">
                  <c:v>4411111111111.1123</c:v>
                </c:pt>
                <c:pt idx="3">
                  <c:v>4411111111111.1123</c:v>
                </c:pt>
                <c:pt idx="4">
                  <c:v>4411111111111.1123</c:v>
                </c:pt>
                <c:pt idx="5">
                  <c:v>4411111111111.1123</c:v>
                </c:pt>
                <c:pt idx="6">
                  <c:v>4411111111111.1123</c:v>
                </c:pt>
                <c:pt idx="7">
                  <c:v>4411111111111.1123</c:v>
                </c:pt>
                <c:pt idx="8">
                  <c:v>4411111111111.1123</c:v>
                </c:pt>
                <c:pt idx="9">
                  <c:v>4411111111111.1123</c:v>
                </c:pt>
                <c:pt idx="10">
                  <c:v>4411111111111.1123</c:v>
                </c:pt>
                <c:pt idx="11">
                  <c:v>4411111111111.1123</c:v>
                </c:pt>
                <c:pt idx="12">
                  <c:v>4411111111111.1123</c:v>
                </c:pt>
                <c:pt idx="13">
                  <c:v>4411111111111.1123</c:v>
                </c:pt>
                <c:pt idx="14">
                  <c:v>4411111111111.1123</c:v>
                </c:pt>
                <c:pt idx="15">
                  <c:v>4411111111111.1123</c:v>
                </c:pt>
                <c:pt idx="16">
                  <c:v>4631666666666.668</c:v>
                </c:pt>
                <c:pt idx="17">
                  <c:v>4852222222222.2236</c:v>
                </c:pt>
                <c:pt idx="18">
                  <c:v>5072777777777.7793</c:v>
                </c:pt>
                <c:pt idx="19">
                  <c:v>5293333333333.335</c:v>
                </c:pt>
                <c:pt idx="20">
                  <c:v>5513888888888.8906</c:v>
                </c:pt>
                <c:pt idx="21">
                  <c:v>5734444444444.4453</c:v>
                </c:pt>
                <c:pt idx="22">
                  <c:v>5955000000000.001</c:v>
                </c:pt>
                <c:pt idx="23">
                  <c:v>6175555555555.5566</c:v>
                </c:pt>
                <c:pt idx="24">
                  <c:v>6396111111111.1123</c:v>
                </c:pt>
                <c:pt idx="25">
                  <c:v>6616666666666.668</c:v>
                </c:pt>
                <c:pt idx="26">
                  <c:v>6837222222222.2236</c:v>
                </c:pt>
                <c:pt idx="27">
                  <c:v>7057777777777.7793</c:v>
                </c:pt>
                <c:pt idx="28">
                  <c:v>7278333333333.334</c:v>
                </c:pt>
                <c:pt idx="29">
                  <c:v>7498888888888.8896</c:v>
                </c:pt>
                <c:pt idx="30">
                  <c:v>7719444444444.4453</c:v>
                </c:pt>
                <c:pt idx="31">
                  <c:v>7940000000000.001</c:v>
                </c:pt>
                <c:pt idx="32">
                  <c:v>8160555555555.5566</c:v>
                </c:pt>
                <c:pt idx="33">
                  <c:v>8381111111111.1113</c:v>
                </c:pt>
                <c:pt idx="34">
                  <c:v>8601666666666.667</c:v>
                </c:pt>
                <c:pt idx="35">
                  <c:v>8822222222222.2227</c:v>
                </c:pt>
              </c:numCache>
            </c:numRef>
          </c:val>
        </c:ser>
        <c:dLbls>
          <c:showLegendKey val="0"/>
          <c:showVal val="0"/>
          <c:showCatName val="0"/>
          <c:showSerName val="0"/>
          <c:showPercent val="0"/>
          <c:showBubbleSize val="0"/>
        </c:dLbls>
        <c:axId val="-1721755472"/>
        <c:axId val="-1721757648"/>
      </c:areaChart>
      <c:catAx>
        <c:axId val="-1721755472"/>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Time (Year)</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721757648"/>
        <c:crosses val="autoZero"/>
        <c:auto val="1"/>
        <c:lblAlgn val="ctr"/>
        <c:lblOffset val="100"/>
        <c:noMultiLvlLbl val="0"/>
      </c:catAx>
      <c:valAx>
        <c:axId val="-1721757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r>
                  <a:rPr lang="en-US"/>
                  <a:t>BTU</a:t>
                </a:r>
              </a:p>
            </c:rich>
          </c:tx>
          <c:layout>
            <c:manualLayout>
              <c:xMode val="edge"/>
              <c:yMode val="edge"/>
              <c:x val="5.1046452271567124E-3"/>
              <c:y val="0.2951079031787693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Garamond" panose="02020404030301010803" pitchFamily="18" charset="0"/>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crossAx val="-17217554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Garamond" panose="02020404030301010803" pitchFamily="18" charset="0"/>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9.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chart" Target="../charts/chart3.xml"/><Relationship Id="rId9"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image" Target="../media/image9.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chart" Target="../charts/chart9.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28575</xdr:rowOff>
    </xdr:from>
    <xdr:ext cx="6267450" cy="4067175"/>
    <xdr:pic>
      <xdr:nvPicPr>
        <xdr:cNvPr id="2" name="image1.png">
          <a:extLst>
            <a:ext uri="{FF2B5EF4-FFF2-40B4-BE49-F238E27FC236}">
              <a16:creationId xmlns="" xmlns:a16="http://schemas.microsoft.com/office/drawing/2014/main" id="{FF45F368-0190-4354-9350-7355D6BA19C2}"/>
            </a:ext>
          </a:extLst>
        </xdr:cNvPr>
        <xdr:cNvPicPr preferRelativeResize="0"/>
      </xdr:nvPicPr>
      <xdr:blipFill>
        <a:blip xmlns:r="http://schemas.openxmlformats.org/officeDocument/2006/relationships" r:embed="rId1" cstate="print"/>
        <a:stretch>
          <a:fillRect/>
        </a:stretch>
      </xdr:blipFill>
      <xdr:spPr>
        <a:xfrm>
          <a:off x="0" y="1080135"/>
          <a:ext cx="6267450" cy="40671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5</xdr:row>
      <xdr:rowOff>38100</xdr:rowOff>
    </xdr:from>
    <xdr:ext cx="6153150" cy="3581400"/>
    <xdr:pic>
      <xdr:nvPicPr>
        <xdr:cNvPr id="2" name="image3.png">
          <a:extLst>
            <a:ext uri="{FF2B5EF4-FFF2-40B4-BE49-F238E27FC236}">
              <a16:creationId xmlns="" xmlns:a16="http://schemas.microsoft.com/office/drawing/2014/main" id="{99F308D7-E919-4C58-9290-A66298276C6A}"/>
            </a:ext>
          </a:extLst>
        </xdr:cNvPr>
        <xdr:cNvPicPr preferRelativeResize="0"/>
      </xdr:nvPicPr>
      <xdr:blipFill>
        <a:blip xmlns:r="http://schemas.openxmlformats.org/officeDocument/2006/relationships" r:embed="rId1" cstate="print"/>
        <a:stretch>
          <a:fillRect/>
        </a:stretch>
      </xdr:blipFill>
      <xdr:spPr>
        <a:xfrm>
          <a:off x="0" y="914400"/>
          <a:ext cx="6153150" cy="35814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6</xdr:row>
      <xdr:rowOff>0</xdr:rowOff>
    </xdr:from>
    <xdr:ext cx="5029200" cy="3895725"/>
    <xdr:pic>
      <xdr:nvPicPr>
        <xdr:cNvPr id="2" name="image4.png">
          <a:extLst>
            <a:ext uri="{FF2B5EF4-FFF2-40B4-BE49-F238E27FC236}">
              <a16:creationId xmlns="" xmlns:a16="http://schemas.microsoft.com/office/drawing/2014/main" id="{AAAA7B97-2B6A-42EA-B6F4-F1C140EBE5ED}"/>
            </a:ext>
          </a:extLst>
        </xdr:cNvPr>
        <xdr:cNvPicPr preferRelativeResize="0"/>
      </xdr:nvPicPr>
      <xdr:blipFill>
        <a:blip xmlns:r="http://schemas.openxmlformats.org/officeDocument/2006/relationships" r:embed="rId1" cstate="print"/>
        <a:stretch>
          <a:fillRect/>
        </a:stretch>
      </xdr:blipFill>
      <xdr:spPr>
        <a:xfrm>
          <a:off x="0" y="1051560"/>
          <a:ext cx="5029200" cy="3895725"/>
        </a:xfrm>
        <a:prstGeom prst="rect">
          <a:avLst/>
        </a:prstGeom>
        <a:noFill/>
      </xdr:spPr>
    </xdr:pic>
    <xdr:clientData fLocksWithSheet="0"/>
  </xdr:oneCellAnchor>
  <xdr:oneCellAnchor>
    <xdr:from>
      <xdr:col>7</xdr:col>
      <xdr:colOff>85725</xdr:colOff>
      <xdr:row>6</xdr:row>
      <xdr:rowOff>57150</xdr:rowOff>
    </xdr:from>
    <xdr:ext cx="5724525" cy="3981450"/>
    <xdr:pic>
      <xdr:nvPicPr>
        <xdr:cNvPr id="3" name="image2.png">
          <a:extLst>
            <a:ext uri="{FF2B5EF4-FFF2-40B4-BE49-F238E27FC236}">
              <a16:creationId xmlns="" xmlns:a16="http://schemas.microsoft.com/office/drawing/2014/main" id="{B64C4DC7-EA8C-4829-A793-A427219AF286}"/>
            </a:ext>
          </a:extLst>
        </xdr:cNvPr>
        <xdr:cNvPicPr preferRelativeResize="0"/>
      </xdr:nvPicPr>
      <xdr:blipFill>
        <a:blip xmlns:r="http://schemas.openxmlformats.org/officeDocument/2006/relationships" r:embed="rId2" cstate="print"/>
        <a:stretch>
          <a:fillRect/>
        </a:stretch>
      </xdr:blipFill>
      <xdr:spPr>
        <a:xfrm>
          <a:off x="6806565" y="1108710"/>
          <a:ext cx="5724525" cy="398145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6</xdr:row>
      <xdr:rowOff>104775</xdr:rowOff>
    </xdr:from>
    <xdr:ext cx="5457825" cy="3429000"/>
    <xdr:pic>
      <xdr:nvPicPr>
        <xdr:cNvPr id="2" name="image6.png">
          <a:extLst>
            <a:ext uri="{FF2B5EF4-FFF2-40B4-BE49-F238E27FC236}">
              <a16:creationId xmlns="" xmlns:a16="http://schemas.microsoft.com/office/drawing/2014/main" id="{41CA41C4-A1D8-4FDB-9551-B8E5291B37F9}"/>
            </a:ext>
          </a:extLst>
        </xdr:cNvPr>
        <xdr:cNvPicPr preferRelativeResize="0"/>
      </xdr:nvPicPr>
      <xdr:blipFill>
        <a:blip xmlns:r="http://schemas.openxmlformats.org/officeDocument/2006/relationships" r:embed="rId1" cstate="print"/>
        <a:stretch>
          <a:fillRect/>
        </a:stretch>
      </xdr:blipFill>
      <xdr:spPr>
        <a:xfrm>
          <a:off x="0" y="1156335"/>
          <a:ext cx="5457825" cy="34290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8</xdr:row>
      <xdr:rowOff>123825</xdr:rowOff>
    </xdr:from>
    <xdr:ext cx="6029325" cy="3905250"/>
    <xdr:pic>
      <xdr:nvPicPr>
        <xdr:cNvPr id="2" name="image5.png" title="Image">
          <a:extLst>
            <a:ext uri="{FF2B5EF4-FFF2-40B4-BE49-F238E27FC236}">
              <a16:creationId xmlns="" xmlns:a16="http://schemas.microsoft.com/office/drawing/2014/main" id="{3E2020E9-3857-413F-9430-88BD10E32D01}"/>
            </a:ext>
          </a:extLst>
        </xdr:cNvPr>
        <xdr:cNvPicPr preferRelativeResize="0"/>
      </xdr:nvPicPr>
      <xdr:blipFill>
        <a:blip xmlns:r="http://schemas.openxmlformats.org/officeDocument/2006/relationships" r:embed="rId1" cstate="print"/>
        <a:stretch>
          <a:fillRect/>
        </a:stretch>
      </xdr:blipFill>
      <xdr:spPr>
        <a:xfrm>
          <a:off x="0" y="1525905"/>
          <a:ext cx="6029325" cy="390525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762000</xdr:colOff>
      <xdr:row>6</xdr:row>
      <xdr:rowOff>38100</xdr:rowOff>
    </xdr:from>
    <xdr:ext cx="5981700" cy="3724275"/>
    <xdr:pic>
      <xdr:nvPicPr>
        <xdr:cNvPr id="2" name="image7.png">
          <a:extLst>
            <a:ext uri="{FF2B5EF4-FFF2-40B4-BE49-F238E27FC236}">
              <a16:creationId xmlns="" xmlns:a16="http://schemas.microsoft.com/office/drawing/2014/main" id="{4F5B0D80-0088-432B-B719-CFD318E570A1}"/>
            </a:ext>
          </a:extLst>
        </xdr:cNvPr>
        <xdr:cNvPicPr preferRelativeResize="0"/>
      </xdr:nvPicPr>
      <xdr:blipFill>
        <a:blip xmlns:r="http://schemas.openxmlformats.org/officeDocument/2006/relationships" r:embed="rId1" cstate="print"/>
        <a:stretch>
          <a:fillRect/>
        </a:stretch>
      </xdr:blipFill>
      <xdr:spPr>
        <a:xfrm>
          <a:off x="7482840" y="1089660"/>
          <a:ext cx="5981700" cy="3724275"/>
        </a:xfrm>
        <a:prstGeom prst="rect">
          <a:avLst/>
        </a:prstGeom>
        <a:noFill/>
      </xdr:spPr>
    </xdr:pic>
    <xdr:clientData fLocksWithSheet="0"/>
  </xdr:oneCellAnchor>
  <xdr:oneCellAnchor>
    <xdr:from>
      <xdr:col>0</xdr:col>
      <xdr:colOff>0</xdr:colOff>
      <xdr:row>6</xdr:row>
      <xdr:rowOff>133350</xdr:rowOff>
    </xdr:from>
    <xdr:ext cx="5886450" cy="3200400"/>
    <xdr:pic>
      <xdr:nvPicPr>
        <xdr:cNvPr id="3" name="image8.png">
          <a:extLst>
            <a:ext uri="{FF2B5EF4-FFF2-40B4-BE49-F238E27FC236}">
              <a16:creationId xmlns="" xmlns:a16="http://schemas.microsoft.com/office/drawing/2014/main" id="{A9B3F99F-3C92-4C7B-A5DA-3C827C4DF2C5}"/>
            </a:ext>
          </a:extLst>
        </xdr:cNvPr>
        <xdr:cNvPicPr preferRelativeResize="0"/>
      </xdr:nvPicPr>
      <xdr:blipFill>
        <a:blip xmlns:r="http://schemas.openxmlformats.org/officeDocument/2006/relationships" r:embed="rId2" cstate="print"/>
        <a:stretch>
          <a:fillRect/>
        </a:stretch>
      </xdr:blipFill>
      <xdr:spPr>
        <a:xfrm>
          <a:off x="0" y="1184910"/>
          <a:ext cx="5886450" cy="320040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8</xdr:row>
      <xdr:rowOff>0</xdr:rowOff>
    </xdr:from>
    <xdr:ext cx="5981700" cy="3724275"/>
    <xdr:pic>
      <xdr:nvPicPr>
        <xdr:cNvPr id="2" name="image7.png">
          <a:extLst>
            <a:ext uri="{FF2B5EF4-FFF2-40B4-BE49-F238E27FC236}">
              <a16:creationId xmlns="" xmlns:a16="http://schemas.microsoft.com/office/drawing/2014/main" id="{2A524706-67CD-4418-AF75-191DD23EA3C8}"/>
            </a:ext>
          </a:extLst>
        </xdr:cNvPr>
        <xdr:cNvPicPr preferRelativeResize="0"/>
      </xdr:nvPicPr>
      <xdr:blipFill>
        <a:blip xmlns:r="http://schemas.openxmlformats.org/officeDocument/2006/relationships" r:embed="rId1" cstate="print"/>
        <a:stretch>
          <a:fillRect/>
        </a:stretch>
      </xdr:blipFill>
      <xdr:spPr>
        <a:xfrm>
          <a:off x="0" y="1402080"/>
          <a:ext cx="5981700" cy="372427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6</xdr:row>
      <xdr:rowOff>123825</xdr:rowOff>
    </xdr:from>
    <xdr:ext cx="6029325" cy="3905250"/>
    <xdr:pic>
      <xdr:nvPicPr>
        <xdr:cNvPr id="2" name="image5.png">
          <a:extLst>
            <a:ext uri="{FF2B5EF4-FFF2-40B4-BE49-F238E27FC236}">
              <a16:creationId xmlns="" xmlns:a16="http://schemas.microsoft.com/office/drawing/2014/main" id="{B7340B6F-133F-4BF5-8FEB-44FDAE30ABFF}"/>
            </a:ext>
          </a:extLst>
        </xdr:cNvPr>
        <xdr:cNvPicPr preferRelativeResize="0"/>
      </xdr:nvPicPr>
      <xdr:blipFill>
        <a:blip xmlns:r="http://schemas.openxmlformats.org/officeDocument/2006/relationships" r:embed="rId1" cstate="print"/>
        <a:stretch>
          <a:fillRect/>
        </a:stretch>
      </xdr:blipFill>
      <xdr:spPr>
        <a:xfrm>
          <a:off x="0" y="1175385"/>
          <a:ext cx="6029325" cy="390525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twoCellAnchor editAs="oneCell">
    <xdr:from>
      <xdr:col>5</xdr:col>
      <xdr:colOff>161924</xdr:colOff>
      <xdr:row>0</xdr:row>
      <xdr:rowOff>47626</xdr:rowOff>
    </xdr:from>
    <xdr:to>
      <xdr:col>13</xdr:col>
      <xdr:colOff>9525</xdr:colOff>
      <xdr:row>20</xdr:row>
      <xdr:rowOff>57150</xdr:rowOff>
    </xdr:to>
    <xdr:pic>
      <xdr:nvPicPr>
        <xdr:cNvPr id="2" name="Imag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38874" y="47626"/>
          <a:ext cx="5943601" cy="3895724"/>
        </a:xfrm>
        <a:prstGeom prst="rect">
          <a:avLst/>
        </a:prstGeom>
      </xdr:spPr>
    </xdr:pic>
    <xdr:clientData/>
  </xdr:twoCellAnchor>
  <xdr:twoCellAnchor>
    <xdr:from>
      <xdr:col>0</xdr:col>
      <xdr:colOff>0</xdr:colOff>
      <xdr:row>100</xdr:row>
      <xdr:rowOff>109537</xdr:rowOff>
    </xdr:from>
    <xdr:to>
      <xdr:col>11</xdr:col>
      <xdr:colOff>266700</xdr:colOff>
      <xdr:row>114</xdr:row>
      <xdr:rowOff>4762</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114</xdr:row>
      <xdr:rowOff>14287</xdr:rowOff>
    </xdr:from>
    <xdr:to>
      <xdr:col>11</xdr:col>
      <xdr:colOff>295274</xdr:colOff>
      <xdr:row>128</xdr:row>
      <xdr:rowOff>14287</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128</xdr:row>
      <xdr:rowOff>185737</xdr:rowOff>
    </xdr:from>
    <xdr:to>
      <xdr:col>11</xdr:col>
      <xdr:colOff>276224</xdr:colOff>
      <xdr:row>142</xdr:row>
      <xdr:rowOff>185737</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123825</xdr:colOff>
      <xdr:row>0</xdr:row>
      <xdr:rowOff>0</xdr:rowOff>
    </xdr:from>
    <xdr:to>
      <xdr:col>20</xdr:col>
      <xdr:colOff>305570</xdr:colOff>
      <xdr:row>21</xdr:row>
      <xdr:rowOff>133350</xdr:rowOff>
    </xdr:to>
    <xdr:pic>
      <xdr:nvPicPr>
        <xdr:cNvPr id="6" name="Imag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296775" y="0"/>
          <a:ext cx="5515745" cy="4210050"/>
        </a:xfrm>
        <a:prstGeom prst="rect">
          <a:avLst/>
        </a:prstGeom>
      </xdr:spPr>
    </xdr:pic>
    <xdr:clientData/>
  </xdr:twoCellAnchor>
  <xdr:twoCellAnchor editAs="oneCell">
    <xdr:from>
      <xdr:col>20</xdr:col>
      <xdr:colOff>381001</xdr:colOff>
      <xdr:row>0</xdr:row>
      <xdr:rowOff>38099</xdr:rowOff>
    </xdr:from>
    <xdr:to>
      <xdr:col>27</xdr:col>
      <xdr:colOff>76201</xdr:colOff>
      <xdr:row>22</xdr:row>
      <xdr:rowOff>171450</xdr:rowOff>
    </xdr:to>
    <xdr:pic>
      <xdr:nvPicPr>
        <xdr:cNvPr id="7" name="Image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887951" y="38099"/>
          <a:ext cx="5029200" cy="4400551"/>
        </a:xfrm>
        <a:prstGeom prst="rect">
          <a:avLst/>
        </a:prstGeom>
      </xdr:spPr>
    </xdr:pic>
    <xdr:clientData/>
  </xdr:twoCellAnchor>
  <xdr:twoCellAnchor>
    <xdr:from>
      <xdr:col>0</xdr:col>
      <xdr:colOff>28575</xdr:colOff>
      <xdr:row>170</xdr:row>
      <xdr:rowOff>71437</xdr:rowOff>
    </xdr:from>
    <xdr:to>
      <xdr:col>11</xdr:col>
      <xdr:colOff>457200</xdr:colOff>
      <xdr:row>184</xdr:row>
      <xdr:rowOff>147637</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28575</xdr:colOff>
      <xdr:row>185</xdr:row>
      <xdr:rowOff>166687</xdr:rowOff>
    </xdr:from>
    <xdr:to>
      <xdr:col>11</xdr:col>
      <xdr:colOff>504825</xdr:colOff>
      <xdr:row>200</xdr:row>
      <xdr:rowOff>52387</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201</xdr:row>
      <xdr:rowOff>23812</xdr:rowOff>
    </xdr:from>
    <xdr:to>
      <xdr:col>11</xdr:col>
      <xdr:colOff>514350</xdr:colOff>
      <xdr:row>215</xdr:row>
      <xdr:rowOff>100012</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742951</xdr:colOff>
      <xdr:row>0</xdr:row>
      <xdr:rowOff>9525</xdr:rowOff>
    </xdr:from>
    <xdr:to>
      <xdr:col>15</xdr:col>
      <xdr:colOff>342901</xdr:colOff>
      <xdr:row>14</xdr:row>
      <xdr:rowOff>180975</xdr:rowOff>
    </xdr:to>
    <xdr:pic>
      <xdr:nvPicPr>
        <xdr:cNvPr id="2" name="Imag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39301" y="9525"/>
          <a:ext cx="4743450" cy="2838450"/>
        </a:xfrm>
        <a:prstGeom prst="rect">
          <a:avLst/>
        </a:prstGeom>
      </xdr:spPr>
    </xdr:pic>
    <xdr:clientData/>
  </xdr:twoCellAnchor>
  <xdr:twoCellAnchor editAs="oneCell">
    <xdr:from>
      <xdr:col>16</xdr:col>
      <xdr:colOff>123825</xdr:colOff>
      <xdr:row>0</xdr:row>
      <xdr:rowOff>0</xdr:rowOff>
    </xdr:from>
    <xdr:to>
      <xdr:col>21</xdr:col>
      <xdr:colOff>285750</xdr:colOff>
      <xdr:row>15</xdr:row>
      <xdr:rowOff>47625</xdr:rowOff>
    </xdr:to>
    <xdr:pic>
      <xdr:nvPicPr>
        <xdr:cNvPr id="3" name="Imag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54175" y="0"/>
          <a:ext cx="4448175" cy="2905125"/>
        </a:xfrm>
        <a:prstGeom prst="rect">
          <a:avLst/>
        </a:prstGeom>
      </xdr:spPr>
    </xdr:pic>
    <xdr:clientData/>
  </xdr:twoCellAnchor>
  <xdr:twoCellAnchor editAs="oneCell">
    <xdr:from>
      <xdr:col>9</xdr:col>
      <xdr:colOff>742952</xdr:colOff>
      <xdr:row>14</xdr:row>
      <xdr:rowOff>9525</xdr:rowOff>
    </xdr:from>
    <xdr:to>
      <xdr:col>15</xdr:col>
      <xdr:colOff>409575</xdr:colOff>
      <xdr:row>30</xdr:row>
      <xdr:rowOff>57150</xdr:rowOff>
    </xdr:to>
    <xdr:pic>
      <xdr:nvPicPr>
        <xdr:cNvPr id="4" name="Imag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9302" y="2828925"/>
          <a:ext cx="4810123" cy="3095625"/>
        </a:xfrm>
        <a:prstGeom prst="rect">
          <a:avLst/>
        </a:prstGeom>
      </xdr:spPr>
    </xdr:pic>
    <xdr:clientData/>
  </xdr:twoCellAnchor>
  <xdr:twoCellAnchor editAs="oneCell">
    <xdr:from>
      <xdr:col>16</xdr:col>
      <xdr:colOff>200028</xdr:colOff>
      <xdr:row>14</xdr:row>
      <xdr:rowOff>104776</xdr:rowOff>
    </xdr:from>
    <xdr:to>
      <xdr:col>21</xdr:col>
      <xdr:colOff>276225</xdr:colOff>
      <xdr:row>30</xdr:row>
      <xdr:rowOff>66676</xdr:rowOff>
    </xdr:to>
    <xdr:pic>
      <xdr:nvPicPr>
        <xdr:cNvPr id="5" name="Imag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430378" y="2924176"/>
          <a:ext cx="4362447" cy="30099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161924</xdr:colOff>
      <xdr:row>0</xdr:row>
      <xdr:rowOff>47626</xdr:rowOff>
    </xdr:from>
    <xdr:to>
      <xdr:col>13</xdr:col>
      <xdr:colOff>9525</xdr:colOff>
      <xdr:row>20</xdr:row>
      <xdr:rowOff>133350</xdr:rowOff>
    </xdr:to>
    <xdr:pic>
      <xdr:nvPicPr>
        <xdr:cNvPr id="2" name="Imag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38874" y="47626"/>
          <a:ext cx="5943601" cy="3895724"/>
        </a:xfrm>
        <a:prstGeom prst="rect">
          <a:avLst/>
        </a:prstGeom>
      </xdr:spPr>
    </xdr:pic>
    <xdr:clientData/>
  </xdr:twoCellAnchor>
  <xdr:twoCellAnchor>
    <xdr:from>
      <xdr:col>0</xdr:col>
      <xdr:colOff>0</xdr:colOff>
      <xdr:row>100</xdr:row>
      <xdr:rowOff>109537</xdr:rowOff>
    </xdr:from>
    <xdr:to>
      <xdr:col>11</xdr:col>
      <xdr:colOff>266700</xdr:colOff>
      <xdr:row>114</xdr:row>
      <xdr:rowOff>4762</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114</xdr:row>
      <xdr:rowOff>14287</xdr:rowOff>
    </xdr:from>
    <xdr:to>
      <xdr:col>11</xdr:col>
      <xdr:colOff>295274</xdr:colOff>
      <xdr:row>128</xdr:row>
      <xdr:rowOff>14287</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128</xdr:row>
      <xdr:rowOff>185737</xdr:rowOff>
    </xdr:from>
    <xdr:to>
      <xdr:col>11</xdr:col>
      <xdr:colOff>276224</xdr:colOff>
      <xdr:row>142</xdr:row>
      <xdr:rowOff>185737</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123825</xdr:colOff>
      <xdr:row>0</xdr:row>
      <xdr:rowOff>0</xdr:rowOff>
    </xdr:from>
    <xdr:to>
      <xdr:col>20</xdr:col>
      <xdr:colOff>305570</xdr:colOff>
      <xdr:row>22</xdr:row>
      <xdr:rowOff>19050</xdr:rowOff>
    </xdr:to>
    <xdr:pic>
      <xdr:nvPicPr>
        <xdr:cNvPr id="6" name="Imag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296775" y="0"/>
          <a:ext cx="5515745" cy="4210050"/>
        </a:xfrm>
        <a:prstGeom prst="rect">
          <a:avLst/>
        </a:prstGeom>
      </xdr:spPr>
    </xdr:pic>
    <xdr:clientData/>
  </xdr:twoCellAnchor>
  <xdr:twoCellAnchor editAs="oneCell">
    <xdr:from>
      <xdr:col>20</xdr:col>
      <xdr:colOff>381001</xdr:colOff>
      <xdr:row>0</xdr:row>
      <xdr:rowOff>38099</xdr:rowOff>
    </xdr:from>
    <xdr:to>
      <xdr:col>27</xdr:col>
      <xdr:colOff>76201</xdr:colOff>
      <xdr:row>23</xdr:row>
      <xdr:rowOff>57150</xdr:rowOff>
    </xdr:to>
    <xdr:pic>
      <xdr:nvPicPr>
        <xdr:cNvPr id="7" name="Image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887951" y="38099"/>
          <a:ext cx="5029200" cy="4400551"/>
        </a:xfrm>
        <a:prstGeom prst="rect">
          <a:avLst/>
        </a:prstGeom>
      </xdr:spPr>
    </xdr:pic>
    <xdr:clientData/>
  </xdr:twoCellAnchor>
  <xdr:twoCellAnchor>
    <xdr:from>
      <xdr:col>0</xdr:col>
      <xdr:colOff>28575</xdr:colOff>
      <xdr:row>170</xdr:row>
      <xdr:rowOff>71437</xdr:rowOff>
    </xdr:from>
    <xdr:to>
      <xdr:col>11</xdr:col>
      <xdr:colOff>457200</xdr:colOff>
      <xdr:row>184</xdr:row>
      <xdr:rowOff>147637</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28575</xdr:colOff>
      <xdr:row>185</xdr:row>
      <xdr:rowOff>166687</xdr:rowOff>
    </xdr:from>
    <xdr:to>
      <xdr:col>11</xdr:col>
      <xdr:colOff>504825</xdr:colOff>
      <xdr:row>200</xdr:row>
      <xdr:rowOff>52387</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201</xdr:row>
      <xdr:rowOff>23812</xdr:rowOff>
    </xdr:from>
    <xdr:to>
      <xdr:col>11</xdr:col>
      <xdr:colOff>514350</xdr:colOff>
      <xdr:row>215</xdr:row>
      <xdr:rowOff>100012</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aido/Desktop/PNE%20Projections%20-%20Fuel%20Use%20by%20Sec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Data-EPS"/>
      <sheetName val="EPE Industrial Fuel Use"/>
      <sheetName val="Industry - 2050 Plan"/>
      <sheetName val="Buildings - 2050 Plan"/>
      <sheetName val="EPE Buildings Fuel Use"/>
      <sheetName val="Transport - 2050 Plan"/>
      <sheetName val="EPE Transport Fuel Use"/>
    </sheetNames>
    <sheetDataSet>
      <sheetData sheetId="0"/>
      <sheetData sheetId="1"/>
      <sheetData sheetId="2"/>
      <sheetData sheetId="3"/>
      <sheetData sheetId="4">
        <row r="10">
          <cell r="D10">
            <v>26</v>
          </cell>
        </row>
        <row r="80">
          <cell r="B80">
            <v>2015</v>
          </cell>
          <cell r="C80">
            <v>2016</v>
          </cell>
          <cell r="D80">
            <v>2017</v>
          </cell>
          <cell r="E80">
            <v>2018</v>
          </cell>
          <cell r="F80">
            <v>2019</v>
          </cell>
          <cell r="G80">
            <v>2020</v>
          </cell>
          <cell r="H80">
            <v>2021</v>
          </cell>
          <cell r="I80">
            <v>2022</v>
          </cell>
          <cell r="J80">
            <v>2023</v>
          </cell>
          <cell r="K80">
            <v>2024</v>
          </cell>
          <cell r="L80">
            <v>2025</v>
          </cell>
          <cell r="M80">
            <v>2026</v>
          </cell>
          <cell r="N80">
            <v>2027</v>
          </cell>
          <cell r="O80">
            <v>2028</v>
          </cell>
          <cell r="P80">
            <v>2029</v>
          </cell>
          <cell r="Q80">
            <v>2030</v>
          </cell>
          <cell r="R80">
            <v>2031</v>
          </cell>
          <cell r="S80">
            <v>2032</v>
          </cell>
          <cell r="T80">
            <v>2033</v>
          </cell>
          <cell r="U80">
            <v>2034</v>
          </cell>
          <cell r="V80">
            <v>2035</v>
          </cell>
          <cell r="W80">
            <v>2036</v>
          </cell>
          <cell r="X80">
            <v>2037</v>
          </cell>
          <cell r="Y80">
            <v>2038</v>
          </cell>
          <cell r="Z80">
            <v>2039</v>
          </cell>
          <cell r="AA80">
            <v>2040</v>
          </cell>
          <cell r="AB80">
            <v>2041</v>
          </cell>
          <cell r="AC80">
            <v>2042</v>
          </cell>
          <cell r="AD80">
            <v>2043</v>
          </cell>
          <cell r="AE80">
            <v>2044</v>
          </cell>
          <cell r="AF80">
            <v>2045</v>
          </cell>
          <cell r="AG80">
            <v>2046</v>
          </cell>
          <cell r="AH80">
            <v>2047</v>
          </cell>
          <cell r="AI80">
            <v>2048</v>
          </cell>
          <cell r="AJ80">
            <v>2049</v>
          </cell>
          <cell r="AK80">
            <v>2050</v>
          </cell>
        </row>
        <row r="81">
          <cell r="A81" t="str">
            <v>Electricity</v>
          </cell>
          <cell r="B81">
            <v>436700000000000</v>
          </cell>
          <cell r="C81">
            <v>449933333333333.31</v>
          </cell>
          <cell r="D81">
            <v>463166666666666.69</v>
          </cell>
          <cell r="E81">
            <v>476400000000000</v>
          </cell>
          <cell r="F81">
            <v>489633333333333.31</v>
          </cell>
          <cell r="G81">
            <v>502866666666666.69</v>
          </cell>
          <cell r="H81">
            <v>516100000000000</v>
          </cell>
          <cell r="I81">
            <v>529333333333333.37</v>
          </cell>
          <cell r="J81">
            <v>542566666666666.69</v>
          </cell>
          <cell r="K81">
            <v>555800000000000</v>
          </cell>
          <cell r="L81">
            <v>569033333333333.37</v>
          </cell>
          <cell r="M81">
            <v>582266666666666.75</v>
          </cell>
          <cell r="N81">
            <v>595500000000000</v>
          </cell>
          <cell r="O81">
            <v>608733333333333.37</v>
          </cell>
          <cell r="P81">
            <v>621966666666666.75</v>
          </cell>
          <cell r="Q81">
            <v>635200000000000</v>
          </cell>
          <cell r="R81">
            <v>655050000000000</v>
          </cell>
          <cell r="S81">
            <v>674900000000000</v>
          </cell>
          <cell r="T81">
            <v>694750000000000</v>
          </cell>
          <cell r="U81">
            <v>714600000000000</v>
          </cell>
          <cell r="V81">
            <v>734450000000000</v>
          </cell>
          <cell r="W81">
            <v>754300000000000</v>
          </cell>
          <cell r="X81">
            <v>774150000000000</v>
          </cell>
          <cell r="Y81">
            <v>794000000000000</v>
          </cell>
          <cell r="Z81">
            <v>813850000000000</v>
          </cell>
          <cell r="AA81">
            <v>833700000000000</v>
          </cell>
          <cell r="AB81">
            <v>845610000000000</v>
          </cell>
          <cell r="AC81">
            <v>857520000000000</v>
          </cell>
          <cell r="AD81">
            <v>869430000000000</v>
          </cell>
          <cell r="AE81">
            <v>881340000000000</v>
          </cell>
          <cell r="AF81">
            <v>893250000000000</v>
          </cell>
          <cell r="AG81">
            <v>905160000000000</v>
          </cell>
          <cell r="AH81">
            <v>917070000000000</v>
          </cell>
          <cell r="AI81">
            <v>928980000000000</v>
          </cell>
          <cell r="AJ81">
            <v>940890000000000</v>
          </cell>
          <cell r="AK81">
            <v>952800000000000</v>
          </cell>
        </row>
        <row r="82">
          <cell r="A82" t="str">
            <v>LPG propane or butane</v>
          </cell>
          <cell r="B82">
            <v>277900000000000</v>
          </cell>
          <cell r="C82">
            <v>280546666666666.66</v>
          </cell>
          <cell r="D82">
            <v>283193333333333.31</v>
          </cell>
          <cell r="E82">
            <v>285840000000000</v>
          </cell>
          <cell r="F82">
            <v>288486666666666.69</v>
          </cell>
          <cell r="G82">
            <v>291133333333333.31</v>
          </cell>
          <cell r="H82">
            <v>293780000000000</v>
          </cell>
          <cell r="I82">
            <v>296426666666666.69</v>
          </cell>
          <cell r="J82">
            <v>299073333333333.31</v>
          </cell>
          <cell r="K82">
            <v>301720000000000</v>
          </cell>
          <cell r="L82">
            <v>304366666666666.69</v>
          </cell>
          <cell r="M82">
            <v>307013333333333.31</v>
          </cell>
          <cell r="N82">
            <v>309660000000000</v>
          </cell>
          <cell r="O82">
            <v>312306666666666.69</v>
          </cell>
          <cell r="P82">
            <v>314953333333333.31</v>
          </cell>
          <cell r="Q82">
            <v>317600000000000</v>
          </cell>
          <cell r="R82">
            <v>317600000000000</v>
          </cell>
          <cell r="S82">
            <v>317600000000000</v>
          </cell>
          <cell r="T82">
            <v>317600000000000</v>
          </cell>
          <cell r="U82">
            <v>317600000000000</v>
          </cell>
          <cell r="V82">
            <v>317600000000000</v>
          </cell>
          <cell r="W82">
            <v>317600000000000</v>
          </cell>
          <cell r="X82">
            <v>317600000000000</v>
          </cell>
          <cell r="Y82">
            <v>317600000000000</v>
          </cell>
          <cell r="Z82">
            <v>317600000000000</v>
          </cell>
          <cell r="AA82">
            <v>317600000000000</v>
          </cell>
          <cell r="AB82">
            <v>317600000000000</v>
          </cell>
          <cell r="AC82">
            <v>317600000000000</v>
          </cell>
          <cell r="AD82">
            <v>317600000000000</v>
          </cell>
          <cell r="AE82">
            <v>317600000000000</v>
          </cell>
          <cell r="AF82">
            <v>317600000000000</v>
          </cell>
          <cell r="AG82">
            <v>317600000000000</v>
          </cell>
          <cell r="AH82">
            <v>317600000000000</v>
          </cell>
          <cell r="AI82">
            <v>317600000000000</v>
          </cell>
          <cell r="AJ82">
            <v>317600000000000</v>
          </cell>
          <cell r="AK82">
            <v>317600000000000</v>
          </cell>
        </row>
        <row r="83">
          <cell r="A83" t="str">
            <v>Biomass</v>
          </cell>
          <cell r="B83">
            <v>238200000000000</v>
          </cell>
          <cell r="C83">
            <v>235553333333333.34</v>
          </cell>
          <cell r="D83">
            <v>232906666666666.66</v>
          </cell>
          <cell r="E83">
            <v>230260000000000</v>
          </cell>
          <cell r="F83">
            <v>227613333333333.34</v>
          </cell>
          <cell r="G83">
            <v>224966666666666.66</v>
          </cell>
          <cell r="H83">
            <v>222320000000000</v>
          </cell>
          <cell r="I83">
            <v>219673333333333.34</v>
          </cell>
          <cell r="J83">
            <v>217026666666666.66</v>
          </cell>
          <cell r="K83">
            <v>214380000000000</v>
          </cell>
          <cell r="L83">
            <v>211733333333333.34</v>
          </cell>
          <cell r="M83">
            <v>209086666666666.66</v>
          </cell>
          <cell r="N83">
            <v>206440000000000</v>
          </cell>
          <cell r="O83">
            <v>203793333333333.34</v>
          </cell>
          <cell r="P83">
            <v>201146666666666.69</v>
          </cell>
          <cell r="Q83">
            <v>198500000000000</v>
          </cell>
          <cell r="R83">
            <v>198500000000000</v>
          </cell>
          <cell r="S83">
            <v>198500000000000</v>
          </cell>
          <cell r="T83">
            <v>198500000000000</v>
          </cell>
          <cell r="U83">
            <v>198500000000000</v>
          </cell>
          <cell r="V83">
            <v>198500000000000</v>
          </cell>
          <cell r="W83">
            <v>198500000000000</v>
          </cell>
          <cell r="X83">
            <v>198500000000000</v>
          </cell>
          <cell r="Y83">
            <v>198500000000000</v>
          </cell>
          <cell r="Z83">
            <v>198500000000000</v>
          </cell>
          <cell r="AA83">
            <v>198500000000000</v>
          </cell>
          <cell r="AB83">
            <v>194530000000000</v>
          </cell>
          <cell r="AC83">
            <v>190560000000000</v>
          </cell>
          <cell r="AD83">
            <v>186590000000000</v>
          </cell>
          <cell r="AE83">
            <v>182620000000000</v>
          </cell>
          <cell r="AF83">
            <v>178650000000000</v>
          </cell>
          <cell r="AG83">
            <v>174680000000000</v>
          </cell>
          <cell r="AH83">
            <v>170710000000000</v>
          </cell>
          <cell r="AI83">
            <v>166740000000000</v>
          </cell>
          <cell r="AJ83">
            <v>162770000000000</v>
          </cell>
          <cell r="AK83">
            <v>158800000000000</v>
          </cell>
        </row>
        <row r="84">
          <cell r="A84" t="str">
            <v>Natural gas</v>
          </cell>
          <cell r="B84">
            <v>39700000000000</v>
          </cell>
          <cell r="C84">
            <v>39700000000000</v>
          </cell>
          <cell r="D84">
            <v>39700000000000</v>
          </cell>
          <cell r="E84">
            <v>39700000000000</v>
          </cell>
          <cell r="F84">
            <v>39700000000000</v>
          </cell>
          <cell r="G84">
            <v>39700000000000</v>
          </cell>
          <cell r="H84">
            <v>39700000000000</v>
          </cell>
          <cell r="I84">
            <v>39700000000000</v>
          </cell>
          <cell r="J84">
            <v>39700000000000</v>
          </cell>
          <cell r="K84">
            <v>39700000000000</v>
          </cell>
          <cell r="L84">
            <v>39700000000000</v>
          </cell>
          <cell r="M84">
            <v>39700000000000</v>
          </cell>
          <cell r="N84">
            <v>39700000000000</v>
          </cell>
          <cell r="O84">
            <v>39700000000000</v>
          </cell>
          <cell r="P84">
            <v>39700000000000</v>
          </cell>
          <cell r="Q84">
            <v>39700000000000</v>
          </cell>
          <cell r="R84">
            <v>39700000000000</v>
          </cell>
          <cell r="S84">
            <v>39700000000000</v>
          </cell>
          <cell r="T84">
            <v>39700000000000</v>
          </cell>
          <cell r="U84">
            <v>39700000000000</v>
          </cell>
          <cell r="V84">
            <v>39700000000000</v>
          </cell>
          <cell r="W84">
            <v>39700000000000</v>
          </cell>
          <cell r="X84">
            <v>39700000000000</v>
          </cell>
          <cell r="Y84">
            <v>39700000000000</v>
          </cell>
          <cell r="Z84">
            <v>39700000000000</v>
          </cell>
          <cell r="AA84">
            <v>39700000000000</v>
          </cell>
          <cell r="AB84">
            <v>43670000000000</v>
          </cell>
          <cell r="AC84">
            <v>47640000000000</v>
          </cell>
          <cell r="AD84">
            <v>51610000000000</v>
          </cell>
          <cell r="AE84">
            <v>55580000000000</v>
          </cell>
          <cell r="AF84">
            <v>59550000000000</v>
          </cell>
          <cell r="AG84">
            <v>63520000000000</v>
          </cell>
          <cell r="AH84">
            <v>67490000000000</v>
          </cell>
          <cell r="AI84">
            <v>71460000000000</v>
          </cell>
          <cell r="AJ84">
            <v>75430000000000</v>
          </cell>
          <cell r="AK84">
            <v>79400000000000</v>
          </cell>
        </row>
        <row r="88">
          <cell r="B88">
            <v>2015</v>
          </cell>
          <cell r="C88">
            <v>2016</v>
          </cell>
          <cell r="D88">
            <v>2017</v>
          </cell>
          <cell r="E88">
            <v>2018</v>
          </cell>
          <cell r="F88">
            <v>2019</v>
          </cell>
          <cell r="G88">
            <v>2020</v>
          </cell>
          <cell r="H88">
            <v>2021</v>
          </cell>
          <cell r="I88">
            <v>2022</v>
          </cell>
          <cell r="J88">
            <v>2023</v>
          </cell>
          <cell r="K88">
            <v>2024</v>
          </cell>
          <cell r="L88">
            <v>2025</v>
          </cell>
          <cell r="M88">
            <v>2026</v>
          </cell>
          <cell r="N88">
            <v>2027</v>
          </cell>
          <cell r="O88">
            <v>2028</v>
          </cell>
          <cell r="P88">
            <v>2029</v>
          </cell>
          <cell r="Q88">
            <v>2030</v>
          </cell>
          <cell r="R88">
            <v>2031</v>
          </cell>
          <cell r="S88">
            <v>2032</v>
          </cell>
          <cell r="T88">
            <v>2033</v>
          </cell>
          <cell r="U88">
            <v>2034</v>
          </cell>
          <cell r="V88">
            <v>2035</v>
          </cell>
          <cell r="W88">
            <v>2036</v>
          </cell>
          <cell r="X88">
            <v>2037</v>
          </cell>
          <cell r="Y88">
            <v>2038</v>
          </cell>
          <cell r="Z88">
            <v>2039</v>
          </cell>
          <cell r="AA88">
            <v>2040</v>
          </cell>
          <cell r="AB88">
            <v>2041</v>
          </cell>
          <cell r="AC88">
            <v>2042</v>
          </cell>
          <cell r="AD88">
            <v>2043</v>
          </cell>
          <cell r="AE88">
            <v>2044</v>
          </cell>
          <cell r="AF88">
            <v>2045</v>
          </cell>
          <cell r="AG88">
            <v>2046</v>
          </cell>
          <cell r="AH88">
            <v>2047</v>
          </cell>
          <cell r="AI88">
            <v>2048</v>
          </cell>
          <cell r="AJ88">
            <v>2049</v>
          </cell>
          <cell r="AK88">
            <v>2050</v>
          </cell>
        </row>
        <row r="89">
          <cell r="A89" t="str">
            <v>Electricity</v>
          </cell>
          <cell r="B89">
            <v>436700000000000</v>
          </cell>
          <cell r="C89">
            <v>460520000000000</v>
          </cell>
          <cell r="D89">
            <v>484340000000000</v>
          </cell>
          <cell r="E89">
            <v>508160000000000</v>
          </cell>
          <cell r="F89">
            <v>531980000000000</v>
          </cell>
          <cell r="G89">
            <v>555800000000000</v>
          </cell>
          <cell r="H89">
            <v>579620000000000</v>
          </cell>
          <cell r="I89">
            <v>603440000000000</v>
          </cell>
          <cell r="J89">
            <v>627260000000000</v>
          </cell>
          <cell r="K89">
            <v>651080000000000</v>
          </cell>
          <cell r="L89">
            <v>674900000000000</v>
          </cell>
          <cell r="M89">
            <v>698720000000000</v>
          </cell>
          <cell r="N89">
            <v>722540000000000</v>
          </cell>
          <cell r="O89">
            <v>746360000000000</v>
          </cell>
          <cell r="P89">
            <v>770180000000000</v>
          </cell>
          <cell r="Q89">
            <v>794000000000000</v>
          </cell>
          <cell r="R89">
            <v>817820000000000</v>
          </cell>
          <cell r="S89">
            <v>841640000000000</v>
          </cell>
          <cell r="T89">
            <v>865460000000000</v>
          </cell>
          <cell r="U89">
            <v>889280000000000</v>
          </cell>
          <cell r="V89">
            <v>913100000000000</v>
          </cell>
          <cell r="W89">
            <v>936920000000000</v>
          </cell>
          <cell r="X89">
            <v>960740000000000</v>
          </cell>
          <cell r="Y89">
            <v>984560000000000</v>
          </cell>
          <cell r="Z89">
            <v>1008380000000000</v>
          </cell>
          <cell r="AA89">
            <v>1032200000000000</v>
          </cell>
          <cell r="AB89">
            <v>1052050000000000</v>
          </cell>
          <cell r="AC89">
            <v>1071900000000000</v>
          </cell>
          <cell r="AD89">
            <v>1091750000000000</v>
          </cell>
          <cell r="AE89">
            <v>1111600000000000</v>
          </cell>
          <cell r="AF89">
            <v>1131450000000000</v>
          </cell>
          <cell r="AG89">
            <v>1151300000000000</v>
          </cell>
          <cell r="AH89">
            <v>1171150000000000</v>
          </cell>
          <cell r="AI89">
            <v>1191000000000000</v>
          </cell>
          <cell r="AJ89">
            <v>1210850000000000</v>
          </cell>
          <cell r="AK89">
            <v>1230700000000000</v>
          </cell>
        </row>
        <row r="90">
          <cell r="A90" t="str">
            <v>LPG propane or butane</v>
          </cell>
          <cell r="B90">
            <v>277900000000000</v>
          </cell>
          <cell r="C90">
            <v>280546666666666.66</v>
          </cell>
          <cell r="D90">
            <v>283193333333333.31</v>
          </cell>
          <cell r="E90">
            <v>285840000000000</v>
          </cell>
          <cell r="F90">
            <v>288486666666666.69</v>
          </cell>
          <cell r="G90">
            <v>291133333333333.31</v>
          </cell>
          <cell r="H90">
            <v>293780000000000</v>
          </cell>
          <cell r="I90">
            <v>296426666666666.69</v>
          </cell>
          <cell r="J90">
            <v>299073333333333.31</v>
          </cell>
          <cell r="K90">
            <v>301720000000000</v>
          </cell>
          <cell r="L90">
            <v>304366666666666.69</v>
          </cell>
          <cell r="M90">
            <v>307013333333333.31</v>
          </cell>
          <cell r="N90">
            <v>309660000000000</v>
          </cell>
          <cell r="O90">
            <v>312306666666666.69</v>
          </cell>
          <cell r="P90">
            <v>314953333333333.31</v>
          </cell>
          <cell r="Q90">
            <v>317600000000000</v>
          </cell>
          <cell r="R90">
            <v>321570000000000</v>
          </cell>
          <cell r="S90">
            <v>325540000000000</v>
          </cell>
          <cell r="T90">
            <v>329510000000000</v>
          </cell>
          <cell r="U90">
            <v>333480000000000</v>
          </cell>
          <cell r="V90">
            <v>337450000000000</v>
          </cell>
          <cell r="W90">
            <v>341420000000000</v>
          </cell>
          <cell r="X90">
            <v>345390000000000</v>
          </cell>
          <cell r="Y90">
            <v>349360000000000</v>
          </cell>
          <cell r="Z90">
            <v>353330000000000</v>
          </cell>
          <cell r="AA90">
            <v>357300000000000</v>
          </cell>
          <cell r="AB90">
            <v>357300000000000</v>
          </cell>
          <cell r="AC90">
            <v>357300000000000</v>
          </cell>
          <cell r="AD90">
            <v>357300000000000</v>
          </cell>
          <cell r="AE90">
            <v>357300000000000</v>
          </cell>
          <cell r="AF90">
            <v>357300000000000</v>
          </cell>
          <cell r="AG90">
            <v>357300000000000</v>
          </cell>
          <cell r="AH90">
            <v>357300000000000</v>
          </cell>
          <cell r="AI90">
            <v>357300000000000</v>
          </cell>
          <cell r="AJ90">
            <v>357300000000000</v>
          </cell>
          <cell r="AK90">
            <v>357300000000000</v>
          </cell>
        </row>
        <row r="91">
          <cell r="A91" t="str">
            <v>Biomass</v>
          </cell>
          <cell r="B91">
            <v>238200000000000</v>
          </cell>
          <cell r="C91">
            <v>232906666666666.66</v>
          </cell>
          <cell r="D91">
            <v>227613333333333.34</v>
          </cell>
          <cell r="E91">
            <v>222320000000000</v>
          </cell>
          <cell r="F91">
            <v>217026666666666.66</v>
          </cell>
          <cell r="G91">
            <v>211733333333333.34</v>
          </cell>
          <cell r="H91">
            <v>206440000000000</v>
          </cell>
          <cell r="I91">
            <v>201146666666666.69</v>
          </cell>
          <cell r="J91">
            <v>195853333333333.34</v>
          </cell>
          <cell r="K91">
            <v>190560000000000</v>
          </cell>
          <cell r="L91">
            <v>185266666666666.69</v>
          </cell>
          <cell r="M91">
            <v>179973333333333.34</v>
          </cell>
          <cell r="N91">
            <v>174680000000000</v>
          </cell>
          <cell r="O91">
            <v>169386666666666.69</v>
          </cell>
          <cell r="P91">
            <v>164093333333333.34</v>
          </cell>
          <cell r="Q91">
            <v>158800000000000</v>
          </cell>
          <cell r="R91">
            <v>154830000000000</v>
          </cell>
          <cell r="S91">
            <v>150860000000000</v>
          </cell>
          <cell r="T91">
            <v>146890000000000</v>
          </cell>
          <cell r="U91">
            <v>142920000000000</v>
          </cell>
          <cell r="V91">
            <v>138950000000000</v>
          </cell>
          <cell r="W91">
            <v>134980000000000</v>
          </cell>
          <cell r="X91">
            <v>131010000000000</v>
          </cell>
          <cell r="Y91">
            <v>127040000000000</v>
          </cell>
          <cell r="Z91">
            <v>123070000000000</v>
          </cell>
          <cell r="AA91">
            <v>119100000000000</v>
          </cell>
          <cell r="AB91">
            <v>119100000000000</v>
          </cell>
          <cell r="AC91">
            <v>119100000000000</v>
          </cell>
          <cell r="AD91">
            <v>119100000000000</v>
          </cell>
          <cell r="AE91">
            <v>119100000000000</v>
          </cell>
          <cell r="AF91">
            <v>119100000000000</v>
          </cell>
          <cell r="AG91">
            <v>119100000000000</v>
          </cell>
          <cell r="AH91">
            <v>119100000000000</v>
          </cell>
          <cell r="AI91">
            <v>119100000000000</v>
          </cell>
          <cell r="AJ91">
            <v>119100000000000</v>
          </cell>
          <cell r="AK91">
            <v>119100000000000</v>
          </cell>
        </row>
        <row r="92">
          <cell r="A92" t="str">
            <v>Natural gas</v>
          </cell>
          <cell r="B92">
            <v>39700000000000</v>
          </cell>
          <cell r="C92">
            <v>42346666666666.664</v>
          </cell>
          <cell r="D92">
            <v>44993333333333.336</v>
          </cell>
          <cell r="E92">
            <v>47640000000000</v>
          </cell>
          <cell r="F92">
            <v>50286666666666.664</v>
          </cell>
          <cell r="G92">
            <v>52933333333333.328</v>
          </cell>
          <cell r="H92">
            <v>55580000000000</v>
          </cell>
          <cell r="I92">
            <v>58226666666666.664</v>
          </cell>
          <cell r="J92">
            <v>60873333333333.328</v>
          </cell>
          <cell r="K92">
            <v>63520000000000</v>
          </cell>
          <cell r="L92">
            <v>66166666666666.664</v>
          </cell>
          <cell r="M92">
            <v>68813333333333.328</v>
          </cell>
          <cell r="N92">
            <v>71460000000000</v>
          </cell>
          <cell r="O92">
            <v>74106666666666.656</v>
          </cell>
          <cell r="P92">
            <v>76753333333333.328</v>
          </cell>
          <cell r="Q92">
            <v>79400000000000</v>
          </cell>
          <cell r="R92">
            <v>79400000000000</v>
          </cell>
          <cell r="S92">
            <v>79400000000000</v>
          </cell>
          <cell r="T92">
            <v>79400000000000</v>
          </cell>
          <cell r="U92">
            <v>79400000000000</v>
          </cell>
          <cell r="V92">
            <v>79400000000000</v>
          </cell>
          <cell r="W92">
            <v>79400000000000</v>
          </cell>
          <cell r="X92">
            <v>79400000000000</v>
          </cell>
          <cell r="Y92">
            <v>79400000000000</v>
          </cell>
          <cell r="Z92">
            <v>79400000000000</v>
          </cell>
          <cell r="AA92">
            <v>79400000000000</v>
          </cell>
          <cell r="AB92">
            <v>79400000000000</v>
          </cell>
          <cell r="AC92">
            <v>79400000000000</v>
          </cell>
          <cell r="AD92">
            <v>79400000000000</v>
          </cell>
          <cell r="AE92">
            <v>79400000000000</v>
          </cell>
          <cell r="AF92">
            <v>79400000000000</v>
          </cell>
          <cell r="AG92">
            <v>79400000000000</v>
          </cell>
          <cell r="AH92">
            <v>79400000000000</v>
          </cell>
          <cell r="AI92">
            <v>79400000000000</v>
          </cell>
          <cell r="AJ92">
            <v>79400000000000</v>
          </cell>
          <cell r="AK92">
            <v>79400000000000</v>
          </cell>
        </row>
        <row r="95">
          <cell r="B95">
            <v>2015</v>
          </cell>
          <cell r="C95">
            <v>2016</v>
          </cell>
          <cell r="D95">
            <v>2017</v>
          </cell>
          <cell r="E95">
            <v>2018</v>
          </cell>
          <cell r="F95">
            <v>2019</v>
          </cell>
          <cell r="G95">
            <v>2020</v>
          </cell>
          <cell r="H95">
            <v>2021</v>
          </cell>
          <cell r="I95">
            <v>2022</v>
          </cell>
          <cell r="J95">
            <v>2023</v>
          </cell>
          <cell r="K95">
            <v>2024</v>
          </cell>
          <cell r="L95">
            <v>2025</v>
          </cell>
          <cell r="M95">
            <v>2026</v>
          </cell>
          <cell r="N95">
            <v>2027</v>
          </cell>
          <cell r="O95">
            <v>2028</v>
          </cell>
          <cell r="P95">
            <v>2029</v>
          </cell>
          <cell r="Q95">
            <v>2030</v>
          </cell>
          <cell r="R95">
            <v>2031</v>
          </cell>
          <cell r="S95">
            <v>2032</v>
          </cell>
          <cell r="T95">
            <v>2033</v>
          </cell>
          <cell r="U95">
            <v>2034</v>
          </cell>
          <cell r="V95">
            <v>2035</v>
          </cell>
          <cell r="W95">
            <v>2036</v>
          </cell>
          <cell r="X95">
            <v>2037</v>
          </cell>
          <cell r="Y95">
            <v>2038</v>
          </cell>
          <cell r="Z95">
            <v>2039</v>
          </cell>
          <cell r="AA95">
            <v>2040</v>
          </cell>
          <cell r="AB95">
            <v>2041</v>
          </cell>
          <cell r="AC95">
            <v>2042</v>
          </cell>
          <cell r="AD95">
            <v>2043</v>
          </cell>
          <cell r="AE95">
            <v>2044</v>
          </cell>
          <cell r="AF95">
            <v>2045</v>
          </cell>
          <cell r="AG95">
            <v>2046</v>
          </cell>
          <cell r="AH95">
            <v>2047</v>
          </cell>
          <cell r="AI95">
            <v>2048</v>
          </cell>
          <cell r="AJ95">
            <v>2049</v>
          </cell>
          <cell r="AK95">
            <v>2050</v>
          </cell>
        </row>
        <row r="96">
          <cell r="A96" t="str">
            <v>Electricity</v>
          </cell>
          <cell r="B96">
            <v>436700000000000</v>
          </cell>
          <cell r="C96">
            <v>455226666666666.69</v>
          </cell>
          <cell r="D96">
            <v>473753333333333.31</v>
          </cell>
          <cell r="E96">
            <v>492280000000000</v>
          </cell>
          <cell r="F96">
            <v>510806666666666.69</v>
          </cell>
          <cell r="G96">
            <v>529333333333333.37</v>
          </cell>
          <cell r="H96">
            <v>547860000000000</v>
          </cell>
          <cell r="I96">
            <v>566386666666666.62</v>
          </cell>
          <cell r="J96">
            <v>584913333333333.37</v>
          </cell>
          <cell r="K96">
            <v>603440000000000</v>
          </cell>
          <cell r="L96">
            <v>621966666666666.75</v>
          </cell>
          <cell r="M96">
            <v>640493333333333.37</v>
          </cell>
          <cell r="N96">
            <v>659020000000000</v>
          </cell>
          <cell r="O96">
            <v>677546666666666.75</v>
          </cell>
          <cell r="P96">
            <v>696073333333333.37</v>
          </cell>
          <cell r="Q96">
            <v>714600000000000</v>
          </cell>
          <cell r="R96">
            <v>736435000000000</v>
          </cell>
          <cell r="S96">
            <v>758270000000000</v>
          </cell>
          <cell r="T96">
            <v>780105000000000</v>
          </cell>
          <cell r="U96">
            <v>801940000000000</v>
          </cell>
          <cell r="V96">
            <v>823775000000000</v>
          </cell>
          <cell r="W96">
            <v>845610000000000</v>
          </cell>
          <cell r="X96">
            <v>867445000000000</v>
          </cell>
          <cell r="Y96">
            <v>889280000000000</v>
          </cell>
          <cell r="Z96">
            <v>911115000000000</v>
          </cell>
          <cell r="AA96">
            <v>932950000000000</v>
          </cell>
          <cell r="AB96">
            <v>948830000000000</v>
          </cell>
          <cell r="AC96">
            <v>964710000000000</v>
          </cell>
          <cell r="AD96">
            <v>980590000000000</v>
          </cell>
          <cell r="AE96">
            <v>996470000000000</v>
          </cell>
          <cell r="AF96">
            <v>1012350000000000</v>
          </cell>
          <cell r="AG96">
            <v>1028230000000000</v>
          </cell>
          <cell r="AH96">
            <v>1044110000000000</v>
          </cell>
          <cell r="AI96">
            <v>1059990000000000</v>
          </cell>
          <cell r="AJ96">
            <v>1075870000000000</v>
          </cell>
          <cell r="AK96">
            <v>1091750000000000</v>
          </cell>
        </row>
        <row r="97">
          <cell r="A97" t="str">
            <v>LPG propane or butane</v>
          </cell>
          <cell r="B97">
            <v>277900000000000</v>
          </cell>
          <cell r="C97">
            <v>280546666666666.66</v>
          </cell>
          <cell r="D97">
            <v>283193333333333.31</v>
          </cell>
          <cell r="E97">
            <v>285840000000000</v>
          </cell>
          <cell r="F97">
            <v>288486666666666.69</v>
          </cell>
          <cell r="G97">
            <v>291133333333333.31</v>
          </cell>
          <cell r="H97">
            <v>293780000000000</v>
          </cell>
          <cell r="I97">
            <v>296426666666666.69</v>
          </cell>
          <cell r="J97">
            <v>299073333333333.31</v>
          </cell>
          <cell r="K97">
            <v>301720000000000</v>
          </cell>
          <cell r="L97">
            <v>304366666666666.69</v>
          </cell>
          <cell r="M97">
            <v>307013333333333.31</v>
          </cell>
          <cell r="N97">
            <v>309660000000000</v>
          </cell>
          <cell r="O97">
            <v>312306666666666.69</v>
          </cell>
          <cell r="P97">
            <v>314953333333333.31</v>
          </cell>
          <cell r="Q97">
            <v>317600000000000</v>
          </cell>
          <cell r="R97">
            <v>319585000000000</v>
          </cell>
          <cell r="S97">
            <v>321570000000000</v>
          </cell>
          <cell r="T97">
            <v>323555000000000</v>
          </cell>
          <cell r="U97">
            <v>325540000000000</v>
          </cell>
          <cell r="V97">
            <v>327525000000000</v>
          </cell>
          <cell r="W97">
            <v>329510000000000</v>
          </cell>
          <cell r="X97">
            <v>331495000000000</v>
          </cell>
          <cell r="Y97">
            <v>333480000000000</v>
          </cell>
          <cell r="Z97">
            <v>335465000000000</v>
          </cell>
          <cell r="AA97">
            <v>337450000000000</v>
          </cell>
          <cell r="AB97">
            <v>337450000000000</v>
          </cell>
          <cell r="AC97">
            <v>337450000000000</v>
          </cell>
          <cell r="AD97">
            <v>337450000000000</v>
          </cell>
          <cell r="AE97">
            <v>337450000000000</v>
          </cell>
          <cell r="AF97">
            <v>337450000000000</v>
          </cell>
          <cell r="AG97">
            <v>337450000000000</v>
          </cell>
          <cell r="AH97">
            <v>337450000000000</v>
          </cell>
          <cell r="AI97">
            <v>337450000000000</v>
          </cell>
          <cell r="AJ97">
            <v>337450000000000</v>
          </cell>
          <cell r="AK97">
            <v>337450000000000</v>
          </cell>
        </row>
        <row r="98">
          <cell r="A98" t="str">
            <v>Biomass</v>
          </cell>
          <cell r="B98">
            <v>238200000000000</v>
          </cell>
          <cell r="C98">
            <v>234230000000000</v>
          </cell>
          <cell r="D98">
            <v>230260000000000</v>
          </cell>
          <cell r="E98">
            <v>226290000000000</v>
          </cell>
          <cell r="F98">
            <v>222320000000000</v>
          </cell>
          <cell r="G98">
            <v>218350000000000</v>
          </cell>
          <cell r="H98">
            <v>214380000000000</v>
          </cell>
          <cell r="I98">
            <v>210410000000000</v>
          </cell>
          <cell r="J98">
            <v>206440000000000</v>
          </cell>
          <cell r="K98">
            <v>202470000000000</v>
          </cell>
          <cell r="L98">
            <v>198500000000000</v>
          </cell>
          <cell r="M98">
            <v>194530000000000</v>
          </cell>
          <cell r="N98">
            <v>190560000000000</v>
          </cell>
          <cell r="O98">
            <v>186590000000000</v>
          </cell>
          <cell r="P98">
            <v>182620000000000</v>
          </cell>
          <cell r="Q98">
            <v>178650000000000</v>
          </cell>
          <cell r="R98">
            <v>176665000000000</v>
          </cell>
          <cell r="S98">
            <v>174680000000000</v>
          </cell>
          <cell r="T98">
            <v>172695000000000</v>
          </cell>
          <cell r="U98">
            <v>170710000000000</v>
          </cell>
          <cell r="V98">
            <v>168725000000000</v>
          </cell>
          <cell r="W98">
            <v>166740000000000</v>
          </cell>
          <cell r="X98">
            <v>164755000000000</v>
          </cell>
          <cell r="Y98">
            <v>162770000000000</v>
          </cell>
          <cell r="Z98">
            <v>160785000000000</v>
          </cell>
          <cell r="AA98">
            <v>158800000000000</v>
          </cell>
          <cell r="AB98">
            <v>156815000000000</v>
          </cell>
          <cell r="AC98">
            <v>154830000000000</v>
          </cell>
          <cell r="AD98">
            <v>152845000000000</v>
          </cell>
          <cell r="AE98">
            <v>150860000000000</v>
          </cell>
          <cell r="AF98">
            <v>148875000000000</v>
          </cell>
          <cell r="AG98">
            <v>146890000000000</v>
          </cell>
          <cell r="AH98">
            <v>144905000000000</v>
          </cell>
          <cell r="AI98">
            <v>142920000000000</v>
          </cell>
          <cell r="AJ98">
            <v>140935000000000</v>
          </cell>
          <cell r="AK98">
            <v>138950000000000</v>
          </cell>
        </row>
        <row r="99">
          <cell r="A99" t="str">
            <v>Natural gas</v>
          </cell>
          <cell r="B99">
            <v>39700000000000</v>
          </cell>
          <cell r="C99">
            <v>41023333333333.336</v>
          </cell>
          <cell r="D99">
            <v>42346666666666.664</v>
          </cell>
          <cell r="E99">
            <v>43670000000000</v>
          </cell>
          <cell r="F99">
            <v>44993333333333.336</v>
          </cell>
          <cell r="G99">
            <v>46316666666666.664</v>
          </cell>
          <cell r="H99">
            <v>47640000000000</v>
          </cell>
          <cell r="I99">
            <v>48963333333333.328</v>
          </cell>
          <cell r="J99">
            <v>50286666666666.664</v>
          </cell>
          <cell r="K99">
            <v>51610000000000</v>
          </cell>
          <cell r="L99">
            <v>52933333333333.328</v>
          </cell>
          <cell r="M99">
            <v>54256666666666.664</v>
          </cell>
          <cell r="N99">
            <v>55580000000000</v>
          </cell>
          <cell r="O99">
            <v>56903333333333.328</v>
          </cell>
          <cell r="P99">
            <v>58226666666666.664</v>
          </cell>
          <cell r="Q99">
            <v>59550000000000</v>
          </cell>
          <cell r="R99">
            <v>59550000000000</v>
          </cell>
          <cell r="S99">
            <v>59550000000000</v>
          </cell>
          <cell r="T99">
            <v>59550000000000</v>
          </cell>
          <cell r="U99">
            <v>59550000000000</v>
          </cell>
          <cell r="V99">
            <v>59550000000000</v>
          </cell>
          <cell r="W99">
            <v>59550000000000</v>
          </cell>
          <cell r="X99">
            <v>59550000000000</v>
          </cell>
          <cell r="Y99">
            <v>59550000000000</v>
          </cell>
          <cell r="Z99">
            <v>59550000000000</v>
          </cell>
          <cell r="AA99">
            <v>59550000000000</v>
          </cell>
          <cell r="AB99">
            <v>61535000000000</v>
          </cell>
          <cell r="AC99">
            <v>63520000000000</v>
          </cell>
          <cell r="AD99">
            <v>65505000000000</v>
          </cell>
          <cell r="AE99">
            <v>67490000000000</v>
          </cell>
          <cell r="AF99">
            <v>69475000000000</v>
          </cell>
          <cell r="AG99">
            <v>71460000000000</v>
          </cell>
          <cell r="AH99">
            <v>73445000000000</v>
          </cell>
          <cell r="AI99">
            <v>75430000000000</v>
          </cell>
          <cell r="AJ99">
            <v>77415000000000</v>
          </cell>
          <cell r="AK99">
            <v>79400000000000</v>
          </cell>
        </row>
        <row r="148">
          <cell r="B148">
            <v>2015</v>
          </cell>
          <cell r="C148">
            <v>2016</v>
          </cell>
          <cell r="D148">
            <v>2017</v>
          </cell>
          <cell r="E148">
            <v>2018</v>
          </cell>
          <cell r="F148">
            <v>2019</v>
          </cell>
          <cell r="G148">
            <v>2020</v>
          </cell>
          <cell r="H148">
            <v>2021</v>
          </cell>
          <cell r="I148">
            <v>2022</v>
          </cell>
          <cell r="J148">
            <v>2023</v>
          </cell>
          <cell r="K148">
            <v>2024</v>
          </cell>
          <cell r="L148">
            <v>2025</v>
          </cell>
          <cell r="M148">
            <v>2026</v>
          </cell>
          <cell r="N148">
            <v>2027</v>
          </cell>
          <cell r="O148">
            <v>2028</v>
          </cell>
          <cell r="P148">
            <v>2029</v>
          </cell>
          <cell r="Q148">
            <v>2030</v>
          </cell>
          <cell r="R148">
            <v>2031</v>
          </cell>
          <cell r="S148">
            <v>2032</v>
          </cell>
          <cell r="T148">
            <v>2033</v>
          </cell>
          <cell r="U148">
            <v>2034</v>
          </cell>
          <cell r="V148">
            <v>2035</v>
          </cell>
          <cell r="W148">
            <v>2036</v>
          </cell>
          <cell r="X148">
            <v>2037</v>
          </cell>
          <cell r="Y148">
            <v>2038</v>
          </cell>
          <cell r="Z148">
            <v>2039</v>
          </cell>
          <cell r="AA148">
            <v>2040</v>
          </cell>
          <cell r="AB148">
            <v>2041</v>
          </cell>
          <cell r="AC148">
            <v>2042</v>
          </cell>
          <cell r="AD148">
            <v>2043</v>
          </cell>
          <cell r="AE148">
            <v>2044</v>
          </cell>
          <cell r="AF148">
            <v>2045</v>
          </cell>
          <cell r="AG148">
            <v>2046</v>
          </cell>
          <cell r="AH148">
            <v>2047</v>
          </cell>
          <cell r="AI148">
            <v>2048</v>
          </cell>
          <cell r="AJ148">
            <v>2049</v>
          </cell>
          <cell r="AK148">
            <v>2050</v>
          </cell>
        </row>
        <row r="149">
          <cell r="A149" t="str">
            <v>Electricity</v>
          </cell>
          <cell r="B149">
            <v>476400000000000</v>
          </cell>
          <cell r="C149">
            <v>486986666666666.69</v>
          </cell>
          <cell r="D149">
            <v>497573333333333.31</v>
          </cell>
          <cell r="E149">
            <v>508160000000000</v>
          </cell>
          <cell r="F149">
            <v>518746666666666.69</v>
          </cell>
          <cell r="G149">
            <v>529333333333333.31</v>
          </cell>
          <cell r="H149">
            <v>539920000000000</v>
          </cell>
          <cell r="I149">
            <v>550506666666666.62</v>
          </cell>
          <cell r="J149">
            <v>561093333333333.31</v>
          </cell>
          <cell r="K149">
            <v>571680000000000</v>
          </cell>
          <cell r="L149">
            <v>582266666666666.62</v>
          </cell>
          <cell r="M149">
            <v>592853333333333.37</v>
          </cell>
          <cell r="N149">
            <v>603440000000000</v>
          </cell>
          <cell r="O149">
            <v>614026666666666.62</v>
          </cell>
          <cell r="P149">
            <v>624613333333333.25</v>
          </cell>
          <cell r="Q149">
            <v>635200000000000</v>
          </cell>
          <cell r="R149">
            <v>655050000000000</v>
          </cell>
          <cell r="S149">
            <v>674900000000000</v>
          </cell>
          <cell r="T149">
            <v>694750000000000</v>
          </cell>
          <cell r="U149">
            <v>714600000000000</v>
          </cell>
          <cell r="V149">
            <v>734450000000000</v>
          </cell>
          <cell r="W149">
            <v>754300000000000</v>
          </cell>
          <cell r="X149">
            <v>774150000000000</v>
          </cell>
          <cell r="Y149">
            <v>794000000000000</v>
          </cell>
          <cell r="Z149">
            <v>813850000000000</v>
          </cell>
          <cell r="AA149">
            <v>833700000000000</v>
          </cell>
          <cell r="AB149">
            <v>857520000000000</v>
          </cell>
          <cell r="AC149">
            <v>881340000000000</v>
          </cell>
          <cell r="AD149">
            <v>905160000000000</v>
          </cell>
          <cell r="AE149">
            <v>928980000000000</v>
          </cell>
          <cell r="AF149">
            <v>952800000000000</v>
          </cell>
          <cell r="AG149">
            <v>976620000000000</v>
          </cell>
          <cell r="AH149">
            <v>1000440000000000</v>
          </cell>
          <cell r="AI149">
            <v>1024260000000000</v>
          </cell>
          <cell r="AJ149">
            <v>1048080000000000</v>
          </cell>
          <cell r="AK149">
            <v>1071900000000000</v>
          </cell>
        </row>
        <row r="150">
          <cell r="A150" t="str">
            <v>LPG</v>
          </cell>
          <cell r="B150">
            <v>30877777777777.777</v>
          </cell>
          <cell r="C150">
            <v>30877777777777.777</v>
          </cell>
          <cell r="D150">
            <v>30877777777777.777</v>
          </cell>
          <cell r="E150">
            <v>30877777777777.777</v>
          </cell>
          <cell r="F150">
            <v>30877777777777.777</v>
          </cell>
          <cell r="G150">
            <v>30877777777777.777</v>
          </cell>
          <cell r="H150">
            <v>30877777777777.777</v>
          </cell>
          <cell r="I150">
            <v>30877777777777.777</v>
          </cell>
          <cell r="J150">
            <v>30877777777777.777</v>
          </cell>
          <cell r="K150">
            <v>30877777777777.777</v>
          </cell>
          <cell r="L150">
            <v>30877777777777.777</v>
          </cell>
          <cell r="M150">
            <v>30877777777777.777</v>
          </cell>
          <cell r="N150">
            <v>30877777777777.777</v>
          </cell>
          <cell r="O150">
            <v>30877777777777.777</v>
          </cell>
          <cell r="P150">
            <v>30877777777777.777</v>
          </cell>
          <cell r="Q150">
            <v>30877777777777.777</v>
          </cell>
          <cell r="R150">
            <v>30877777777777.777</v>
          </cell>
          <cell r="S150">
            <v>30877777777777.777</v>
          </cell>
          <cell r="T150">
            <v>30877777777777.777</v>
          </cell>
          <cell r="U150">
            <v>30877777777777.777</v>
          </cell>
          <cell r="V150">
            <v>30877777777777.777</v>
          </cell>
          <cell r="W150">
            <v>30877777777777.777</v>
          </cell>
          <cell r="X150">
            <v>30877777777777.777</v>
          </cell>
          <cell r="Y150">
            <v>30877777777777.777</v>
          </cell>
          <cell r="Z150">
            <v>30877777777777.777</v>
          </cell>
          <cell r="AA150">
            <v>30877777777777.777</v>
          </cell>
          <cell r="AB150">
            <v>30877777777777.777</v>
          </cell>
          <cell r="AC150">
            <v>30877777777777.777</v>
          </cell>
          <cell r="AD150">
            <v>30877777777777.777</v>
          </cell>
          <cell r="AE150">
            <v>30877777777777.777</v>
          </cell>
          <cell r="AF150">
            <v>30877777777777.777</v>
          </cell>
          <cell r="AG150">
            <v>30877777777777.777</v>
          </cell>
          <cell r="AH150">
            <v>30877777777777.777</v>
          </cell>
          <cell r="AI150">
            <v>30877777777777.777</v>
          </cell>
          <cell r="AJ150">
            <v>30877777777777.777</v>
          </cell>
          <cell r="AK150">
            <v>30877777777777.777</v>
          </cell>
        </row>
        <row r="151">
          <cell r="A151" t="str">
            <v>Natural gas</v>
          </cell>
          <cell r="B151">
            <v>4411111111111.1123</v>
          </cell>
          <cell r="C151">
            <v>4411111111111.1123</v>
          </cell>
          <cell r="D151">
            <v>4411111111111.1123</v>
          </cell>
          <cell r="E151">
            <v>4411111111111.1123</v>
          </cell>
          <cell r="F151">
            <v>4411111111111.1123</v>
          </cell>
          <cell r="G151">
            <v>4411111111111.1123</v>
          </cell>
          <cell r="H151">
            <v>4411111111111.1123</v>
          </cell>
          <cell r="I151">
            <v>4411111111111.1123</v>
          </cell>
          <cell r="J151">
            <v>4411111111111.1123</v>
          </cell>
          <cell r="K151">
            <v>4411111111111.1123</v>
          </cell>
          <cell r="L151">
            <v>4411111111111.1123</v>
          </cell>
          <cell r="M151">
            <v>4411111111111.1123</v>
          </cell>
          <cell r="N151">
            <v>4411111111111.1123</v>
          </cell>
          <cell r="O151">
            <v>4411111111111.1123</v>
          </cell>
          <cell r="P151">
            <v>4411111111111.1123</v>
          </cell>
          <cell r="Q151">
            <v>4411111111111.1123</v>
          </cell>
          <cell r="R151">
            <v>4411111111111.1123</v>
          </cell>
          <cell r="S151">
            <v>4411111111111.1123</v>
          </cell>
          <cell r="T151">
            <v>4411111111111.1123</v>
          </cell>
          <cell r="U151">
            <v>4411111111111.1123</v>
          </cell>
          <cell r="V151">
            <v>4411111111111.1123</v>
          </cell>
          <cell r="W151">
            <v>4411111111111.1123</v>
          </cell>
          <cell r="X151">
            <v>4411111111111.1123</v>
          </cell>
          <cell r="Y151">
            <v>4411111111111.1123</v>
          </cell>
          <cell r="Z151">
            <v>4411111111111.1123</v>
          </cell>
          <cell r="AA151">
            <v>4411111111111.1123</v>
          </cell>
          <cell r="AB151">
            <v>4411111111111.1123</v>
          </cell>
          <cell r="AC151">
            <v>4411111111111.1123</v>
          </cell>
          <cell r="AD151">
            <v>4411111111111.1123</v>
          </cell>
          <cell r="AE151">
            <v>4411111111111.1123</v>
          </cell>
          <cell r="AF151">
            <v>4411111111111.1123</v>
          </cell>
          <cell r="AG151">
            <v>4411111111111.1123</v>
          </cell>
          <cell r="AH151">
            <v>4411111111111.1123</v>
          </cell>
          <cell r="AI151">
            <v>4411111111111.1123</v>
          </cell>
          <cell r="AJ151">
            <v>4411111111111.1123</v>
          </cell>
          <cell r="AK151">
            <v>4411111111111.1123</v>
          </cell>
        </row>
        <row r="152">
          <cell r="A152" t="str">
            <v>Others</v>
          </cell>
          <cell r="B152">
            <v>4411111111111.1123</v>
          </cell>
          <cell r="C152">
            <v>4411111111111.1123</v>
          </cell>
          <cell r="D152">
            <v>4411111111111.1123</v>
          </cell>
          <cell r="E152">
            <v>4411111111111.1123</v>
          </cell>
          <cell r="F152">
            <v>4411111111111.1123</v>
          </cell>
          <cell r="G152">
            <v>4411111111111.1123</v>
          </cell>
          <cell r="H152">
            <v>4411111111111.1123</v>
          </cell>
          <cell r="I152">
            <v>4411111111111.1123</v>
          </cell>
          <cell r="J152">
            <v>4411111111111.1123</v>
          </cell>
          <cell r="K152">
            <v>4411111111111.1123</v>
          </cell>
          <cell r="L152">
            <v>4411111111111.1123</v>
          </cell>
          <cell r="M152">
            <v>4411111111111.1123</v>
          </cell>
          <cell r="N152">
            <v>4411111111111.1123</v>
          </cell>
          <cell r="O152">
            <v>4411111111111.1123</v>
          </cell>
          <cell r="P152">
            <v>4411111111111.1123</v>
          </cell>
          <cell r="Q152">
            <v>4411111111111.1123</v>
          </cell>
          <cell r="R152">
            <v>4411111111111.1123</v>
          </cell>
          <cell r="S152">
            <v>4411111111111.1123</v>
          </cell>
          <cell r="T152">
            <v>4411111111111.1123</v>
          </cell>
          <cell r="U152">
            <v>4411111111111.1123</v>
          </cell>
          <cell r="V152">
            <v>4411111111111.1123</v>
          </cell>
          <cell r="W152">
            <v>4411111111111.1123</v>
          </cell>
          <cell r="X152">
            <v>4411111111111.1123</v>
          </cell>
          <cell r="Y152">
            <v>4411111111111.1123</v>
          </cell>
          <cell r="Z152">
            <v>4411111111111.1123</v>
          </cell>
          <cell r="AA152">
            <v>4411111111111.1123</v>
          </cell>
          <cell r="AB152">
            <v>4411111111111.1123</v>
          </cell>
          <cell r="AC152">
            <v>4411111111111.1123</v>
          </cell>
          <cell r="AD152">
            <v>4411111111111.1123</v>
          </cell>
          <cell r="AE152">
            <v>4411111111111.1123</v>
          </cell>
          <cell r="AF152">
            <v>4411111111111.1123</v>
          </cell>
          <cell r="AG152">
            <v>4411111111111.1123</v>
          </cell>
          <cell r="AH152">
            <v>4411111111111.1123</v>
          </cell>
          <cell r="AI152">
            <v>4411111111111.1123</v>
          </cell>
          <cell r="AJ152">
            <v>4411111111111.1123</v>
          </cell>
          <cell r="AK152">
            <v>4411111111111.1123</v>
          </cell>
        </row>
        <row r="156">
          <cell r="B156">
            <v>2015</v>
          </cell>
          <cell r="C156">
            <v>2016</v>
          </cell>
          <cell r="D156">
            <v>2017</v>
          </cell>
          <cell r="E156">
            <v>2018</v>
          </cell>
          <cell r="F156">
            <v>2019</v>
          </cell>
          <cell r="G156">
            <v>2020</v>
          </cell>
          <cell r="H156">
            <v>2021</v>
          </cell>
          <cell r="I156">
            <v>2022</v>
          </cell>
          <cell r="J156">
            <v>2023</v>
          </cell>
          <cell r="K156">
            <v>2024</v>
          </cell>
          <cell r="L156">
            <v>2025</v>
          </cell>
          <cell r="M156">
            <v>2026</v>
          </cell>
          <cell r="N156">
            <v>2027</v>
          </cell>
          <cell r="O156">
            <v>2028</v>
          </cell>
          <cell r="P156">
            <v>2029</v>
          </cell>
          <cell r="Q156">
            <v>2030</v>
          </cell>
          <cell r="R156">
            <v>2031</v>
          </cell>
          <cell r="S156">
            <v>2032</v>
          </cell>
          <cell r="T156">
            <v>2033</v>
          </cell>
          <cell r="U156">
            <v>2034</v>
          </cell>
          <cell r="V156">
            <v>2035</v>
          </cell>
          <cell r="W156">
            <v>2036</v>
          </cell>
          <cell r="X156">
            <v>2037</v>
          </cell>
          <cell r="Y156">
            <v>2038</v>
          </cell>
          <cell r="Z156">
            <v>2039</v>
          </cell>
          <cell r="AA156">
            <v>2040</v>
          </cell>
          <cell r="AB156">
            <v>2041</v>
          </cell>
          <cell r="AC156">
            <v>2042</v>
          </cell>
          <cell r="AD156">
            <v>2043</v>
          </cell>
          <cell r="AE156">
            <v>2044</v>
          </cell>
          <cell r="AF156">
            <v>2045</v>
          </cell>
          <cell r="AG156">
            <v>2046</v>
          </cell>
          <cell r="AH156">
            <v>2047</v>
          </cell>
          <cell r="AI156">
            <v>2048</v>
          </cell>
          <cell r="AJ156">
            <v>2049</v>
          </cell>
          <cell r="AK156">
            <v>2050</v>
          </cell>
        </row>
        <row r="157">
          <cell r="A157" t="str">
            <v>Electricity</v>
          </cell>
          <cell r="B157">
            <v>476400000000000</v>
          </cell>
          <cell r="C157">
            <v>497573333333333.31</v>
          </cell>
          <cell r="D157">
            <v>518746666666666.69</v>
          </cell>
          <cell r="E157">
            <v>539920000000000</v>
          </cell>
          <cell r="F157">
            <v>561093333333333.31</v>
          </cell>
          <cell r="G157">
            <v>582266666666666.62</v>
          </cell>
          <cell r="H157">
            <v>603440000000000</v>
          </cell>
          <cell r="I157">
            <v>624613333333333.25</v>
          </cell>
          <cell r="J157">
            <v>645786666666666.62</v>
          </cell>
          <cell r="K157">
            <v>666960000000000</v>
          </cell>
          <cell r="L157">
            <v>688133333333333.25</v>
          </cell>
          <cell r="M157">
            <v>709306666666666.62</v>
          </cell>
          <cell r="N157">
            <v>730480000000000</v>
          </cell>
          <cell r="O157">
            <v>751653333333333.25</v>
          </cell>
          <cell r="P157">
            <v>772826666666666.62</v>
          </cell>
          <cell r="Q157">
            <v>794000000000000</v>
          </cell>
          <cell r="R157">
            <v>825760000000000</v>
          </cell>
          <cell r="S157">
            <v>857520000000000</v>
          </cell>
          <cell r="T157">
            <v>889280000000000</v>
          </cell>
          <cell r="U157">
            <v>921040000000000</v>
          </cell>
          <cell r="V157">
            <v>952800000000000</v>
          </cell>
          <cell r="W157">
            <v>984560000000000</v>
          </cell>
          <cell r="X157">
            <v>1016320000000000</v>
          </cell>
          <cell r="Y157">
            <v>1048080000000000</v>
          </cell>
          <cell r="Z157">
            <v>1079840000000000</v>
          </cell>
          <cell r="AA157">
            <v>1111600000000000</v>
          </cell>
          <cell r="AB157">
            <v>1147330000000000</v>
          </cell>
          <cell r="AC157">
            <v>1183060000000000</v>
          </cell>
          <cell r="AD157">
            <v>1218790000000000</v>
          </cell>
          <cell r="AE157">
            <v>1254520000000000</v>
          </cell>
          <cell r="AF157">
            <v>1290250000000000</v>
          </cell>
          <cell r="AG157">
            <v>1325980000000000</v>
          </cell>
          <cell r="AH157">
            <v>1361710000000000</v>
          </cell>
          <cell r="AI157">
            <v>1397440000000000</v>
          </cell>
          <cell r="AJ157">
            <v>1433170000000000</v>
          </cell>
          <cell r="AK157">
            <v>1468900000000000</v>
          </cell>
        </row>
        <row r="158">
          <cell r="A158" t="str">
            <v>LPG</v>
          </cell>
          <cell r="B158">
            <v>30877777777777.777</v>
          </cell>
          <cell r="C158">
            <v>30877777777777.777</v>
          </cell>
          <cell r="D158">
            <v>30877777777777.777</v>
          </cell>
          <cell r="E158">
            <v>30877777777777.777</v>
          </cell>
          <cell r="F158">
            <v>30877777777777.777</v>
          </cell>
          <cell r="G158">
            <v>30877777777777.777</v>
          </cell>
          <cell r="H158">
            <v>30877777777777.777</v>
          </cell>
          <cell r="I158">
            <v>30877777777777.777</v>
          </cell>
          <cell r="J158">
            <v>30877777777777.777</v>
          </cell>
          <cell r="K158">
            <v>30877777777777.777</v>
          </cell>
          <cell r="L158">
            <v>30877777777777.777</v>
          </cell>
          <cell r="M158">
            <v>30877777777777.777</v>
          </cell>
          <cell r="N158">
            <v>30877777777777.777</v>
          </cell>
          <cell r="O158">
            <v>30877777777777.777</v>
          </cell>
          <cell r="P158">
            <v>30877777777777.777</v>
          </cell>
          <cell r="Q158">
            <v>30877777777777.777</v>
          </cell>
          <cell r="R158">
            <v>33965555555555.555</v>
          </cell>
          <cell r="S158">
            <v>37053333333333.336</v>
          </cell>
          <cell r="T158">
            <v>40141111111111.109</v>
          </cell>
          <cell r="U158">
            <v>43228888888888.891</v>
          </cell>
          <cell r="V158">
            <v>46316666666666.664</v>
          </cell>
          <cell r="W158">
            <v>49404444444444.445</v>
          </cell>
          <cell r="X158">
            <v>52492222222222.219</v>
          </cell>
          <cell r="Y158">
            <v>55580000000000</v>
          </cell>
          <cell r="Z158">
            <v>58667777777777.781</v>
          </cell>
          <cell r="AA158">
            <v>61755555555555.555</v>
          </cell>
          <cell r="AB158">
            <v>64843333333333.336</v>
          </cell>
          <cell r="AC158">
            <v>67931111111111.109</v>
          </cell>
          <cell r="AD158">
            <v>71018888888888.891</v>
          </cell>
          <cell r="AE158">
            <v>74106666666666.672</v>
          </cell>
          <cell r="AF158">
            <v>77194444444444.453</v>
          </cell>
          <cell r="AG158">
            <v>80282222222222.219</v>
          </cell>
          <cell r="AH158">
            <v>83370000000000</v>
          </cell>
          <cell r="AI158">
            <v>86457777777777.781</v>
          </cell>
          <cell r="AJ158">
            <v>89545555555555.562</v>
          </cell>
          <cell r="AK158">
            <v>92633333333333.344</v>
          </cell>
        </row>
        <row r="159">
          <cell r="A159" t="str">
            <v>Natural gas</v>
          </cell>
          <cell r="B159">
            <v>4411111111111.1123</v>
          </cell>
          <cell r="C159">
            <v>4411111111111.1123</v>
          </cell>
          <cell r="D159">
            <v>4411111111111.1123</v>
          </cell>
          <cell r="E159">
            <v>4411111111111.1123</v>
          </cell>
          <cell r="F159">
            <v>4411111111111.1123</v>
          </cell>
          <cell r="G159">
            <v>4411111111111.1123</v>
          </cell>
          <cell r="H159">
            <v>4411111111111.1123</v>
          </cell>
          <cell r="I159">
            <v>4411111111111.1123</v>
          </cell>
          <cell r="J159">
            <v>4411111111111.1123</v>
          </cell>
          <cell r="K159">
            <v>4411111111111.1123</v>
          </cell>
          <cell r="L159">
            <v>4411111111111.1123</v>
          </cell>
          <cell r="M159">
            <v>4411111111111.1123</v>
          </cell>
          <cell r="N159">
            <v>4411111111111.1123</v>
          </cell>
          <cell r="O159">
            <v>4411111111111.1123</v>
          </cell>
          <cell r="P159">
            <v>4411111111111.1123</v>
          </cell>
          <cell r="Q159">
            <v>4411111111111.1123</v>
          </cell>
          <cell r="R159">
            <v>4852222222222.2236</v>
          </cell>
          <cell r="S159">
            <v>5293333333333.335</v>
          </cell>
          <cell r="T159">
            <v>5734444444444.4453</v>
          </cell>
          <cell r="U159">
            <v>6175555555555.5566</v>
          </cell>
          <cell r="V159">
            <v>6616666666666.668</v>
          </cell>
          <cell r="W159">
            <v>7057777777777.7793</v>
          </cell>
          <cell r="X159">
            <v>7498888888888.8906</v>
          </cell>
          <cell r="Y159">
            <v>7940000000000.002</v>
          </cell>
          <cell r="Z159">
            <v>8381111111111.1133</v>
          </cell>
          <cell r="AA159">
            <v>8822222222222.2246</v>
          </cell>
          <cell r="AB159">
            <v>9263333333333.3359</v>
          </cell>
          <cell r="AC159">
            <v>9704444444444.4473</v>
          </cell>
          <cell r="AD159">
            <v>10145555555555.559</v>
          </cell>
          <cell r="AE159">
            <v>10586666666666.668</v>
          </cell>
          <cell r="AF159">
            <v>11027777777777.779</v>
          </cell>
          <cell r="AG159">
            <v>11468888888888.891</v>
          </cell>
          <cell r="AH159">
            <v>11910000000000.002</v>
          </cell>
          <cell r="AI159">
            <v>12351111111111.113</v>
          </cell>
          <cell r="AJ159">
            <v>12792222222222.223</v>
          </cell>
          <cell r="AK159">
            <v>13233333333333.334</v>
          </cell>
        </row>
        <row r="160">
          <cell r="A160" t="str">
            <v>Others</v>
          </cell>
          <cell r="B160">
            <v>4411111111111.1123</v>
          </cell>
          <cell r="C160">
            <v>4411111111111.1123</v>
          </cell>
          <cell r="D160">
            <v>4411111111111.1123</v>
          </cell>
          <cell r="E160">
            <v>4411111111111.1123</v>
          </cell>
          <cell r="F160">
            <v>4411111111111.1123</v>
          </cell>
          <cell r="G160">
            <v>4411111111111.1123</v>
          </cell>
          <cell r="H160">
            <v>4411111111111.1123</v>
          </cell>
          <cell r="I160">
            <v>4411111111111.1123</v>
          </cell>
          <cell r="J160">
            <v>4411111111111.1123</v>
          </cell>
          <cell r="K160">
            <v>4411111111111.1123</v>
          </cell>
          <cell r="L160">
            <v>4411111111111.1123</v>
          </cell>
          <cell r="M160">
            <v>4411111111111.1123</v>
          </cell>
          <cell r="N160">
            <v>4411111111111.1123</v>
          </cell>
          <cell r="O160">
            <v>4411111111111.1123</v>
          </cell>
          <cell r="P160">
            <v>4411111111111.1123</v>
          </cell>
          <cell r="Q160">
            <v>4411111111111.1123</v>
          </cell>
          <cell r="R160">
            <v>4852222222222.2236</v>
          </cell>
          <cell r="S160">
            <v>5293333333333.335</v>
          </cell>
          <cell r="T160">
            <v>5734444444444.4453</v>
          </cell>
          <cell r="U160">
            <v>6175555555555.5566</v>
          </cell>
          <cell r="V160">
            <v>6616666666666.668</v>
          </cell>
          <cell r="W160">
            <v>7057777777777.7793</v>
          </cell>
          <cell r="X160">
            <v>7498888888888.8906</v>
          </cell>
          <cell r="Y160">
            <v>7940000000000.002</v>
          </cell>
          <cell r="Z160">
            <v>8381111111111.1133</v>
          </cell>
          <cell r="AA160">
            <v>8822222222222.2246</v>
          </cell>
          <cell r="AB160">
            <v>9263333333333.3359</v>
          </cell>
          <cell r="AC160">
            <v>9704444444444.4473</v>
          </cell>
          <cell r="AD160">
            <v>10145555555555.559</v>
          </cell>
          <cell r="AE160">
            <v>10586666666666.668</v>
          </cell>
          <cell r="AF160">
            <v>11027777777777.779</v>
          </cell>
          <cell r="AG160">
            <v>11468888888888.891</v>
          </cell>
          <cell r="AH160">
            <v>11910000000000.002</v>
          </cell>
          <cell r="AI160">
            <v>12351111111111.113</v>
          </cell>
          <cell r="AJ160">
            <v>12792222222222.223</v>
          </cell>
          <cell r="AK160">
            <v>13233333333333.334</v>
          </cell>
        </row>
        <row r="164">
          <cell r="B164">
            <v>2015</v>
          </cell>
          <cell r="C164">
            <v>2016</v>
          </cell>
          <cell r="D164">
            <v>2017</v>
          </cell>
          <cell r="E164">
            <v>2018</v>
          </cell>
          <cell r="F164">
            <v>2019</v>
          </cell>
          <cell r="G164">
            <v>2020</v>
          </cell>
          <cell r="H164">
            <v>2021</v>
          </cell>
          <cell r="I164">
            <v>2022</v>
          </cell>
          <cell r="J164">
            <v>2023</v>
          </cell>
          <cell r="K164">
            <v>2024</v>
          </cell>
          <cell r="L164">
            <v>2025</v>
          </cell>
          <cell r="M164">
            <v>2026</v>
          </cell>
          <cell r="N164">
            <v>2027</v>
          </cell>
          <cell r="O164">
            <v>2028</v>
          </cell>
          <cell r="P164">
            <v>2029</v>
          </cell>
          <cell r="Q164">
            <v>2030</v>
          </cell>
          <cell r="R164">
            <v>2031</v>
          </cell>
          <cell r="S164">
            <v>2032</v>
          </cell>
          <cell r="T164">
            <v>2033</v>
          </cell>
          <cell r="U164">
            <v>2034</v>
          </cell>
          <cell r="V164">
            <v>2035</v>
          </cell>
          <cell r="W164">
            <v>2036</v>
          </cell>
          <cell r="X164">
            <v>2037</v>
          </cell>
          <cell r="Y164">
            <v>2038</v>
          </cell>
          <cell r="Z164">
            <v>2039</v>
          </cell>
          <cell r="AA164">
            <v>2040</v>
          </cell>
          <cell r="AB164">
            <v>2041</v>
          </cell>
          <cell r="AC164">
            <v>2042</v>
          </cell>
          <cell r="AD164">
            <v>2043</v>
          </cell>
          <cell r="AE164">
            <v>2044</v>
          </cell>
          <cell r="AF164">
            <v>2045</v>
          </cell>
          <cell r="AG164">
            <v>2046</v>
          </cell>
          <cell r="AH164">
            <v>2047</v>
          </cell>
          <cell r="AI164">
            <v>2048</v>
          </cell>
          <cell r="AJ164">
            <v>2049</v>
          </cell>
          <cell r="AK164">
            <v>2050</v>
          </cell>
        </row>
        <row r="165">
          <cell r="A165" t="str">
            <v>Electricity</v>
          </cell>
          <cell r="B165">
            <v>476400000000000</v>
          </cell>
          <cell r="C165">
            <v>492280000000000</v>
          </cell>
          <cell r="D165">
            <v>508160000000000</v>
          </cell>
          <cell r="E165">
            <v>524040000000000</v>
          </cell>
          <cell r="F165">
            <v>539920000000000</v>
          </cell>
          <cell r="G165">
            <v>555800000000000</v>
          </cell>
          <cell r="H165">
            <v>571680000000000</v>
          </cell>
          <cell r="I165">
            <v>587560000000000</v>
          </cell>
          <cell r="J165">
            <v>603440000000000</v>
          </cell>
          <cell r="K165">
            <v>619320000000000</v>
          </cell>
          <cell r="L165">
            <v>635200000000000</v>
          </cell>
          <cell r="M165">
            <v>651080000000000</v>
          </cell>
          <cell r="N165">
            <v>666960000000000</v>
          </cell>
          <cell r="O165">
            <v>682840000000000</v>
          </cell>
          <cell r="P165">
            <v>698720000000000</v>
          </cell>
          <cell r="Q165">
            <v>714600000000000</v>
          </cell>
          <cell r="R165">
            <v>740405000000000</v>
          </cell>
          <cell r="S165">
            <v>766210000000000</v>
          </cell>
          <cell r="T165">
            <v>792015000000000</v>
          </cell>
          <cell r="U165">
            <v>817820000000000</v>
          </cell>
          <cell r="V165">
            <v>843625000000000</v>
          </cell>
          <cell r="W165">
            <v>869430000000000</v>
          </cell>
          <cell r="X165">
            <v>895235000000000</v>
          </cell>
          <cell r="Y165">
            <v>921040000000000</v>
          </cell>
          <cell r="Z165">
            <v>946845000000000</v>
          </cell>
          <cell r="AA165">
            <v>972650000000000</v>
          </cell>
          <cell r="AB165">
            <v>1002425000000000</v>
          </cell>
          <cell r="AC165">
            <v>1032200000000000</v>
          </cell>
          <cell r="AD165">
            <v>1061975000000000</v>
          </cell>
          <cell r="AE165">
            <v>1091750000000000</v>
          </cell>
          <cell r="AF165">
            <v>1121525000000000</v>
          </cell>
          <cell r="AG165">
            <v>1151300000000000</v>
          </cell>
          <cell r="AH165">
            <v>1181075000000000</v>
          </cell>
          <cell r="AI165">
            <v>1210850000000000</v>
          </cell>
          <cell r="AJ165">
            <v>1240625000000000</v>
          </cell>
          <cell r="AK165">
            <v>1270400000000000</v>
          </cell>
        </row>
        <row r="166">
          <cell r="A166" t="str">
            <v>LPG</v>
          </cell>
          <cell r="B166">
            <v>30877777777777.777</v>
          </cell>
          <cell r="C166">
            <v>30877777777777.777</v>
          </cell>
          <cell r="D166">
            <v>30877777777777.777</v>
          </cell>
          <cell r="E166">
            <v>30877777777777.777</v>
          </cell>
          <cell r="F166">
            <v>30877777777777.777</v>
          </cell>
          <cell r="G166">
            <v>30877777777777.777</v>
          </cell>
          <cell r="H166">
            <v>30877777777777.777</v>
          </cell>
          <cell r="I166">
            <v>30877777777777.777</v>
          </cell>
          <cell r="J166">
            <v>30877777777777.777</v>
          </cell>
          <cell r="K166">
            <v>30877777777777.777</v>
          </cell>
          <cell r="L166">
            <v>30877777777777.777</v>
          </cell>
          <cell r="M166">
            <v>30877777777777.777</v>
          </cell>
          <cell r="N166">
            <v>30877777777777.777</v>
          </cell>
          <cell r="O166">
            <v>30877777777777.777</v>
          </cell>
          <cell r="P166">
            <v>30877777777777.777</v>
          </cell>
          <cell r="Q166">
            <v>30877777777777.777</v>
          </cell>
          <cell r="R166">
            <v>32421666666666.664</v>
          </cell>
          <cell r="S166">
            <v>33965555555555.555</v>
          </cell>
          <cell r="T166">
            <v>35509444444444.445</v>
          </cell>
          <cell r="U166">
            <v>37053333333333.328</v>
          </cell>
          <cell r="V166">
            <v>38597222222222.219</v>
          </cell>
          <cell r="W166">
            <v>40141111111111.109</v>
          </cell>
          <cell r="X166">
            <v>41685000000000</v>
          </cell>
          <cell r="Y166">
            <v>43228888888888.891</v>
          </cell>
          <cell r="Z166">
            <v>44772777777777.773</v>
          </cell>
          <cell r="AA166">
            <v>46316666666666.664</v>
          </cell>
          <cell r="AB166">
            <v>47860555555555.555</v>
          </cell>
          <cell r="AC166">
            <v>49404444444444.445</v>
          </cell>
          <cell r="AD166">
            <v>50948333333333.336</v>
          </cell>
          <cell r="AE166">
            <v>52492222222222.227</v>
          </cell>
          <cell r="AF166">
            <v>54036111111111.109</v>
          </cell>
          <cell r="AG166">
            <v>55580000000000</v>
          </cell>
          <cell r="AH166">
            <v>57123888888888.891</v>
          </cell>
          <cell r="AI166">
            <v>58667777777777.781</v>
          </cell>
          <cell r="AJ166">
            <v>60211666666666.672</v>
          </cell>
          <cell r="AK166">
            <v>61755555555555.562</v>
          </cell>
        </row>
        <row r="167">
          <cell r="A167" t="str">
            <v>Natural gas</v>
          </cell>
          <cell r="B167">
            <v>4411111111111.1123</v>
          </cell>
          <cell r="C167">
            <v>4411111111111.1123</v>
          </cell>
          <cell r="D167">
            <v>4411111111111.1123</v>
          </cell>
          <cell r="E167">
            <v>4411111111111.1123</v>
          </cell>
          <cell r="F167">
            <v>4411111111111.1123</v>
          </cell>
          <cell r="G167">
            <v>4411111111111.1123</v>
          </cell>
          <cell r="H167">
            <v>4411111111111.1123</v>
          </cell>
          <cell r="I167">
            <v>4411111111111.1123</v>
          </cell>
          <cell r="J167">
            <v>4411111111111.1123</v>
          </cell>
          <cell r="K167">
            <v>4411111111111.1123</v>
          </cell>
          <cell r="L167">
            <v>4411111111111.1123</v>
          </cell>
          <cell r="M167">
            <v>4411111111111.1123</v>
          </cell>
          <cell r="N167">
            <v>4411111111111.1123</v>
          </cell>
          <cell r="O167">
            <v>4411111111111.1123</v>
          </cell>
          <cell r="P167">
            <v>4411111111111.1123</v>
          </cell>
          <cell r="Q167">
            <v>4411111111111.1123</v>
          </cell>
          <cell r="R167">
            <v>4631666666666.668</v>
          </cell>
          <cell r="S167">
            <v>4852222222222.2236</v>
          </cell>
          <cell r="T167">
            <v>5072777777777.7793</v>
          </cell>
          <cell r="U167">
            <v>5293333333333.335</v>
          </cell>
          <cell r="V167">
            <v>5513888888888.8906</v>
          </cell>
          <cell r="W167">
            <v>5734444444444.4453</v>
          </cell>
          <cell r="X167">
            <v>5955000000000.001</v>
          </cell>
          <cell r="Y167">
            <v>6175555555555.5566</v>
          </cell>
          <cell r="Z167">
            <v>6396111111111.1123</v>
          </cell>
          <cell r="AA167">
            <v>6616666666666.668</v>
          </cell>
          <cell r="AB167">
            <v>6837222222222.2236</v>
          </cell>
          <cell r="AC167">
            <v>7057777777777.7793</v>
          </cell>
          <cell r="AD167">
            <v>7278333333333.334</v>
          </cell>
          <cell r="AE167">
            <v>7498888888888.8896</v>
          </cell>
          <cell r="AF167">
            <v>7719444444444.4453</v>
          </cell>
          <cell r="AG167">
            <v>7940000000000.001</v>
          </cell>
          <cell r="AH167">
            <v>8160555555555.5566</v>
          </cell>
          <cell r="AI167">
            <v>8381111111111.1113</v>
          </cell>
          <cell r="AJ167">
            <v>8601666666666.667</v>
          </cell>
          <cell r="AK167">
            <v>8822222222222.2227</v>
          </cell>
        </row>
        <row r="168">
          <cell r="A168" t="str">
            <v>Others</v>
          </cell>
          <cell r="B168">
            <v>4411111111111.1123</v>
          </cell>
          <cell r="C168">
            <v>4411111111111.1123</v>
          </cell>
          <cell r="D168">
            <v>4411111111111.1123</v>
          </cell>
          <cell r="E168">
            <v>4411111111111.1123</v>
          </cell>
          <cell r="F168">
            <v>4411111111111.1123</v>
          </cell>
          <cell r="G168">
            <v>4411111111111.1123</v>
          </cell>
          <cell r="H168">
            <v>4411111111111.1123</v>
          </cell>
          <cell r="I168">
            <v>4411111111111.1123</v>
          </cell>
          <cell r="J168">
            <v>4411111111111.1123</v>
          </cell>
          <cell r="K168">
            <v>4411111111111.1123</v>
          </cell>
          <cell r="L168">
            <v>4411111111111.1123</v>
          </cell>
          <cell r="M168">
            <v>4411111111111.1123</v>
          </cell>
          <cell r="N168">
            <v>4411111111111.1123</v>
          </cell>
          <cell r="O168">
            <v>4411111111111.1123</v>
          </cell>
          <cell r="P168">
            <v>4411111111111.1123</v>
          </cell>
          <cell r="Q168">
            <v>4411111111111.1123</v>
          </cell>
          <cell r="R168">
            <v>4631666666666.668</v>
          </cell>
          <cell r="S168">
            <v>4852222222222.2236</v>
          </cell>
          <cell r="T168">
            <v>5072777777777.7793</v>
          </cell>
          <cell r="U168">
            <v>5293333333333.335</v>
          </cell>
          <cell r="V168">
            <v>5513888888888.8906</v>
          </cell>
          <cell r="W168">
            <v>5734444444444.4453</v>
          </cell>
          <cell r="X168">
            <v>5955000000000.001</v>
          </cell>
          <cell r="Y168">
            <v>6175555555555.5566</v>
          </cell>
          <cell r="Z168">
            <v>6396111111111.1123</v>
          </cell>
          <cell r="AA168">
            <v>6616666666666.668</v>
          </cell>
          <cell r="AB168">
            <v>6837222222222.2236</v>
          </cell>
          <cell r="AC168">
            <v>7057777777777.7793</v>
          </cell>
          <cell r="AD168">
            <v>7278333333333.334</v>
          </cell>
          <cell r="AE168">
            <v>7498888888888.8896</v>
          </cell>
          <cell r="AF168">
            <v>7719444444444.4453</v>
          </cell>
          <cell r="AG168">
            <v>7940000000000.001</v>
          </cell>
          <cell r="AH168">
            <v>8160555555555.5566</v>
          </cell>
          <cell r="AI168">
            <v>8381111111111.1113</v>
          </cell>
          <cell r="AJ168">
            <v>8601666666666.667</v>
          </cell>
          <cell r="AK168">
            <v>8822222222222.2227</v>
          </cell>
        </row>
      </sheetData>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mctic.gov.br/mctic/export/sites/institucional/ciencia/SEPED/clima/arquivos/projeto_opcoes_mitigacao/publicacoes/Edificacoes.pdf" TargetMode="External"/><Relationship Id="rId3" Type="http://schemas.openxmlformats.org/officeDocument/2006/relationships/hyperlink" Target="http://www.mctic.gov.br/mctic/export/sites/institucional/ciencia/SEPED/clima/arquivos/projeto_opcoes_mitigacao/publicacoes/Edificacoes.pdf" TargetMode="External"/><Relationship Id="rId7" Type="http://schemas.openxmlformats.org/officeDocument/2006/relationships/hyperlink" Target="http://www.mctic.gov.br/mctic/export/sites/institucional/ciencia/SEPED/clima/arquivos/projeto_opcoes_mitigacao/publicacoes/Edificacoes.pdf" TargetMode="External"/><Relationship Id="rId2" Type="http://schemas.openxmlformats.org/officeDocument/2006/relationships/hyperlink" Target="http://www.mctic.gov.br/mctic/export/sites/institucional/ciencia/SEPED/clima/arquivos/projeto_opcoes_mitigacao/publicacoes/Edificacoes.pdf" TargetMode="External"/><Relationship Id="rId1" Type="http://schemas.openxmlformats.org/officeDocument/2006/relationships/hyperlink" Target="http://www.mctic.gov.br/mctic/export/sites/institucional/ciencia/SEPED/clima/arquivos/projeto_opcoes_mitigacao/publicacoes/Edificacoes.pdf" TargetMode="External"/><Relationship Id="rId6" Type="http://schemas.openxmlformats.org/officeDocument/2006/relationships/hyperlink" Target="http://www.mctic.gov.br/mctic/export/sites/institucional/ciencia/SEPED/clima/arquivos/projeto_opcoes_mitigacao/publicacoes/Edificacoes.pdf" TargetMode="External"/><Relationship Id="rId11" Type="http://schemas.openxmlformats.org/officeDocument/2006/relationships/printerSettings" Target="../printerSettings/printerSettings1.bin"/><Relationship Id="rId5" Type="http://schemas.openxmlformats.org/officeDocument/2006/relationships/hyperlink" Target="http://www.mctic.gov.br/mctic/export/sites/institucional/ciencia/SEPED/clima/arquivos/projeto_opcoes_mitigacao/publicacoes/Edificacoes.pdf" TargetMode="External"/><Relationship Id="rId10" Type="http://schemas.openxmlformats.org/officeDocument/2006/relationships/hyperlink" Target="https://www.gov.br/mme/pt-br/assuntos/secretarias/sntep/publicacoes/estudos-do-pne-2050/02-relatorios-epe/06-relatorio-parcial-2-cenarios-de-demanda.pdf" TargetMode="External"/><Relationship Id="rId4" Type="http://schemas.openxmlformats.org/officeDocument/2006/relationships/hyperlink" Target="http://www.mctic.gov.br/mctic/export/sites/institucional/ciencia/SEPED/clima/arquivos/projeto_opcoes_mitigacao/publicacoes/Edificacoes.pdf" TargetMode="External"/><Relationship Id="rId9" Type="http://schemas.openxmlformats.org/officeDocument/2006/relationships/hyperlink" Target="http://www.mctic.gov.br/mctic/export/sites/institucional/ciencia/SEPED/clima/arquivos/projeto_opcoes_mitigacao/publicacoes/Edificacoes.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6"/>
  <sheetViews>
    <sheetView topLeftCell="A78" workbookViewId="0">
      <selection activeCell="B92" sqref="B92:B97"/>
    </sheetView>
  </sheetViews>
  <sheetFormatPr baseColWidth="10" defaultColWidth="8.85546875" defaultRowHeight="15" x14ac:dyDescent="0.25"/>
  <cols>
    <col min="1" max="1" width="12.140625" customWidth="1"/>
    <col min="2" max="2" width="117.85546875" customWidth="1"/>
    <col min="3" max="3" width="19.28515625" customWidth="1"/>
  </cols>
  <sheetData>
    <row r="1" spans="1:2" x14ac:dyDescent="0.25">
      <c r="A1" s="6" t="s">
        <v>5</v>
      </c>
    </row>
    <row r="3" spans="1:2" x14ac:dyDescent="0.25">
      <c r="A3" s="6" t="s">
        <v>7</v>
      </c>
      <c r="B3" s="7" t="s">
        <v>11</v>
      </c>
    </row>
    <row r="4" spans="1:2" x14ac:dyDescent="0.25">
      <c r="A4" s="6"/>
      <c r="B4" s="8" t="s">
        <v>19</v>
      </c>
    </row>
    <row r="5" spans="1:2" x14ac:dyDescent="0.25">
      <c r="A5" s="6"/>
      <c r="B5" s="9">
        <v>2017</v>
      </c>
    </row>
    <row r="6" spans="1:2" x14ac:dyDescent="0.25">
      <c r="A6" s="6"/>
      <c r="B6" s="8" t="s">
        <v>20</v>
      </c>
    </row>
    <row r="7" spans="1:2" x14ac:dyDescent="0.25">
      <c r="A7" s="6"/>
      <c r="B7" s="8" t="s">
        <v>21</v>
      </c>
    </row>
    <row r="8" spans="1:2" x14ac:dyDescent="0.25">
      <c r="A8" s="6"/>
      <c r="B8" s="10" t="s">
        <v>22</v>
      </c>
    </row>
    <row r="10" spans="1:2" x14ac:dyDescent="0.25">
      <c r="B10" s="7" t="s">
        <v>23</v>
      </c>
    </row>
    <row r="11" spans="1:2" x14ac:dyDescent="0.25">
      <c r="B11" s="8" t="s">
        <v>19</v>
      </c>
    </row>
    <row r="12" spans="1:2" x14ac:dyDescent="0.25">
      <c r="B12" s="9">
        <v>2017</v>
      </c>
    </row>
    <row r="13" spans="1:2" x14ac:dyDescent="0.25">
      <c r="B13" s="8" t="s">
        <v>20</v>
      </c>
    </row>
    <row r="14" spans="1:2" x14ac:dyDescent="0.25">
      <c r="B14" s="8" t="s">
        <v>21</v>
      </c>
    </row>
    <row r="15" spans="1:2" x14ac:dyDescent="0.25">
      <c r="B15" s="10" t="s">
        <v>22</v>
      </c>
    </row>
    <row r="16" spans="1:2" x14ac:dyDescent="0.25">
      <c r="B16" s="8" t="s">
        <v>24</v>
      </c>
    </row>
    <row r="17" spans="2:2" x14ac:dyDescent="0.25">
      <c r="B17" s="8" t="s">
        <v>25</v>
      </c>
    </row>
    <row r="18" spans="2:2" x14ac:dyDescent="0.25">
      <c r="B18" s="6"/>
    </row>
    <row r="19" spans="2:2" x14ac:dyDescent="0.25">
      <c r="B19" s="7" t="s">
        <v>26</v>
      </c>
    </row>
    <row r="20" spans="2:2" x14ac:dyDescent="0.25">
      <c r="B20" s="8" t="s">
        <v>19</v>
      </c>
    </row>
    <row r="21" spans="2:2" x14ac:dyDescent="0.25">
      <c r="B21" s="9">
        <v>2017</v>
      </c>
    </row>
    <row r="22" spans="2:2" x14ac:dyDescent="0.25">
      <c r="B22" s="8" t="s">
        <v>20</v>
      </c>
    </row>
    <row r="23" spans="2:2" x14ac:dyDescent="0.25">
      <c r="B23" s="8" t="s">
        <v>21</v>
      </c>
    </row>
    <row r="24" spans="2:2" x14ac:dyDescent="0.25">
      <c r="B24" s="10" t="s">
        <v>22</v>
      </c>
    </row>
    <row r="25" spans="2:2" x14ac:dyDescent="0.25">
      <c r="B25" s="8" t="s">
        <v>27</v>
      </c>
    </row>
    <row r="26" spans="2:2" x14ac:dyDescent="0.25">
      <c r="B26" s="8" t="s">
        <v>28</v>
      </c>
    </row>
    <row r="28" spans="2:2" x14ac:dyDescent="0.25">
      <c r="B28" s="7" t="s">
        <v>29</v>
      </c>
    </row>
    <row r="29" spans="2:2" x14ac:dyDescent="0.25">
      <c r="B29" s="8" t="s">
        <v>19</v>
      </c>
    </row>
    <row r="30" spans="2:2" x14ac:dyDescent="0.25">
      <c r="B30" s="9">
        <v>2017</v>
      </c>
    </row>
    <row r="31" spans="2:2" x14ac:dyDescent="0.25">
      <c r="B31" s="8" t="s">
        <v>20</v>
      </c>
    </row>
    <row r="32" spans="2:2" x14ac:dyDescent="0.25">
      <c r="B32" s="8" t="s">
        <v>21</v>
      </c>
    </row>
    <row r="33" spans="2:2" x14ac:dyDescent="0.25">
      <c r="B33" s="10" t="s">
        <v>22</v>
      </c>
    </row>
    <row r="34" spans="2:2" x14ac:dyDescent="0.25">
      <c r="B34" s="8" t="s">
        <v>30</v>
      </c>
    </row>
    <row r="35" spans="2:2" x14ac:dyDescent="0.25">
      <c r="B35" s="8" t="s">
        <v>31</v>
      </c>
    </row>
    <row r="37" spans="2:2" x14ac:dyDescent="0.25">
      <c r="B37" s="8" t="s">
        <v>32</v>
      </c>
    </row>
    <row r="38" spans="2:2" x14ac:dyDescent="0.25">
      <c r="B38" s="8" t="s">
        <v>33</v>
      </c>
    </row>
    <row r="40" spans="2:2" x14ac:dyDescent="0.25">
      <c r="B40" s="7" t="s">
        <v>34</v>
      </c>
    </row>
    <row r="41" spans="2:2" x14ac:dyDescent="0.25">
      <c r="B41" s="8" t="s">
        <v>19</v>
      </c>
    </row>
    <row r="42" spans="2:2" x14ac:dyDescent="0.25">
      <c r="B42" s="9">
        <v>2017</v>
      </c>
    </row>
    <row r="43" spans="2:2" x14ac:dyDescent="0.25">
      <c r="B43" s="8" t="s">
        <v>20</v>
      </c>
    </row>
    <row r="44" spans="2:2" x14ac:dyDescent="0.25">
      <c r="B44" s="8" t="s">
        <v>21</v>
      </c>
    </row>
    <row r="45" spans="2:2" x14ac:dyDescent="0.25">
      <c r="B45" s="10" t="s">
        <v>22</v>
      </c>
    </row>
    <row r="46" spans="2:2" x14ac:dyDescent="0.25">
      <c r="B46" s="8" t="s">
        <v>35</v>
      </c>
    </row>
    <row r="47" spans="2:2" x14ac:dyDescent="0.25">
      <c r="B47" s="8" t="s">
        <v>36</v>
      </c>
    </row>
    <row r="49" spans="2:3" x14ac:dyDescent="0.25">
      <c r="B49" s="7" t="s">
        <v>37</v>
      </c>
    </row>
    <row r="50" spans="2:3" x14ac:dyDescent="0.25">
      <c r="B50" s="8" t="s">
        <v>19</v>
      </c>
    </row>
    <row r="51" spans="2:3" x14ac:dyDescent="0.25">
      <c r="B51" s="9">
        <v>2017</v>
      </c>
    </row>
    <row r="52" spans="2:3" x14ac:dyDescent="0.25">
      <c r="B52" s="8" t="s">
        <v>20</v>
      </c>
    </row>
    <row r="53" spans="2:3" x14ac:dyDescent="0.25">
      <c r="B53" s="8" t="s">
        <v>21</v>
      </c>
    </row>
    <row r="54" spans="2:3" x14ac:dyDescent="0.25">
      <c r="B54" s="10" t="s">
        <v>22</v>
      </c>
    </row>
    <row r="55" spans="2:3" x14ac:dyDescent="0.25">
      <c r="B55" s="8" t="s">
        <v>38</v>
      </c>
    </row>
    <row r="56" spans="2:3" x14ac:dyDescent="0.25">
      <c r="B56" s="11" t="s">
        <v>39</v>
      </c>
    </row>
    <row r="57" spans="2:3" x14ac:dyDescent="0.25">
      <c r="B57" s="6"/>
    </row>
    <row r="58" spans="2:3" x14ac:dyDescent="0.25">
      <c r="B58" s="7" t="s">
        <v>40</v>
      </c>
    </row>
    <row r="59" spans="2:3" x14ac:dyDescent="0.25">
      <c r="B59" s="8" t="s">
        <v>19</v>
      </c>
      <c r="C59" s="2">
        <v>0.04</v>
      </c>
    </row>
    <row r="60" spans="2:3" x14ac:dyDescent="0.25">
      <c r="B60" s="9">
        <v>2017</v>
      </c>
    </row>
    <row r="61" spans="2:3" x14ac:dyDescent="0.25">
      <c r="B61" s="8" t="s">
        <v>20</v>
      </c>
    </row>
    <row r="62" spans="2:3" x14ac:dyDescent="0.25">
      <c r="B62" s="8" t="s">
        <v>21</v>
      </c>
    </row>
    <row r="63" spans="2:3" x14ac:dyDescent="0.25">
      <c r="B63" s="10" t="s">
        <v>22</v>
      </c>
    </row>
    <row r="64" spans="2:3" x14ac:dyDescent="0.25">
      <c r="B64" s="8" t="s">
        <v>41</v>
      </c>
    </row>
    <row r="65" spans="2:2" x14ac:dyDescent="0.25">
      <c r="B65" s="8" t="s">
        <v>42</v>
      </c>
    </row>
    <row r="67" spans="2:2" x14ac:dyDescent="0.25">
      <c r="B67" s="8" t="s">
        <v>43</v>
      </c>
    </row>
    <row r="68" spans="2:2" x14ac:dyDescent="0.25">
      <c r="B68" s="8" t="s">
        <v>44</v>
      </c>
    </row>
    <row r="70" spans="2:2" x14ac:dyDescent="0.25">
      <c r="B70" s="7" t="s">
        <v>45</v>
      </c>
    </row>
    <row r="71" spans="2:2" x14ac:dyDescent="0.25">
      <c r="B71" s="8" t="s">
        <v>19</v>
      </c>
    </row>
    <row r="72" spans="2:2" x14ac:dyDescent="0.25">
      <c r="B72" s="9">
        <v>2017</v>
      </c>
    </row>
    <row r="73" spans="2:2" x14ac:dyDescent="0.25">
      <c r="B73" s="8" t="s">
        <v>20</v>
      </c>
    </row>
    <row r="74" spans="2:2" x14ac:dyDescent="0.25">
      <c r="B74" s="8" t="s">
        <v>21</v>
      </c>
    </row>
    <row r="75" spans="2:2" x14ac:dyDescent="0.25">
      <c r="B75" s="10" t="s">
        <v>22</v>
      </c>
    </row>
    <row r="76" spans="2:2" x14ac:dyDescent="0.25">
      <c r="B76" s="8" t="s">
        <v>41</v>
      </c>
    </row>
    <row r="77" spans="2:2" x14ac:dyDescent="0.25">
      <c r="B77" s="8" t="s">
        <v>42</v>
      </c>
    </row>
    <row r="79" spans="2:2" x14ac:dyDescent="0.25">
      <c r="B79" s="7" t="s">
        <v>46</v>
      </c>
    </row>
    <row r="80" spans="2:2" x14ac:dyDescent="0.25">
      <c r="B80" s="8" t="s">
        <v>19</v>
      </c>
    </row>
    <row r="81" spans="2:2" x14ac:dyDescent="0.25">
      <c r="B81" s="9">
        <v>2017</v>
      </c>
    </row>
    <row r="82" spans="2:2" x14ac:dyDescent="0.25">
      <c r="B82" s="8" t="s">
        <v>20</v>
      </c>
    </row>
    <row r="83" spans="2:2" x14ac:dyDescent="0.25">
      <c r="B83" s="8" t="s">
        <v>21</v>
      </c>
    </row>
    <row r="84" spans="2:2" x14ac:dyDescent="0.25">
      <c r="B84" s="10" t="s">
        <v>22</v>
      </c>
    </row>
    <row r="85" spans="2:2" x14ac:dyDescent="0.25">
      <c r="B85" s="8" t="s">
        <v>38</v>
      </c>
    </row>
    <row r="86" spans="2:2" x14ac:dyDescent="0.25">
      <c r="B86" s="11" t="s">
        <v>39</v>
      </c>
    </row>
    <row r="87" spans="2:2" x14ac:dyDescent="0.25">
      <c r="B87" s="11"/>
    </row>
    <row r="88" spans="2:2" x14ac:dyDescent="0.25">
      <c r="B88" s="88" t="s">
        <v>143</v>
      </c>
    </row>
    <row r="89" spans="2:2" x14ac:dyDescent="0.25">
      <c r="B89" s="88" t="s">
        <v>199</v>
      </c>
    </row>
    <row r="90" spans="2:2" x14ac:dyDescent="0.25">
      <c r="B90" s="89" t="s">
        <v>200</v>
      </c>
    </row>
    <row r="91" spans="2:2" x14ac:dyDescent="0.25">
      <c r="B91" s="89"/>
    </row>
    <row r="92" spans="2:2" x14ac:dyDescent="0.25">
      <c r="B92" s="140" t="s">
        <v>262</v>
      </c>
    </row>
    <row r="93" spans="2:2" x14ac:dyDescent="0.25">
      <c r="B93" s="140" t="s">
        <v>263</v>
      </c>
    </row>
    <row r="94" spans="2:2" x14ac:dyDescent="0.25">
      <c r="B94" s="141" t="s">
        <v>264</v>
      </c>
    </row>
    <row r="95" spans="2:2" x14ac:dyDescent="0.25">
      <c r="B95" s="142" t="s">
        <v>199</v>
      </c>
    </row>
    <row r="96" spans="2:2" x14ac:dyDescent="0.25">
      <c r="B96" s="143" t="s">
        <v>265</v>
      </c>
    </row>
    <row r="97" spans="1:2" x14ac:dyDescent="0.25">
      <c r="B97" s="143"/>
    </row>
    <row r="99" spans="1:2" x14ac:dyDescent="0.25">
      <c r="A99" s="6" t="s">
        <v>7</v>
      </c>
      <c r="B99" s="8" t="s">
        <v>47</v>
      </c>
    </row>
    <row r="100" spans="1:2" x14ac:dyDescent="0.25">
      <c r="B100" s="8" t="s">
        <v>48</v>
      </c>
    </row>
    <row r="102" spans="1:2" x14ac:dyDescent="0.25">
      <c r="B102" s="8" t="s">
        <v>49</v>
      </c>
    </row>
    <row r="103" spans="1:2" x14ac:dyDescent="0.25">
      <c r="B103" s="8" t="s">
        <v>50</v>
      </c>
    </row>
    <row r="104" spans="1:2" x14ac:dyDescent="0.25">
      <c r="B104" s="9">
        <v>0</v>
      </c>
    </row>
    <row r="106" spans="1:2" x14ac:dyDescent="0.25">
      <c r="B106" s="8" t="s">
        <v>51</v>
      </c>
    </row>
    <row r="107" spans="1:2" x14ac:dyDescent="0.25">
      <c r="B107" s="8" t="s">
        <v>52</v>
      </c>
    </row>
    <row r="108" spans="1:2" x14ac:dyDescent="0.25">
      <c r="B108" s="9">
        <v>0</v>
      </c>
    </row>
    <row r="110" spans="1:2" x14ac:dyDescent="0.25">
      <c r="B110" s="8" t="s">
        <v>53</v>
      </c>
    </row>
    <row r="111" spans="1:2" x14ac:dyDescent="0.25">
      <c r="B111" s="8" t="s">
        <v>54</v>
      </c>
    </row>
    <row r="113" spans="2:2" x14ac:dyDescent="0.25">
      <c r="B113" s="8" t="s">
        <v>55</v>
      </c>
    </row>
    <row r="114" spans="2:2" x14ac:dyDescent="0.25">
      <c r="B114" s="8" t="s">
        <v>56</v>
      </c>
    </row>
    <row r="116" spans="2:2" x14ac:dyDescent="0.25">
      <c r="B116" s="8" t="s">
        <v>57</v>
      </c>
    </row>
    <row r="117" spans="2:2" x14ac:dyDescent="0.25">
      <c r="B117" s="12" t="s">
        <v>58</v>
      </c>
    </row>
    <row r="119" spans="2:2" x14ac:dyDescent="0.25">
      <c r="B119" s="8" t="s">
        <v>59</v>
      </c>
    </row>
    <row r="120" spans="2:2" x14ac:dyDescent="0.25">
      <c r="B120" s="13" t="s">
        <v>60</v>
      </c>
    </row>
    <row r="121" spans="2:2" x14ac:dyDescent="0.25">
      <c r="B121" s="9">
        <v>0</v>
      </c>
    </row>
    <row r="123" spans="2:2" x14ac:dyDescent="0.25">
      <c r="B123" s="8" t="s">
        <v>61</v>
      </c>
    </row>
    <row r="124" spans="2:2" ht="45" x14ac:dyDescent="0.25">
      <c r="B124" s="12" t="s">
        <v>62</v>
      </c>
    </row>
    <row r="126" spans="2:2" x14ac:dyDescent="0.25">
      <c r="B126" s="8" t="s">
        <v>63</v>
      </c>
    </row>
    <row r="127" spans="2:2" x14ac:dyDescent="0.25">
      <c r="B127" s="8" t="s">
        <v>64</v>
      </c>
    </row>
    <row r="129" spans="1:2" x14ac:dyDescent="0.25">
      <c r="B129" s="8" t="s">
        <v>65</v>
      </c>
    </row>
    <row r="130" spans="1:2" x14ac:dyDescent="0.25">
      <c r="A130" s="14"/>
      <c r="B130" s="15" t="s">
        <v>66</v>
      </c>
    </row>
    <row r="132" spans="1:2" x14ac:dyDescent="0.25">
      <c r="B132" s="8" t="s">
        <v>67</v>
      </c>
    </row>
    <row r="133" spans="1:2" x14ac:dyDescent="0.25">
      <c r="B133" s="8" t="s">
        <v>68</v>
      </c>
    </row>
    <row r="134" spans="1:2" x14ac:dyDescent="0.25">
      <c r="B134" s="8" t="s">
        <v>69</v>
      </c>
    </row>
    <row r="135" spans="1:2" x14ac:dyDescent="0.25">
      <c r="B135" s="8" t="s">
        <v>70</v>
      </c>
    </row>
    <row r="136" spans="1:2" x14ac:dyDescent="0.25">
      <c r="B136" s="16"/>
    </row>
  </sheetData>
  <hyperlinks>
    <hyperlink ref="B8" r:id="rId1"/>
    <hyperlink ref="B15" r:id="rId2"/>
    <hyperlink ref="B24" r:id="rId3"/>
    <hyperlink ref="B33" r:id="rId4"/>
    <hyperlink ref="B45" r:id="rId5"/>
    <hyperlink ref="B54" r:id="rId6"/>
    <hyperlink ref="B63" r:id="rId7"/>
    <hyperlink ref="B75" r:id="rId8"/>
    <hyperlink ref="B84" r:id="rId9"/>
    <hyperlink ref="B96" r:id="rId10"/>
  </hyperlinks>
  <pageMargins left="0.7" right="0.7" top="0.75" bottom="0.75" header="0.3" footer="0.3"/>
  <pageSetup orientation="portrait" horizontalDpi="1200" verticalDpi="120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opLeftCell="A25" workbookViewId="0">
      <selection activeCell="M31" sqref="M31"/>
    </sheetView>
  </sheetViews>
  <sheetFormatPr baseColWidth="10" defaultColWidth="14" defaultRowHeight="15" customHeight="1" x14ac:dyDescent="0.2"/>
  <cols>
    <col min="1" max="1" width="10.85546875" style="17" customWidth="1"/>
    <col min="2" max="2" width="19.85546875" style="17" customWidth="1"/>
    <col min="3" max="3" width="18.42578125" style="17" customWidth="1"/>
    <col min="4" max="4" width="6.85546875" style="17" customWidth="1"/>
    <col min="5" max="44" width="8.42578125" style="17" customWidth="1"/>
    <col min="45" max="16384" width="14" style="17"/>
  </cols>
  <sheetData>
    <row r="1" spans="1:6" ht="14.25" customHeight="1" x14ac:dyDescent="0.2">
      <c r="A1" s="28" t="s">
        <v>93</v>
      </c>
      <c r="B1" s="28"/>
      <c r="C1" s="28"/>
      <c r="D1" s="28"/>
      <c r="E1" s="28"/>
      <c r="F1" s="28"/>
    </row>
    <row r="2" spans="1:6" x14ac:dyDescent="0.25">
      <c r="A2" s="27" t="s">
        <v>92</v>
      </c>
      <c r="B2" s="30"/>
      <c r="C2" s="28"/>
      <c r="D2" s="28"/>
      <c r="E2" s="28"/>
      <c r="F2" s="28"/>
    </row>
    <row r="3" spans="1:6" x14ac:dyDescent="0.25">
      <c r="A3" s="27" t="s">
        <v>91</v>
      </c>
      <c r="B3" s="28"/>
      <c r="C3" s="28"/>
      <c r="D3" s="28"/>
      <c r="E3" s="28"/>
      <c r="F3" s="28"/>
    </row>
    <row r="4" spans="1:6" x14ac:dyDescent="0.2">
      <c r="A4" s="28">
        <v>39683051200.879501</v>
      </c>
      <c r="B4" s="28"/>
      <c r="C4" s="28"/>
      <c r="D4" s="28"/>
      <c r="E4" s="28"/>
      <c r="F4" s="28"/>
    </row>
    <row r="5" spans="1:6" x14ac:dyDescent="0.2">
      <c r="B5" s="28"/>
      <c r="C5" s="28"/>
      <c r="D5" s="28"/>
      <c r="E5" s="28"/>
      <c r="F5" s="28"/>
    </row>
    <row r="6" spans="1:6" x14ac:dyDescent="0.2">
      <c r="A6" s="29" t="s">
        <v>25</v>
      </c>
      <c r="B6" s="28"/>
      <c r="C6" s="28"/>
      <c r="D6" s="28"/>
      <c r="E6" s="28"/>
      <c r="F6" s="28"/>
    </row>
    <row r="7" spans="1:6" x14ac:dyDescent="0.2">
      <c r="A7" s="28"/>
      <c r="B7" s="28"/>
      <c r="C7" s="28"/>
      <c r="D7" s="28"/>
      <c r="E7" s="28"/>
      <c r="F7" s="28"/>
    </row>
    <row r="8" spans="1:6" x14ac:dyDescent="0.2">
      <c r="A8" s="28"/>
      <c r="B8" s="28"/>
      <c r="C8" s="28"/>
      <c r="D8" s="28"/>
      <c r="E8" s="28"/>
      <c r="F8" s="28"/>
    </row>
    <row r="9" spans="1:6" x14ac:dyDescent="0.2">
      <c r="A9" s="28"/>
      <c r="B9" s="28"/>
      <c r="C9" s="28"/>
      <c r="D9" s="28"/>
      <c r="E9" s="28"/>
      <c r="F9" s="28"/>
    </row>
    <row r="10" spans="1:6" x14ac:dyDescent="0.2">
      <c r="A10" s="28"/>
      <c r="B10" s="28"/>
      <c r="C10" s="28"/>
      <c r="D10" s="28"/>
      <c r="E10" s="28"/>
      <c r="F10" s="28"/>
    </row>
    <row r="11" spans="1:6" x14ac:dyDescent="0.2">
      <c r="A11" s="28"/>
      <c r="B11" s="28"/>
      <c r="C11" s="28"/>
      <c r="D11" s="28"/>
      <c r="E11" s="28"/>
      <c r="F11" s="28"/>
    </row>
    <row r="12" spans="1:6" x14ac:dyDescent="0.2">
      <c r="A12" s="28"/>
      <c r="B12" s="28"/>
      <c r="C12" s="28"/>
      <c r="D12" s="28"/>
      <c r="E12" s="28"/>
      <c r="F12" s="28"/>
    </row>
    <row r="13" spans="1:6" x14ac:dyDescent="0.2">
      <c r="A13" s="28"/>
      <c r="B13" s="28"/>
      <c r="C13" s="28"/>
      <c r="D13" s="28"/>
      <c r="E13" s="28"/>
      <c r="F13" s="28"/>
    </row>
    <row r="14" spans="1:6" x14ac:dyDescent="0.2">
      <c r="A14" s="28"/>
      <c r="B14" s="28"/>
      <c r="C14" s="28"/>
      <c r="D14" s="28"/>
      <c r="E14" s="28"/>
      <c r="F14" s="28"/>
    </row>
    <row r="15" spans="1:6" x14ac:dyDescent="0.2">
      <c r="A15" s="28"/>
      <c r="B15" s="28"/>
      <c r="C15" s="28"/>
      <c r="D15" s="28"/>
      <c r="E15" s="28"/>
      <c r="F15" s="28"/>
    </row>
    <row r="16" spans="1:6" x14ac:dyDescent="0.2">
      <c r="A16" s="28"/>
      <c r="B16" s="28"/>
      <c r="C16" s="28"/>
      <c r="D16" s="28"/>
      <c r="E16" s="28"/>
      <c r="F16" s="28"/>
    </row>
    <row r="17" spans="1:44" x14ac:dyDescent="0.2">
      <c r="A17" s="28"/>
      <c r="B17" s="28"/>
      <c r="C17" s="28"/>
      <c r="D17" s="28"/>
      <c r="E17" s="28"/>
      <c r="F17" s="28"/>
    </row>
    <row r="18" spans="1:44" x14ac:dyDescent="0.2">
      <c r="A18" s="28"/>
      <c r="B18" s="28"/>
      <c r="C18" s="28"/>
      <c r="D18" s="28"/>
      <c r="E18" s="28"/>
      <c r="F18" s="28"/>
    </row>
    <row r="19" spans="1:44" x14ac:dyDescent="0.2">
      <c r="A19" s="28"/>
      <c r="B19" s="28"/>
      <c r="C19" s="28"/>
      <c r="D19" s="28"/>
      <c r="E19" s="28"/>
      <c r="F19" s="28"/>
    </row>
    <row r="20" spans="1:44" x14ac:dyDescent="0.2">
      <c r="A20" s="28"/>
      <c r="B20" s="28"/>
      <c r="C20" s="28"/>
      <c r="D20" s="28"/>
      <c r="E20" s="28"/>
      <c r="F20" s="28"/>
    </row>
    <row r="21" spans="1:44" ht="15.75" customHeight="1" x14ac:dyDescent="0.2">
      <c r="A21" s="28"/>
      <c r="B21" s="28"/>
      <c r="C21" s="28"/>
      <c r="D21" s="28"/>
      <c r="E21" s="28"/>
      <c r="F21" s="28"/>
    </row>
    <row r="22" spans="1:44" ht="15.75" customHeight="1" x14ac:dyDescent="0.2">
      <c r="A22" s="28"/>
      <c r="B22" s="28"/>
      <c r="C22" s="28"/>
      <c r="D22" s="28"/>
      <c r="E22" s="28"/>
      <c r="F22" s="28"/>
    </row>
    <row r="23" spans="1:44" ht="15.75" customHeight="1" x14ac:dyDescent="0.2">
      <c r="A23" s="28"/>
      <c r="B23" s="28"/>
      <c r="C23" s="28"/>
      <c r="D23" s="28"/>
      <c r="E23" s="28"/>
      <c r="F23" s="28"/>
    </row>
    <row r="24" spans="1:44" ht="15.75" customHeight="1" x14ac:dyDescent="0.2">
      <c r="A24" s="28"/>
      <c r="B24" s="28"/>
      <c r="C24" s="28"/>
      <c r="D24" s="28"/>
      <c r="E24" s="28"/>
      <c r="F24" s="28"/>
    </row>
    <row r="25" spans="1:44" ht="15.75" customHeight="1" x14ac:dyDescent="0.2">
      <c r="A25" s="28"/>
      <c r="B25" s="28"/>
      <c r="C25" s="28"/>
      <c r="D25" s="28"/>
      <c r="E25" s="28"/>
      <c r="F25" s="28"/>
    </row>
    <row r="26" spans="1:44" ht="15.75" customHeight="1" x14ac:dyDescent="0.2">
      <c r="A26" s="28"/>
      <c r="B26" s="28"/>
      <c r="C26" s="28"/>
      <c r="D26" s="28"/>
      <c r="E26" s="28"/>
      <c r="F26" s="28"/>
    </row>
    <row r="27" spans="1:44" ht="15.75" customHeight="1" x14ac:dyDescent="0.2">
      <c r="A27" s="28"/>
      <c r="B27" s="28"/>
      <c r="C27" s="28"/>
      <c r="D27" s="28"/>
      <c r="E27" s="28"/>
      <c r="F27" s="28"/>
    </row>
    <row r="28" spans="1:44" ht="15.75" customHeight="1" x14ac:dyDescent="0.2">
      <c r="A28" s="28"/>
      <c r="B28" s="28"/>
      <c r="C28" s="28"/>
      <c r="D28" s="28"/>
      <c r="E28" s="28"/>
      <c r="F28" s="28"/>
    </row>
    <row r="29" spans="1:44" ht="15.75" customHeight="1" x14ac:dyDescent="0.2">
      <c r="A29" s="29" t="s">
        <v>90</v>
      </c>
      <c r="B29" s="28"/>
      <c r="C29" s="28"/>
      <c r="D29" s="28"/>
      <c r="E29" s="28"/>
      <c r="F29" s="28"/>
    </row>
    <row r="30" spans="1:44" ht="15.75" customHeight="1" x14ac:dyDescent="0.25">
      <c r="A30" s="27" t="s">
        <v>89</v>
      </c>
    </row>
    <row r="31" spans="1:44" ht="15.75" customHeight="1" x14ac:dyDescent="0.25">
      <c r="A31" s="26" t="s">
        <v>88</v>
      </c>
      <c r="B31" s="26" t="s">
        <v>87</v>
      </c>
      <c r="C31" s="26" t="s">
        <v>86</v>
      </c>
      <c r="D31" s="26">
        <v>2010</v>
      </c>
      <c r="E31" s="26">
        <v>2011</v>
      </c>
      <c r="F31" s="26">
        <v>2012</v>
      </c>
      <c r="G31" s="26">
        <v>2013</v>
      </c>
      <c r="H31" s="26">
        <v>2014</v>
      </c>
      <c r="I31" s="26">
        <v>2015</v>
      </c>
      <c r="J31" s="26">
        <v>2016</v>
      </c>
      <c r="K31" s="26">
        <v>2017</v>
      </c>
      <c r="L31" s="26">
        <v>2018</v>
      </c>
      <c r="M31" s="26">
        <v>2019</v>
      </c>
      <c r="N31" s="26">
        <v>2020</v>
      </c>
      <c r="O31" s="26">
        <v>2021</v>
      </c>
      <c r="P31" s="26">
        <v>2022</v>
      </c>
      <c r="Q31" s="26">
        <v>2023</v>
      </c>
      <c r="R31" s="26">
        <v>2024</v>
      </c>
      <c r="S31" s="26">
        <v>2025</v>
      </c>
      <c r="T31" s="26">
        <v>2026</v>
      </c>
      <c r="U31" s="26">
        <v>2027</v>
      </c>
      <c r="V31" s="26">
        <v>2028</v>
      </c>
      <c r="W31" s="26">
        <v>2029</v>
      </c>
      <c r="X31" s="26">
        <v>2030</v>
      </c>
      <c r="Y31" s="26">
        <v>2031</v>
      </c>
      <c r="Z31" s="26">
        <v>2032</v>
      </c>
      <c r="AA31" s="26">
        <v>2033</v>
      </c>
      <c r="AB31" s="26">
        <v>2034</v>
      </c>
      <c r="AC31" s="26">
        <v>2035</v>
      </c>
      <c r="AD31" s="26">
        <v>2036</v>
      </c>
      <c r="AE31" s="26">
        <v>2037</v>
      </c>
      <c r="AF31" s="26">
        <v>2038</v>
      </c>
      <c r="AG31" s="26">
        <v>2039</v>
      </c>
      <c r="AH31" s="26">
        <v>2040</v>
      </c>
      <c r="AI31" s="26">
        <v>2041</v>
      </c>
      <c r="AJ31" s="26">
        <v>2042</v>
      </c>
      <c r="AK31" s="26">
        <v>2043</v>
      </c>
      <c r="AL31" s="26">
        <v>2044</v>
      </c>
      <c r="AM31" s="26">
        <v>2045</v>
      </c>
      <c r="AN31" s="26">
        <v>2046</v>
      </c>
      <c r="AO31" s="26">
        <v>2047</v>
      </c>
      <c r="AP31" s="26">
        <v>2048</v>
      </c>
      <c r="AQ31" s="26">
        <v>2049</v>
      </c>
      <c r="AR31" s="26">
        <v>2050</v>
      </c>
    </row>
    <row r="32" spans="1:44" ht="15.75" customHeight="1" x14ac:dyDescent="0.25">
      <c r="A32" s="19" t="s">
        <v>85</v>
      </c>
      <c r="B32" s="22" t="s">
        <v>83</v>
      </c>
      <c r="C32" s="20" t="s">
        <v>14</v>
      </c>
      <c r="D32" s="25">
        <v>143</v>
      </c>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row>
    <row r="33" spans="1:44" ht="15.75" customHeight="1" x14ac:dyDescent="0.25">
      <c r="A33" s="19" t="s">
        <v>85</v>
      </c>
      <c r="B33" s="22" t="s">
        <v>83</v>
      </c>
      <c r="C33" s="20" t="s">
        <v>82</v>
      </c>
      <c r="D33" s="25">
        <v>94.47</v>
      </c>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row>
    <row r="34" spans="1:44" ht="15.75" customHeight="1" x14ac:dyDescent="0.25">
      <c r="A34" s="19" t="s">
        <v>85</v>
      </c>
      <c r="B34" s="22" t="s">
        <v>83</v>
      </c>
      <c r="C34" s="20" t="s">
        <v>13</v>
      </c>
      <c r="D34" s="25">
        <v>1649</v>
      </c>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row>
    <row r="35" spans="1:44" ht="15.75" customHeight="1" x14ac:dyDescent="0.25">
      <c r="A35" s="19" t="s">
        <v>85</v>
      </c>
      <c r="B35" s="22" t="s">
        <v>83</v>
      </c>
      <c r="C35" s="20" t="s">
        <v>77</v>
      </c>
      <c r="D35" s="25">
        <v>0</v>
      </c>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row>
    <row r="36" spans="1:44" ht="15.75" customHeight="1" x14ac:dyDescent="0.25">
      <c r="A36" s="19" t="s">
        <v>85</v>
      </c>
      <c r="B36" s="22" t="s">
        <v>79</v>
      </c>
      <c r="C36" s="20" t="s">
        <v>14</v>
      </c>
      <c r="D36" s="25">
        <v>112</v>
      </c>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row>
    <row r="37" spans="1:44" ht="15.75" customHeight="1" x14ac:dyDescent="0.25">
      <c r="A37" s="19" t="s">
        <v>85</v>
      </c>
      <c r="B37" s="22" t="s">
        <v>79</v>
      </c>
      <c r="C37" s="20" t="s">
        <v>82</v>
      </c>
      <c r="D37" s="25">
        <v>6203.53</v>
      </c>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row>
    <row r="38" spans="1:44" ht="15.75" customHeight="1" x14ac:dyDescent="0.25">
      <c r="A38" s="19" t="s">
        <v>85</v>
      </c>
      <c r="B38" s="22" t="s">
        <v>79</v>
      </c>
      <c r="C38" s="20" t="s">
        <v>81</v>
      </c>
      <c r="D38" s="25">
        <v>7276</v>
      </c>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row>
    <row r="39" spans="1:44" ht="15.75" customHeight="1" x14ac:dyDescent="0.25">
      <c r="A39" s="19" t="s">
        <v>85</v>
      </c>
      <c r="B39" s="22" t="s">
        <v>79</v>
      </c>
      <c r="C39" s="20" t="s">
        <v>80</v>
      </c>
      <c r="D39" s="25">
        <v>509</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row>
    <row r="40" spans="1:44" ht="15.75" customHeight="1" x14ac:dyDescent="0.25">
      <c r="A40" s="19" t="s">
        <v>85</v>
      </c>
      <c r="B40" s="22" t="s">
        <v>79</v>
      </c>
      <c r="C40" s="20" t="s">
        <v>13</v>
      </c>
      <c r="D40" s="25">
        <v>0</v>
      </c>
      <c r="E40" s="24">
        <v>0</v>
      </c>
      <c r="F40" s="24">
        <v>0</v>
      </c>
      <c r="G40" s="24">
        <v>0</v>
      </c>
      <c r="H40" s="24">
        <v>0</v>
      </c>
      <c r="I40" s="24">
        <v>0</v>
      </c>
      <c r="J40" s="24">
        <v>0</v>
      </c>
      <c r="K40" s="24">
        <v>0</v>
      </c>
      <c r="L40" s="24">
        <v>0</v>
      </c>
      <c r="M40" s="24">
        <v>0</v>
      </c>
      <c r="N40" s="24">
        <v>0</v>
      </c>
      <c r="O40" s="24">
        <v>0</v>
      </c>
      <c r="P40" s="24">
        <v>0</v>
      </c>
      <c r="Q40" s="24">
        <v>0</v>
      </c>
      <c r="R40" s="24">
        <v>0</v>
      </c>
      <c r="S40" s="24">
        <v>0</v>
      </c>
      <c r="T40" s="24">
        <v>0</v>
      </c>
      <c r="U40" s="24">
        <v>0</v>
      </c>
      <c r="V40" s="24">
        <v>0</v>
      </c>
      <c r="W40" s="24">
        <v>0</v>
      </c>
      <c r="X40" s="24">
        <v>0</v>
      </c>
      <c r="Y40" s="24">
        <v>0</v>
      </c>
      <c r="Z40" s="24">
        <v>0</v>
      </c>
      <c r="AA40" s="24">
        <v>0</v>
      </c>
      <c r="AB40" s="24">
        <v>0</v>
      </c>
      <c r="AC40" s="24">
        <v>0</v>
      </c>
      <c r="AD40" s="24">
        <v>0</v>
      </c>
      <c r="AE40" s="24">
        <v>0</v>
      </c>
      <c r="AF40" s="24">
        <v>0</v>
      </c>
      <c r="AG40" s="24">
        <v>0</v>
      </c>
      <c r="AH40" s="24">
        <v>0</v>
      </c>
      <c r="AI40" s="24">
        <v>0</v>
      </c>
      <c r="AJ40" s="24">
        <v>0</v>
      </c>
      <c r="AK40" s="24">
        <v>0</v>
      </c>
      <c r="AL40" s="24">
        <v>0</v>
      </c>
      <c r="AM40" s="24">
        <v>0</v>
      </c>
      <c r="AN40" s="24">
        <v>0</v>
      </c>
      <c r="AO40" s="24">
        <v>0</v>
      </c>
      <c r="AP40" s="24">
        <v>0</v>
      </c>
      <c r="AQ40" s="24">
        <v>0</v>
      </c>
      <c r="AR40" s="24">
        <v>0</v>
      </c>
    </row>
    <row r="41" spans="1:44" ht="15.75" customHeight="1" x14ac:dyDescent="0.25">
      <c r="A41" s="19" t="s">
        <v>85</v>
      </c>
      <c r="B41" s="22" t="s">
        <v>79</v>
      </c>
      <c r="C41" s="20" t="s">
        <v>77</v>
      </c>
      <c r="D41" s="25">
        <v>0</v>
      </c>
      <c r="E41" s="24">
        <v>0</v>
      </c>
      <c r="F41" s="24">
        <v>0</v>
      </c>
      <c r="G41" s="24">
        <v>0</v>
      </c>
      <c r="H41" s="24">
        <v>0</v>
      </c>
      <c r="I41" s="24">
        <v>0</v>
      </c>
      <c r="J41" s="24">
        <v>0</v>
      </c>
      <c r="K41" s="24">
        <v>0</v>
      </c>
      <c r="L41" s="24">
        <v>0</v>
      </c>
      <c r="M41" s="24">
        <v>0</v>
      </c>
      <c r="N41" s="24">
        <v>0</v>
      </c>
      <c r="O41" s="24">
        <v>0</v>
      </c>
      <c r="P41" s="24">
        <v>0</v>
      </c>
      <c r="Q41" s="24">
        <v>0</v>
      </c>
      <c r="R41" s="24">
        <v>0</v>
      </c>
      <c r="S41" s="24">
        <v>0</v>
      </c>
      <c r="T41" s="24">
        <v>0</v>
      </c>
      <c r="U41" s="24">
        <v>0</v>
      </c>
      <c r="V41" s="24">
        <v>0</v>
      </c>
      <c r="W41" s="24">
        <v>0</v>
      </c>
      <c r="X41" s="24">
        <v>0</v>
      </c>
      <c r="Y41" s="24">
        <v>0</v>
      </c>
      <c r="Z41" s="24">
        <v>0</v>
      </c>
      <c r="AA41" s="24">
        <v>0</v>
      </c>
      <c r="AB41" s="24">
        <v>0</v>
      </c>
      <c r="AC41" s="24">
        <v>0</v>
      </c>
      <c r="AD41" s="24">
        <v>0</v>
      </c>
      <c r="AE41" s="24">
        <v>0</v>
      </c>
      <c r="AF41" s="24">
        <v>0</v>
      </c>
      <c r="AG41" s="24">
        <v>0</v>
      </c>
      <c r="AH41" s="24">
        <v>0</v>
      </c>
      <c r="AI41" s="24">
        <v>0</v>
      </c>
      <c r="AJ41" s="24">
        <v>0</v>
      </c>
      <c r="AK41" s="24">
        <v>0</v>
      </c>
      <c r="AL41" s="24">
        <v>0</v>
      </c>
      <c r="AM41" s="24">
        <v>0</v>
      </c>
      <c r="AN41" s="24">
        <v>0</v>
      </c>
      <c r="AO41" s="24">
        <v>0</v>
      </c>
      <c r="AP41" s="24">
        <v>0</v>
      </c>
      <c r="AQ41" s="24">
        <v>0</v>
      </c>
      <c r="AR41" s="24">
        <v>0</v>
      </c>
    </row>
    <row r="42" spans="1:44" ht="15.75" customHeight="1" x14ac:dyDescent="0.25">
      <c r="A42" s="19" t="s">
        <v>85</v>
      </c>
      <c r="B42" s="22" t="s">
        <v>76</v>
      </c>
      <c r="C42" s="20" t="s">
        <v>13</v>
      </c>
      <c r="D42" s="25">
        <v>1469.5035050084357</v>
      </c>
      <c r="E42" s="24">
        <v>1510.4945331287049</v>
      </c>
      <c r="F42" s="24">
        <v>1554.1289614906791</v>
      </c>
      <c r="G42" s="24">
        <v>1561.5737044434979</v>
      </c>
      <c r="H42" s="24">
        <v>1597.2765250277673</v>
      </c>
      <c r="I42" s="24">
        <v>1633.2375816346096</v>
      </c>
      <c r="J42" s="24">
        <v>840.54232335012659</v>
      </c>
      <c r="K42" s="24">
        <v>860.87933107786625</v>
      </c>
      <c r="L42" s="24">
        <v>881.41056209684518</v>
      </c>
      <c r="M42" s="24">
        <v>902.13589552486849</v>
      </c>
      <c r="N42" s="24">
        <v>923.05522775927659</v>
      </c>
      <c r="O42" s="24">
        <v>943.27572662486978</v>
      </c>
      <c r="P42" s="24">
        <v>963.67751236513482</v>
      </c>
      <c r="Q42" s="24">
        <v>984.26111064936663</v>
      </c>
      <c r="R42" s="24">
        <v>1005.0261493106128</v>
      </c>
      <c r="S42" s="24">
        <v>1025.9722444701426</v>
      </c>
      <c r="T42" s="24">
        <v>1047.0981314661753</v>
      </c>
      <c r="U42" s="24">
        <v>1068.403137374695</v>
      </c>
      <c r="V42" s="24">
        <v>1089.8875601353218</v>
      </c>
      <c r="W42" s="24">
        <v>1111.5506343164252</v>
      </c>
      <c r="X42" s="24">
        <v>1133.3915150690802</v>
      </c>
      <c r="Y42" s="24">
        <v>1153.3292234956141</v>
      </c>
      <c r="Z42" s="24">
        <v>1173.4236888581581</v>
      </c>
      <c r="AA42" s="24">
        <v>1193.6749111567133</v>
      </c>
      <c r="AB42" s="24">
        <v>1214.0828903912786</v>
      </c>
      <c r="AC42" s="24">
        <v>1234.6476265618548</v>
      </c>
      <c r="AD42" s="24">
        <v>1255.3691196684415</v>
      </c>
      <c r="AE42" s="24">
        <v>1276.247369711039</v>
      </c>
      <c r="AF42" s="24">
        <v>1297.282376689647</v>
      </c>
      <c r="AG42" s="24">
        <v>1318.4741406042654</v>
      </c>
      <c r="AH42" s="24">
        <v>1339.8226614548944</v>
      </c>
      <c r="AI42" s="24">
        <v>1357.4019277772763</v>
      </c>
      <c r="AJ42" s="24">
        <v>1375.0937286258586</v>
      </c>
      <c r="AK42" s="24">
        <v>1392.8980640006409</v>
      </c>
      <c r="AL42" s="24">
        <v>1410.8149339016236</v>
      </c>
      <c r="AM42" s="24">
        <v>1428.8443383288063</v>
      </c>
      <c r="AN42" s="24">
        <v>1446.9862772821893</v>
      </c>
      <c r="AO42" s="24">
        <v>1465.2407507617729</v>
      </c>
      <c r="AP42" s="24">
        <v>1483.6077587675568</v>
      </c>
      <c r="AQ42" s="24">
        <v>1502.0873012995403</v>
      </c>
      <c r="AR42" s="24">
        <v>1520.6793783577248</v>
      </c>
    </row>
    <row r="43" spans="1:44" ht="15.75" customHeight="1" x14ac:dyDescent="0.25">
      <c r="A43" s="19" t="s">
        <v>85</v>
      </c>
      <c r="B43" s="22" t="s">
        <v>78</v>
      </c>
      <c r="C43" s="20" t="s">
        <v>13</v>
      </c>
      <c r="D43" s="25">
        <v>503</v>
      </c>
      <c r="E43" s="24">
        <v>533.32041715287869</v>
      </c>
      <c r="F43" s="24">
        <v>572.10388441171722</v>
      </c>
      <c r="G43" s="24">
        <v>610.31557669105052</v>
      </c>
      <c r="H43" s="24">
        <v>660.48006719098896</v>
      </c>
      <c r="I43" s="24">
        <v>711.10574936124601</v>
      </c>
      <c r="J43" s="24">
        <v>758.78875909733324</v>
      </c>
      <c r="K43" s="24">
        <v>811.23331155531082</v>
      </c>
      <c r="L43" s="24">
        <v>871.43549969733454</v>
      </c>
      <c r="M43" s="24">
        <v>932.29996458059679</v>
      </c>
      <c r="N43" s="24">
        <v>986.67045232803639</v>
      </c>
      <c r="O43" s="24">
        <v>1033.7892212445399</v>
      </c>
      <c r="P43" s="24">
        <v>1073.5129651817047</v>
      </c>
      <c r="Q43" s="24">
        <v>1105.7978559992328</v>
      </c>
      <c r="R43" s="24">
        <v>1135.5335525951198</v>
      </c>
      <c r="S43" s="24">
        <v>1165.1267192258583</v>
      </c>
      <c r="T43" s="24">
        <v>1194.5644330527923</v>
      </c>
      <c r="U43" s="24">
        <v>1223.8219612109424</v>
      </c>
      <c r="V43" s="24">
        <v>1252.8592137346873</v>
      </c>
      <c r="W43" s="24">
        <v>1281.6491519218216</v>
      </c>
      <c r="X43" s="24">
        <v>1310.165415606881</v>
      </c>
      <c r="Y43" s="24">
        <v>1337.1299343195146</v>
      </c>
      <c r="Z43" s="24">
        <v>1364.3633681068934</v>
      </c>
      <c r="AA43" s="24">
        <v>1391.1547754905284</v>
      </c>
      <c r="AB43" s="24">
        <v>1417.4795235408283</v>
      </c>
      <c r="AC43" s="24">
        <v>1443.3122159703512</v>
      </c>
      <c r="AD43" s="24">
        <v>1468.6266628122319</v>
      </c>
      <c r="AE43" s="24">
        <v>1493.3958504720765</v>
      </c>
      <c r="AF43" s="24">
        <v>1517.5919119895268</v>
      </c>
      <c r="AG43" s="24">
        <v>1541.1860973811624</v>
      </c>
      <c r="AH43" s="24">
        <v>1564.1487439654986</v>
      </c>
      <c r="AI43" s="24">
        <v>1584.8022590990599</v>
      </c>
      <c r="AJ43" s="24">
        <v>1604.6150688686935</v>
      </c>
      <c r="AK43" s="24">
        <v>1623.5703784848351</v>
      </c>
      <c r="AL43" s="24">
        <v>1641.6511218476887</v>
      </c>
      <c r="AM43" s="24">
        <v>1658.8399490045922</v>
      </c>
      <c r="AN43" s="24">
        <v>1675.1192148310886</v>
      </c>
      <c r="AO43" s="24">
        <v>1690.4709687559473</v>
      </c>
      <c r="AP43" s="24">
        <v>1704.8769453921334</v>
      </c>
      <c r="AQ43" s="24">
        <v>1718.3185559701542</v>
      </c>
      <c r="AR43" s="24">
        <v>1730.7768804993348</v>
      </c>
    </row>
    <row r="44" spans="1:44" ht="15.75" customHeight="1" x14ac:dyDescent="0.25">
      <c r="A44" s="19" t="s">
        <v>85</v>
      </c>
      <c r="B44" s="22" t="s">
        <v>74</v>
      </c>
      <c r="C44" s="20" t="s">
        <v>13</v>
      </c>
      <c r="D44" s="25">
        <v>2113</v>
      </c>
      <c r="E44" s="24">
        <v>2179.4515909564238</v>
      </c>
      <c r="F44" s="24">
        <v>2251.1508520364268</v>
      </c>
      <c r="G44" s="24">
        <v>2269.8380841788685</v>
      </c>
      <c r="H44" s="24">
        <v>2330.3513641070936</v>
      </c>
      <c r="I44" s="24">
        <v>2391.3792740456811</v>
      </c>
      <c r="J44" s="24">
        <v>2452.9241220744275</v>
      </c>
      <c r="K44" s="24">
        <v>2514.975628860097</v>
      </c>
      <c r="L44" s="24">
        <v>2577.5071691633534</v>
      </c>
      <c r="M44" s="24">
        <v>2640.504909777484</v>
      </c>
      <c r="N44" s="24">
        <v>2703.9553536375779</v>
      </c>
      <c r="O44" s="24">
        <v>2765.2040134327226</v>
      </c>
      <c r="P44" s="24">
        <v>2826.8313265580041</v>
      </c>
      <c r="Q44" s="24">
        <v>2888.8379594509893</v>
      </c>
      <c r="R44" s="24">
        <v>2951.2124478391247</v>
      </c>
      <c r="S44" s="24">
        <v>3013.9425106383874</v>
      </c>
      <c r="T44" s="24">
        <v>3077.0058643147449</v>
      </c>
      <c r="U44" s="24">
        <v>3140.3903630980135</v>
      </c>
      <c r="V44" s="24">
        <v>3204.0957371626096</v>
      </c>
      <c r="W44" s="24">
        <v>3268.1098493095164</v>
      </c>
      <c r="X44" s="24">
        <v>3332.4199403588873</v>
      </c>
      <c r="Y44" s="24">
        <v>3390.5292149070192</v>
      </c>
      <c r="Z44" s="24">
        <v>3448.8306708309301</v>
      </c>
      <c r="AA44" s="24">
        <v>3507.314552230092</v>
      </c>
      <c r="AB44" s="24">
        <v>3565.9710554010089</v>
      </c>
      <c r="AC44" s="24">
        <v>3624.7903288372204</v>
      </c>
      <c r="AD44" s="24">
        <v>3683.7624732292961</v>
      </c>
      <c r="AE44" s="24">
        <v>3742.8775414648426</v>
      </c>
      <c r="AF44" s="24">
        <v>3802.125538628502</v>
      </c>
      <c r="AG44" s="24">
        <v>3861.4964220019442</v>
      </c>
      <c r="AH44" s="24">
        <v>3920.9801010638785</v>
      </c>
      <c r="AI44" s="24">
        <v>3969.0866543919847</v>
      </c>
      <c r="AJ44" s="24">
        <v>4017.1772777179362</v>
      </c>
      <c r="AK44" s="24">
        <v>4065.2442977682172</v>
      </c>
      <c r="AL44" s="24">
        <v>4113.2800069519499</v>
      </c>
      <c r="AM44" s="24">
        <v>4161.2766633608962</v>
      </c>
      <c r="AN44" s="24">
        <v>4209.2264907694607</v>
      </c>
      <c r="AO44" s="24">
        <v>4257.1216786346849</v>
      </c>
      <c r="AP44" s="24">
        <v>4304.9543820962544</v>
      </c>
      <c r="AQ44" s="24">
        <v>4352.7167219764924</v>
      </c>
      <c r="AR44" s="24">
        <v>4400.4007847803632</v>
      </c>
    </row>
    <row r="45" spans="1:44" ht="15.75" customHeight="1" x14ac:dyDescent="0.25">
      <c r="A45" s="19" t="s">
        <v>85</v>
      </c>
      <c r="B45" s="22" t="s">
        <v>73</v>
      </c>
      <c r="C45" s="20" t="s">
        <v>13</v>
      </c>
      <c r="D45" s="25">
        <v>3485</v>
      </c>
      <c r="E45" s="24">
        <v>3716.0276386939263</v>
      </c>
      <c r="F45" s="24">
        <v>3864.0407975063117</v>
      </c>
      <c r="G45" s="24">
        <v>3971.2618528489579</v>
      </c>
      <c r="H45" s="24">
        <v>4140.810389273498</v>
      </c>
      <c r="I45" s="24">
        <v>4324.4472911137327</v>
      </c>
      <c r="J45" s="24">
        <v>4516.6380860010813</v>
      </c>
      <c r="K45" s="24">
        <v>4727.5972649648902</v>
      </c>
      <c r="L45" s="24">
        <v>4960.285435544095</v>
      </c>
      <c r="M45" s="24">
        <v>5218.2018013487195</v>
      </c>
      <c r="N45" s="24">
        <v>5505.4716857745771</v>
      </c>
      <c r="O45" s="24">
        <v>5605.1594662656744</v>
      </c>
      <c r="P45" s="24">
        <v>5806.5187013774303</v>
      </c>
      <c r="Q45" s="24">
        <v>5933.7180479749641</v>
      </c>
      <c r="R45" s="24">
        <v>6085.7212000686168</v>
      </c>
      <c r="S45" s="24">
        <v>6244.9617156520226</v>
      </c>
      <c r="T45" s="24">
        <v>6412.2849777278461</v>
      </c>
      <c r="U45" s="24">
        <v>6588.1474238651381</v>
      </c>
      <c r="V45" s="24">
        <v>6773.3025875791764</v>
      </c>
      <c r="W45" s="24">
        <v>6813.1498668250197</v>
      </c>
      <c r="X45" s="24">
        <v>6910.4825455436485</v>
      </c>
      <c r="Y45" s="24">
        <v>6997.4141139257545</v>
      </c>
      <c r="Z45" s="24">
        <v>7094.1213701464912</v>
      </c>
      <c r="AA45" s="24">
        <v>7191.3228550320109</v>
      </c>
      <c r="AB45" s="24">
        <v>7288.9952375808089</v>
      </c>
      <c r="AC45" s="24">
        <v>7387.1176490385405</v>
      </c>
      <c r="AD45" s="24">
        <v>7485.3368528818419</v>
      </c>
      <c r="AE45" s="24">
        <v>7583.964617277672</v>
      </c>
      <c r="AF45" s="24">
        <v>7682.9818763501771</v>
      </c>
      <c r="AG45" s="24">
        <v>7782.3746591591425</v>
      </c>
      <c r="AH45" s="24">
        <v>7882.1346713393787</v>
      </c>
      <c r="AI45" s="24">
        <v>7962.7446841798755</v>
      </c>
      <c r="AJ45" s="24">
        <v>8049.6704860156542</v>
      </c>
      <c r="AK45" s="24">
        <v>8136.7500433945515</v>
      </c>
      <c r="AL45" s="24">
        <v>8223.9861017753847</v>
      </c>
      <c r="AM45" s="24">
        <v>8311.3809522014817</v>
      </c>
      <c r="AN45" s="24">
        <v>8398.925489849893</v>
      </c>
      <c r="AO45" s="24">
        <v>8486.639267698165</v>
      </c>
      <c r="AP45" s="24">
        <v>8574.5283174828437</v>
      </c>
      <c r="AQ45" s="24">
        <v>8662.6028021494403</v>
      </c>
      <c r="AR45" s="24">
        <v>8750.8730149680014</v>
      </c>
    </row>
    <row r="46" spans="1:44" ht="15.75" customHeight="1" x14ac:dyDescent="0.25">
      <c r="A46" s="19" t="s">
        <v>85</v>
      </c>
      <c r="B46" s="22" t="s">
        <v>76</v>
      </c>
      <c r="C46" s="20" t="s">
        <v>84</v>
      </c>
      <c r="D46" s="25">
        <v>4</v>
      </c>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row>
    <row r="47" spans="1:44" ht="15.75" customHeight="1" x14ac:dyDescent="0.25">
      <c r="A47" s="19" t="s">
        <v>72</v>
      </c>
      <c r="B47" s="22" t="s">
        <v>83</v>
      </c>
      <c r="C47" s="20" t="s">
        <v>14</v>
      </c>
      <c r="D47" s="19"/>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row>
    <row r="48" spans="1:44" ht="15.75" customHeight="1" x14ac:dyDescent="0.25">
      <c r="A48" s="19" t="s">
        <v>72</v>
      </c>
      <c r="B48" s="22" t="s">
        <v>83</v>
      </c>
      <c r="C48" s="20" t="s">
        <v>82</v>
      </c>
      <c r="D48" s="19"/>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row>
    <row r="49" spans="1:44" ht="15.75" customHeight="1" x14ac:dyDescent="0.25">
      <c r="A49" s="19" t="s">
        <v>72</v>
      </c>
      <c r="B49" s="22" t="s">
        <v>83</v>
      </c>
      <c r="C49" s="20" t="s">
        <v>13</v>
      </c>
      <c r="D49" s="19"/>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row>
    <row r="50" spans="1:44" ht="15.75" customHeight="1" x14ac:dyDescent="0.25">
      <c r="A50" s="19" t="s">
        <v>72</v>
      </c>
      <c r="B50" s="22" t="s">
        <v>83</v>
      </c>
      <c r="C50" s="20" t="s">
        <v>77</v>
      </c>
      <c r="D50" s="19"/>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row>
    <row r="51" spans="1:44" ht="15.75" customHeight="1" x14ac:dyDescent="0.25">
      <c r="A51" s="19" t="s">
        <v>72</v>
      </c>
      <c r="B51" s="22" t="s">
        <v>79</v>
      </c>
      <c r="C51" s="20" t="s">
        <v>14</v>
      </c>
      <c r="D51" s="19"/>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row>
    <row r="52" spans="1:44" ht="15.75" customHeight="1" x14ac:dyDescent="0.25">
      <c r="A52" s="19" t="s">
        <v>72</v>
      </c>
      <c r="B52" s="22" t="s">
        <v>79</v>
      </c>
      <c r="C52" s="20" t="s">
        <v>82</v>
      </c>
      <c r="D52" s="19"/>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row>
    <row r="53" spans="1:44" ht="15.75" customHeight="1" x14ac:dyDescent="0.25">
      <c r="A53" s="19" t="s">
        <v>72</v>
      </c>
      <c r="B53" s="22" t="s">
        <v>79</v>
      </c>
      <c r="C53" s="20" t="s">
        <v>81</v>
      </c>
      <c r="D53" s="19"/>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row>
    <row r="54" spans="1:44" ht="15.75" customHeight="1" x14ac:dyDescent="0.25">
      <c r="A54" s="19" t="s">
        <v>72</v>
      </c>
      <c r="B54" s="22" t="s">
        <v>79</v>
      </c>
      <c r="C54" s="20" t="s">
        <v>80</v>
      </c>
      <c r="D54" s="19"/>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row>
    <row r="55" spans="1:44" ht="15.75" customHeight="1" x14ac:dyDescent="0.25">
      <c r="A55" s="19" t="s">
        <v>72</v>
      </c>
      <c r="B55" s="22" t="s">
        <v>79</v>
      </c>
      <c r="C55" s="20" t="s">
        <v>13</v>
      </c>
      <c r="D55" s="19"/>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row>
    <row r="56" spans="1:44" ht="15.75" customHeight="1" x14ac:dyDescent="0.25">
      <c r="A56" s="19" t="s">
        <v>72</v>
      </c>
      <c r="B56" s="22" t="s">
        <v>79</v>
      </c>
      <c r="C56" s="20" t="s">
        <v>77</v>
      </c>
      <c r="D56" s="19"/>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row>
    <row r="57" spans="1:44" ht="15.75" customHeight="1" x14ac:dyDescent="0.25">
      <c r="A57" s="19" t="s">
        <v>72</v>
      </c>
      <c r="B57" s="22" t="s">
        <v>78</v>
      </c>
      <c r="C57" s="20" t="s">
        <v>14</v>
      </c>
      <c r="D57" s="19"/>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row>
    <row r="58" spans="1:44" ht="15.75" customHeight="1" x14ac:dyDescent="0.25">
      <c r="A58" s="19" t="s">
        <v>72</v>
      </c>
      <c r="B58" s="22" t="s">
        <v>78</v>
      </c>
      <c r="C58" s="20" t="s">
        <v>13</v>
      </c>
      <c r="D58" s="23">
        <v>1262.0911985083528</v>
      </c>
      <c r="E58" s="23">
        <v>1320.2971225475567</v>
      </c>
      <c r="F58" s="23">
        <v>1378.5030465867608</v>
      </c>
      <c r="G58" s="23">
        <v>1436.7089706259642</v>
      </c>
      <c r="H58" s="23">
        <v>1494.9148946651683</v>
      </c>
      <c r="I58" s="23">
        <v>1553.1208187043724</v>
      </c>
      <c r="J58" s="23">
        <v>1663.8997504020786</v>
      </c>
      <c r="K58" s="23">
        <v>1774.6786820997847</v>
      </c>
      <c r="L58" s="23">
        <v>1885.4576137974918</v>
      </c>
      <c r="M58" s="23">
        <v>1996.2365454951982</v>
      </c>
      <c r="N58" s="23">
        <v>2107.0154771929047</v>
      </c>
      <c r="O58" s="23">
        <v>2328.7620540416178</v>
      </c>
      <c r="P58" s="23">
        <v>2550.5086308903296</v>
      </c>
      <c r="Q58" s="23">
        <v>2772.2552077390428</v>
      </c>
      <c r="R58" s="23">
        <v>2994.0017845877564</v>
      </c>
      <c r="S58" s="23">
        <v>3215.7483614364687</v>
      </c>
      <c r="T58" s="23">
        <v>3585.4384753983463</v>
      </c>
      <c r="U58" s="23">
        <v>3955.1285893602226</v>
      </c>
      <c r="V58" s="23">
        <v>4324.8187033221002</v>
      </c>
      <c r="W58" s="23">
        <v>4694.5088172839778</v>
      </c>
      <c r="X58" s="23">
        <v>5064.1989312458545</v>
      </c>
      <c r="Y58" s="23">
        <v>5509.4927422532937</v>
      </c>
      <c r="Z58" s="23">
        <v>5954.786553260732</v>
      </c>
      <c r="AA58" s="23">
        <v>6400.0803642681685</v>
      </c>
      <c r="AB58" s="23">
        <v>6845.3741752756068</v>
      </c>
      <c r="AC58" s="23">
        <v>7290.667986283047</v>
      </c>
      <c r="AD58" s="23">
        <v>7688.0293491880257</v>
      </c>
      <c r="AE58" s="23">
        <v>8085.3907120930062</v>
      </c>
      <c r="AF58" s="23">
        <v>8482.7520749979831</v>
      </c>
      <c r="AG58" s="23">
        <v>8880.1134379029627</v>
      </c>
      <c r="AH58" s="23">
        <v>9277.4748008079405</v>
      </c>
      <c r="AI58" s="23">
        <v>9592.5842876152274</v>
      </c>
      <c r="AJ58" s="23">
        <v>9907.6937744225143</v>
      </c>
      <c r="AK58" s="23">
        <v>10222.803261229803</v>
      </c>
      <c r="AL58" s="23">
        <v>10537.91274803709</v>
      </c>
      <c r="AM58" s="23">
        <v>10853.022234844377</v>
      </c>
      <c r="AN58" s="23">
        <v>11144.847526125508</v>
      </c>
      <c r="AO58" s="23">
        <v>11436.672817406643</v>
      </c>
      <c r="AP58" s="23">
        <v>11728.498108687774</v>
      </c>
      <c r="AQ58" s="23">
        <v>12020.323399968909</v>
      </c>
      <c r="AR58" s="23">
        <v>12312.148691250044</v>
      </c>
    </row>
    <row r="59" spans="1:44" ht="15.75" customHeight="1" x14ac:dyDescent="0.25">
      <c r="A59" s="19" t="s">
        <v>72</v>
      </c>
      <c r="B59" s="22" t="s">
        <v>78</v>
      </c>
      <c r="C59" s="20" t="s">
        <v>77</v>
      </c>
      <c r="D59" s="19"/>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row>
    <row r="60" spans="1:44" ht="15.75" customHeight="1" x14ac:dyDescent="0.25">
      <c r="A60" s="19" t="s">
        <v>72</v>
      </c>
      <c r="B60" s="22" t="s">
        <v>76</v>
      </c>
      <c r="C60" s="20" t="s">
        <v>13</v>
      </c>
      <c r="D60" s="19"/>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row>
    <row r="61" spans="1:44" ht="15.75" customHeight="1" x14ac:dyDescent="0.25">
      <c r="A61" s="19" t="s">
        <v>72</v>
      </c>
      <c r="B61" s="22" t="s">
        <v>75</v>
      </c>
      <c r="C61" s="20" t="s">
        <v>13</v>
      </c>
      <c r="D61" s="19"/>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row>
    <row r="62" spans="1:44" ht="15.75" customHeight="1" x14ac:dyDescent="0.25">
      <c r="A62" s="19" t="s">
        <v>72</v>
      </c>
      <c r="B62" s="22" t="s">
        <v>74</v>
      </c>
      <c r="C62" s="20" t="s">
        <v>13</v>
      </c>
      <c r="D62" s="19"/>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row>
    <row r="63" spans="1:44" ht="15.75" customHeight="1" x14ac:dyDescent="0.25">
      <c r="A63" s="19" t="s">
        <v>72</v>
      </c>
      <c r="B63" s="22" t="s">
        <v>73</v>
      </c>
      <c r="C63" s="20" t="s">
        <v>13</v>
      </c>
      <c r="D63" s="19"/>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row>
    <row r="64" spans="1:44" ht="15.75" customHeight="1" x14ac:dyDescent="0.25">
      <c r="A64" s="19" t="s">
        <v>72</v>
      </c>
      <c r="B64" s="21" t="s">
        <v>71</v>
      </c>
      <c r="C64" s="20" t="s">
        <v>14</v>
      </c>
      <c r="D64" s="19"/>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opLeftCell="A25" workbookViewId="0">
      <selection activeCell="M38" sqref="M38"/>
    </sheetView>
  </sheetViews>
  <sheetFormatPr baseColWidth="10" defaultColWidth="14" defaultRowHeight="15" customHeight="1" x14ac:dyDescent="0.2"/>
  <cols>
    <col min="1" max="1" width="12.85546875" style="17" customWidth="1"/>
    <col min="2" max="2" width="18.42578125" style="17" customWidth="1"/>
    <col min="3" max="3" width="17.85546875" style="17" customWidth="1"/>
    <col min="4" max="44" width="6.85546875" style="17" customWidth="1"/>
    <col min="45" max="16384" width="14" style="17"/>
  </cols>
  <sheetData>
    <row r="1" spans="1:5" x14ac:dyDescent="0.2">
      <c r="A1" s="31" t="s">
        <v>7</v>
      </c>
      <c r="B1" s="28"/>
      <c r="C1" s="28"/>
      <c r="D1" s="28"/>
      <c r="E1" s="28"/>
    </row>
    <row r="2" spans="1:5" x14ac:dyDescent="0.25">
      <c r="A2" s="27" t="s">
        <v>94</v>
      </c>
      <c r="B2" s="30"/>
      <c r="C2" s="28"/>
      <c r="D2" s="28"/>
      <c r="E2" s="28"/>
    </row>
    <row r="3" spans="1:5" x14ac:dyDescent="0.2">
      <c r="A3" s="28">
        <v>39683051200.879501</v>
      </c>
      <c r="B3" s="30"/>
      <c r="C3" s="28"/>
      <c r="D3" s="28"/>
      <c r="E3" s="28"/>
    </row>
    <row r="4" spans="1:5" x14ac:dyDescent="0.2">
      <c r="B4" s="30"/>
      <c r="C4" s="28"/>
      <c r="D4" s="28"/>
      <c r="E4" s="28"/>
    </row>
    <row r="5" spans="1:5" x14ac:dyDescent="0.2">
      <c r="A5" s="29" t="s">
        <v>28</v>
      </c>
      <c r="B5" s="30"/>
      <c r="C5" s="28"/>
      <c r="D5" s="28"/>
      <c r="E5" s="28"/>
    </row>
    <row r="6" spans="1:5" x14ac:dyDescent="0.2">
      <c r="A6" s="28"/>
      <c r="B6" s="30"/>
      <c r="C6" s="28"/>
      <c r="D6" s="28"/>
      <c r="E6" s="28"/>
    </row>
    <row r="7" spans="1:5" x14ac:dyDescent="0.2">
      <c r="A7" s="28"/>
      <c r="B7" s="30"/>
      <c r="C7" s="28"/>
      <c r="D7" s="28"/>
      <c r="E7" s="28"/>
    </row>
    <row r="8" spans="1:5" x14ac:dyDescent="0.2">
      <c r="A8" s="28"/>
      <c r="B8" s="30"/>
      <c r="C8" s="28"/>
      <c r="D8" s="28"/>
      <c r="E8" s="28"/>
    </row>
    <row r="9" spans="1:5" x14ac:dyDescent="0.2">
      <c r="A9" s="28"/>
      <c r="B9" s="30"/>
      <c r="C9" s="28"/>
      <c r="D9" s="28"/>
      <c r="E9" s="28"/>
    </row>
    <row r="10" spans="1:5" x14ac:dyDescent="0.2">
      <c r="A10" s="28"/>
      <c r="B10" s="30"/>
      <c r="C10" s="28"/>
      <c r="D10" s="28"/>
      <c r="E10" s="28"/>
    </row>
    <row r="11" spans="1:5" x14ac:dyDescent="0.2">
      <c r="A11" s="28"/>
      <c r="B11" s="30"/>
      <c r="C11" s="28"/>
      <c r="D11" s="28"/>
      <c r="E11" s="28"/>
    </row>
    <row r="12" spans="1:5" x14ac:dyDescent="0.2">
      <c r="A12" s="28"/>
      <c r="B12" s="30"/>
      <c r="C12" s="28"/>
      <c r="D12" s="28"/>
      <c r="E12" s="28"/>
    </row>
    <row r="13" spans="1:5" x14ac:dyDescent="0.2">
      <c r="A13" s="28"/>
      <c r="B13" s="30"/>
      <c r="C13" s="28"/>
      <c r="D13" s="28"/>
      <c r="E13" s="28"/>
    </row>
    <row r="14" spans="1:5" x14ac:dyDescent="0.2">
      <c r="A14" s="28"/>
      <c r="B14" s="30"/>
      <c r="C14" s="28"/>
      <c r="D14" s="28"/>
      <c r="E14" s="28"/>
    </row>
    <row r="15" spans="1:5" x14ac:dyDescent="0.2">
      <c r="A15" s="28"/>
      <c r="B15" s="30"/>
      <c r="C15" s="28"/>
      <c r="D15" s="28"/>
      <c r="E15" s="28"/>
    </row>
    <row r="16" spans="1:5" x14ac:dyDescent="0.2">
      <c r="A16" s="28"/>
      <c r="B16" s="30"/>
      <c r="C16" s="28"/>
      <c r="D16" s="28"/>
      <c r="E16" s="28"/>
    </row>
    <row r="17" spans="1:44" x14ac:dyDescent="0.2">
      <c r="A17" s="28"/>
      <c r="B17" s="30"/>
      <c r="C17" s="28"/>
      <c r="D17" s="28"/>
      <c r="E17" s="28"/>
    </row>
    <row r="18" spans="1:44" x14ac:dyDescent="0.2">
      <c r="A18" s="28"/>
      <c r="B18" s="30"/>
      <c r="C18" s="28"/>
      <c r="D18" s="28"/>
      <c r="E18" s="28"/>
    </row>
    <row r="19" spans="1:44" x14ac:dyDescent="0.2">
      <c r="A19" s="28"/>
      <c r="B19" s="30"/>
      <c r="C19" s="28"/>
      <c r="D19" s="28"/>
      <c r="E19" s="28"/>
    </row>
    <row r="20" spans="1:44" x14ac:dyDescent="0.2">
      <c r="A20" s="28"/>
      <c r="B20" s="30"/>
      <c r="C20" s="28"/>
      <c r="D20" s="28"/>
      <c r="E20" s="28"/>
    </row>
    <row r="21" spans="1:44" ht="15.75" customHeight="1" x14ac:dyDescent="0.2">
      <c r="A21" s="28"/>
      <c r="B21" s="30"/>
      <c r="C21" s="28"/>
      <c r="D21" s="28"/>
      <c r="E21" s="28"/>
    </row>
    <row r="22" spans="1:44" ht="15.75" customHeight="1" x14ac:dyDescent="0.2">
      <c r="A22" s="28"/>
      <c r="B22" s="30"/>
      <c r="C22" s="28"/>
      <c r="D22" s="28"/>
      <c r="E22" s="28"/>
    </row>
    <row r="23" spans="1:44" ht="15.75" customHeight="1" x14ac:dyDescent="0.2">
      <c r="A23" s="28"/>
      <c r="B23" s="30"/>
      <c r="C23" s="28"/>
      <c r="D23" s="28"/>
      <c r="E23" s="28"/>
    </row>
    <row r="24" spans="1:44" ht="15.75" customHeight="1" x14ac:dyDescent="0.2">
      <c r="A24" s="28"/>
      <c r="B24" s="30"/>
      <c r="C24" s="28"/>
      <c r="D24" s="28"/>
      <c r="E24" s="28"/>
    </row>
    <row r="25" spans="1:44" ht="15.75" customHeight="1" x14ac:dyDescent="0.25">
      <c r="A25" s="27" t="s">
        <v>90</v>
      </c>
    </row>
    <row r="26" spans="1:44" ht="15.75" customHeight="1" x14ac:dyDescent="0.25">
      <c r="A26" s="27" t="s">
        <v>89</v>
      </c>
    </row>
    <row r="27" spans="1:44" ht="15.75" customHeight="1" x14ac:dyDescent="0.25">
      <c r="A27" s="26" t="s">
        <v>88</v>
      </c>
      <c r="B27" s="26" t="s">
        <v>87</v>
      </c>
      <c r="C27" s="26" t="s">
        <v>86</v>
      </c>
      <c r="D27" s="26">
        <v>2010</v>
      </c>
      <c r="E27" s="26">
        <v>2011</v>
      </c>
      <c r="F27" s="26">
        <v>2012</v>
      </c>
      <c r="G27" s="26">
        <v>2013</v>
      </c>
      <c r="H27" s="26">
        <v>2014</v>
      </c>
      <c r="I27" s="26">
        <v>2015</v>
      </c>
      <c r="J27" s="26">
        <v>2016</v>
      </c>
      <c r="K27" s="26">
        <v>2017</v>
      </c>
      <c r="L27" s="26">
        <v>2018</v>
      </c>
      <c r="M27" s="26">
        <v>2019</v>
      </c>
      <c r="N27" s="26">
        <v>2020</v>
      </c>
      <c r="O27" s="26">
        <v>2021</v>
      </c>
      <c r="P27" s="26">
        <v>2022</v>
      </c>
      <c r="Q27" s="26">
        <v>2023</v>
      </c>
      <c r="R27" s="26">
        <v>2024</v>
      </c>
      <c r="S27" s="26">
        <v>2025</v>
      </c>
      <c r="T27" s="26">
        <v>2026</v>
      </c>
      <c r="U27" s="26">
        <v>2027</v>
      </c>
      <c r="V27" s="26">
        <v>2028</v>
      </c>
      <c r="W27" s="26">
        <v>2029</v>
      </c>
      <c r="X27" s="26">
        <v>2030</v>
      </c>
      <c r="Y27" s="26">
        <v>2031</v>
      </c>
      <c r="Z27" s="26">
        <v>2032</v>
      </c>
      <c r="AA27" s="26">
        <v>2033</v>
      </c>
      <c r="AB27" s="26">
        <v>2034</v>
      </c>
      <c r="AC27" s="26">
        <v>2035</v>
      </c>
      <c r="AD27" s="26">
        <v>2036</v>
      </c>
      <c r="AE27" s="26">
        <v>2037</v>
      </c>
      <c r="AF27" s="26">
        <v>2038</v>
      </c>
      <c r="AG27" s="26">
        <v>2039</v>
      </c>
      <c r="AH27" s="26">
        <v>2040</v>
      </c>
      <c r="AI27" s="26">
        <v>2041</v>
      </c>
      <c r="AJ27" s="26">
        <v>2042</v>
      </c>
      <c r="AK27" s="26">
        <v>2043</v>
      </c>
      <c r="AL27" s="26">
        <v>2044</v>
      </c>
      <c r="AM27" s="26">
        <v>2045</v>
      </c>
      <c r="AN27" s="26">
        <v>2046</v>
      </c>
      <c r="AO27" s="26">
        <v>2047</v>
      </c>
      <c r="AP27" s="26">
        <v>2048</v>
      </c>
      <c r="AQ27" s="26">
        <v>2049</v>
      </c>
      <c r="AR27" s="26">
        <v>2050</v>
      </c>
    </row>
    <row r="28" spans="1:44" ht="15.75" customHeight="1" x14ac:dyDescent="0.25">
      <c r="A28" s="19" t="s">
        <v>85</v>
      </c>
      <c r="B28" s="22" t="s">
        <v>83</v>
      </c>
      <c r="C28" s="20" t="s">
        <v>14</v>
      </c>
      <c r="D28" s="25">
        <v>143</v>
      </c>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row>
    <row r="29" spans="1:44" ht="15.75" customHeight="1" x14ac:dyDescent="0.25">
      <c r="A29" s="19" t="s">
        <v>85</v>
      </c>
      <c r="B29" s="22" t="s">
        <v>83</v>
      </c>
      <c r="C29" s="20" t="s">
        <v>82</v>
      </c>
      <c r="D29" s="25">
        <v>94.47</v>
      </c>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row>
    <row r="30" spans="1:44" ht="15.75" customHeight="1" x14ac:dyDescent="0.25">
      <c r="A30" s="19" t="s">
        <v>85</v>
      </c>
      <c r="B30" s="22" t="s">
        <v>83</v>
      </c>
      <c r="C30" s="20" t="s">
        <v>13</v>
      </c>
      <c r="D30" s="25">
        <v>1649</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row>
    <row r="31" spans="1:44" ht="15.75" customHeight="1" x14ac:dyDescent="0.25">
      <c r="A31" s="19" t="s">
        <v>85</v>
      </c>
      <c r="B31" s="22" t="s">
        <v>83</v>
      </c>
      <c r="C31" s="20" t="s">
        <v>77</v>
      </c>
      <c r="D31" s="25">
        <v>0</v>
      </c>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row>
    <row r="32" spans="1:44" ht="15.75" customHeight="1" x14ac:dyDescent="0.25">
      <c r="A32" s="19" t="s">
        <v>85</v>
      </c>
      <c r="B32" s="22" t="s">
        <v>79</v>
      </c>
      <c r="C32" s="20" t="s">
        <v>14</v>
      </c>
      <c r="D32" s="25">
        <v>112</v>
      </c>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row>
    <row r="33" spans="1:44" ht="15.75" customHeight="1" x14ac:dyDescent="0.25">
      <c r="A33" s="19" t="s">
        <v>85</v>
      </c>
      <c r="B33" s="22" t="s">
        <v>79</v>
      </c>
      <c r="C33" s="20" t="s">
        <v>82</v>
      </c>
      <c r="D33" s="25">
        <v>6203.53</v>
      </c>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row>
    <row r="34" spans="1:44" ht="15.75" customHeight="1" x14ac:dyDescent="0.25">
      <c r="A34" s="19" t="s">
        <v>85</v>
      </c>
      <c r="B34" s="22" t="s">
        <v>79</v>
      </c>
      <c r="C34" s="20" t="s">
        <v>81</v>
      </c>
      <c r="D34" s="25">
        <v>7276</v>
      </c>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row>
    <row r="35" spans="1:44" ht="15.75" customHeight="1" x14ac:dyDescent="0.25">
      <c r="A35" s="19" t="s">
        <v>85</v>
      </c>
      <c r="B35" s="22" t="s">
        <v>79</v>
      </c>
      <c r="C35" s="20" t="s">
        <v>80</v>
      </c>
      <c r="D35" s="25">
        <v>509</v>
      </c>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row>
    <row r="36" spans="1:44" ht="15.75" customHeight="1" x14ac:dyDescent="0.25">
      <c r="A36" s="19" t="s">
        <v>85</v>
      </c>
      <c r="B36" s="22" t="s">
        <v>79</v>
      </c>
      <c r="C36" s="20" t="s">
        <v>13</v>
      </c>
      <c r="D36" s="25">
        <v>0</v>
      </c>
      <c r="E36" s="24">
        <v>0</v>
      </c>
      <c r="F36" s="24">
        <v>0</v>
      </c>
      <c r="G36" s="24">
        <v>0</v>
      </c>
      <c r="H36" s="24">
        <v>0</v>
      </c>
      <c r="I36" s="24">
        <v>0</v>
      </c>
      <c r="J36" s="24">
        <v>0</v>
      </c>
      <c r="K36" s="24">
        <v>0</v>
      </c>
      <c r="L36" s="24">
        <v>0</v>
      </c>
      <c r="M36" s="24">
        <v>0</v>
      </c>
      <c r="N36" s="24">
        <v>0</v>
      </c>
      <c r="O36" s="24">
        <v>0</v>
      </c>
      <c r="P36" s="24">
        <v>0</v>
      </c>
      <c r="Q36" s="24">
        <v>0</v>
      </c>
      <c r="R36" s="24">
        <v>0</v>
      </c>
      <c r="S36" s="24">
        <v>0</v>
      </c>
      <c r="T36" s="24">
        <v>0</v>
      </c>
      <c r="U36" s="24">
        <v>0</v>
      </c>
      <c r="V36" s="24">
        <v>0</v>
      </c>
      <c r="W36" s="24">
        <v>0</v>
      </c>
      <c r="X36" s="24">
        <v>0</v>
      </c>
      <c r="Y36" s="24">
        <v>0</v>
      </c>
      <c r="Z36" s="24">
        <v>0</v>
      </c>
      <c r="AA36" s="24">
        <v>0</v>
      </c>
      <c r="AB36" s="24">
        <v>0</v>
      </c>
      <c r="AC36" s="24">
        <v>0</v>
      </c>
      <c r="AD36" s="24">
        <v>0</v>
      </c>
      <c r="AE36" s="24">
        <v>0</v>
      </c>
      <c r="AF36" s="24">
        <v>0</v>
      </c>
      <c r="AG36" s="24">
        <v>0</v>
      </c>
      <c r="AH36" s="24">
        <v>0</v>
      </c>
      <c r="AI36" s="24">
        <v>0</v>
      </c>
      <c r="AJ36" s="24">
        <v>0</v>
      </c>
      <c r="AK36" s="24">
        <v>0</v>
      </c>
      <c r="AL36" s="24">
        <v>0</v>
      </c>
      <c r="AM36" s="24">
        <v>0</v>
      </c>
      <c r="AN36" s="24">
        <v>0</v>
      </c>
      <c r="AO36" s="24">
        <v>0</v>
      </c>
      <c r="AP36" s="24">
        <v>0</v>
      </c>
      <c r="AQ36" s="24">
        <v>0</v>
      </c>
      <c r="AR36" s="24">
        <v>0</v>
      </c>
    </row>
    <row r="37" spans="1:44" ht="15.75" customHeight="1" x14ac:dyDescent="0.25">
      <c r="A37" s="19" t="s">
        <v>85</v>
      </c>
      <c r="B37" s="22" t="s">
        <v>79</v>
      </c>
      <c r="C37" s="20" t="s">
        <v>77</v>
      </c>
      <c r="D37" s="25">
        <v>0</v>
      </c>
      <c r="E37" s="24">
        <v>0</v>
      </c>
      <c r="F37" s="24">
        <v>0</v>
      </c>
      <c r="G37" s="24">
        <v>0</v>
      </c>
      <c r="H37" s="24">
        <v>0</v>
      </c>
      <c r="I37" s="24">
        <v>0</v>
      </c>
      <c r="J37" s="24">
        <v>0</v>
      </c>
      <c r="K37" s="24">
        <v>0</v>
      </c>
      <c r="L37" s="24">
        <v>0</v>
      </c>
      <c r="M37" s="24">
        <v>0</v>
      </c>
      <c r="N37" s="24">
        <v>0</v>
      </c>
      <c r="O37" s="24">
        <v>0</v>
      </c>
      <c r="P37" s="24">
        <v>0</v>
      </c>
      <c r="Q37" s="24">
        <v>0</v>
      </c>
      <c r="R37" s="24">
        <v>0</v>
      </c>
      <c r="S37" s="24">
        <v>0</v>
      </c>
      <c r="T37" s="24">
        <v>0</v>
      </c>
      <c r="U37" s="24">
        <v>0</v>
      </c>
      <c r="V37" s="24">
        <v>0</v>
      </c>
      <c r="W37" s="24">
        <v>0</v>
      </c>
      <c r="X37" s="24">
        <v>0</v>
      </c>
      <c r="Y37" s="24">
        <v>0</v>
      </c>
      <c r="Z37" s="24">
        <v>0</v>
      </c>
      <c r="AA37" s="24">
        <v>0</v>
      </c>
      <c r="AB37" s="24">
        <v>0</v>
      </c>
      <c r="AC37" s="24">
        <v>0</v>
      </c>
      <c r="AD37" s="24">
        <v>0</v>
      </c>
      <c r="AE37" s="24">
        <v>0</v>
      </c>
      <c r="AF37" s="24">
        <v>0</v>
      </c>
      <c r="AG37" s="24">
        <v>0</v>
      </c>
      <c r="AH37" s="24">
        <v>0</v>
      </c>
      <c r="AI37" s="24">
        <v>0</v>
      </c>
      <c r="AJ37" s="24">
        <v>0</v>
      </c>
      <c r="AK37" s="24">
        <v>0</v>
      </c>
      <c r="AL37" s="24">
        <v>0</v>
      </c>
      <c r="AM37" s="24">
        <v>0</v>
      </c>
      <c r="AN37" s="24">
        <v>0</v>
      </c>
      <c r="AO37" s="24">
        <v>0</v>
      </c>
      <c r="AP37" s="24">
        <v>0</v>
      </c>
      <c r="AQ37" s="24">
        <v>0</v>
      </c>
      <c r="AR37" s="24">
        <v>0</v>
      </c>
    </row>
    <row r="38" spans="1:44" ht="15.75" customHeight="1" x14ac:dyDescent="0.25">
      <c r="A38" s="19" t="s">
        <v>85</v>
      </c>
      <c r="B38" s="22" t="s">
        <v>76</v>
      </c>
      <c r="C38" s="20" t="s">
        <v>13</v>
      </c>
      <c r="D38" s="25">
        <v>1469.5035050084357</v>
      </c>
      <c r="E38" s="24">
        <v>1510.4945331287049</v>
      </c>
      <c r="F38" s="24">
        <v>1554.1289614906791</v>
      </c>
      <c r="G38" s="24">
        <v>1561.5737044434979</v>
      </c>
      <c r="H38" s="24">
        <v>1597.2765250277673</v>
      </c>
      <c r="I38" s="24">
        <v>1633.2375816346096</v>
      </c>
      <c r="J38" s="24">
        <v>840.54232335012659</v>
      </c>
      <c r="K38" s="24">
        <v>860.87933107786625</v>
      </c>
      <c r="L38" s="24">
        <v>881.41056209684518</v>
      </c>
      <c r="M38" s="24">
        <v>902.13589552486849</v>
      </c>
      <c r="N38" s="24">
        <v>923.05522775927659</v>
      </c>
      <c r="O38" s="24">
        <v>943.27572662486978</v>
      </c>
      <c r="P38" s="24">
        <v>963.67751236513482</v>
      </c>
      <c r="Q38" s="24">
        <v>984.26111064936663</v>
      </c>
      <c r="R38" s="24">
        <v>1005.0261493106128</v>
      </c>
      <c r="S38" s="24">
        <v>1025.9722444701426</v>
      </c>
      <c r="T38" s="24">
        <v>1047.0981314661753</v>
      </c>
      <c r="U38" s="24">
        <v>1068.403137374695</v>
      </c>
      <c r="V38" s="24">
        <v>1089.8875601353218</v>
      </c>
      <c r="W38" s="24">
        <v>1111.5506343164252</v>
      </c>
      <c r="X38" s="24">
        <v>1133.3915150690802</v>
      </c>
      <c r="Y38" s="24">
        <v>1153.3292234956141</v>
      </c>
      <c r="Z38" s="24">
        <v>1173.4236888581581</v>
      </c>
      <c r="AA38" s="24">
        <v>1193.6749111567133</v>
      </c>
      <c r="AB38" s="24">
        <v>1214.0828903912786</v>
      </c>
      <c r="AC38" s="24">
        <v>1234.6476265618548</v>
      </c>
      <c r="AD38" s="24">
        <v>1255.3691196684415</v>
      </c>
      <c r="AE38" s="24">
        <v>1276.247369711039</v>
      </c>
      <c r="AF38" s="24">
        <v>1297.282376689647</v>
      </c>
      <c r="AG38" s="24">
        <v>1318.4741406042654</v>
      </c>
      <c r="AH38" s="24">
        <v>1339.8226614548944</v>
      </c>
      <c r="AI38" s="24">
        <v>1357.4019277772763</v>
      </c>
      <c r="AJ38" s="24">
        <v>1375.0937286258586</v>
      </c>
      <c r="AK38" s="24">
        <v>1392.8980640006409</v>
      </c>
      <c r="AL38" s="24">
        <v>1410.8149339016236</v>
      </c>
      <c r="AM38" s="24">
        <v>1428.8443383288063</v>
      </c>
      <c r="AN38" s="24">
        <v>1446.9862772821893</v>
      </c>
      <c r="AO38" s="24">
        <v>1465.2407507617729</v>
      </c>
      <c r="AP38" s="24">
        <v>1483.6077587675568</v>
      </c>
      <c r="AQ38" s="24">
        <v>1502.0873012995403</v>
      </c>
      <c r="AR38" s="24">
        <v>1520.6793783577248</v>
      </c>
    </row>
    <row r="39" spans="1:44" ht="15.75" customHeight="1" x14ac:dyDescent="0.25">
      <c r="A39" s="19" t="s">
        <v>85</v>
      </c>
      <c r="B39" s="22" t="s">
        <v>78</v>
      </c>
      <c r="C39" s="20" t="s">
        <v>13</v>
      </c>
      <c r="D39" s="25">
        <v>503</v>
      </c>
      <c r="E39" s="24">
        <v>533.32041715287869</v>
      </c>
      <c r="F39" s="24">
        <v>572.10388441171722</v>
      </c>
      <c r="G39" s="24">
        <v>610.31557669105052</v>
      </c>
      <c r="H39" s="24">
        <v>660.48006719098896</v>
      </c>
      <c r="I39" s="24">
        <v>711.10574936124601</v>
      </c>
      <c r="J39" s="24">
        <v>758.78875909733324</v>
      </c>
      <c r="K39" s="24">
        <v>811.23331155531082</v>
      </c>
      <c r="L39" s="24">
        <v>871.43549969733454</v>
      </c>
      <c r="M39" s="24">
        <v>932.29996458059679</v>
      </c>
      <c r="N39" s="24">
        <v>986.67045232803639</v>
      </c>
      <c r="O39" s="24">
        <v>1033.7892212445399</v>
      </c>
      <c r="P39" s="24">
        <v>1073.5129651817047</v>
      </c>
      <c r="Q39" s="24">
        <v>1105.7978559992328</v>
      </c>
      <c r="R39" s="24">
        <v>1135.5335525951198</v>
      </c>
      <c r="S39" s="24">
        <v>1165.1267192258583</v>
      </c>
      <c r="T39" s="24">
        <v>1194.5644330527923</v>
      </c>
      <c r="U39" s="24">
        <v>1223.8219612109424</v>
      </c>
      <c r="V39" s="24">
        <v>1252.8592137346873</v>
      </c>
      <c r="W39" s="24">
        <v>1281.6491519218216</v>
      </c>
      <c r="X39" s="24">
        <v>1310.165415606881</v>
      </c>
      <c r="Y39" s="24">
        <v>1337.1299343195146</v>
      </c>
      <c r="Z39" s="24">
        <v>1364.3633681068934</v>
      </c>
      <c r="AA39" s="24">
        <v>1391.1547754905284</v>
      </c>
      <c r="AB39" s="24">
        <v>1417.4795235408283</v>
      </c>
      <c r="AC39" s="24">
        <v>1443.3122159703512</v>
      </c>
      <c r="AD39" s="24">
        <v>1468.6266628122319</v>
      </c>
      <c r="AE39" s="24">
        <v>1493.3958504720765</v>
      </c>
      <c r="AF39" s="24">
        <v>1517.5919119895268</v>
      </c>
      <c r="AG39" s="24">
        <v>1541.1860973811624</v>
      </c>
      <c r="AH39" s="24">
        <v>1564.1487439654986</v>
      </c>
      <c r="AI39" s="24">
        <v>1584.8022590990599</v>
      </c>
      <c r="AJ39" s="24">
        <v>1604.6150688686935</v>
      </c>
      <c r="AK39" s="24">
        <v>1623.5703784848351</v>
      </c>
      <c r="AL39" s="24">
        <v>1641.6511218476887</v>
      </c>
      <c r="AM39" s="24">
        <v>1658.8399490045922</v>
      </c>
      <c r="AN39" s="24">
        <v>1675.1192148310886</v>
      </c>
      <c r="AO39" s="24">
        <v>1690.4709687559473</v>
      </c>
      <c r="AP39" s="24">
        <v>1704.8769453921334</v>
      </c>
      <c r="AQ39" s="24">
        <v>1718.3185559701542</v>
      </c>
      <c r="AR39" s="24">
        <v>1730.7768804993348</v>
      </c>
    </row>
    <row r="40" spans="1:44" ht="15.75" customHeight="1" x14ac:dyDescent="0.25">
      <c r="A40" s="19" t="s">
        <v>85</v>
      </c>
      <c r="B40" s="22" t="s">
        <v>74</v>
      </c>
      <c r="C40" s="20" t="s">
        <v>13</v>
      </c>
      <c r="D40" s="25">
        <v>2113</v>
      </c>
      <c r="E40" s="24">
        <v>2179.4515909564238</v>
      </c>
      <c r="F40" s="24">
        <v>2251.1508520364268</v>
      </c>
      <c r="G40" s="24">
        <v>2269.8380841788685</v>
      </c>
      <c r="H40" s="24">
        <v>2330.3513641070936</v>
      </c>
      <c r="I40" s="24">
        <v>2391.3792740456811</v>
      </c>
      <c r="J40" s="24">
        <v>2452.9241220744275</v>
      </c>
      <c r="K40" s="24">
        <v>2514.975628860097</v>
      </c>
      <c r="L40" s="24">
        <v>2577.5071691633534</v>
      </c>
      <c r="M40" s="24">
        <v>2640.504909777484</v>
      </c>
      <c r="N40" s="24">
        <v>2703.9553536375779</v>
      </c>
      <c r="O40" s="24">
        <v>2765.2040134327226</v>
      </c>
      <c r="P40" s="24">
        <v>2826.8313265580041</v>
      </c>
      <c r="Q40" s="24">
        <v>2888.8379594509893</v>
      </c>
      <c r="R40" s="24">
        <v>2951.2124478391247</v>
      </c>
      <c r="S40" s="24">
        <v>3013.9425106383874</v>
      </c>
      <c r="T40" s="24">
        <v>3077.0058643147449</v>
      </c>
      <c r="U40" s="24">
        <v>3140.3903630980135</v>
      </c>
      <c r="V40" s="24">
        <v>3204.0957371626096</v>
      </c>
      <c r="W40" s="24">
        <v>3268.1098493095164</v>
      </c>
      <c r="X40" s="24">
        <v>3332.4199403588873</v>
      </c>
      <c r="Y40" s="24">
        <v>3390.5292149070192</v>
      </c>
      <c r="Z40" s="24">
        <v>3448.8306708309301</v>
      </c>
      <c r="AA40" s="24">
        <v>3507.314552230092</v>
      </c>
      <c r="AB40" s="24">
        <v>3565.9710554010089</v>
      </c>
      <c r="AC40" s="24">
        <v>3624.7903288372204</v>
      </c>
      <c r="AD40" s="24">
        <v>3683.7624732292961</v>
      </c>
      <c r="AE40" s="24">
        <v>3742.8775414648426</v>
      </c>
      <c r="AF40" s="24">
        <v>3802.125538628502</v>
      </c>
      <c r="AG40" s="24">
        <v>3861.4964220019442</v>
      </c>
      <c r="AH40" s="24">
        <v>3920.9801010638785</v>
      </c>
      <c r="AI40" s="24">
        <v>3969.0866543919847</v>
      </c>
      <c r="AJ40" s="24">
        <v>4017.1772777179362</v>
      </c>
      <c r="AK40" s="24">
        <v>4065.2442977682172</v>
      </c>
      <c r="AL40" s="24">
        <v>4113.2800069519499</v>
      </c>
      <c r="AM40" s="24">
        <v>4161.2766633608962</v>
      </c>
      <c r="AN40" s="24">
        <v>4209.2264907694607</v>
      </c>
      <c r="AO40" s="24">
        <v>4257.1216786346849</v>
      </c>
      <c r="AP40" s="24">
        <v>4304.9543820962544</v>
      </c>
      <c r="AQ40" s="24">
        <v>4352.7167219764924</v>
      </c>
      <c r="AR40" s="24">
        <v>4400.4007847803632</v>
      </c>
    </row>
    <row r="41" spans="1:44" ht="15.75" customHeight="1" x14ac:dyDescent="0.25">
      <c r="A41" s="19" t="s">
        <v>85</v>
      </c>
      <c r="B41" s="22" t="s">
        <v>73</v>
      </c>
      <c r="C41" s="20" t="s">
        <v>13</v>
      </c>
      <c r="D41" s="25">
        <v>3485</v>
      </c>
      <c r="E41" s="24">
        <v>3716.0276386939263</v>
      </c>
      <c r="F41" s="24">
        <v>3864.0407975063117</v>
      </c>
      <c r="G41" s="24">
        <v>3971.2618528489579</v>
      </c>
      <c r="H41" s="24">
        <v>4140.810389273498</v>
      </c>
      <c r="I41" s="24">
        <v>4324.4472911137327</v>
      </c>
      <c r="J41" s="24">
        <v>4516.6380860010813</v>
      </c>
      <c r="K41" s="24">
        <v>4727.5972649648902</v>
      </c>
      <c r="L41" s="24">
        <v>4960.285435544095</v>
      </c>
      <c r="M41" s="24">
        <v>5218.2018013487195</v>
      </c>
      <c r="N41" s="24">
        <v>5505.4716857745771</v>
      </c>
      <c r="O41" s="24">
        <v>5605.1594662656744</v>
      </c>
      <c r="P41" s="24">
        <v>5806.5187013774303</v>
      </c>
      <c r="Q41" s="24">
        <v>5933.7180479749641</v>
      </c>
      <c r="R41" s="24">
        <v>6085.7212000686168</v>
      </c>
      <c r="S41" s="24">
        <v>6244.9617156520226</v>
      </c>
      <c r="T41" s="24">
        <v>6412.2849777278461</v>
      </c>
      <c r="U41" s="24">
        <v>6588.1474238651381</v>
      </c>
      <c r="V41" s="24">
        <v>6773.3025875791764</v>
      </c>
      <c r="W41" s="24">
        <v>6813.1498668250197</v>
      </c>
      <c r="X41" s="24">
        <v>6910.4825455436485</v>
      </c>
      <c r="Y41" s="24">
        <v>6997.4141139257545</v>
      </c>
      <c r="Z41" s="24">
        <v>7094.1213701464912</v>
      </c>
      <c r="AA41" s="24">
        <v>7191.3228550320109</v>
      </c>
      <c r="AB41" s="24">
        <v>7288.9952375808089</v>
      </c>
      <c r="AC41" s="24">
        <v>7387.1176490385405</v>
      </c>
      <c r="AD41" s="24">
        <v>7485.3368528818419</v>
      </c>
      <c r="AE41" s="24">
        <v>7583.964617277672</v>
      </c>
      <c r="AF41" s="24">
        <v>7682.9818763501771</v>
      </c>
      <c r="AG41" s="24">
        <v>7782.3746591591425</v>
      </c>
      <c r="AH41" s="24">
        <v>7882.1346713393787</v>
      </c>
      <c r="AI41" s="24">
        <v>7962.7446841798755</v>
      </c>
      <c r="AJ41" s="24">
        <v>8049.6704860156542</v>
      </c>
      <c r="AK41" s="24">
        <v>8136.7500433945515</v>
      </c>
      <c r="AL41" s="24">
        <v>8223.9861017753847</v>
      </c>
      <c r="AM41" s="24">
        <v>8311.3809522014817</v>
      </c>
      <c r="AN41" s="24">
        <v>8398.925489849893</v>
      </c>
      <c r="AO41" s="24">
        <v>8486.639267698165</v>
      </c>
      <c r="AP41" s="24">
        <v>8574.5283174828437</v>
      </c>
      <c r="AQ41" s="24">
        <v>8662.6028021494403</v>
      </c>
      <c r="AR41" s="24">
        <v>8750.8730149680014</v>
      </c>
    </row>
    <row r="42" spans="1:44" ht="15.75" customHeight="1" x14ac:dyDescent="0.25">
      <c r="A42" s="19" t="s">
        <v>85</v>
      </c>
      <c r="B42" s="22" t="s">
        <v>76</v>
      </c>
      <c r="C42" s="20" t="s">
        <v>84</v>
      </c>
      <c r="D42" s="25">
        <v>4</v>
      </c>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row>
    <row r="43" spans="1:44" ht="15.75" customHeight="1" x14ac:dyDescent="0.25">
      <c r="A43" s="19" t="s">
        <v>72</v>
      </c>
      <c r="B43" s="22" t="s">
        <v>83</v>
      </c>
      <c r="C43" s="20" t="s">
        <v>14</v>
      </c>
      <c r="D43" s="19"/>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row>
    <row r="44" spans="1:44" ht="15.75" customHeight="1" x14ac:dyDescent="0.25">
      <c r="A44" s="19" t="s">
        <v>72</v>
      </c>
      <c r="B44" s="22" t="s">
        <v>83</v>
      </c>
      <c r="C44" s="20" t="s">
        <v>82</v>
      </c>
      <c r="D44" s="19"/>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row>
    <row r="45" spans="1:44" ht="15.75" customHeight="1" x14ac:dyDescent="0.25">
      <c r="A45" s="19" t="s">
        <v>72</v>
      </c>
      <c r="B45" s="22" t="s">
        <v>83</v>
      </c>
      <c r="C45" s="20" t="s">
        <v>13</v>
      </c>
      <c r="D45" s="19"/>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row>
    <row r="46" spans="1:44" ht="15.75" customHeight="1" x14ac:dyDescent="0.25">
      <c r="A46" s="19" t="s">
        <v>72</v>
      </c>
      <c r="B46" s="22" t="s">
        <v>83</v>
      </c>
      <c r="C46" s="20" t="s">
        <v>77</v>
      </c>
      <c r="D46" s="19"/>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row>
    <row r="47" spans="1:44" ht="15.75" customHeight="1" x14ac:dyDescent="0.25">
      <c r="A47" s="19" t="s">
        <v>72</v>
      </c>
      <c r="B47" s="22" t="s">
        <v>79</v>
      </c>
      <c r="C47" s="20" t="s">
        <v>14</v>
      </c>
      <c r="D47" s="19"/>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row>
    <row r="48" spans="1:44" ht="15.75" customHeight="1" x14ac:dyDescent="0.25">
      <c r="A48" s="19" t="s">
        <v>72</v>
      </c>
      <c r="B48" s="22" t="s">
        <v>79</v>
      </c>
      <c r="C48" s="20" t="s">
        <v>82</v>
      </c>
      <c r="D48" s="19"/>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row>
    <row r="49" spans="1:44" ht="15.75" customHeight="1" x14ac:dyDescent="0.25">
      <c r="A49" s="19" t="s">
        <v>72</v>
      </c>
      <c r="B49" s="22" t="s">
        <v>79</v>
      </c>
      <c r="C49" s="20" t="s">
        <v>81</v>
      </c>
      <c r="D49" s="19"/>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row>
    <row r="50" spans="1:44" ht="15.75" customHeight="1" x14ac:dyDescent="0.25">
      <c r="A50" s="19" t="s">
        <v>72</v>
      </c>
      <c r="B50" s="22" t="s">
        <v>79</v>
      </c>
      <c r="C50" s="20" t="s">
        <v>80</v>
      </c>
      <c r="D50" s="19"/>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row>
    <row r="51" spans="1:44" ht="15.75" customHeight="1" x14ac:dyDescent="0.25">
      <c r="A51" s="19" t="s">
        <v>72</v>
      </c>
      <c r="B51" s="22" t="s">
        <v>79</v>
      </c>
      <c r="C51" s="20" t="s">
        <v>13</v>
      </c>
      <c r="D51" s="19"/>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row>
    <row r="52" spans="1:44" ht="15.75" customHeight="1" x14ac:dyDescent="0.25">
      <c r="A52" s="19" t="s">
        <v>72</v>
      </c>
      <c r="B52" s="22" t="s">
        <v>79</v>
      </c>
      <c r="C52" s="20" t="s">
        <v>77</v>
      </c>
      <c r="D52" s="19"/>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row>
    <row r="53" spans="1:44" ht="15.75" customHeight="1" x14ac:dyDescent="0.25">
      <c r="A53" s="19" t="s">
        <v>72</v>
      </c>
      <c r="B53" s="22" t="s">
        <v>78</v>
      </c>
      <c r="C53" s="20" t="s">
        <v>14</v>
      </c>
      <c r="D53" s="19"/>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row>
    <row r="54" spans="1:44" ht="15.75" customHeight="1" x14ac:dyDescent="0.25">
      <c r="A54" s="19" t="s">
        <v>72</v>
      </c>
      <c r="B54" s="22" t="s">
        <v>78</v>
      </c>
      <c r="C54" s="20" t="s">
        <v>13</v>
      </c>
      <c r="D54" s="23">
        <v>1262.0911985083528</v>
      </c>
      <c r="E54" s="23">
        <v>1320.2971225475567</v>
      </c>
      <c r="F54" s="23">
        <v>1378.5030465867608</v>
      </c>
      <c r="G54" s="23">
        <v>1436.7089706259642</v>
      </c>
      <c r="H54" s="23">
        <v>1494.9148946651683</v>
      </c>
      <c r="I54" s="23">
        <v>1553.1208187043724</v>
      </c>
      <c r="J54" s="23">
        <v>1663.8997504020786</v>
      </c>
      <c r="K54" s="23">
        <v>1774.6786820997847</v>
      </c>
      <c r="L54" s="23">
        <v>1885.4576137974918</v>
      </c>
      <c r="M54" s="23">
        <v>1996.2365454951982</v>
      </c>
      <c r="N54" s="23">
        <v>2107.0154771929047</v>
      </c>
      <c r="O54" s="23">
        <v>2328.7620540416178</v>
      </c>
      <c r="P54" s="23">
        <v>2550.5086308903296</v>
      </c>
      <c r="Q54" s="23">
        <v>2772.2552077390428</v>
      </c>
      <c r="R54" s="23">
        <v>2994.0017845877564</v>
      </c>
      <c r="S54" s="23">
        <v>3215.7483614364687</v>
      </c>
      <c r="T54" s="23">
        <v>3585.4384753983463</v>
      </c>
      <c r="U54" s="23">
        <v>3955.1285893602226</v>
      </c>
      <c r="V54" s="23">
        <v>4324.8187033221002</v>
      </c>
      <c r="W54" s="23">
        <v>4694.5088172839778</v>
      </c>
      <c r="X54" s="23">
        <v>5064.1989312458545</v>
      </c>
      <c r="Y54" s="23">
        <v>5509.4927422532937</v>
      </c>
      <c r="Z54" s="23">
        <v>5954.786553260732</v>
      </c>
      <c r="AA54" s="23">
        <v>6400.0803642681685</v>
      </c>
      <c r="AB54" s="23">
        <v>6845.3741752756068</v>
      </c>
      <c r="AC54" s="23">
        <v>7290.667986283047</v>
      </c>
      <c r="AD54" s="23">
        <v>7688.0293491880257</v>
      </c>
      <c r="AE54" s="23">
        <v>8085.3907120930062</v>
      </c>
      <c r="AF54" s="23">
        <v>8482.7520749979831</v>
      </c>
      <c r="AG54" s="23">
        <v>8880.1134379029627</v>
      </c>
      <c r="AH54" s="23">
        <v>9277.4748008079405</v>
      </c>
      <c r="AI54" s="23">
        <v>9592.5842876152274</v>
      </c>
      <c r="AJ54" s="23">
        <v>9907.6937744225143</v>
      </c>
      <c r="AK54" s="23">
        <v>10222.803261229803</v>
      </c>
      <c r="AL54" s="23">
        <v>10537.91274803709</v>
      </c>
      <c r="AM54" s="23">
        <v>10853.022234844377</v>
      </c>
      <c r="AN54" s="23">
        <v>11144.847526125508</v>
      </c>
      <c r="AO54" s="23">
        <v>11436.672817406643</v>
      </c>
      <c r="AP54" s="23">
        <v>11728.498108687774</v>
      </c>
      <c r="AQ54" s="23">
        <v>12020.323399968909</v>
      </c>
      <c r="AR54" s="23">
        <v>12312.148691250044</v>
      </c>
    </row>
    <row r="55" spans="1:44" ht="15.75" customHeight="1" x14ac:dyDescent="0.25">
      <c r="A55" s="19" t="s">
        <v>72</v>
      </c>
      <c r="B55" s="22" t="s">
        <v>78</v>
      </c>
      <c r="C55" s="20" t="s">
        <v>77</v>
      </c>
      <c r="D55" s="19"/>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row>
    <row r="56" spans="1:44" ht="15.75" customHeight="1" x14ac:dyDescent="0.25">
      <c r="A56" s="19" t="s">
        <v>72</v>
      </c>
      <c r="B56" s="22" t="s">
        <v>76</v>
      </c>
      <c r="C56" s="20" t="s">
        <v>13</v>
      </c>
      <c r="D56" s="19"/>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row>
    <row r="57" spans="1:44" ht="15.75" customHeight="1" x14ac:dyDescent="0.25">
      <c r="A57" s="19" t="s">
        <v>72</v>
      </c>
      <c r="B57" s="22" t="s">
        <v>75</v>
      </c>
      <c r="C57" s="20" t="s">
        <v>13</v>
      </c>
      <c r="D57" s="19"/>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row>
    <row r="58" spans="1:44" ht="15.75" customHeight="1" x14ac:dyDescent="0.25">
      <c r="A58" s="19" t="s">
        <v>72</v>
      </c>
      <c r="B58" s="22" t="s">
        <v>74</v>
      </c>
      <c r="C58" s="20" t="s">
        <v>13</v>
      </c>
      <c r="D58" s="19"/>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row>
    <row r="59" spans="1:44" ht="15.75" customHeight="1" x14ac:dyDescent="0.25">
      <c r="A59" s="19" t="s">
        <v>72</v>
      </c>
      <c r="B59" s="22" t="s">
        <v>73</v>
      </c>
      <c r="C59" s="20" t="s">
        <v>13</v>
      </c>
      <c r="D59" s="19"/>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row>
    <row r="60" spans="1:44" ht="15.75" customHeight="1" x14ac:dyDescent="0.25">
      <c r="A60" s="19" t="s">
        <v>72</v>
      </c>
      <c r="B60" s="21" t="s">
        <v>71</v>
      </c>
      <c r="C60" s="20" t="s">
        <v>14</v>
      </c>
      <c r="D60" s="19"/>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row>
    <row r="61" spans="1:44" ht="15.75" customHeight="1" x14ac:dyDescent="0.2"/>
    <row r="62" spans="1:44" ht="15.75" customHeight="1" x14ac:dyDescent="0.2"/>
    <row r="63" spans="1:44" ht="15.75" customHeight="1" x14ac:dyDescent="0.2"/>
    <row r="64" spans="1:4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00"/>
  <sheetViews>
    <sheetView workbookViewId="0">
      <selection activeCell="F39" sqref="F39"/>
    </sheetView>
  </sheetViews>
  <sheetFormatPr baseColWidth="10" defaultColWidth="14" defaultRowHeight="15" customHeight="1" x14ac:dyDescent="0.2"/>
  <cols>
    <col min="1" max="1" width="39.28515625" style="17" customWidth="1"/>
    <col min="2" max="2" width="7.85546875" style="17" customWidth="1"/>
    <col min="3" max="42" width="8.85546875" style="17" customWidth="1"/>
    <col min="43" max="53" width="8.42578125" style="17" customWidth="1"/>
    <col min="54" max="16384" width="14" style="17"/>
  </cols>
  <sheetData>
    <row r="1" spans="1:53" ht="19.5" customHeight="1" x14ac:dyDescent="0.2">
      <c r="A1" s="28" t="s">
        <v>104</v>
      </c>
      <c r="B1" s="29"/>
      <c r="C1" s="29"/>
      <c r="D1" s="29"/>
      <c r="E1" s="28"/>
    </row>
    <row r="2" spans="1:53" x14ac:dyDescent="0.25">
      <c r="A2" s="27" t="s">
        <v>56</v>
      </c>
      <c r="B2" s="42"/>
      <c r="C2" s="29"/>
      <c r="E2" s="28"/>
    </row>
    <row r="3" spans="1:53" x14ac:dyDescent="0.25">
      <c r="A3" s="29" t="s">
        <v>91</v>
      </c>
      <c r="B3" s="27"/>
      <c r="C3" s="27"/>
      <c r="D3" s="27"/>
    </row>
    <row r="4" spans="1:53" x14ac:dyDescent="0.25">
      <c r="A4" s="41">
        <v>39683051200.879501</v>
      </c>
      <c r="B4" s="27"/>
      <c r="C4" s="27"/>
    </row>
    <row r="5" spans="1:53" ht="14.25" x14ac:dyDescent="0.2">
      <c r="A5" s="40"/>
      <c r="B5" s="36"/>
      <c r="C5" s="39"/>
      <c r="D5" s="36"/>
      <c r="E5" s="36"/>
      <c r="F5" s="36"/>
      <c r="G5" s="36"/>
      <c r="H5" s="36"/>
      <c r="I5" s="36"/>
      <c r="J5" s="36"/>
      <c r="K5" s="36"/>
      <c r="L5" s="36"/>
      <c r="M5" s="36"/>
      <c r="N5" s="36"/>
      <c r="O5" s="36"/>
      <c r="P5" s="36"/>
      <c r="Q5" s="36"/>
      <c r="R5" s="36"/>
      <c r="S5" s="36"/>
      <c r="T5" s="36"/>
      <c r="U5" s="36"/>
      <c r="V5" s="36"/>
      <c r="W5" s="36"/>
      <c r="X5" s="36"/>
      <c r="Y5" s="36"/>
      <c r="Z5" s="36"/>
      <c r="AA5" s="36"/>
      <c r="AB5" s="36"/>
      <c r="AC5" s="40"/>
      <c r="AD5" s="40"/>
      <c r="AE5" s="40"/>
      <c r="AF5" s="40"/>
      <c r="AG5" s="40"/>
      <c r="AH5" s="40"/>
      <c r="AI5" s="40"/>
      <c r="AJ5" s="40"/>
      <c r="AK5" s="40"/>
      <c r="AL5" s="40"/>
      <c r="AM5" s="40"/>
      <c r="AN5" s="40"/>
      <c r="AO5" s="40"/>
      <c r="AP5" s="40"/>
      <c r="AQ5" s="40"/>
      <c r="AR5" s="40"/>
      <c r="AS5" s="40"/>
      <c r="AT5" s="40"/>
      <c r="AU5" s="40"/>
      <c r="AV5" s="40"/>
      <c r="AW5" s="40"/>
      <c r="AX5" s="40"/>
      <c r="AY5" s="40"/>
      <c r="AZ5" s="40"/>
      <c r="BA5" s="40"/>
    </row>
    <row r="6" spans="1:53" x14ac:dyDescent="0.25">
      <c r="A6" s="27" t="s">
        <v>31</v>
      </c>
      <c r="B6" s="36"/>
      <c r="C6" s="39"/>
      <c r="D6" s="36"/>
      <c r="E6" s="36"/>
      <c r="F6" s="36"/>
      <c r="G6" s="36"/>
      <c r="H6" s="27" t="s">
        <v>33</v>
      </c>
      <c r="I6" s="36"/>
      <c r="J6" s="36"/>
      <c r="K6" s="36"/>
      <c r="L6" s="36"/>
      <c r="M6" s="36"/>
      <c r="N6" s="36"/>
      <c r="O6" s="36"/>
      <c r="P6" s="36"/>
      <c r="Q6" s="36"/>
      <c r="R6" s="36"/>
      <c r="S6" s="36"/>
      <c r="T6" s="36"/>
      <c r="U6" s="36"/>
      <c r="V6" s="36"/>
      <c r="W6" s="36"/>
      <c r="X6" s="36"/>
      <c r="Y6" s="36"/>
      <c r="Z6" s="36"/>
      <c r="AA6" s="36"/>
      <c r="AB6" s="36"/>
      <c r="AC6" s="40"/>
      <c r="AD6" s="40"/>
      <c r="AE6" s="40"/>
      <c r="AF6" s="40"/>
      <c r="AG6" s="40"/>
      <c r="AH6" s="40"/>
      <c r="AI6" s="40"/>
      <c r="AJ6" s="40"/>
      <c r="AK6" s="40"/>
      <c r="AL6" s="40"/>
      <c r="AM6" s="40"/>
      <c r="AN6" s="40"/>
      <c r="AO6" s="40"/>
      <c r="AP6" s="40"/>
      <c r="AQ6" s="40"/>
      <c r="AR6" s="40"/>
      <c r="AS6" s="40"/>
      <c r="AT6" s="40"/>
      <c r="AU6" s="40"/>
      <c r="AV6" s="40"/>
      <c r="AW6" s="40"/>
      <c r="AX6" s="40"/>
      <c r="AY6" s="40"/>
      <c r="AZ6" s="40"/>
      <c r="BA6" s="40"/>
    </row>
    <row r="7" spans="1:53" ht="14.25" x14ac:dyDescent="0.2">
      <c r="A7" s="40"/>
      <c r="B7" s="36"/>
      <c r="C7" s="39"/>
      <c r="D7" s="36"/>
      <c r="E7" s="36"/>
      <c r="F7" s="36"/>
      <c r="G7" s="36"/>
      <c r="H7" s="36"/>
      <c r="I7" s="36"/>
      <c r="J7" s="36"/>
      <c r="K7" s="36"/>
      <c r="L7" s="36"/>
      <c r="M7" s="36"/>
      <c r="N7" s="36"/>
      <c r="O7" s="36"/>
      <c r="P7" s="36"/>
      <c r="Q7" s="36"/>
      <c r="R7" s="36"/>
      <c r="S7" s="36"/>
      <c r="T7" s="36"/>
      <c r="U7" s="36"/>
      <c r="V7" s="36"/>
      <c r="W7" s="36"/>
      <c r="X7" s="36"/>
      <c r="Y7" s="36"/>
      <c r="Z7" s="36"/>
      <c r="AA7" s="36"/>
      <c r="AB7" s="36"/>
      <c r="AC7" s="40"/>
      <c r="AD7" s="40"/>
      <c r="AE7" s="40"/>
      <c r="AF7" s="40"/>
      <c r="AG7" s="40"/>
      <c r="AH7" s="40"/>
      <c r="AI7" s="40"/>
      <c r="AJ7" s="40"/>
      <c r="AK7" s="40"/>
      <c r="AL7" s="40"/>
      <c r="AM7" s="40"/>
      <c r="AN7" s="40"/>
      <c r="AO7" s="40"/>
      <c r="AP7" s="40"/>
      <c r="AQ7" s="40"/>
      <c r="AR7" s="40"/>
      <c r="AS7" s="40"/>
      <c r="AT7" s="40"/>
      <c r="AU7" s="40"/>
      <c r="AV7" s="40"/>
      <c r="AW7" s="40"/>
      <c r="AX7" s="40"/>
      <c r="AY7" s="40"/>
      <c r="AZ7" s="40"/>
      <c r="BA7" s="40"/>
    </row>
    <row r="8" spans="1:53" ht="14.25" x14ac:dyDescent="0.2">
      <c r="A8" s="40"/>
      <c r="B8" s="36"/>
      <c r="C8" s="39"/>
      <c r="D8" s="36"/>
      <c r="E8" s="36"/>
      <c r="F8" s="36"/>
      <c r="G8" s="36"/>
      <c r="H8" s="36"/>
      <c r="I8" s="36"/>
      <c r="J8" s="36"/>
      <c r="K8" s="36"/>
      <c r="L8" s="36"/>
      <c r="M8" s="36"/>
      <c r="N8" s="36"/>
      <c r="O8" s="36"/>
      <c r="P8" s="36"/>
      <c r="Q8" s="36"/>
      <c r="R8" s="36"/>
      <c r="S8" s="36"/>
      <c r="T8" s="36"/>
      <c r="U8" s="36"/>
      <c r="V8" s="36"/>
      <c r="W8" s="36"/>
      <c r="X8" s="36"/>
      <c r="Y8" s="36"/>
      <c r="Z8" s="36"/>
      <c r="AA8" s="36"/>
      <c r="AB8" s="36"/>
      <c r="AC8" s="40"/>
      <c r="AD8" s="40"/>
      <c r="AE8" s="40"/>
      <c r="AF8" s="40"/>
      <c r="AG8" s="40"/>
      <c r="AH8" s="40"/>
      <c r="AI8" s="40"/>
      <c r="AJ8" s="40"/>
      <c r="AK8" s="40"/>
      <c r="AL8" s="40"/>
      <c r="AM8" s="40"/>
      <c r="AN8" s="40"/>
      <c r="AO8" s="40"/>
      <c r="AP8" s="40"/>
      <c r="AQ8" s="40"/>
      <c r="AR8" s="40"/>
      <c r="AS8" s="40"/>
      <c r="AT8" s="40"/>
      <c r="AU8" s="40"/>
      <c r="AV8" s="40"/>
      <c r="AW8" s="40"/>
      <c r="AX8" s="40"/>
      <c r="AY8" s="40"/>
      <c r="AZ8" s="40"/>
      <c r="BA8" s="40"/>
    </row>
    <row r="9" spans="1:53" ht="14.25" x14ac:dyDescent="0.2">
      <c r="A9" s="40"/>
      <c r="B9" s="36"/>
      <c r="C9" s="39"/>
      <c r="D9" s="36"/>
      <c r="E9" s="36"/>
      <c r="F9" s="36"/>
      <c r="G9" s="36"/>
      <c r="H9" s="36"/>
      <c r="I9" s="36"/>
      <c r="J9" s="36"/>
      <c r="K9" s="36"/>
      <c r="L9" s="36"/>
      <c r="M9" s="36"/>
      <c r="N9" s="36"/>
      <c r="O9" s="36"/>
      <c r="P9" s="36"/>
      <c r="Q9" s="36"/>
      <c r="R9" s="36"/>
      <c r="S9" s="36"/>
      <c r="T9" s="36"/>
      <c r="U9" s="36"/>
      <c r="V9" s="36"/>
      <c r="W9" s="36"/>
      <c r="X9" s="36"/>
      <c r="Y9" s="36"/>
      <c r="Z9" s="36"/>
      <c r="AA9" s="36"/>
      <c r="AB9" s="36"/>
      <c r="AC9" s="40"/>
      <c r="AD9" s="40"/>
      <c r="AE9" s="40"/>
      <c r="AF9" s="40"/>
      <c r="AG9" s="40"/>
      <c r="AH9" s="40"/>
      <c r="AI9" s="40"/>
      <c r="AJ9" s="40"/>
      <c r="AK9" s="40"/>
      <c r="AL9" s="40"/>
      <c r="AM9" s="40"/>
      <c r="AN9" s="40"/>
      <c r="AO9" s="40"/>
      <c r="AP9" s="40"/>
      <c r="AQ9" s="40"/>
      <c r="AR9" s="40"/>
      <c r="AS9" s="40"/>
      <c r="AT9" s="40"/>
      <c r="AU9" s="40"/>
      <c r="AV9" s="40"/>
      <c r="AW9" s="40"/>
      <c r="AX9" s="40"/>
      <c r="AY9" s="40"/>
      <c r="AZ9" s="40"/>
      <c r="BA9" s="40"/>
    </row>
    <row r="10" spans="1:53" ht="14.25" x14ac:dyDescent="0.2">
      <c r="A10" s="40"/>
      <c r="B10" s="36"/>
      <c r="C10" s="39"/>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row>
    <row r="11" spans="1:53" ht="14.25" x14ac:dyDescent="0.2">
      <c r="A11" s="40"/>
      <c r="B11" s="36"/>
      <c r="C11" s="39"/>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row>
    <row r="12" spans="1:53" ht="14.25" x14ac:dyDescent="0.2">
      <c r="A12" s="40"/>
      <c r="B12" s="36"/>
      <c r="C12" s="39"/>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row>
    <row r="13" spans="1:53" ht="14.25" x14ac:dyDescent="0.2">
      <c r="A13" s="40"/>
      <c r="B13" s="36"/>
      <c r="C13" s="39"/>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row>
    <row r="14" spans="1:53" ht="14.25" x14ac:dyDescent="0.2">
      <c r="A14" s="40"/>
      <c r="B14" s="36"/>
      <c r="C14" s="39"/>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row>
    <row r="15" spans="1:53" ht="14.25" x14ac:dyDescent="0.2">
      <c r="A15" s="40"/>
      <c r="B15" s="36"/>
      <c r="C15" s="39"/>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row>
    <row r="16" spans="1:53" ht="14.25" x14ac:dyDescent="0.2">
      <c r="A16" s="40"/>
      <c r="B16" s="36"/>
      <c r="C16" s="39"/>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row>
    <row r="17" spans="1:53" ht="14.25" x14ac:dyDescent="0.2">
      <c r="A17" s="40"/>
      <c r="B17" s="36"/>
      <c r="C17" s="39"/>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row>
    <row r="18" spans="1:53" ht="14.25" x14ac:dyDescent="0.2">
      <c r="A18" s="40"/>
      <c r="B18" s="36"/>
      <c r="C18" s="39"/>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row>
    <row r="19" spans="1:53" ht="14.25" x14ac:dyDescent="0.2">
      <c r="A19" s="40"/>
      <c r="B19" s="36"/>
      <c r="C19" s="39"/>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row>
    <row r="20" spans="1:53" ht="14.25" x14ac:dyDescent="0.2">
      <c r="A20" s="40"/>
      <c r="B20" s="36"/>
      <c r="C20" s="39"/>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row>
    <row r="21" spans="1:53" ht="15.75" customHeight="1" x14ac:dyDescent="0.2">
      <c r="A21" s="40"/>
      <c r="B21" s="36"/>
      <c r="C21" s="39"/>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row>
    <row r="22" spans="1:53" ht="15.75" customHeight="1" x14ac:dyDescent="0.2">
      <c r="A22" s="40"/>
      <c r="B22" s="36"/>
      <c r="C22" s="39"/>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row>
    <row r="23" spans="1:53" ht="15.75" customHeight="1" x14ac:dyDescent="0.2">
      <c r="A23" s="40"/>
      <c r="B23" s="36"/>
      <c r="C23" s="39"/>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row>
    <row r="24" spans="1:53" ht="15.75" customHeight="1" x14ac:dyDescent="0.2">
      <c r="A24" s="40"/>
      <c r="B24" s="36"/>
      <c r="C24" s="39"/>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8"/>
      <c r="AQ24" s="36"/>
      <c r="AR24" s="36"/>
      <c r="AS24" s="36"/>
      <c r="AT24" s="36"/>
      <c r="AU24" s="36"/>
      <c r="AV24" s="36"/>
      <c r="AW24" s="36"/>
      <c r="AX24" s="36"/>
      <c r="AY24" s="36"/>
      <c r="AZ24" s="37"/>
      <c r="BA24" s="36"/>
    </row>
    <row r="25" spans="1:53" ht="15.75" customHeight="1" x14ac:dyDescent="0.2">
      <c r="A25" s="40"/>
      <c r="B25" s="36"/>
      <c r="C25" s="39"/>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8"/>
      <c r="AQ25" s="36"/>
      <c r="AR25" s="36"/>
      <c r="AS25" s="36"/>
      <c r="AT25" s="36"/>
      <c r="AU25" s="36"/>
      <c r="AV25" s="36"/>
      <c r="AW25" s="36"/>
      <c r="AX25" s="36"/>
      <c r="AY25" s="36"/>
      <c r="AZ25" s="37"/>
      <c r="BA25" s="36"/>
    </row>
    <row r="26" spans="1:53" ht="15.75" customHeight="1" x14ac:dyDescent="0.2">
      <c r="A26" s="40"/>
      <c r="B26" s="36"/>
      <c r="C26" s="39"/>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8"/>
      <c r="AQ26" s="36"/>
      <c r="AR26" s="36"/>
      <c r="AS26" s="36"/>
      <c r="AT26" s="36"/>
      <c r="AU26" s="36"/>
      <c r="AV26" s="36"/>
      <c r="AW26" s="36"/>
      <c r="AX26" s="36"/>
      <c r="AY26" s="36"/>
      <c r="AZ26" s="37"/>
      <c r="BA26" s="36"/>
    </row>
    <row r="27" spans="1:53" ht="15.75" customHeight="1" x14ac:dyDescent="0.2">
      <c r="A27" s="40"/>
      <c r="B27" s="36"/>
      <c r="C27" s="39"/>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8"/>
      <c r="AQ27" s="36"/>
      <c r="AR27" s="36"/>
      <c r="AS27" s="36"/>
      <c r="AT27" s="36"/>
      <c r="AU27" s="36"/>
      <c r="AV27" s="36"/>
      <c r="AW27" s="36"/>
      <c r="AX27" s="36"/>
      <c r="AY27" s="36"/>
      <c r="AZ27" s="37"/>
      <c r="BA27" s="36"/>
    </row>
    <row r="28" spans="1:53" ht="15.75" customHeight="1" x14ac:dyDescent="0.2">
      <c r="A28" s="40"/>
      <c r="B28" s="36"/>
      <c r="C28" s="39"/>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8"/>
      <c r="AQ28" s="36"/>
      <c r="AR28" s="36"/>
      <c r="AS28" s="36"/>
      <c r="AT28" s="36"/>
      <c r="AU28" s="36"/>
      <c r="AV28" s="36"/>
      <c r="AW28" s="36"/>
      <c r="AX28" s="36"/>
      <c r="AY28" s="36"/>
      <c r="AZ28" s="37"/>
      <c r="BA28" s="36"/>
    </row>
    <row r="29" spans="1:53" ht="15.75" customHeight="1" x14ac:dyDescent="0.25">
      <c r="A29" s="27" t="s">
        <v>90</v>
      </c>
      <c r="B29" s="36"/>
      <c r="C29" s="39"/>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8"/>
      <c r="AQ29" s="36"/>
      <c r="AR29" s="36"/>
      <c r="AS29" s="36"/>
      <c r="AT29" s="36"/>
      <c r="AU29" s="36"/>
      <c r="AV29" s="36"/>
      <c r="AW29" s="36"/>
      <c r="AX29" s="36"/>
      <c r="AY29" s="36"/>
      <c r="AZ29" s="37"/>
      <c r="BA29" s="36"/>
    </row>
    <row r="30" spans="1:53" ht="15.75" customHeight="1" x14ac:dyDescent="0.2">
      <c r="A30" s="40"/>
      <c r="B30" s="36"/>
      <c r="C30" s="39"/>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8"/>
      <c r="AQ30" s="36"/>
      <c r="AR30" s="36"/>
      <c r="AS30" s="36"/>
      <c r="AT30" s="36"/>
      <c r="AU30" s="36"/>
      <c r="AV30" s="36"/>
      <c r="AW30" s="36"/>
      <c r="AX30" s="36"/>
      <c r="AY30" s="36"/>
      <c r="AZ30" s="37"/>
      <c r="BA30" s="36"/>
    </row>
    <row r="31" spans="1:53" ht="15.75" customHeight="1" x14ac:dyDescent="0.25">
      <c r="A31" s="32" t="s">
        <v>103</v>
      </c>
      <c r="B31" s="26">
        <v>2010</v>
      </c>
      <c r="C31" s="26">
        <v>2011</v>
      </c>
      <c r="D31" s="26">
        <v>2012</v>
      </c>
      <c r="E31" s="26">
        <v>2013</v>
      </c>
      <c r="F31" s="26">
        <v>2014</v>
      </c>
      <c r="G31" s="26">
        <v>2015</v>
      </c>
      <c r="H31" s="26">
        <v>2016</v>
      </c>
      <c r="I31" s="26">
        <v>2017</v>
      </c>
      <c r="J31" s="26">
        <v>2018</v>
      </c>
      <c r="K31" s="26">
        <v>2019</v>
      </c>
      <c r="L31" s="26">
        <v>2020</v>
      </c>
      <c r="M31" s="26">
        <v>2021</v>
      </c>
      <c r="N31" s="26">
        <v>2022</v>
      </c>
      <c r="O31" s="26">
        <v>2023</v>
      </c>
      <c r="P31" s="26">
        <v>2024</v>
      </c>
      <c r="Q31" s="26">
        <v>2025</v>
      </c>
      <c r="R31" s="26">
        <v>2026</v>
      </c>
      <c r="S31" s="26">
        <v>2027</v>
      </c>
      <c r="T31" s="26">
        <v>2028</v>
      </c>
      <c r="U31" s="26">
        <v>2029</v>
      </c>
      <c r="V31" s="26">
        <v>2030</v>
      </c>
      <c r="W31" s="26">
        <v>2031</v>
      </c>
      <c r="X31" s="26">
        <v>2032</v>
      </c>
      <c r="Y31" s="26">
        <v>2033</v>
      </c>
      <c r="Z31" s="26">
        <v>2034</v>
      </c>
      <c r="AA31" s="26">
        <v>2035</v>
      </c>
      <c r="AB31" s="26">
        <v>2036</v>
      </c>
      <c r="AC31" s="26">
        <v>2037</v>
      </c>
      <c r="AD31" s="26">
        <v>2038</v>
      </c>
      <c r="AE31" s="26">
        <v>2039</v>
      </c>
      <c r="AF31" s="26">
        <v>2040</v>
      </c>
      <c r="AG31" s="26">
        <v>2041</v>
      </c>
      <c r="AH31" s="26">
        <v>2042</v>
      </c>
      <c r="AI31" s="26">
        <v>2043</v>
      </c>
      <c r="AJ31" s="26">
        <v>2044</v>
      </c>
      <c r="AK31" s="26">
        <v>2045</v>
      </c>
      <c r="AL31" s="26">
        <v>2046</v>
      </c>
      <c r="AM31" s="26">
        <v>2047</v>
      </c>
      <c r="AN31" s="26">
        <v>2048</v>
      </c>
      <c r="AO31" s="26">
        <v>2049</v>
      </c>
      <c r="AP31" s="26">
        <v>2050</v>
      </c>
      <c r="AQ31" s="27"/>
      <c r="AR31" s="27"/>
      <c r="AS31" s="27"/>
      <c r="AT31" s="27"/>
      <c r="AU31" s="27"/>
      <c r="AV31" s="27"/>
      <c r="AW31" s="27"/>
      <c r="AX31" s="27"/>
      <c r="AY31" s="27"/>
      <c r="AZ31" s="27"/>
      <c r="BA31" s="27"/>
    </row>
    <row r="32" spans="1:53" ht="15.75" customHeight="1" x14ac:dyDescent="0.25">
      <c r="A32" s="27" t="s">
        <v>102</v>
      </c>
      <c r="B32" s="35">
        <v>40528.453602392496</v>
      </c>
      <c r="C32" s="35">
        <v>43217.401438010362</v>
      </c>
      <c r="D32" s="35">
        <v>44938.794474998409</v>
      </c>
      <c r="E32" s="35">
        <v>46185.775348633382</v>
      </c>
      <c r="F32" s="35">
        <v>48157.62482725078</v>
      </c>
      <c r="G32" s="35">
        <v>50293.32199565271</v>
      </c>
      <c r="H32" s="35">
        <v>52528.500940192578</v>
      </c>
      <c r="I32" s="35">
        <v>54981.956191541671</v>
      </c>
      <c r="J32" s="35">
        <v>57688.119615377829</v>
      </c>
      <c r="K32" s="35">
        <v>60687.686949685609</v>
      </c>
      <c r="L32" s="35">
        <v>64028.635705558328</v>
      </c>
      <c r="M32" s="35">
        <v>65188.004592669793</v>
      </c>
      <c r="N32" s="35">
        <v>67529.81249701952</v>
      </c>
      <c r="O32" s="35">
        <v>69009.140897948833</v>
      </c>
      <c r="P32" s="35">
        <v>70776.937556798017</v>
      </c>
      <c r="Q32" s="35">
        <v>72628.904753033028</v>
      </c>
      <c r="R32" s="35">
        <v>74574.874290974854</v>
      </c>
      <c r="S32" s="35">
        <v>76620.154539551557</v>
      </c>
      <c r="T32" s="35">
        <v>78773.509093545828</v>
      </c>
      <c r="U32" s="35">
        <v>79236.932951174967</v>
      </c>
      <c r="V32" s="35">
        <v>80368.912004672631</v>
      </c>
      <c r="W32" s="35">
        <v>81379.926144956524</v>
      </c>
      <c r="X32" s="35">
        <v>82504.631534803688</v>
      </c>
      <c r="Y32" s="35">
        <v>83635.084804022277</v>
      </c>
      <c r="Z32" s="35">
        <v>84771.014613064806</v>
      </c>
      <c r="AA32" s="35">
        <v>85912.178258318236</v>
      </c>
      <c r="AB32" s="35">
        <v>87054.467599015814</v>
      </c>
      <c r="AC32" s="35">
        <v>88201.508498939322</v>
      </c>
      <c r="AD32" s="35">
        <v>89353.079221952561</v>
      </c>
      <c r="AE32" s="35">
        <v>90509.017286020826</v>
      </c>
      <c r="AF32" s="35">
        <v>91669.226227676976</v>
      </c>
      <c r="AG32" s="35">
        <v>92606.720677011952</v>
      </c>
      <c r="AH32" s="35">
        <v>93617.66775236206</v>
      </c>
      <c r="AI32" s="35">
        <v>94630.403004678636</v>
      </c>
      <c r="AJ32" s="35">
        <v>95644.958363647718</v>
      </c>
      <c r="AK32" s="35">
        <v>96661.360474103247</v>
      </c>
      <c r="AL32" s="35">
        <v>97679.503446954244</v>
      </c>
      <c r="AM32" s="35">
        <v>98699.614683329652</v>
      </c>
      <c r="AN32" s="35">
        <v>99721.764332325474</v>
      </c>
      <c r="AO32" s="35">
        <v>100746.07058899799</v>
      </c>
      <c r="AP32" s="35">
        <v>101772.65316407784</v>
      </c>
      <c r="AQ32" s="33"/>
      <c r="AR32" s="27"/>
      <c r="AS32" s="27"/>
      <c r="AT32" s="27"/>
      <c r="AU32" s="27"/>
      <c r="AV32" s="27"/>
      <c r="AW32" s="27"/>
      <c r="AX32" s="27"/>
      <c r="AY32" s="27"/>
      <c r="AZ32" s="27"/>
      <c r="BA32" s="27"/>
    </row>
    <row r="33" spans="1:53" ht="15.75" customHeight="1" x14ac:dyDescent="0.25">
      <c r="A33" s="27" t="s">
        <v>101</v>
      </c>
      <c r="B33" s="34">
        <v>3484.8197422521494</v>
      </c>
      <c r="C33" s="34">
        <v>3716.0276386939263</v>
      </c>
      <c r="D33" s="34">
        <v>3864.0407975063117</v>
      </c>
      <c r="E33" s="34">
        <v>3971.2618528489579</v>
      </c>
      <c r="F33" s="34">
        <v>4140.810389273498</v>
      </c>
      <c r="G33" s="34">
        <v>4324.4472911137327</v>
      </c>
      <c r="H33" s="34">
        <v>4516.6380860010813</v>
      </c>
      <c r="I33" s="34">
        <v>4727.5972649648902</v>
      </c>
      <c r="J33" s="34">
        <v>4960.285435544095</v>
      </c>
      <c r="K33" s="34">
        <v>5218.2018013487195</v>
      </c>
      <c r="L33" s="34">
        <v>5505.4716857745771</v>
      </c>
      <c r="M33" s="34">
        <v>5605.1594662656744</v>
      </c>
      <c r="N33" s="34">
        <v>5806.5187013774303</v>
      </c>
      <c r="O33" s="34">
        <v>5933.7180479749641</v>
      </c>
      <c r="P33" s="34">
        <v>6085.7212000686168</v>
      </c>
      <c r="Q33" s="34">
        <v>6244.9617156520226</v>
      </c>
      <c r="R33" s="34">
        <v>6412.2849777278461</v>
      </c>
      <c r="S33" s="34">
        <v>6588.1474238651381</v>
      </c>
      <c r="T33" s="34">
        <v>6773.3025875791764</v>
      </c>
      <c r="U33" s="34">
        <v>6813.1498668250197</v>
      </c>
      <c r="V33" s="34">
        <v>6910.4825455436485</v>
      </c>
      <c r="W33" s="34">
        <v>6997.4141139257545</v>
      </c>
      <c r="X33" s="34">
        <v>7094.1213701464912</v>
      </c>
      <c r="Y33" s="34">
        <v>7191.3228550320109</v>
      </c>
      <c r="Z33" s="34">
        <v>7288.9952375808089</v>
      </c>
      <c r="AA33" s="34">
        <v>7387.1176490385405</v>
      </c>
      <c r="AB33" s="34">
        <v>7485.3368528818419</v>
      </c>
      <c r="AC33" s="34">
        <v>7583.964617277672</v>
      </c>
      <c r="AD33" s="34">
        <v>7682.9818763501771</v>
      </c>
      <c r="AE33" s="34">
        <v>7782.3746591591425</v>
      </c>
      <c r="AF33" s="34">
        <v>7882.1346713393787</v>
      </c>
      <c r="AG33" s="34">
        <v>7962.7446841798755</v>
      </c>
      <c r="AH33" s="34">
        <v>8049.6704860156542</v>
      </c>
      <c r="AI33" s="34">
        <v>8136.7500433945515</v>
      </c>
      <c r="AJ33" s="34">
        <v>8223.9861017753847</v>
      </c>
      <c r="AK33" s="34">
        <v>8311.3809522014817</v>
      </c>
      <c r="AL33" s="34">
        <v>8398.925489849893</v>
      </c>
      <c r="AM33" s="34">
        <v>8486.639267698165</v>
      </c>
      <c r="AN33" s="34">
        <v>8574.5283174828437</v>
      </c>
      <c r="AO33" s="34">
        <v>8662.6028021494403</v>
      </c>
      <c r="AP33" s="34">
        <v>8750.8730149680014</v>
      </c>
      <c r="AQ33" s="27"/>
      <c r="AR33" s="27"/>
      <c r="AS33" s="27"/>
      <c r="AT33" s="27"/>
      <c r="AU33" s="27"/>
      <c r="AV33" s="27"/>
      <c r="AW33" s="27"/>
      <c r="AX33" s="27"/>
      <c r="AY33" s="27"/>
      <c r="AZ33" s="27"/>
      <c r="BA33" s="27"/>
    </row>
    <row r="34" spans="1:53" ht="15.75" customHeight="1" x14ac:dyDescent="0.25">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row>
    <row r="35" spans="1:53" ht="15.75" customHeight="1" x14ac:dyDescent="0.25">
      <c r="A35" s="27"/>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27"/>
      <c r="AR35" s="27"/>
      <c r="AS35" s="27"/>
      <c r="AT35" s="27"/>
      <c r="AU35" s="27"/>
      <c r="AV35" s="27"/>
      <c r="AW35" s="27"/>
      <c r="AX35" s="27"/>
      <c r="AY35" s="27"/>
      <c r="AZ35" s="27"/>
      <c r="BA35" s="27"/>
    </row>
    <row r="36" spans="1:53" ht="15.75" customHeight="1" x14ac:dyDescent="0.25">
      <c r="A36" s="32" t="s">
        <v>100</v>
      </c>
      <c r="B36" s="26">
        <v>2010</v>
      </c>
      <c r="C36" s="26">
        <v>2011</v>
      </c>
      <c r="D36" s="26">
        <v>2012</v>
      </c>
      <c r="E36" s="26">
        <v>2013</v>
      </c>
      <c r="F36" s="26">
        <v>2014</v>
      </c>
      <c r="G36" s="26">
        <v>2015</v>
      </c>
      <c r="H36" s="26">
        <v>2016</v>
      </c>
      <c r="I36" s="26">
        <v>2017</v>
      </c>
      <c r="J36" s="26">
        <v>2018</v>
      </c>
      <c r="K36" s="26">
        <v>2019</v>
      </c>
      <c r="L36" s="26">
        <v>2020</v>
      </c>
      <c r="M36" s="26">
        <v>2021</v>
      </c>
      <c r="N36" s="26">
        <v>2022</v>
      </c>
      <c r="O36" s="26">
        <v>2023</v>
      </c>
      <c r="P36" s="26">
        <v>2024</v>
      </c>
      <c r="Q36" s="26">
        <v>2025</v>
      </c>
      <c r="R36" s="26">
        <v>2026</v>
      </c>
      <c r="S36" s="26">
        <v>2027</v>
      </c>
      <c r="T36" s="26">
        <v>2028</v>
      </c>
      <c r="U36" s="26">
        <v>2029</v>
      </c>
      <c r="V36" s="26">
        <v>2030</v>
      </c>
      <c r="W36" s="26">
        <v>2031</v>
      </c>
      <c r="X36" s="26">
        <v>2032</v>
      </c>
      <c r="Y36" s="26">
        <v>2033</v>
      </c>
      <c r="Z36" s="26">
        <v>2034</v>
      </c>
      <c r="AA36" s="26">
        <v>2035</v>
      </c>
      <c r="AB36" s="26">
        <v>2036</v>
      </c>
      <c r="AC36" s="26">
        <v>2037</v>
      </c>
      <c r="AD36" s="26">
        <v>2038</v>
      </c>
      <c r="AE36" s="26">
        <v>2039</v>
      </c>
      <c r="AF36" s="26">
        <v>2040</v>
      </c>
      <c r="AG36" s="26">
        <v>2041</v>
      </c>
      <c r="AH36" s="26">
        <v>2042</v>
      </c>
      <c r="AI36" s="26">
        <v>2043</v>
      </c>
      <c r="AJ36" s="26">
        <v>2044</v>
      </c>
      <c r="AK36" s="26">
        <v>2045</v>
      </c>
      <c r="AL36" s="26">
        <v>2046</v>
      </c>
      <c r="AM36" s="26">
        <v>2047</v>
      </c>
      <c r="AN36" s="26">
        <v>2048</v>
      </c>
      <c r="AO36" s="26">
        <v>2049</v>
      </c>
      <c r="AP36" s="26">
        <v>2050</v>
      </c>
      <c r="AQ36" s="27"/>
      <c r="AR36" s="27"/>
      <c r="AS36" s="27"/>
      <c r="AT36" s="27"/>
      <c r="AU36" s="27"/>
      <c r="AV36" s="27"/>
      <c r="AW36" s="27"/>
      <c r="AX36" s="27"/>
      <c r="AY36" s="27"/>
      <c r="AZ36" s="27"/>
      <c r="BA36" s="27"/>
    </row>
    <row r="37" spans="1:53" s="87" customFormat="1" ht="15.75" customHeight="1" x14ac:dyDescent="0.25">
      <c r="A37" s="85" t="s">
        <v>99</v>
      </c>
      <c r="B37" s="86">
        <v>0.76286411748025296</v>
      </c>
      <c r="C37" s="86">
        <v>0.77341073237044089</v>
      </c>
      <c r="D37" s="86">
        <v>0.77796129403351255</v>
      </c>
      <c r="E37" s="86">
        <v>0.77985845572346113</v>
      </c>
      <c r="F37" s="86">
        <v>0.78486547487214453</v>
      </c>
      <c r="G37" s="86">
        <v>0.79009079390796999</v>
      </c>
      <c r="H37" s="86">
        <v>0.79691153987086349</v>
      </c>
      <c r="I37" s="86">
        <v>0.80388953219537518</v>
      </c>
      <c r="J37" s="86">
        <v>0.81103829165137975</v>
      </c>
      <c r="K37" s="86">
        <v>0.81836747491812456</v>
      </c>
      <c r="L37" s="86">
        <v>0.82588144209210301</v>
      </c>
      <c r="M37" s="86">
        <v>0.82671208691789122</v>
      </c>
      <c r="N37" s="86">
        <v>0.83047907117988218</v>
      </c>
      <c r="O37" s="86">
        <v>0.83186512172209648</v>
      </c>
      <c r="P37" s="86">
        <v>0.83382052710884058</v>
      </c>
      <c r="Q37" s="86">
        <v>0.83582006927696606</v>
      </c>
      <c r="R37" s="86">
        <v>0.83784067298168086</v>
      </c>
      <c r="S37" s="86">
        <v>0.83991786388880363</v>
      </c>
      <c r="T37" s="86">
        <v>0.84205694991762625</v>
      </c>
      <c r="U37" s="86">
        <v>0.84071011068194523</v>
      </c>
      <c r="V37" s="86">
        <v>0.84066898939203549</v>
      </c>
      <c r="W37" s="86">
        <v>0.84039117620223547</v>
      </c>
      <c r="X37" s="86">
        <v>0.84029560434471751</v>
      </c>
      <c r="Y37" s="86">
        <v>0.84016930121686784</v>
      </c>
      <c r="Z37" s="86">
        <v>0.84001300985239458</v>
      </c>
      <c r="AA37" s="86">
        <v>0.83982749715970806</v>
      </c>
      <c r="AB37" s="86">
        <v>0.83965086602617345</v>
      </c>
      <c r="AC37" s="86">
        <v>0.83944546635631168</v>
      </c>
      <c r="AD37" s="86">
        <v>0.83921203982914006</v>
      </c>
      <c r="AE37" s="86">
        <v>0.83895140215599251</v>
      </c>
      <c r="AF37" s="86">
        <v>0.83866445020280089</v>
      </c>
      <c r="AG37" s="86">
        <v>0.83798246381808916</v>
      </c>
      <c r="AH37" s="86">
        <v>0.83740222874388659</v>
      </c>
      <c r="AI37" s="86">
        <v>0.83679833595950082</v>
      </c>
      <c r="AJ37" s="86">
        <v>0.83617162552602398</v>
      </c>
      <c r="AK37" s="86">
        <v>0.83552289666488244</v>
      </c>
      <c r="AL37" s="86">
        <v>0.83485440329785576</v>
      </c>
      <c r="AM37" s="86">
        <v>0.83416548336445606</v>
      </c>
      <c r="AN37" s="86">
        <v>0.83345692167770324</v>
      </c>
      <c r="AO37" s="86">
        <v>0.83272955533323001</v>
      </c>
      <c r="AP37" s="86">
        <v>0.8319841959882589</v>
      </c>
      <c r="AQ37" s="85"/>
      <c r="AR37" s="85"/>
      <c r="AS37" s="85"/>
      <c r="AT37" s="85"/>
      <c r="AU37" s="85"/>
      <c r="AV37" s="85"/>
      <c r="AW37" s="85"/>
      <c r="AX37" s="85"/>
      <c r="AY37" s="85"/>
      <c r="AZ37" s="85"/>
      <c r="BA37" s="85"/>
    </row>
    <row r="38" spans="1:53" s="87" customFormat="1" ht="15.75" customHeight="1" x14ac:dyDescent="0.25">
      <c r="A38" s="85" t="s">
        <v>98</v>
      </c>
      <c r="B38" s="86">
        <v>0.23713588251974693</v>
      </c>
      <c r="C38" s="86">
        <v>0.22658926762955905</v>
      </c>
      <c r="D38" s="86">
        <v>0.22203870596648742</v>
      </c>
      <c r="E38" s="86">
        <v>0.22014154427653879</v>
      </c>
      <c r="F38" s="86">
        <v>0.21513452512785541</v>
      </c>
      <c r="G38" s="86">
        <v>0.20990920609202998</v>
      </c>
      <c r="H38" s="86">
        <v>0.20308846012913642</v>
      </c>
      <c r="I38" s="86">
        <v>0.19611046780462479</v>
      </c>
      <c r="J38" s="86">
        <v>0.18896170834862028</v>
      </c>
      <c r="K38" s="86">
        <v>0.18163252508187538</v>
      </c>
      <c r="L38" s="86">
        <v>0.17411855790789704</v>
      </c>
      <c r="M38" s="86">
        <v>0.17328791308210878</v>
      </c>
      <c r="N38" s="86">
        <v>0.16952092882011777</v>
      </c>
      <c r="O38" s="86">
        <v>0.16813487827790355</v>
      </c>
      <c r="P38" s="86">
        <v>0.16617947289115947</v>
      </c>
      <c r="Q38" s="86">
        <v>0.16417993072303386</v>
      </c>
      <c r="R38" s="86">
        <v>0.16215932701831914</v>
      </c>
      <c r="S38" s="86">
        <v>0.16008213611119626</v>
      </c>
      <c r="T38" s="86">
        <v>0.1579430500823738</v>
      </c>
      <c r="U38" s="86">
        <v>0.15928988931805485</v>
      </c>
      <c r="V38" s="86">
        <v>0.15933101060796445</v>
      </c>
      <c r="W38" s="86">
        <v>0.15960882379776464</v>
      </c>
      <c r="X38" s="86">
        <v>0.15970439565528241</v>
      </c>
      <c r="Y38" s="86">
        <v>0.15983069878313211</v>
      </c>
      <c r="Z38" s="86">
        <v>0.15998699014760545</v>
      </c>
      <c r="AA38" s="86">
        <v>0.16017250284029191</v>
      </c>
      <c r="AB38" s="86">
        <v>0.16034913397382652</v>
      </c>
      <c r="AC38" s="86">
        <v>0.1605545336436883</v>
      </c>
      <c r="AD38" s="86">
        <v>0.16078796017085994</v>
      </c>
      <c r="AE38" s="86">
        <v>0.16104859784400757</v>
      </c>
      <c r="AF38" s="86">
        <v>0.16133554979719916</v>
      </c>
      <c r="AG38" s="86">
        <v>0.16201753618191084</v>
      </c>
      <c r="AH38" s="86">
        <v>0.16259777125611347</v>
      </c>
      <c r="AI38" s="86">
        <v>0.16320166404049916</v>
      </c>
      <c r="AJ38" s="86">
        <v>0.16382837447397589</v>
      </c>
      <c r="AK38" s="86">
        <v>0.16447710333511756</v>
      </c>
      <c r="AL38" s="86">
        <v>0.16514559670214424</v>
      </c>
      <c r="AM38" s="86">
        <v>0.16583451663554385</v>
      </c>
      <c r="AN38" s="86">
        <v>0.1665430783222967</v>
      </c>
      <c r="AO38" s="86">
        <v>0.16727044466676999</v>
      </c>
      <c r="AP38" s="86">
        <v>0.16801580401174099</v>
      </c>
      <c r="AQ38" s="85"/>
      <c r="AR38" s="85"/>
      <c r="AS38" s="85"/>
      <c r="AT38" s="85"/>
      <c r="AU38" s="85"/>
      <c r="AV38" s="85"/>
      <c r="AW38" s="85"/>
      <c r="AX38" s="85"/>
      <c r="AY38" s="85"/>
      <c r="AZ38" s="85"/>
      <c r="BA38" s="85"/>
    </row>
    <row r="39" spans="1:53" ht="15.75" customHeight="1" x14ac:dyDescent="0.25">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row>
    <row r="40" spans="1:53" ht="15.75" customHeight="1" x14ac:dyDescent="0.2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row>
    <row r="41" spans="1:53" ht="15.75" customHeight="1" x14ac:dyDescent="0.25">
      <c r="A41" s="32" t="s">
        <v>97</v>
      </c>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row>
    <row r="42" spans="1:53" ht="15.75" customHeight="1" x14ac:dyDescent="0.25">
      <c r="A42" s="27" t="s">
        <v>96</v>
      </c>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row>
    <row r="43" spans="1:53" ht="15.75" customHeight="1" x14ac:dyDescent="0.2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row>
    <row r="44" spans="1:53" ht="15.75" customHeight="1" x14ac:dyDescent="0.25">
      <c r="A44" s="27" t="s">
        <v>95</v>
      </c>
      <c r="B44" s="26">
        <v>2010</v>
      </c>
      <c r="C44" s="26">
        <v>2011</v>
      </c>
      <c r="D44" s="26">
        <v>2012</v>
      </c>
      <c r="E44" s="26">
        <v>2013</v>
      </c>
      <c r="F44" s="26">
        <v>2014</v>
      </c>
      <c r="G44" s="26">
        <v>2015</v>
      </c>
      <c r="H44" s="26">
        <v>2016</v>
      </c>
      <c r="I44" s="26">
        <v>2017</v>
      </c>
      <c r="J44" s="26">
        <v>2018</v>
      </c>
      <c r="K44" s="26">
        <v>2019</v>
      </c>
      <c r="L44" s="26">
        <v>2020</v>
      </c>
      <c r="M44" s="26">
        <v>2021</v>
      </c>
      <c r="N44" s="26">
        <v>2022</v>
      </c>
      <c r="O44" s="26">
        <v>2023</v>
      </c>
      <c r="P44" s="26">
        <v>2024</v>
      </c>
      <c r="Q44" s="26">
        <v>2025</v>
      </c>
      <c r="R44" s="26">
        <v>2026</v>
      </c>
      <c r="S44" s="26">
        <v>2027</v>
      </c>
      <c r="T44" s="26">
        <v>2028</v>
      </c>
      <c r="U44" s="26">
        <v>2029</v>
      </c>
      <c r="V44" s="26">
        <v>2030</v>
      </c>
      <c r="W44" s="26">
        <v>2031</v>
      </c>
      <c r="X44" s="26">
        <v>2032</v>
      </c>
      <c r="Y44" s="26">
        <v>2033</v>
      </c>
      <c r="Z44" s="26">
        <v>2034</v>
      </c>
      <c r="AA44" s="26">
        <v>2035</v>
      </c>
      <c r="AB44" s="26">
        <v>2036</v>
      </c>
      <c r="AC44" s="26">
        <v>2037</v>
      </c>
      <c r="AD44" s="26">
        <v>2038</v>
      </c>
      <c r="AE44" s="26">
        <v>2039</v>
      </c>
      <c r="AF44" s="26">
        <v>2040</v>
      </c>
      <c r="AG44" s="26">
        <v>2041</v>
      </c>
      <c r="AH44" s="26">
        <v>2042</v>
      </c>
      <c r="AI44" s="26">
        <v>2043</v>
      </c>
      <c r="AJ44" s="26">
        <v>2044</v>
      </c>
      <c r="AK44" s="26">
        <v>2045</v>
      </c>
      <c r="AL44" s="26">
        <v>2046</v>
      </c>
      <c r="AM44" s="26">
        <v>2047</v>
      </c>
      <c r="AN44" s="26">
        <v>2048</v>
      </c>
      <c r="AO44" s="26">
        <v>2049</v>
      </c>
      <c r="AP44" s="26">
        <v>2050</v>
      </c>
      <c r="AQ44" s="27"/>
      <c r="AR44" s="27"/>
      <c r="AS44" s="27"/>
      <c r="AT44" s="27"/>
      <c r="AU44" s="27"/>
      <c r="AV44" s="27"/>
      <c r="AW44" s="27"/>
      <c r="AX44" s="27"/>
      <c r="AY44" s="27"/>
      <c r="AZ44" s="27"/>
      <c r="BA44" s="27"/>
    </row>
    <row r="45" spans="1:53" ht="15.75" customHeight="1" x14ac:dyDescent="0.25">
      <c r="A45" s="27" t="s">
        <v>77</v>
      </c>
      <c r="B45" s="27">
        <v>0</v>
      </c>
      <c r="C45" s="27">
        <v>0</v>
      </c>
      <c r="D45" s="27">
        <v>0</v>
      </c>
      <c r="E45" s="27">
        <v>0</v>
      </c>
      <c r="F45" s="27">
        <v>0</v>
      </c>
      <c r="G45" s="27">
        <v>0</v>
      </c>
      <c r="H45" s="27">
        <v>0</v>
      </c>
      <c r="I45" s="27">
        <v>0</v>
      </c>
      <c r="J45" s="27">
        <v>0</v>
      </c>
      <c r="K45" s="27">
        <v>0</v>
      </c>
      <c r="L45" s="27">
        <v>0</v>
      </c>
      <c r="M45" s="27">
        <v>0</v>
      </c>
      <c r="N45" s="27">
        <v>0</v>
      </c>
      <c r="O45" s="27">
        <v>0</v>
      </c>
      <c r="P45" s="27">
        <v>0</v>
      </c>
      <c r="Q45" s="27">
        <v>0</v>
      </c>
      <c r="R45" s="27">
        <v>0</v>
      </c>
      <c r="S45" s="27">
        <v>0</v>
      </c>
      <c r="T45" s="27">
        <v>0</v>
      </c>
      <c r="U45" s="27">
        <v>0</v>
      </c>
      <c r="V45" s="27">
        <v>0</v>
      </c>
      <c r="W45" s="27">
        <v>0</v>
      </c>
      <c r="X45" s="27">
        <v>0</v>
      </c>
      <c r="Y45" s="27">
        <v>0</v>
      </c>
      <c r="Z45" s="27">
        <v>0</v>
      </c>
      <c r="AA45" s="27">
        <v>0</v>
      </c>
      <c r="AB45" s="27">
        <v>0</v>
      </c>
      <c r="AC45" s="27">
        <v>0</v>
      </c>
      <c r="AD45" s="27">
        <v>0</v>
      </c>
      <c r="AE45" s="27">
        <v>0</v>
      </c>
      <c r="AF45" s="27">
        <v>0</v>
      </c>
      <c r="AG45" s="27">
        <v>0</v>
      </c>
      <c r="AH45" s="27">
        <v>0</v>
      </c>
      <c r="AI45" s="27">
        <v>0</v>
      </c>
      <c r="AJ45" s="27">
        <v>0</v>
      </c>
      <c r="AK45" s="27">
        <v>0</v>
      </c>
      <c r="AL45" s="27">
        <v>0</v>
      </c>
      <c r="AM45" s="27">
        <v>0</v>
      </c>
      <c r="AN45" s="27">
        <v>0</v>
      </c>
      <c r="AO45" s="27">
        <v>0</v>
      </c>
      <c r="AP45" s="27">
        <v>0</v>
      </c>
      <c r="AQ45" s="27"/>
      <c r="AR45" s="27"/>
      <c r="AS45" s="27"/>
      <c r="AT45" s="27"/>
      <c r="AU45" s="27"/>
      <c r="AV45" s="27"/>
      <c r="AW45" s="27"/>
      <c r="AX45" s="27"/>
      <c r="AY45" s="27"/>
      <c r="AZ45" s="27"/>
      <c r="BA45" s="27"/>
    </row>
    <row r="46" spans="1:53" ht="15.75" customHeight="1" x14ac:dyDescent="0.25">
      <c r="A46" s="27" t="s">
        <v>14</v>
      </c>
      <c r="B46" s="27">
        <v>141.70926512722147</v>
      </c>
      <c r="C46" s="27">
        <v>140.8305602151224</v>
      </c>
      <c r="D46" s="27">
        <v>139.94944875088686</v>
      </c>
      <c r="E46" s="27">
        <v>139.06593073451498</v>
      </c>
      <c r="F46" s="27">
        <v>146.47132964785862</v>
      </c>
      <c r="G46" s="27">
        <v>153.74878528306328</v>
      </c>
      <c r="H46" s="27">
        <v>160.89829764012887</v>
      </c>
      <c r="I46" s="27">
        <v>167.91986671905542</v>
      </c>
      <c r="J46" s="27">
        <v>174.81349251984301</v>
      </c>
      <c r="K46" s="27">
        <v>181.57917504249156</v>
      </c>
      <c r="L46" s="27">
        <v>188.21691428700106</v>
      </c>
      <c r="M46" s="27">
        <v>199.50992914422113</v>
      </c>
      <c r="N46" s="27">
        <v>210.80294400144118</v>
      </c>
      <c r="O46" s="27">
        <v>222.09595885866128</v>
      </c>
      <c r="P46" s="27">
        <v>233.38897371588129</v>
      </c>
      <c r="Q46" s="27">
        <v>244.68198857310136</v>
      </c>
      <c r="R46" s="27">
        <v>255.97500343032144</v>
      </c>
      <c r="S46" s="27">
        <v>267.26801828754151</v>
      </c>
      <c r="T46" s="27">
        <v>278.5610331447615</v>
      </c>
      <c r="U46" s="27">
        <v>289.85404800198165</v>
      </c>
      <c r="V46" s="27">
        <v>301.1470628592017</v>
      </c>
      <c r="W46" s="27">
        <v>312.44007771642174</v>
      </c>
      <c r="X46" s="27">
        <v>323.73309257364184</v>
      </c>
      <c r="Y46" s="27">
        <v>335.02610743086183</v>
      </c>
      <c r="Z46" s="27">
        <v>346.31912228808193</v>
      </c>
      <c r="AA46" s="27">
        <v>357.61213714530203</v>
      </c>
      <c r="AB46" s="27">
        <v>368.90515200252207</v>
      </c>
      <c r="AC46" s="27">
        <v>380.19816685974212</v>
      </c>
      <c r="AD46" s="27">
        <v>391.49118171696222</v>
      </c>
      <c r="AE46" s="27">
        <v>402.78419657418226</v>
      </c>
      <c r="AF46" s="27">
        <v>414.0772114314023</v>
      </c>
      <c r="AG46" s="27">
        <v>429.13456457436246</v>
      </c>
      <c r="AH46" s="27">
        <v>444.1919177173225</v>
      </c>
      <c r="AI46" s="27">
        <v>459.24927086028259</v>
      </c>
      <c r="AJ46" s="27">
        <v>474.30662400324263</v>
      </c>
      <c r="AK46" s="27">
        <v>489.36397714620273</v>
      </c>
      <c r="AL46" s="27">
        <v>504.42133028916288</v>
      </c>
      <c r="AM46" s="27">
        <v>519.47868343212292</v>
      </c>
      <c r="AN46" s="27">
        <v>534.5360365750829</v>
      </c>
      <c r="AO46" s="27">
        <v>549.593389718043</v>
      </c>
      <c r="AP46" s="27">
        <v>564.6507428610031</v>
      </c>
      <c r="AQ46" s="27"/>
      <c r="AR46" s="27"/>
      <c r="AS46" s="27"/>
      <c r="AT46" s="27"/>
      <c r="AU46" s="27"/>
      <c r="AV46" s="27"/>
      <c r="AW46" s="27"/>
      <c r="AX46" s="27"/>
      <c r="AY46" s="27"/>
      <c r="AZ46" s="27"/>
      <c r="BA46" s="27"/>
    </row>
    <row r="47" spans="1:53" ht="15.75" customHeight="1" x14ac:dyDescent="0.25">
      <c r="A47" s="27" t="s">
        <v>82</v>
      </c>
      <c r="B47" s="27">
        <v>93.617302633346952</v>
      </c>
      <c r="C47" s="27">
        <v>89.975621719937649</v>
      </c>
      <c r="D47" s="27">
        <v>86.379927763962954</v>
      </c>
      <c r="E47" s="27">
        <v>82.830220765422837</v>
      </c>
      <c r="F47" s="27">
        <v>82.164530687344495</v>
      </c>
      <c r="G47" s="27">
        <v>81.498840609266125</v>
      </c>
      <c r="H47" s="27">
        <v>80.833150531187783</v>
      </c>
      <c r="I47" s="27">
        <v>80.167460453109427</v>
      </c>
      <c r="J47" s="27">
        <v>79.501770375031057</v>
      </c>
      <c r="K47" s="27">
        <v>78.836080296952716</v>
      </c>
      <c r="L47" s="27">
        <v>78.170390218874331</v>
      </c>
      <c r="M47" s="27">
        <v>79.733798023251836</v>
      </c>
      <c r="N47" s="27">
        <v>81.297205827629313</v>
      </c>
      <c r="O47" s="27">
        <v>82.860613632006803</v>
      </c>
      <c r="P47" s="27">
        <v>84.424021436384294</v>
      </c>
      <c r="Q47" s="27">
        <v>85.987429240761756</v>
      </c>
      <c r="R47" s="27">
        <v>87.550837045139275</v>
      </c>
      <c r="S47" s="27">
        <v>89.114244849516751</v>
      </c>
      <c r="T47" s="27">
        <v>90.677652653894242</v>
      </c>
      <c r="U47" s="27">
        <v>92.241060458271718</v>
      </c>
      <c r="V47" s="27">
        <v>93.804468262649223</v>
      </c>
      <c r="W47" s="27">
        <v>95.758728018121062</v>
      </c>
      <c r="X47" s="27">
        <v>97.712987773592928</v>
      </c>
      <c r="Y47" s="27">
        <v>99.667247529064795</v>
      </c>
      <c r="Z47" s="27">
        <v>101.62150728453663</v>
      </c>
      <c r="AA47" s="27">
        <v>103.57576704000851</v>
      </c>
      <c r="AB47" s="27">
        <v>105.53002679548035</v>
      </c>
      <c r="AC47" s="27">
        <v>107.48428655095222</v>
      </c>
      <c r="AD47" s="27">
        <v>109.43854630642406</v>
      </c>
      <c r="AE47" s="27">
        <v>111.39280606189594</v>
      </c>
      <c r="AF47" s="27">
        <v>113.34706581736781</v>
      </c>
      <c r="AG47" s="27">
        <v>116.86473337721715</v>
      </c>
      <c r="AH47" s="27">
        <v>120.38240093706648</v>
      </c>
      <c r="AI47" s="27">
        <v>123.90006849691584</v>
      </c>
      <c r="AJ47" s="27">
        <v>127.41773605676518</v>
      </c>
      <c r="AK47" s="27">
        <v>130.93540361661454</v>
      </c>
      <c r="AL47" s="27">
        <v>134.45307117646388</v>
      </c>
      <c r="AM47" s="27">
        <v>137.97073873631319</v>
      </c>
      <c r="AN47" s="27">
        <v>141.48840629616254</v>
      </c>
      <c r="AO47" s="27">
        <v>145.00607385601191</v>
      </c>
      <c r="AP47" s="27">
        <v>148.52374141586125</v>
      </c>
      <c r="AQ47" s="27"/>
      <c r="AR47" s="27"/>
      <c r="AS47" s="27"/>
      <c r="AT47" s="27"/>
      <c r="AU47" s="27"/>
      <c r="AV47" s="27"/>
      <c r="AW47" s="27"/>
      <c r="AX47" s="27"/>
      <c r="AY47" s="27"/>
      <c r="AZ47" s="27"/>
      <c r="BA47" s="27"/>
    </row>
    <row r="48" spans="1:53" ht="15.75" customHeight="1" x14ac:dyDescent="0.25">
      <c r="A48" s="27" t="s">
        <v>13</v>
      </c>
      <c r="B48" s="27">
        <v>1653.1692063664025</v>
      </c>
      <c r="C48" s="27">
        <v>1620.146798188181</v>
      </c>
      <c r="D48" s="27">
        <v>1587.456920461404</v>
      </c>
      <c r="E48" s="27">
        <v>1555.0995731860708</v>
      </c>
      <c r="F48" s="27">
        <v>1534.1811273635515</v>
      </c>
      <c r="G48" s="27">
        <v>1513.3525079486953</v>
      </c>
      <c r="H48" s="27">
        <v>1481.4794228283865</v>
      </c>
      <c r="I48" s="27">
        <v>1463.7073105266306</v>
      </c>
      <c r="J48" s="27">
        <v>1445.9628371195397</v>
      </c>
      <c r="K48" s="27">
        <v>1428.2460026071151</v>
      </c>
      <c r="L48" s="27">
        <v>1410.5568069893557</v>
      </c>
      <c r="M48" s="27">
        <v>1405.7997972297142</v>
      </c>
      <c r="N48" s="27">
        <v>1401.0427874700727</v>
      </c>
      <c r="O48" s="27">
        <v>1396.2857777104314</v>
      </c>
      <c r="P48" s="27">
        <v>1391.5287679507899</v>
      </c>
      <c r="Q48" s="27">
        <v>1386.7717581911481</v>
      </c>
      <c r="R48" s="27">
        <v>1382.0147484315066</v>
      </c>
      <c r="S48" s="27">
        <v>1377.2577386718649</v>
      </c>
      <c r="T48" s="27">
        <v>1372.5007289122236</v>
      </c>
      <c r="U48" s="27">
        <v>1367.7437191525821</v>
      </c>
      <c r="V48" s="27">
        <v>1362.9867093929406</v>
      </c>
      <c r="W48" s="27">
        <v>1358.2296996332989</v>
      </c>
      <c r="X48" s="27">
        <v>1353.4726898736574</v>
      </c>
      <c r="Y48" s="27">
        <v>1348.7156801140156</v>
      </c>
      <c r="Z48" s="27">
        <v>1343.9586703543744</v>
      </c>
      <c r="AA48" s="27">
        <v>1339.2016605947326</v>
      </c>
      <c r="AB48" s="27">
        <v>1334.4446508350914</v>
      </c>
      <c r="AC48" s="27">
        <v>1329.6876410754501</v>
      </c>
      <c r="AD48" s="27">
        <v>1324.9306313158086</v>
      </c>
      <c r="AE48" s="27">
        <v>1320.1736215561668</v>
      </c>
      <c r="AF48" s="27">
        <v>1315.4166117965253</v>
      </c>
      <c r="AG48" s="27">
        <v>1307.5572043675525</v>
      </c>
      <c r="AH48" s="27">
        <v>1299.6977969385796</v>
      </c>
      <c r="AI48" s="27">
        <v>1291.8383895096065</v>
      </c>
      <c r="AJ48" s="27">
        <v>1283.9789820806336</v>
      </c>
      <c r="AK48" s="27">
        <v>1276.1195746516603</v>
      </c>
      <c r="AL48" s="27">
        <v>1268.2601672226874</v>
      </c>
      <c r="AM48" s="27">
        <v>1260.4007597937145</v>
      </c>
      <c r="AN48" s="27">
        <v>1252.5413523647417</v>
      </c>
      <c r="AO48" s="27">
        <v>1244.6819449357688</v>
      </c>
      <c r="AP48" s="27">
        <v>1236.8225375067959</v>
      </c>
      <c r="AQ48" s="27"/>
      <c r="AR48" s="27"/>
      <c r="AS48" s="27"/>
      <c r="AT48" s="27"/>
      <c r="AU48" s="27"/>
      <c r="AV48" s="27"/>
      <c r="AW48" s="27"/>
      <c r="AX48" s="27"/>
      <c r="AY48" s="27"/>
      <c r="AZ48" s="27"/>
      <c r="BA48" s="27"/>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000"/>
  <sheetViews>
    <sheetView workbookViewId="0">
      <selection activeCell="E43" sqref="E43"/>
    </sheetView>
  </sheetViews>
  <sheetFormatPr baseColWidth="10" defaultColWidth="14" defaultRowHeight="15" customHeight="1" x14ac:dyDescent="0.2"/>
  <cols>
    <col min="1" max="1" width="37.28515625" style="17" customWidth="1"/>
    <col min="2" max="2" width="6.85546875" style="17" customWidth="1"/>
    <col min="3" max="42" width="8.42578125" style="17" customWidth="1"/>
    <col min="43" max="16384" width="14" style="17"/>
  </cols>
  <sheetData>
    <row r="1" spans="1:5" x14ac:dyDescent="0.2">
      <c r="A1" s="31" t="s">
        <v>7</v>
      </c>
      <c r="B1" s="29"/>
      <c r="C1" s="29"/>
      <c r="D1" s="28"/>
      <c r="E1" s="28"/>
    </row>
    <row r="2" spans="1:5" x14ac:dyDescent="0.25">
      <c r="A2" s="27" t="s">
        <v>58</v>
      </c>
      <c r="B2" s="42"/>
      <c r="D2" s="28"/>
      <c r="E2" s="28"/>
    </row>
    <row r="3" spans="1:5" x14ac:dyDescent="0.2">
      <c r="A3" s="29" t="s">
        <v>91</v>
      </c>
      <c r="B3" s="42"/>
      <c r="C3" s="29"/>
      <c r="D3" s="28"/>
      <c r="E3" s="28"/>
    </row>
    <row r="4" spans="1:5" x14ac:dyDescent="0.2">
      <c r="A4" s="48">
        <v>39683051200.879501</v>
      </c>
      <c r="B4" s="42"/>
      <c r="C4" s="29"/>
      <c r="D4" s="28"/>
      <c r="E4" s="28"/>
    </row>
    <row r="5" spans="1:5" x14ac:dyDescent="0.25">
      <c r="B5" s="27"/>
      <c r="C5" s="27"/>
    </row>
    <row r="6" spans="1:5" x14ac:dyDescent="0.25">
      <c r="A6" s="27" t="s">
        <v>36</v>
      </c>
      <c r="B6" s="27"/>
      <c r="C6" s="27"/>
    </row>
    <row r="7" spans="1:5" x14ac:dyDescent="0.25">
      <c r="B7" s="27"/>
      <c r="C7" s="27"/>
    </row>
    <row r="8" spans="1:5" x14ac:dyDescent="0.25">
      <c r="B8" s="27"/>
      <c r="C8" s="27"/>
    </row>
    <row r="9" spans="1:5" x14ac:dyDescent="0.25">
      <c r="B9" s="27"/>
      <c r="C9" s="27"/>
    </row>
    <row r="10" spans="1:5" x14ac:dyDescent="0.25">
      <c r="B10" s="27"/>
      <c r="C10" s="27"/>
    </row>
    <row r="11" spans="1:5" x14ac:dyDescent="0.25">
      <c r="B11" s="27"/>
      <c r="C11" s="27"/>
    </row>
    <row r="12" spans="1:5" x14ac:dyDescent="0.25">
      <c r="B12" s="27"/>
      <c r="C12" s="27"/>
    </row>
    <row r="13" spans="1:5" x14ac:dyDescent="0.25">
      <c r="B13" s="27"/>
      <c r="C13" s="27"/>
    </row>
    <row r="14" spans="1:5" x14ac:dyDescent="0.25">
      <c r="B14" s="27"/>
      <c r="C14" s="27"/>
    </row>
    <row r="15" spans="1:5" x14ac:dyDescent="0.25">
      <c r="B15" s="27"/>
      <c r="C15" s="27"/>
    </row>
    <row r="16" spans="1:5" x14ac:dyDescent="0.25">
      <c r="B16" s="27"/>
      <c r="C16" s="27"/>
    </row>
    <row r="17" spans="1:42" x14ac:dyDescent="0.25">
      <c r="B17" s="27"/>
      <c r="C17" s="27"/>
    </row>
    <row r="18" spans="1:42" x14ac:dyDescent="0.25">
      <c r="B18" s="27"/>
      <c r="C18" s="27"/>
    </row>
    <row r="19" spans="1:42" x14ac:dyDescent="0.25">
      <c r="B19" s="27"/>
      <c r="C19" s="27"/>
    </row>
    <row r="20" spans="1:42" x14ac:dyDescent="0.25">
      <c r="B20" s="27"/>
      <c r="C20" s="27"/>
    </row>
    <row r="21" spans="1:42" ht="15.75" customHeight="1" x14ac:dyDescent="0.25">
      <c r="B21" s="27"/>
      <c r="C21" s="27"/>
    </row>
    <row r="22" spans="1:42" ht="15.75" customHeight="1" x14ac:dyDescent="0.25">
      <c r="B22" s="27"/>
      <c r="C22" s="27"/>
    </row>
    <row r="23" spans="1:42" ht="15.75" customHeight="1" x14ac:dyDescent="0.25">
      <c r="B23" s="27"/>
      <c r="C23" s="27"/>
    </row>
    <row r="24" spans="1:42" ht="15.75" customHeight="1" x14ac:dyDescent="0.25">
      <c r="B24" s="27"/>
      <c r="C24" s="27"/>
    </row>
    <row r="25" spans="1:42" ht="15.75" customHeight="1" x14ac:dyDescent="0.25">
      <c r="B25" s="27"/>
      <c r="C25" s="27"/>
    </row>
    <row r="26" spans="1:42" ht="15.75" customHeight="1" x14ac:dyDescent="0.25">
      <c r="B26" s="27"/>
      <c r="C26" s="27"/>
    </row>
    <row r="27" spans="1:42" ht="15.75" customHeight="1" x14ac:dyDescent="0.25">
      <c r="A27" s="27" t="s">
        <v>90</v>
      </c>
      <c r="B27" s="27"/>
      <c r="C27" s="27"/>
    </row>
    <row r="28" spans="1:42" ht="15.75" customHeight="1" x14ac:dyDescent="0.25">
      <c r="A28" s="47" t="s">
        <v>109</v>
      </c>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row>
    <row r="29" spans="1:42" ht="15.75" customHeight="1" x14ac:dyDescent="0.25">
      <c r="A29" s="27" t="s">
        <v>108</v>
      </c>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row>
    <row r="30" spans="1:42" ht="15.75" customHeight="1" x14ac:dyDescent="0.2">
      <c r="A30" s="46" t="s">
        <v>107</v>
      </c>
      <c r="B30" s="45">
        <v>2010</v>
      </c>
      <c r="C30" s="45">
        <v>2011</v>
      </c>
      <c r="D30" s="45">
        <v>2012</v>
      </c>
      <c r="E30" s="45">
        <v>2013</v>
      </c>
      <c r="F30" s="45">
        <v>2014</v>
      </c>
      <c r="G30" s="45">
        <v>2015</v>
      </c>
      <c r="H30" s="45">
        <v>2016</v>
      </c>
      <c r="I30" s="45">
        <v>2017</v>
      </c>
      <c r="J30" s="45">
        <v>2018</v>
      </c>
      <c r="K30" s="45">
        <v>2019</v>
      </c>
      <c r="L30" s="45">
        <v>2020</v>
      </c>
      <c r="M30" s="45">
        <v>2021</v>
      </c>
      <c r="N30" s="45">
        <v>2022</v>
      </c>
      <c r="O30" s="45">
        <v>2023</v>
      </c>
      <c r="P30" s="45">
        <v>2024</v>
      </c>
      <c r="Q30" s="45">
        <v>2025</v>
      </c>
      <c r="R30" s="45">
        <v>2026</v>
      </c>
      <c r="S30" s="45">
        <v>2027</v>
      </c>
      <c r="T30" s="45">
        <v>2028</v>
      </c>
      <c r="U30" s="45">
        <v>2029</v>
      </c>
      <c r="V30" s="45">
        <v>2030</v>
      </c>
      <c r="W30" s="45">
        <v>2031</v>
      </c>
      <c r="X30" s="45">
        <v>2032</v>
      </c>
      <c r="Y30" s="45">
        <v>2033</v>
      </c>
      <c r="Z30" s="45">
        <v>2034</v>
      </c>
      <c r="AA30" s="45">
        <v>2035</v>
      </c>
      <c r="AB30" s="45">
        <v>2036</v>
      </c>
      <c r="AC30" s="45">
        <v>2037</v>
      </c>
      <c r="AD30" s="45">
        <v>2038</v>
      </c>
      <c r="AE30" s="45">
        <v>2039</v>
      </c>
      <c r="AF30" s="45">
        <v>2040</v>
      </c>
      <c r="AG30" s="45">
        <v>2041</v>
      </c>
      <c r="AH30" s="45">
        <v>2042</v>
      </c>
      <c r="AI30" s="45">
        <v>2043</v>
      </c>
      <c r="AJ30" s="45">
        <v>2044</v>
      </c>
      <c r="AK30" s="45">
        <v>2045</v>
      </c>
      <c r="AL30" s="45">
        <v>2046</v>
      </c>
      <c r="AM30" s="45">
        <v>2047</v>
      </c>
      <c r="AN30" s="45">
        <v>2048</v>
      </c>
      <c r="AO30" s="45">
        <v>2049</v>
      </c>
      <c r="AP30" s="45">
        <v>2050</v>
      </c>
    </row>
    <row r="31" spans="1:42" ht="15.75" customHeight="1" x14ac:dyDescent="0.2">
      <c r="A31" s="44" t="s">
        <v>14</v>
      </c>
      <c r="B31" s="43">
        <v>111.99999999999997</v>
      </c>
      <c r="C31" s="43">
        <v>122.9548861606652</v>
      </c>
      <c r="D31" s="43">
        <v>156.1138888303864</v>
      </c>
      <c r="E31" s="43">
        <v>192.79091049267632</v>
      </c>
      <c r="F31" s="43">
        <v>227.16976213465784</v>
      </c>
      <c r="G31" s="43">
        <v>261.79514929666726</v>
      </c>
      <c r="H31" s="43">
        <v>296.63821913339518</v>
      </c>
      <c r="I31" s="43">
        <v>331.66814364797347</v>
      </c>
      <c r="J31" s="43">
        <v>366.8503280730099</v>
      </c>
      <c r="K31" s="43">
        <v>402.15347060898165</v>
      </c>
      <c r="L31" s="43">
        <v>437.54631172771229</v>
      </c>
      <c r="M31" s="43">
        <v>475.0524783703811</v>
      </c>
      <c r="N31" s="43">
        <v>512.90985812283998</v>
      </c>
      <c r="O31" s="43">
        <v>551.09236001363081</v>
      </c>
      <c r="P31" s="43">
        <v>589.57068167924092</v>
      </c>
      <c r="Q31" s="43">
        <v>628.31596969917086</v>
      </c>
      <c r="R31" s="43">
        <v>667.29789757030699</v>
      </c>
      <c r="S31" s="43">
        <v>706.48628613731069</v>
      </c>
      <c r="T31" s="43">
        <v>745.85183877524662</v>
      </c>
      <c r="U31" s="43">
        <v>785.36295021873423</v>
      </c>
      <c r="V31" s="43">
        <v>824.98658610296172</v>
      </c>
      <c r="W31" s="43">
        <v>864.69258647724848</v>
      </c>
      <c r="X31" s="43">
        <v>904.4764422931687</v>
      </c>
      <c r="Y31" s="43">
        <v>944.3007212038458</v>
      </c>
      <c r="Z31" s="43">
        <v>984.12741670198932</v>
      </c>
      <c r="AA31" s="43">
        <v>1023.9172783583145</v>
      </c>
      <c r="AB31" s="43">
        <v>1063.6289904337245</v>
      </c>
      <c r="AC31" s="43">
        <v>1103.2207660127356</v>
      </c>
      <c r="AD31" s="43">
        <v>1142.6521325343717</v>
      </c>
      <c r="AE31" s="43">
        <v>1181.8847645497713</v>
      </c>
      <c r="AF31" s="43">
        <v>1220.8802337406219</v>
      </c>
      <c r="AG31" s="43">
        <v>1259.5980279409353</v>
      </c>
      <c r="AH31" s="43">
        <v>1298.0002496615866</v>
      </c>
      <c r="AI31" s="43">
        <v>1336.0530264662914</v>
      </c>
      <c r="AJ31" s="43">
        <v>1373.7222840069214</v>
      </c>
      <c r="AK31" s="43">
        <v>1410.9760535397797</v>
      </c>
      <c r="AL31" s="43">
        <v>1447.7826442038718</v>
      </c>
      <c r="AM31" s="43">
        <v>1484.1111958453489</v>
      </c>
      <c r="AN31" s="43">
        <v>1519.9342569952641</v>
      </c>
      <c r="AO31" s="43">
        <v>1555.2251327334438</v>
      </c>
      <c r="AP31" s="43">
        <v>1589.9589452521548</v>
      </c>
    </row>
    <row r="32" spans="1:42" ht="15.75" customHeight="1" x14ac:dyDescent="0.2">
      <c r="A32" s="44" t="s">
        <v>106</v>
      </c>
      <c r="B32" s="43">
        <v>7275.9999999999991</v>
      </c>
      <c r="C32" s="43">
        <v>6112.1162687220194</v>
      </c>
      <c r="D32" s="43">
        <v>6114.2114848243236</v>
      </c>
      <c r="E32" s="43">
        <v>6213.2603450776378</v>
      </c>
      <c r="F32" s="43">
        <v>6203.2165846663765</v>
      </c>
      <c r="G32" s="43">
        <v>6184.9269598314104</v>
      </c>
      <c r="H32" s="43">
        <v>6158.3734895642929</v>
      </c>
      <c r="I32" s="43">
        <v>6123.4708017676694</v>
      </c>
      <c r="J32" s="43">
        <v>6080.0730569264078</v>
      </c>
      <c r="K32" s="43">
        <v>6028.1125002871122</v>
      </c>
      <c r="L32" s="43">
        <v>5967.5257272703875</v>
      </c>
      <c r="M32" s="43">
        <v>6097.0064318297864</v>
      </c>
      <c r="N32" s="43">
        <v>6226.1330294454156</v>
      </c>
      <c r="O32" s="43">
        <v>6354.8413811950213</v>
      </c>
      <c r="P32" s="43">
        <v>6483.0315192437438</v>
      </c>
      <c r="Q32" s="43">
        <v>6610.6139302472375</v>
      </c>
      <c r="R32" s="43">
        <v>6737.4876720972097</v>
      </c>
      <c r="S32" s="43">
        <v>6863.5580573415418</v>
      </c>
      <c r="T32" s="43">
        <v>6988.7421283543808</v>
      </c>
      <c r="U32" s="43">
        <v>7112.9375792264455</v>
      </c>
      <c r="V32" s="43">
        <v>7236.0334269008445</v>
      </c>
      <c r="W32" s="43">
        <v>7357.9476911652591</v>
      </c>
      <c r="X32" s="43">
        <v>7478.8113509233426</v>
      </c>
      <c r="Y32" s="43">
        <v>7598.468377919151</v>
      </c>
      <c r="Z32" s="43">
        <v>7716.767331934022</v>
      </c>
      <c r="AA32" s="43">
        <v>7833.5551490556909</v>
      </c>
      <c r="AB32" s="43">
        <v>7948.6707363757614</v>
      </c>
      <c r="AC32" s="43">
        <v>8061.9570878987179</v>
      </c>
      <c r="AD32" s="43">
        <v>8173.2731983798822</v>
      </c>
      <c r="AE32" s="43">
        <v>8282.497908446021</v>
      </c>
      <c r="AF32" s="43">
        <v>8389.51224982227</v>
      </c>
      <c r="AG32" s="43">
        <v>8494.1857236562118</v>
      </c>
      <c r="AH32" s="43">
        <v>8596.4083138000824</v>
      </c>
      <c r="AI32" s="43">
        <v>8696.0977339081655</v>
      </c>
      <c r="AJ32" s="43">
        <v>8793.1699927921472</v>
      </c>
      <c r="AK32" s="43">
        <v>8887.5540868058197</v>
      </c>
      <c r="AL32" s="43">
        <v>8979.1796801499058</v>
      </c>
      <c r="AM32" s="43">
        <v>9067.9804874687925</v>
      </c>
      <c r="AN32" s="43">
        <v>9153.9095622262266</v>
      </c>
      <c r="AO32" s="43">
        <v>9236.9222678089172</v>
      </c>
      <c r="AP32" s="43">
        <v>9316.9824470651129</v>
      </c>
    </row>
    <row r="33" spans="1:42" ht="15.75" customHeight="1" x14ac:dyDescent="0.2">
      <c r="A33" s="44" t="s">
        <v>82</v>
      </c>
      <c r="B33" s="43">
        <v>6203.5299999999988</v>
      </c>
      <c r="C33" s="43">
        <v>6287.6665440330808</v>
      </c>
      <c r="D33" s="43">
        <v>6286.6372200505111</v>
      </c>
      <c r="E33" s="43">
        <v>6390.8767145275824</v>
      </c>
      <c r="F33" s="43">
        <v>6388.7390995059404</v>
      </c>
      <c r="G33" s="43">
        <v>6384.0668436549713</v>
      </c>
      <c r="H33" s="43">
        <v>6376.9849349169326</v>
      </c>
      <c r="I33" s="43">
        <v>6367.5406269694986</v>
      </c>
      <c r="J33" s="43">
        <v>6355.7093925985264</v>
      </c>
      <c r="K33" s="43">
        <v>6341.5383777466759</v>
      </c>
      <c r="L33" s="43">
        <v>6325.0701379191878</v>
      </c>
      <c r="M33" s="43">
        <v>6319.5874391593679</v>
      </c>
      <c r="N33" s="43">
        <v>6311.807733743166</v>
      </c>
      <c r="O33" s="43">
        <v>6301.7720110810842</v>
      </c>
      <c r="P33" s="43">
        <v>6289.4862623082918</v>
      </c>
      <c r="Q33" s="43">
        <v>6274.9691775414094</v>
      </c>
      <c r="R33" s="43">
        <v>6258.2305692187729</v>
      </c>
      <c r="S33" s="43">
        <v>6239.2884649818752</v>
      </c>
      <c r="T33" s="43">
        <v>6218.1732105313304</v>
      </c>
      <c r="U33" s="43">
        <v>6194.8991785095377</v>
      </c>
      <c r="V33" s="43">
        <v>6169.4755841783526</v>
      </c>
      <c r="W33" s="43">
        <v>6141.9385729136975</v>
      </c>
      <c r="X33" s="43">
        <v>6112.4988736430914</v>
      </c>
      <c r="Y33" s="43">
        <v>6081.1235375624146</v>
      </c>
      <c r="Z33" s="43">
        <v>6047.7891180285678</v>
      </c>
      <c r="AA33" s="43">
        <v>6012.4761785432675</v>
      </c>
      <c r="AB33" s="43">
        <v>5975.1642957785898</v>
      </c>
      <c r="AC33" s="43">
        <v>5935.8413055206101</v>
      </c>
      <c r="AD33" s="43">
        <v>5894.5112837941306</v>
      </c>
      <c r="AE33" s="43">
        <v>5851.1958159381493</v>
      </c>
      <c r="AF33" s="43">
        <v>5805.9201522996582</v>
      </c>
      <c r="AG33" s="43">
        <v>5758.7036313961598</v>
      </c>
      <c r="AH33" s="43">
        <v>5709.5816317442568</v>
      </c>
      <c r="AI33" s="43">
        <v>5658.6087746855301</v>
      </c>
      <c r="AJ33" s="43">
        <v>5605.8382664267847</v>
      </c>
      <c r="AK33" s="43">
        <v>5551.3312026857648</v>
      </c>
      <c r="AL33" s="43">
        <v>5495.1482207367626</v>
      </c>
      <c r="AM33" s="43">
        <v>5437.3515317030851</v>
      </c>
      <c r="AN33" s="43">
        <v>5378.0137015656819</v>
      </c>
      <c r="AO33" s="43">
        <v>5317.2067529826845</v>
      </c>
      <c r="AP33" s="43">
        <v>5255.0056057199636</v>
      </c>
    </row>
    <row r="34" spans="1:42" ht="15.75" customHeight="1" x14ac:dyDescent="0.2">
      <c r="A34" s="44" t="s">
        <v>105</v>
      </c>
      <c r="B34" s="43">
        <v>509</v>
      </c>
      <c r="C34" s="43">
        <v>444.70434441366518</v>
      </c>
      <c r="D34" s="43">
        <v>428.42003043735059</v>
      </c>
      <c r="E34" s="43">
        <v>419.13337440453472</v>
      </c>
      <c r="F34" s="43">
        <v>402.70239641568054</v>
      </c>
      <c r="G34" s="43">
        <v>386.22728231190115</v>
      </c>
      <c r="H34" s="43">
        <v>369.73874097143585</v>
      </c>
      <c r="I34" s="43">
        <v>353.26181007958832</v>
      </c>
      <c r="J34" s="43">
        <v>336.81714615540301</v>
      </c>
      <c r="K34" s="43">
        <v>320.42915407702981</v>
      </c>
      <c r="L34" s="43">
        <v>304.1214257061846</v>
      </c>
      <c r="M34" s="43">
        <v>301.21181779799701</v>
      </c>
      <c r="N34" s="43">
        <v>298.15613826427375</v>
      </c>
      <c r="O34" s="43">
        <v>294.95837823261661</v>
      </c>
      <c r="P34" s="43">
        <v>291.62090124519642</v>
      </c>
      <c r="Q34" s="43">
        <v>288.14671143446157</v>
      </c>
      <c r="R34" s="43">
        <v>284.53844606823196</v>
      </c>
      <c r="S34" s="43">
        <v>280.79916681697182</v>
      </c>
      <c r="T34" s="43">
        <v>276.93252550301202</v>
      </c>
      <c r="U34" s="43">
        <v>272.94149000083934</v>
      </c>
      <c r="V34" s="43">
        <v>268.82885510175612</v>
      </c>
      <c r="W34" s="43">
        <v>264.5986398044455</v>
      </c>
      <c r="X34" s="43">
        <v>260.26230939669875</v>
      </c>
      <c r="Y34" s="43">
        <v>255.8207347922451</v>
      </c>
      <c r="Z34" s="43">
        <v>251.2753297961419</v>
      </c>
      <c r="AA34" s="43">
        <v>246.62780728134271</v>
      </c>
      <c r="AB34" s="43">
        <v>241.87997214942783</v>
      </c>
      <c r="AC34" s="43">
        <v>237.03409922696341</v>
      </c>
      <c r="AD34" s="43">
        <v>232.09323086853738</v>
      </c>
      <c r="AE34" s="43">
        <v>227.06118594642564</v>
      </c>
      <c r="AF34" s="43">
        <v>221.94198444524284</v>
      </c>
      <c r="AG34" s="43">
        <v>216.73947907484876</v>
      </c>
      <c r="AH34" s="43">
        <v>211.45818866086054</v>
      </c>
      <c r="AI34" s="43">
        <v>206.10336911354017</v>
      </c>
      <c r="AJ34" s="43">
        <v>200.68021556556505</v>
      </c>
      <c r="AK34" s="43">
        <v>195.19419355053051</v>
      </c>
      <c r="AL34" s="43">
        <v>189.6507249364239</v>
      </c>
      <c r="AM34" s="43">
        <v>184.05525685068693</v>
      </c>
      <c r="AN34" s="43">
        <v>178.41354626180981</v>
      </c>
      <c r="AO34" s="43">
        <v>172.73126855050108</v>
      </c>
      <c r="AP34" s="43">
        <v>167.01412548256627</v>
      </c>
    </row>
    <row r="35" spans="1:42" ht="15.75" customHeight="1" x14ac:dyDescent="0.2"/>
    <row r="36" spans="1:42" ht="15.75" customHeight="1" x14ac:dyDescent="0.2"/>
    <row r="37" spans="1:42" ht="15.75" customHeight="1" x14ac:dyDescent="0.2"/>
    <row r="38" spans="1:42" ht="15.75" customHeight="1" x14ac:dyDescent="0.2"/>
    <row r="39" spans="1:42" ht="15.75" customHeight="1" x14ac:dyDescent="0.2"/>
    <row r="40" spans="1:42" ht="15.75" customHeight="1" x14ac:dyDescent="0.2"/>
    <row r="41" spans="1:42" ht="15.75" customHeight="1" x14ac:dyDescent="0.2"/>
    <row r="42" spans="1:42" ht="15.75" customHeight="1" x14ac:dyDescent="0.2"/>
    <row r="43" spans="1:42" ht="15.75" customHeight="1" x14ac:dyDescent="0.2"/>
    <row r="44" spans="1:42" ht="15.75" customHeight="1" x14ac:dyDescent="0.2"/>
    <row r="45" spans="1:42" ht="15.75" customHeight="1" x14ac:dyDescent="0.2"/>
    <row r="46" spans="1:42" ht="15.75" customHeight="1" x14ac:dyDescent="0.2"/>
    <row r="47" spans="1:42" ht="15.75" customHeight="1" x14ac:dyDescent="0.2"/>
    <row r="48" spans="1:4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opLeftCell="A25" workbookViewId="0">
      <selection activeCell="M31" sqref="M31"/>
    </sheetView>
  </sheetViews>
  <sheetFormatPr baseColWidth="10" defaultColWidth="14" defaultRowHeight="15" customHeight="1" x14ac:dyDescent="0.2"/>
  <cols>
    <col min="1" max="1" width="10.85546875" style="17" customWidth="1"/>
    <col min="2" max="2" width="19.85546875" style="17" customWidth="1"/>
    <col min="3" max="3" width="18.42578125" style="17" customWidth="1"/>
    <col min="4" max="4" width="6.85546875" style="17" customWidth="1"/>
    <col min="5" max="44" width="8.42578125" style="17" customWidth="1"/>
    <col min="45" max="16384" width="14" style="17"/>
  </cols>
  <sheetData>
    <row r="1" spans="1:6" x14ac:dyDescent="0.2">
      <c r="A1" s="144" t="s">
        <v>113</v>
      </c>
      <c r="B1" s="145"/>
      <c r="C1" s="145"/>
      <c r="D1" s="145"/>
      <c r="E1" s="145"/>
      <c r="F1" s="29"/>
    </row>
    <row r="2" spans="1:6" x14ac:dyDescent="0.2">
      <c r="A2" s="29" t="s">
        <v>112</v>
      </c>
      <c r="B2" s="41"/>
      <c r="C2" s="41"/>
      <c r="D2" s="41"/>
      <c r="E2" s="41"/>
      <c r="F2" s="29"/>
    </row>
    <row r="3" spans="1:6" x14ac:dyDescent="0.2">
      <c r="A3" s="29" t="s">
        <v>111</v>
      </c>
      <c r="B3" s="41"/>
      <c r="C3" s="41"/>
      <c r="D3" s="41"/>
      <c r="E3" s="41"/>
      <c r="F3" s="29"/>
    </row>
    <row r="4" spans="1:6" x14ac:dyDescent="0.2">
      <c r="A4" s="29" t="s">
        <v>110</v>
      </c>
      <c r="B4" s="41"/>
      <c r="C4" s="41"/>
      <c r="D4" s="41"/>
      <c r="E4" s="41"/>
      <c r="F4" s="29"/>
    </row>
    <row r="5" spans="1:6" x14ac:dyDescent="0.2">
      <c r="A5" s="29" t="s">
        <v>91</v>
      </c>
      <c r="B5" s="41"/>
      <c r="C5" s="41"/>
      <c r="D5" s="41"/>
      <c r="E5" s="41"/>
      <c r="F5" s="29"/>
    </row>
    <row r="6" spans="1:6" x14ac:dyDescent="0.2">
      <c r="A6" s="29">
        <v>39683051200.879501</v>
      </c>
      <c r="B6" s="41"/>
      <c r="C6" s="41"/>
      <c r="D6" s="41"/>
      <c r="E6" s="41"/>
      <c r="F6" s="29"/>
    </row>
    <row r="7" spans="1:6" x14ac:dyDescent="0.2">
      <c r="B7" s="42"/>
      <c r="C7" s="29"/>
      <c r="D7" s="29"/>
      <c r="E7" s="29"/>
    </row>
    <row r="8" spans="1:6" x14ac:dyDescent="0.2">
      <c r="A8" s="29" t="s">
        <v>39</v>
      </c>
      <c r="B8" s="30"/>
      <c r="C8" s="28"/>
      <c r="D8" s="28"/>
      <c r="E8" s="28"/>
    </row>
    <row r="9" spans="1:6" x14ac:dyDescent="0.2">
      <c r="A9" s="28"/>
      <c r="B9" s="30"/>
      <c r="C9" s="28"/>
      <c r="D9" s="28"/>
      <c r="E9" s="28"/>
    </row>
    <row r="10" spans="1:6" x14ac:dyDescent="0.2">
      <c r="A10" s="28"/>
      <c r="B10" s="30"/>
      <c r="C10" s="28"/>
      <c r="D10" s="28"/>
      <c r="E10" s="28"/>
    </row>
    <row r="11" spans="1:6" x14ac:dyDescent="0.2">
      <c r="A11" s="28"/>
      <c r="B11" s="30"/>
      <c r="C11" s="28"/>
      <c r="D11" s="28"/>
      <c r="E11" s="28"/>
    </row>
    <row r="12" spans="1:6" x14ac:dyDescent="0.2">
      <c r="A12" s="28"/>
      <c r="B12" s="30"/>
      <c r="C12" s="28"/>
      <c r="D12" s="28"/>
      <c r="E12" s="28"/>
    </row>
    <row r="13" spans="1:6" x14ac:dyDescent="0.2">
      <c r="A13" s="28"/>
      <c r="B13" s="30"/>
      <c r="C13" s="28"/>
      <c r="D13" s="28"/>
      <c r="E13" s="28"/>
    </row>
    <row r="14" spans="1:6" x14ac:dyDescent="0.2">
      <c r="A14" s="28"/>
      <c r="B14" s="30"/>
      <c r="C14" s="28"/>
      <c r="D14" s="28"/>
      <c r="E14" s="28"/>
    </row>
    <row r="15" spans="1:6" x14ac:dyDescent="0.2">
      <c r="A15" s="28"/>
      <c r="B15" s="30"/>
      <c r="C15" s="28"/>
      <c r="D15" s="28"/>
      <c r="E15" s="28"/>
    </row>
    <row r="16" spans="1:6" x14ac:dyDescent="0.2">
      <c r="A16" s="28"/>
      <c r="B16" s="30"/>
      <c r="C16" s="28"/>
      <c r="D16" s="28"/>
      <c r="E16" s="28"/>
    </row>
    <row r="17" spans="1:44" x14ac:dyDescent="0.2">
      <c r="A17" s="28"/>
      <c r="B17" s="30"/>
      <c r="C17" s="28"/>
      <c r="D17" s="28"/>
      <c r="E17" s="28"/>
    </row>
    <row r="18" spans="1:44" x14ac:dyDescent="0.2">
      <c r="A18" s="28"/>
      <c r="B18" s="30"/>
      <c r="C18" s="28"/>
      <c r="D18" s="28"/>
      <c r="E18" s="28"/>
    </row>
    <row r="19" spans="1:44" x14ac:dyDescent="0.2">
      <c r="A19" s="28"/>
      <c r="B19" s="30"/>
      <c r="C19" s="28"/>
      <c r="D19" s="28"/>
      <c r="E19" s="28"/>
    </row>
    <row r="20" spans="1:44" x14ac:dyDescent="0.2">
      <c r="A20" s="28"/>
      <c r="B20" s="30"/>
      <c r="C20" s="28"/>
      <c r="D20" s="28"/>
      <c r="E20" s="28"/>
    </row>
    <row r="21" spans="1:44" x14ac:dyDescent="0.2">
      <c r="A21" s="28"/>
      <c r="B21" s="30"/>
      <c r="C21" s="28"/>
      <c r="D21" s="28"/>
      <c r="E21" s="28"/>
    </row>
    <row r="22" spans="1:44" x14ac:dyDescent="0.2">
      <c r="A22" s="28"/>
      <c r="B22" s="30"/>
      <c r="C22" s="28"/>
      <c r="D22" s="28"/>
      <c r="E22" s="28"/>
    </row>
    <row r="23" spans="1:44" ht="15.75" customHeight="1" x14ac:dyDescent="0.2">
      <c r="A23" s="28"/>
      <c r="B23" s="30"/>
      <c r="C23" s="28"/>
      <c r="D23" s="28"/>
      <c r="E23" s="28"/>
    </row>
    <row r="24" spans="1:44" ht="15.75" customHeight="1" x14ac:dyDescent="0.2">
      <c r="A24" s="28"/>
      <c r="B24" s="30"/>
      <c r="C24" s="28"/>
      <c r="D24" s="28"/>
      <c r="E24" s="28"/>
    </row>
    <row r="25" spans="1:44" ht="15.75" customHeight="1" x14ac:dyDescent="0.2">
      <c r="A25" s="28"/>
      <c r="B25" s="30"/>
      <c r="C25" s="28"/>
      <c r="D25" s="28"/>
      <c r="E25" s="28"/>
    </row>
    <row r="26" spans="1:44" ht="15.75" customHeight="1" x14ac:dyDescent="0.2">
      <c r="A26" s="28"/>
      <c r="B26" s="30"/>
      <c r="C26" s="28"/>
      <c r="D26" s="28"/>
      <c r="E26" s="28"/>
    </row>
    <row r="27" spans="1:44" ht="15.75" customHeight="1" x14ac:dyDescent="0.2">
      <c r="A27" s="28"/>
      <c r="B27" s="30"/>
      <c r="C27" s="28"/>
      <c r="D27" s="28"/>
      <c r="E27" s="28"/>
    </row>
    <row r="28" spans="1:44" ht="15.75" customHeight="1" x14ac:dyDescent="0.2">
      <c r="A28" s="28"/>
      <c r="B28" s="30"/>
      <c r="C28" s="28"/>
      <c r="D28" s="28"/>
      <c r="E28" s="28"/>
    </row>
    <row r="29" spans="1:44" ht="15.75" customHeight="1" x14ac:dyDescent="0.2">
      <c r="A29" s="28"/>
      <c r="B29" s="30"/>
      <c r="C29" s="28"/>
      <c r="D29" s="28"/>
      <c r="E29" s="28"/>
    </row>
    <row r="30" spans="1:44" ht="15.75" customHeight="1" x14ac:dyDescent="0.2">
      <c r="A30" s="28"/>
      <c r="B30" s="30"/>
      <c r="C30" s="28"/>
      <c r="D30" s="28"/>
      <c r="E30" s="28"/>
    </row>
    <row r="31" spans="1:44" ht="15.75" customHeight="1" x14ac:dyDescent="0.25">
      <c r="A31" s="26" t="s">
        <v>88</v>
      </c>
      <c r="B31" s="26" t="s">
        <v>87</v>
      </c>
      <c r="C31" s="26" t="s">
        <v>86</v>
      </c>
      <c r="D31" s="26">
        <v>2010</v>
      </c>
      <c r="E31" s="26">
        <v>2011</v>
      </c>
      <c r="F31" s="26">
        <v>2012</v>
      </c>
      <c r="G31" s="26">
        <v>2013</v>
      </c>
      <c r="H31" s="26">
        <v>2014</v>
      </c>
      <c r="I31" s="26">
        <v>2015</v>
      </c>
      <c r="J31" s="26">
        <v>2016</v>
      </c>
      <c r="K31" s="26">
        <v>2017</v>
      </c>
      <c r="L31" s="26">
        <v>2018</v>
      </c>
      <c r="M31" s="26">
        <v>2019</v>
      </c>
      <c r="N31" s="26">
        <v>2020</v>
      </c>
      <c r="O31" s="26">
        <v>2021</v>
      </c>
      <c r="P31" s="26">
        <v>2022</v>
      </c>
      <c r="Q31" s="26">
        <v>2023</v>
      </c>
      <c r="R31" s="26">
        <v>2024</v>
      </c>
      <c r="S31" s="26">
        <v>2025</v>
      </c>
      <c r="T31" s="26">
        <v>2026</v>
      </c>
      <c r="U31" s="26">
        <v>2027</v>
      </c>
      <c r="V31" s="26">
        <v>2028</v>
      </c>
      <c r="W31" s="26">
        <v>2029</v>
      </c>
      <c r="X31" s="26">
        <v>2030</v>
      </c>
      <c r="Y31" s="26">
        <v>2031</v>
      </c>
      <c r="Z31" s="26">
        <v>2032</v>
      </c>
      <c r="AA31" s="26">
        <v>2033</v>
      </c>
      <c r="AB31" s="26">
        <v>2034</v>
      </c>
      <c r="AC31" s="26">
        <v>2035</v>
      </c>
      <c r="AD31" s="26">
        <v>2036</v>
      </c>
      <c r="AE31" s="26">
        <v>2037</v>
      </c>
      <c r="AF31" s="26">
        <v>2038</v>
      </c>
      <c r="AG31" s="26">
        <v>2039</v>
      </c>
      <c r="AH31" s="26">
        <v>2040</v>
      </c>
      <c r="AI31" s="26">
        <v>2041</v>
      </c>
      <c r="AJ31" s="26">
        <v>2042</v>
      </c>
      <c r="AK31" s="26">
        <v>2043</v>
      </c>
      <c r="AL31" s="26">
        <v>2044</v>
      </c>
      <c r="AM31" s="26">
        <v>2045</v>
      </c>
      <c r="AN31" s="26">
        <v>2046</v>
      </c>
      <c r="AO31" s="26">
        <v>2047</v>
      </c>
      <c r="AP31" s="26">
        <v>2048</v>
      </c>
      <c r="AQ31" s="26">
        <v>2049</v>
      </c>
      <c r="AR31" s="26">
        <v>2050</v>
      </c>
    </row>
    <row r="32" spans="1:44" ht="15.75" customHeight="1" x14ac:dyDescent="0.25">
      <c r="A32" s="19" t="s">
        <v>85</v>
      </c>
      <c r="B32" s="22" t="s">
        <v>83</v>
      </c>
      <c r="C32" s="20" t="s">
        <v>14</v>
      </c>
      <c r="D32" s="25">
        <v>143</v>
      </c>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row>
    <row r="33" spans="1:44" ht="15.75" customHeight="1" x14ac:dyDescent="0.25">
      <c r="A33" s="19" t="s">
        <v>85</v>
      </c>
      <c r="B33" s="22" t="s">
        <v>83</v>
      </c>
      <c r="C33" s="20" t="s">
        <v>82</v>
      </c>
      <c r="D33" s="25">
        <v>94.47</v>
      </c>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row>
    <row r="34" spans="1:44" ht="15.75" customHeight="1" x14ac:dyDescent="0.25">
      <c r="A34" s="19" t="s">
        <v>85</v>
      </c>
      <c r="B34" s="22" t="s">
        <v>83</v>
      </c>
      <c r="C34" s="20" t="s">
        <v>13</v>
      </c>
      <c r="D34" s="25">
        <v>1649</v>
      </c>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row>
    <row r="35" spans="1:44" ht="15.75" customHeight="1" x14ac:dyDescent="0.25">
      <c r="A35" s="19" t="s">
        <v>85</v>
      </c>
      <c r="B35" s="22" t="s">
        <v>83</v>
      </c>
      <c r="C35" s="20" t="s">
        <v>77</v>
      </c>
      <c r="D35" s="25">
        <v>0</v>
      </c>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row>
    <row r="36" spans="1:44" ht="15.75" customHeight="1" x14ac:dyDescent="0.25">
      <c r="A36" s="19" t="s">
        <v>85</v>
      </c>
      <c r="B36" s="22" t="s">
        <v>79</v>
      </c>
      <c r="C36" s="20" t="s">
        <v>14</v>
      </c>
      <c r="D36" s="25">
        <v>112</v>
      </c>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row>
    <row r="37" spans="1:44" ht="15.75" customHeight="1" x14ac:dyDescent="0.25">
      <c r="A37" s="19" t="s">
        <v>85</v>
      </c>
      <c r="B37" s="22" t="s">
        <v>79</v>
      </c>
      <c r="C37" s="20" t="s">
        <v>82</v>
      </c>
      <c r="D37" s="25">
        <v>6203.53</v>
      </c>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row>
    <row r="38" spans="1:44" ht="15.75" customHeight="1" x14ac:dyDescent="0.25">
      <c r="A38" s="19" t="s">
        <v>85</v>
      </c>
      <c r="B38" s="22" t="s">
        <v>79</v>
      </c>
      <c r="C38" s="20" t="s">
        <v>81</v>
      </c>
      <c r="D38" s="25">
        <v>7276</v>
      </c>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row>
    <row r="39" spans="1:44" ht="15.75" customHeight="1" x14ac:dyDescent="0.25">
      <c r="A39" s="19" t="s">
        <v>85</v>
      </c>
      <c r="B39" s="22" t="s">
        <v>79</v>
      </c>
      <c r="C39" s="20" t="s">
        <v>80</v>
      </c>
      <c r="D39" s="25">
        <v>509</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row>
    <row r="40" spans="1:44" ht="15.75" customHeight="1" x14ac:dyDescent="0.25">
      <c r="A40" s="19" t="s">
        <v>85</v>
      </c>
      <c r="B40" s="22" t="s">
        <v>79</v>
      </c>
      <c r="C40" s="20" t="s">
        <v>13</v>
      </c>
      <c r="D40" s="25">
        <v>0</v>
      </c>
      <c r="E40" s="24">
        <v>0</v>
      </c>
      <c r="F40" s="24">
        <v>0</v>
      </c>
      <c r="G40" s="24">
        <v>0</v>
      </c>
      <c r="H40" s="24">
        <v>0</v>
      </c>
      <c r="I40" s="24">
        <v>0</v>
      </c>
      <c r="J40" s="24">
        <v>0</v>
      </c>
      <c r="K40" s="24">
        <v>0</v>
      </c>
      <c r="L40" s="24">
        <v>0</v>
      </c>
      <c r="M40" s="24">
        <v>0</v>
      </c>
      <c r="N40" s="24">
        <v>0</v>
      </c>
      <c r="O40" s="24">
        <v>0</v>
      </c>
      <c r="P40" s="24">
        <v>0</v>
      </c>
      <c r="Q40" s="24">
        <v>0</v>
      </c>
      <c r="R40" s="24">
        <v>0</v>
      </c>
      <c r="S40" s="24">
        <v>0</v>
      </c>
      <c r="T40" s="24">
        <v>0</v>
      </c>
      <c r="U40" s="24">
        <v>0</v>
      </c>
      <c r="V40" s="24">
        <v>0</v>
      </c>
      <c r="W40" s="24">
        <v>0</v>
      </c>
      <c r="X40" s="24">
        <v>0</v>
      </c>
      <c r="Y40" s="24">
        <v>0</v>
      </c>
      <c r="Z40" s="24">
        <v>0</v>
      </c>
      <c r="AA40" s="24">
        <v>0</v>
      </c>
      <c r="AB40" s="24">
        <v>0</v>
      </c>
      <c r="AC40" s="24">
        <v>0</v>
      </c>
      <c r="AD40" s="24">
        <v>0</v>
      </c>
      <c r="AE40" s="24">
        <v>0</v>
      </c>
      <c r="AF40" s="24">
        <v>0</v>
      </c>
      <c r="AG40" s="24">
        <v>0</v>
      </c>
      <c r="AH40" s="24">
        <v>0</v>
      </c>
      <c r="AI40" s="24">
        <v>0</v>
      </c>
      <c r="AJ40" s="24">
        <v>0</v>
      </c>
      <c r="AK40" s="24">
        <v>0</v>
      </c>
      <c r="AL40" s="24">
        <v>0</v>
      </c>
      <c r="AM40" s="24">
        <v>0</v>
      </c>
      <c r="AN40" s="24">
        <v>0</v>
      </c>
      <c r="AO40" s="24">
        <v>0</v>
      </c>
      <c r="AP40" s="24">
        <v>0</v>
      </c>
      <c r="AQ40" s="24">
        <v>0</v>
      </c>
      <c r="AR40" s="24">
        <v>0</v>
      </c>
    </row>
    <row r="41" spans="1:44" ht="15.75" customHeight="1" x14ac:dyDescent="0.25">
      <c r="A41" s="19" t="s">
        <v>85</v>
      </c>
      <c r="B41" s="22" t="s">
        <v>79</v>
      </c>
      <c r="C41" s="20" t="s">
        <v>77</v>
      </c>
      <c r="D41" s="25">
        <v>0</v>
      </c>
      <c r="E41" s="24">
        <v>0</v>
      </c>
      <c r="F41" s="24">
        <v>0</v>
      </c>
      <c r="G41" s="24">
        <v>0</v>
      </c>
      <c r="H41" s="24">
        <v>0</v>
      </c>
      <c r="I41" s="24">
        <v>0</v>
      </c>
      <c r="J41" s="24">
        <v>0</v>
      </c>
      <c r="K41" s="24">
        <v>0</v>
      </c>
      <c r="L41" s="24">
        <v>0</v>
      </c>
      <c r="M41" s="24">
        <v>0</v>
      </c>
      <c r="N41" s="24">
        <v>0</v>
      </c>
      <c r="O41" s="24">
        <v>0</v>
      </c>
      <c r="P41" s="24">
        <v>0</v>
      </c>
      <c r="Q41" s="24">
        <v>0</v>
      </c>
      <c r="R41" s="24">
        <v>0</v>
      </c>
      <c r="S41" s="24">
        <v>0</v>
      </c>
      <c r="T41" s="24">
        <v>0</v>
      </c>
      <c r="U41" s="24">
        <v>0</v>
      </c>
      <c r="V41" s="24">
        <v>0</v>
      </c>
      <c r="W41" s="24">
        <v>0</v>
      </c>
      <c r="X41" s="24">
        <v>0</v>
      </c>
      <c r="Y41" s="24">
        <v>0</v>
      </c>
      <c r="Z41" s="24">
        <v>0</v>
      </c>
      <c r="AA41" s="24">
        <v>0</v>
      </c>
      <c r="AB41" s="24">
        <v>0</v>
      </c>
      <c r="AC41" s="24">
        <v>0</v>
      </c>
      <c r="AD41" s="24">
        <v>0</v>
      </c>
      <c r="AE41" s="24">
        <v>0</v>
      </c>
      <c r="AF41" s="24">
        <v>0</v>
      </c>
      <c r="AG41" s="24">
        <v>0</v>
      </c>
      <c r="AH41" s="24">
        <v>0</v>
      </c>
      <c r="AI41" s="24">
        <v>0</v>
      </c>
      <c r="AJ41" s="24">
        <v>0</v>
      </c>
      <c r="AK41" s="24">
        <v>0</v>
      </c>
      <c r="AL41" s="24">
        <v>0</v>
      </c>
      <c r="AM41" s="24">
        <v>0</v>
      </c>
      <c r="AN41" s="24">
        <v>0</v>
      </c>
      <c r="AO41" s="24">
        <v>0</v>
      </c>
      <c r="AP41" s="24">
        <v>0</v>
      </c>
      <c r="AQ41" s="24">
        <v>0</v>
      </c>
      <c r="AR41" s="24">
        <v>0</v>
      </c>
    </row>
    <row r="42" spans="1:44" ht="15.75" customHeight="1" x14ac:dyDescent="0.25">
      <c r="A42" s="19" t="s">
        <v>85</v>
      </c>
      <c r="B42" s="22" t="s">
        <v>76</v>
      </c>
      <c r="C42" s="20" t="s">
        <v>13</v>
      </c>
      <c r="D42" s="25">
        <v>1469.5035050084357</v>
      </c>
      <c r="E42" s="24">
        <v>1510.4945331287049</v>
      </c>
      <c r="F42" s="24">
        <v>1554.1289614906791</v>
      </c>
      <c r="G42" s="24">
        <v>1561.5737044434979</v>
      </c>
      <c r="H42" s="24">
        <v>1597.2765250277673</v>
      </c>
      <c r="I42" s="24">
        <v>1633.2375816346096</v>
      </c>
      <c r="J42" s="24">
        <v>840.54232335012659</v>
      </c>
      <c r="K42" s="24">
        <v>860.87933107786625</v>
      </c>
      <c r="L42" s="24">
        <v>881.41056209684518</v>
      </c>
      <c r="M42" s="24">
        <v>902.13589552486849</v>
      </c>
      <c r="N42" s="24">
        <v>923.05522775927659</v>
      </c>
      <c r="O42" s="24">
        <v>943.27572662486978</v>
      </c>
      <c r="P42" s="24">
        <v>963.67751236513482</v>
      </c>
      <c r="Q42" s="24">
        <v>984.26111064936663</v>
      </c>
      <c r="R42" s="24">
        <v>1005.0261493106128</v>
      </c>
      <c r="S42" s="24">
        <v>1025.9722444701426</v>
      </c>
      <c r="T42" s="24">
        <v>1047.0981314661753</v>
      </c>
      <c r="U42" s="24">
        <v>1068.403137374695</v>
      </c>
      <c r="V42" s="24">
        <v>1089.8875601353218</v>
      </c>
      <c r="W42" s="24">
        <v>1111.5506343164252</v>
      </c>
      <c r="X42" s="24">
        <v>1133.3915150690802</v>
      </c>
      <c r="Y42" s="24">
        <v>1153.3292234956141</v>
      </c>
      <c r="Z42" s="24">
        <v>1173.4236888581581</v>
      </c>
      <c r="AA42" s="24">
        <v>1193.6749111567133</v>
      </c>
      <c r="AB42" s="24">
        <v>1214.0828903912786</v>
      </c>
      <c r="AC42" s="24">
        <v>1234.6476265618548</v>
      </c>
      <c r="AD42" s="24">
        <v>1255.3691196684415</v>
      </c>
      <c r="AE42" s="24">
        <v>1276.247369711039</v>
      </c>
      <c r="AF42" s="24">
        <v>1297.282376689647</v>
      </c>
      <c r="AG42" s="24">
        <v>1318.4741406042654</v>
      </c>
      <c r="AH42" s="24">
        <v>1339.8226614548944</v>
      </c>
      <c r="AI42" s="24">
        <v>1357.4019277772763</v>
      </c>
      <c r="AJ42" s="24">
        <v>1375.0937286258586</v>
      </c>
      <c r="AK42" s="24">
        <v>1392.8980640006409</v>
      </c>
      <c r="AL42" s="24">
        <v>1410.8149339016236</v>
      </c>
      <c r="AM42" s="24">
        <v>1428.8443383288063</v>
      </c>
      <c r="AN42" s="24">
        <v>1446.9862772821893</v>
      </c>
      <c r="AO42" s="24">
        <v>1465.2407507617729</v>
      </c>
      <c r="AP42" s="24">
        <v>1483.6077587675568</v>
      </c>
      <c r="AQ42" s="24">
        <v>1502.0873012995403</v>
      </c>
      <c r="AR42" s="24">
        <v>1520.6793783577248</v>
      </c>
    </row>
    <row r="43" spans="1:44" ht="15.75" customHeight="1" x14ac:dyDescent="0.25">
      <c r="A43" s="19" t="s">
        <v>85</v>
      </c>
      <c r="B43" s="22" t="s">
        <v>78</v>
      </c>
      <c r="C43" s="20" t="s">
        <v>13</v>
      </c>
      <c r="D43" s="25">
        <v>503</v>
      </c>
      <c r="E43" s="24">
        <v>533.32041715287869</v>
      </c>
      <c r="F43" s="24">
        <v>572.10388441171722</v>
      </c>
      <c r="G43" s="24">
        <v>610.31557669105052</v>
      </c>
      <c r="H43" s="24">
        <v>660.48006719098896</v>
      </c>
      <c r="I43" s="24">
        <v>711.10574936124601</v>
      </c>
      <c r="J43" s="24">
        <v>758.78875909733324</v>
      </c>
      <c r="K43" s="24">
        <v>811.23331155531082</v>
      </c>
      <c r="L43" s="24">
        <v>871.43549969733454</v>
      </c>
      <c r="M43" s="24">
        <v>932.29996458059679</v>
      </c>
      <c r="N43" s="24">
        <v>986.67045232803639</v>
      </c>
      <c r="O43" s="24">
        <v>1033.7892212445399</v>
      </c>
      <c r="P43" s="24">
        <v>1073.5129651817047</v>
      </c>
      <c r="Q43" s="24">
        <v>1105.7978559992328</v>
      </c>
      <c r="R43" s="24">
        <v>1135.5335525951198</v>
      </c>
      <c r="S43" s="24">
        <v>1165.1267192258583</v>
      </c>
      <c r="T43" s="24">
        <v>1194.5644330527923</v>
      </c>
      <c r="U43" s="24">
        <v>1223.8219612109424</v>
      </c>
      <c r="V43" s="24">
        <v>1252.8592137346873</v>
      </c>
      <c r="W43" s="24">
        <v>1281.6491519218216</v>
      </c>
      <c r="X43" s="24">
        <v>1310.165415606881</v>
      </c>
      <c r="Y43" s="24">
        <v>1337.1299343195146</v>
      </c>
      <c r="Z43" s="24">
        <v>1364.3633681068934</v>
      </c>
      <c r="AA43" s="24">
        <v>1391.1547754905284</v>
      </c>
      <c r="AB43" s="24">
        <v>1417.4795235408283</v>
      </c>
      <c r="AC43" s="24">
        <v>1443.3122159703512</v>
      </c>
      <c r="AD43" s="24">
        <v>1468.6266628122319</v>
      </c>
      <c r="AE43" s="24">
        <v>1493.3958504720765</v>
      </c>
      <c r="AF43" s="24">
        <v>1517.5919119895268</v>
      </c>
      <c r="AG43" s="24">
        <v>1541.1860973811624</v>
      </c>
      <c r="AH43" s="24">
        <v>1564.1487439654986</v>
      </c>
      <c r="AI43" s="24">
        <v>1584.8022590990599</v>
      </c>
      <c r="AJ43" s="24">
        <v>1604.6150688686935</v>
      </c>
      <c r="AK43" s="24">
        <v>1623.5703784848351</v>
      </c>
      <c r="AL43" s="24">
        <v>1641.6511218476887</v>
      </c>
      <c r="AM43" s="24">
        <v>1658.8399490045922</v>
      </c>
      <c r="AN43" s="24">
        <v>1675.1192148310886</v>
      </c>
      <c r="AO43" s="24">
        <v>1690.4709687559473</v>
      </c>
      <c r="AP43" s="24">
        <v>1704.8769453921334</v>
      </c>
      <c r="AQ43" s="24">
        <v>1718.3185559701542</v>
      </c>
      <c r="AR43" s="24">
        <v>1730.7768804993348</v>
      </c>
    </row>
    <row r="44" spans="1:44" ht="15.75" customHeight="1" x14ac:dyDescent="0.25">
      <c r="A44" s="19" t="s">
        <v>85</v>
      </c>
      <c r="B44" s="22" t="s">
        <v>74</v>
      </c>
      <c r="C44" s="20" t="s">
        <v>13</v>
      </c>
      <c r="D44" s="25">
        <v>2113</v>
      </c>
      <c r="E44" s="24">
        <v>2179.4515909564238</v>
      </c>
      <c r="F44" s="24">
        <v>2251.1508520364268</v>
      </c>
      <c r="G44" s="24">
        <v>2269.8380841788685</v>
      </c>
      <c r="H44" s="24">
        <v>2330.3513641070936</v>
      </c>
      <c r="I44" s="24">
        <v>2391.3792740456811</v>
      </c>
      <c r="J44" s="24">
        <v>2452.9241220744275</v>
      </c>
      <c r="K44" s="24">
        <v>2514.975628860097</v>
      </c>
      <c r="L44" s="24">
        <v>2577.5071691633534</v>
      </c>
      <c r="M44" s="24">
        <v>2640.504909777484</v>
      </c>
      <c r="N44" s="24">
        <v>2703.9553536375779</v>
      </c>
      <c r="O44" s="24">
        <v>2765.2040134327226</v>
      </c>
      <c r="P44" s="24">
        <v>2826.8313265580041</v>
      </c>
      <c r="Q44" s="24">
        <v>2888.8379594509893</v>
      </c>
      <c r="R44" s="24">
        <v>2951.2124478391247</v>
      </c>
      <c r="S44" s="24">
        <v>3013.9425106383874</v>
      </c>
      <c r="T44" s="24">
        <v>3077.0058643147449</v>
      </c>
      <c r="U44" s="24">
        <v>3140.3903630980135</v>
      </c>
      <c r="V44" s="24">
        <v>3204.0957371626096</v>
      </c>
      <c r="W44" s="24">
        <v>3268.1098493095164</v>
      </c>
      <c r="X44" s="24">
        <v>3332.4199403588873</v>
      </c>
      <c r="Y44" s="24">
        <v>3390.5292149070192</v>
      </c>
      <c r="Z44" s="24">
        <v>3448.8306708309301</v>
      </c>
      <c r="AA44" s="24">
        <v>3507.314552230092</v>
      </c>
      <c r="AB44" s="24">
        <v>3565.9710554010089</v>
      </c>
      <c r="AC44" s="24">
        <v>3624.7903288372204</v>
      </c>
      <c r="AD44" s="24">
        <v>3683.7624732292961</v>
      </c>
      <c r="AE44" s="24">
        <v>3742.8775414648426</v>
      </c>
      <c r="AF44" s="24">
        <v>3802.125538628502</v>
      </c>
      <c r="AG44" s="24">
        <v>3861.4964220019442</v>
      </c>
      <c r="AH44" s="24">
        <v>3920.9801010638785</v>
      </c>
      <c r="AI44" s="24">
        <v>3969.0866543919847</v>
      </c>
      <c r="AJ44" s="24">
        <v>4017.1772777179362</v>
      </c>
      <c r="AK44" s="24">
        <v>4065.2442977682172</v>
      </c>
      <c r="AL44" s="24">
        <v>4113.2800069519499</v>
      </c>
      <c r="AM44" s="24">
        <v>4161.2766633608962</v>
      </c>
      <c r="AN44" s="24">
        <v>4209.2264907694607</v>
      </c>
      <c r="AO44" s="24">
        <v>4257.1216786346849</v>
      </c>
      <c r="AP44" s="24">
        <v>4304.9543820962544</v>
      </c>
      <c r="AQ44" s="24">
        <v>4352.7167219764924</v>
      </c>
      <c r="AR44" s="24">
        <v>4400.4007847803632</v>
      </c>
    </row>
    <row r="45" spans="1:44" ht="15.75" customHeight="1" x14ac:dyDescent="0.25">
      <c r="A45" s="19" t="s">
        <v>85</v>
      </c>
      <c r="B45" s="22" t="s">
        <v>73</v>
      </c>
      <c r="C45" s="20" t="s">
        <v>13</v>
      </c>
      <c r="D45" s="25">
        <v>3485</v>
      </c>
      <c r="E45" s="24">
        <v>3716.0276386939263</v>
      </c>
      <c r="F45" s="24">
        <v>3864.0407975063117</v>
      </c>
      <c r="G45" s="24">
        <v>3971.2618528489579</v>
      </c>
      <c r="H45" s="24">
        <v>4140.810389273498</v>
      </c>
      <c r="I45" s="24">
        <v>4324.4472911137327</v>
      </c>
      <c r="J45" s="24">
        <v>4516.6380860010813</v>
      </c>
      <c r="K45" s="24">
        <v>4727.5972649648902</v>
      </c>
      <c r="L45" s="24">
        <v>4960.285435544095</v>
      </c>
      <c r="M45" s="24">
        <v>5218.2018013487195</v>
      </c>
      <c r="N45" s="24">
        <v>5505.4716857745771</v>
      </c>
      <c r="O45" s="24">
        <v>5605.1594662656744</v>
      </c>
      <c r="P45" s="24">
        <v>5806.5187013774303</v>
      </c>
      <c r="Q45" s="24">
        <v>5933.7180479749641</v>
      </c>
      <c r="R45" s="24">
        <v>6085.7212000686168</v>
      </c>
      <c r="S45" s="24">
        <v>6244.9617156520226</v>
      </c>
      <c r="T45" s="24">
        <v>6412.2849777278461</v>
      </c>
      <c r="U45" s="24">
        <v>6588.1474238651381</v>
      </c>
      <c r="V45" s="24">
        <v>6773.3025875791764</v>
      </c>
      <c r="W45" s="24">
        <v>6813.1498668250197</v>
      </c>
      <c r="X45" s="24">
        <v>6910.4825455436485</v>
      </c>
      <c r="Y45" s="24">
        <v>6997.4141139257545</v>
      </c>
      <c r="Z45" s="24">
        <v>7094.1213701464912</v>
      </c>
      <c r="AA45" s="24">
        <v>7191.3228550320109</v>
      </c>
      <c r="AB45" s="24">
        <v>7288.9952375808089</v>
      </c>
      <c r="AC45" s="24">
        <v>7387.1176490385405</v>
      </c>
      <c r="AD45" s="24">
        <v>7485.3368528818419</v>
      </c>
      <c r="AE45" s="24">
        <v>7583.964617277672</v>
      </c>
      <c r="AF45" s="24">
        <v>7682.9818763501771</v>
      </c>
      <c r="AG45" s="24">
        <v>7782.3746591591425</v>
      </c>
      <c r="AH45" s="24">
        <v>7882.1346713393787</v>
      </c>
      <c r="AI45" s="24">
        <v>7962.7446841798755</v>
      </c>
      <c r="AJ45" s="24">
        <v>8049.6704860156542</v>
      </c>
      <c r="AK45" s="24">
        <v>8136.7500433945515</v>
      </c>
      <c r="AL45" s="24">
        <v>8223.9861017753847</v>
      </c>
      <c r="AM45" s="24">
        <v>8311.3809522014817</v>
      </c>
      <c r="AN45" s="24">
        <v>8398.925489849893</v>
      </c>
      <c r="AO45" s="24">
        <v>8486.639267698165</v>
      </c>
      <c r="AP45" s="24">
        <v>8574.5283174828437</v>
      </c>
      <c r="AQ45" s="24">
        <v>8662.6028021494403</v>
      </c>
      <c r="AR45" s="24">
        <v>8750.8730149680014</v>
      </c>
    </row>
    <row r="46" spans="1:44" ht="15.75" customHeight="1" x14ac:dyDescent="0.25">
      <c r="A46" s="19" t="s">
        <v>85</v>
      </c>
      <c r="B46" s="22" t="s">
        <v>76</v>
      </c>
      <c r="C46" s="20" t="s">
        <v>84</v>
      </c>
      <c r="D46" s="25">
        <v>4</v>
      </c>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row>
    <row r="47" spans="1:44" ht="15.75" customHeight="1" x14ac:dyDescent="0.25">
      <c r="A47" s="19" t="s">
        <v>72</v>
      </c>
      <c r="B47" s="22" t="s">
        <v>83</v>
      </c>
      <c r="C47" s="20" t="s">
        <v>14</v>
      </c>
      <c r="D47" s="19"/>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row>
    <row r="48" spans="1:44" ht="15.75" customHeight="1" x14ac:dyDescent="0.25">
      <c r="A48" s="19" t="s">
        <v>72</v>
      </c>
      <c r="B48" s="22" t="s">
        <v>83</v>
      </c>
      <c r="C48" s="20" t="s">
        <v>82</v>
      </c>
      <c r="D48" s="19"/>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row>
    <row r="49" spans="1:44" ht="15.75" customHeight="1" x14ac:dyDescent="0.25">
      <c r="A49" s="19" t="s">
        <v>72</v>
      </c>
      <c r="B49" s="22" t="s">
        <v>83</v>
      </c>
      <c r="C49" s="20" t="s">
        <v>13</v>
      </c>
      <c r="D49" s="19"/>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row>
    <row r="50" spans="1:44" ht="15.75" customHeight="1" x14ac:dyDescent="0.25">
      <c r="A50" s="19" t="s">
        <v>72</v>
      </c>
      <c r="B50" s="22" t="s">
        <v>83</v>
      </c>
      <c r="C50" s="20" t="s">
        <v>77</v>
      </c>
      <c r="D50" s="19"/>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row>
    <row r="51" spans="1:44" ht="15.75" customHeight="1" x14ac:dyDescent="0.25">
      <c r="A51" s="19" t="s">
        <v>72</v>
      </c>
      <c r="B51" s="22" t="s">
        <v>79</v>
      </c>
      <c r="C51" s="20" t="s">
        <v>14</v>
      </c>
      <c r="D51" s="19"/>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row>
    <row r="52" spans="1:44" ht="15.75" customHeight="1" x14ac:dyDescent="0.25">
      <c r="A52" s="19" t="s">
        <v>72</v>
      </c>
      <c r="B52" s="22" t="s">
        <v>79</v>
      </c>
      <c r="C52" s="20" t="s">
        <v>82</v>
      </c>
      <c r="D52" s="19"/>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row>
    <row r="53" spans="1:44" ht="15.75" customHeight="1" x14ac:dyDescent="0.25">
      <c r="A53" s="19" t="s">
        <v>72</v>
      </c>
      <c r="B53" s="22" t="s">
        <v>79</v>
      </c>
      <c r="C53" s="20" t="s">
        <v>81</v>
      </c>
      <c r="D53" s="19"/>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row>
    <row r="54" spans="1:44" ht="15.75" customHeight="1" x14ac:dyDescent="0.25">
      <c r="A54" s="19" t="s">
        <v>72</v>
      </c>
      <c r="B54" s="22" t="s">
        <v>79</v>
      </c>
      <c r="C54" s="20" t="s">
        <v>80</v>
      </c>
      <c r="D54" s="19"/>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row>
    <row r="55" spans="1:44" ht="15.75" customHeight="1" x14ac:dyDescent="0.25">
      <c r="A55" s="19" t="s">
        <v>72</v>
      </c>
      <c r="B55" s="22" t="s">
        <v>79</v>
      </c>
      <c r="C55" s="20" t="s">
        <v>13</v>
      </c>
      <c r="D55" s="19"/>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row>
    <row r="56" spans="1:44" ht="15.75" customHeight="1" x14ac:dyDescent="0.25">
      <c r="A56" s="19" t="s">
        <v>72</v>
      </c>
      <c r="B56" s="22" t="s">
        <v>79</v>
      </c>
      <c r="C56" s="20" t="s">
        <v>77</v>
      </c>
      <c r="D56" s="19"/>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row>
    <row r="57" spans="1:44" ht="15.75" customHeight="1" x14ac:dyDescent="0.25">
      <c r="A57" s="19" t="s">
        <v>72</v>
      </c>
      <c r="B57" s="22" t="s">
        <v>78</v>
      </c>
      <c r="C57" s="20" t="s">
        <v>14</v>
      </c>
      <c r="D57" s="19"/>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row>
    <row r="58" spans="1:44" ht="15.75" customHeight="1" x14ac:dyDescent="0.25">
      <c r="A58" s="19" t="s">
        <v>72</v>
      </c>
      <c r="B58" s="22" t="s">
        <v>78</v>
      </c>
      <c r="C58" s="20" t="s">
        <v>13</v>
      </c>
      <c r="D58" s="50">
        <v>1262</v>
      </c>
      <c r="E58" s="49">
        <v>1436</v>
      </c>
      <c r="F58" s="49">
        <v>1609</v>
      </c>
      <c r="G58" s="49">
        <v>1783</v>
      </c>
      <c r="H58" s="49">
        <v>1956</v>
      </c>
      <c r="I58" s="49">
        <v>2130</v>
      </c>
      <c r="J58" s="49">
        <v>2303</v>
      </c>
      <c r="K58" s="49">
        <v>2477</v>
      </c>
      <c r="L58" s="49">
        <v>2650</v>
      </c>
      <c r="M58" s="49">
        <v>2824</v>
      </c>
      <c r="N58" s="49">
        <v>2997</v>
      </c>
      <c r="O58" s="49">
        <v>3171</v>
      </c>
      <c r="P58" s="49">
        <v>3345</v>
      </c>
      <c r="Q58" s="49">
        <v>3518</v>
      </c>
      <c r="R58" s="49">
        <v>3692</v>
      </c>
      <c r="S58" s="49">
        <v>3865</v>
      </c>
      <c r="T58" s="49">
        <v>4039</v>
      </c>
      <c r="U58" s="49">
        <v>4212</v>
      </c>
      <c r="V58" s="49">
        <v>4386</v>
      </c>
      <c r="W58" s="49">
        <v>4559</v>
      </c>
      <c r="X58" s="49">
        <v>4733</v>
      </c>
      <c r="Y58" s="49">
        <v>4906</v>
      </c>
      <c r="Z58" s="49">
        <v>5080</v>
      </c>
      <c r="AA58" s="49">
        <v>5253</v>
      </c>
      <c r="AB58" s="49">
        <v>5427</v>
      </c>
      <c r="AC58" s="49">
        <v>5601</v>
      </c>
      <c r="AD58" s="49">
        <v>5774</v>
      </c>
      <c r="AE58" s="49">
        <v>5948</v>
      </c>
      <c r="AF58" s="49">
        <v>6121</v>
      </c>
      <c r="AG58" s="49">
        <v>6295</v>
      </c>
      <c r="AH58" s="49">
        <v>6468</v>
      </c>
      <c r="AI58" s="49">
        <v>6642</v>
      </c>
      <c r="AJ58" s="49">
        <v>6815</v>
      </c>
      <c r="AK58" s="49">
        <v>6989</v>
      </c>
      <c r="AL58" s="49">
        <v>7162</v>
      </c>
      <c r="AM58" s="49">
        <v>7336</v>
      </c>
      <c r="AN58" s="49">
        <v>7509</v>
      </c>
      <c r="AO58" s="49">
        <v>7683</v>
      </c>
      <c r="AP58" s="49">
        <v>7857</v>
      </c>
      <c r="AQ58" s="49">
        <v>8030</v>
      </c>
      <c r="AR58" s="49">
        <v>8204</v>
      </c>
    </row>
    <row r="59" spans="1:44" ht="15.75" customHeight="1" x14ac:dyDescent="0.25">
      <c r="A59" s="19" t="s">
        <v>72</v>
      </c>
      <c r="B59" s="22" t="s">
        <v>78</v>
      </c>
      <c r="C59" s="20" t="s">
        <v>77</v>
      </c>
      <c r="D59" s="19"/>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row>
    <row r="60" spans="1:44" ht="15.75" customHeight="1" x14ac:dyDescent="0.25">
      <c r="A60" s="19" t="s">
        <v>72</v>
      </c>
      <c r="B60" s="22" t="s">
        <v>76</v>
      </c>
      <c r="C60" s="20" t="s">
        <v>13</v>
      </c>
      <c r="D60" s="19"/>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row>
    <row r="61" spans="1:44" ht="15.75" customHeight="1" x14ac:dyDescent="0.25">
      <c r="A61" s="19" t="s">
        <v>72</v>
      </c>
      <c r="B61" s="22" t="s">
        <v>75</v>
      </c>
      <c r="C61" s="20" t="s">
        <v>13</v>
      </c>
      <c r="D61" s="19"/>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row>
    <row r="62" spans="1:44" ht="15.75" customHeight="1" x14ac:dyDescent="0.25">
      <c r="A62" s="19" t="s">
        <v>72</v>
      </c>
      <c r="B62" s="22" t="s">
        <v>74</v>
      </c>
      <c r="C62" s="20" t="s">
        <v>13</v>
      </c>
      <c r="D62" s="19"/>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row>
    <row r="63" spans="1:44" ht="15.75" customHeight="1" x14ac:dyDescent="0.25">
      <c r="A63" s="19" t="s">
        <v>72</v>
      </c>
      <c r="B63" s="22" t="s">
        <v>73</v>
      </c>
      <c r="C63" s="20" t="s">
        <v>13</v>
      </c>
      <c r="D63" s="19"/>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row>
    <row r="64" spans="1:44" ht="15.75" customHeight="1" x14ac:dyDescent="0.25">
      <c r="A64" s="19" t="s">
        <v>72</v>
      </c>
      <c r="B64" s="21" t="s">
        <v>71</v>
      </c>
      <c r="C64" s="20" t="s">
        <v>14</v>
      </c>
      <c r="D64" s="19"/>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000"/>
  <sheetViews>
    <sheetView workbookViewId="0">
      <selection sqref="A1:E1"/>
    </sheetView>
  </sheetViews>
  <sheetFormatPr baseColWidth="10" defaultColWidth="14" defaultRowHeight="15" customHeight="1" x14ac:dyDescent="0.2"/>
  <cols>
    <col min="1" max="1" width="20.140625" style="17" customWidth="1"/>
    <col min="2" max="2" width="5.42578125" style="17" customWidth="1"/>
    <col min="3" max="43" width="11.28515625" style="17" customWidth="1"/>
    <col min="44" max="16384" width="14" style="17"/>
  </cols>
  <sheetData>
    <row r="1" spans="1:14" x14ac:dyDescent="0.25">
      <c r="A1" s="146" t="s">
        <v>93</v>
      </c>
      <c r="B1" s="145"/>
      <c r="C1" s="145"/>
      <c r="D1" s="145"/>
      <c r="E1" s="145"/>
      <c r="F1" s="27"/>
      <c r="G1" s="27"/>
      <c r="H1" s="27"/>
    </row>
    <row r="2" spans="1:14" x14ac:dyDescent="0.25">
      <c r="A2" s="41" t="s">
        <v>64</v>
      </c>
      <c r="B2" s="41"/>
      <c r="C2" s="41"/>
      <c r="D2" s="41"/>
      <c r="E2" s="41"/>
      <c r="F2" s="27"/>
      <c r="G2" s="27"/>
      <c r="H2" s="27"/>
    </row>
    <row r="3" spans="1:14" x14ac:dyDescent="0.25">
      <c r="A3" s="41" t="s">
        <v>124</v>
      </c>
      <c r="B3" s="41"/>
      <c r="C3" s="41"/>
      <c r="D3" s="41"/>
      <c r="E3" s="41"/>
      <c r="F3" s="27"/>
      <c r="G3" s="27"/>
      <c r="H3" s="27"/>
    </row>
    <row r="4" spans="1:14" x14ac:dyDescent="0.25">
      <c r="A4" s="41">
        <v>3412128.22</v>
      </c>
      <c r="B4" s="42"/>
      <c r="C4" s="29"/>
      <c r="D4" s="29"/>
      <c r="E4" s="29"/>
      <c r="F4" s="27"/>
      <c r="G4" s="27"/>
      <c r="H4" s="27"/>
    </row>
    <row r="6" spans="1:14" x14ac:dyDescent="0.25">
      <c r="A6" s="27" t="s">
        <v>44</v>
      </c>
      <c r="I6" s="29" t="s">
        <v>42</v>
      </c>
      <c r="J6" s="28"/>
      <c r="K6" s="28"/>
      <c r="L6" s="28"/>
      <c r="M6" s="28"/>
      <c r="N6" s="28"/>
    </row>
    <row r="21" spans="1:43" ht="15.75" customHeight="1" x14ac:dyDescent="0.2"/>
    <row r="22" spans="1:43" ht="15.75" customHeight="1" x14ac:dyDescent="0.2"/>
    <row r="23" spans="1:43" ht="15.75" customHeight="1" x14ac:dyDescent="0.2"/>
    <row r="24" spans="1:43" ht="15.75" customHeight="1" x14ac:dyDescent="0.2"/>
    <row r="25" spans="1:43" ht="15.75" customHeight="1" x14ac:dyDescent="0.2"/>
    <row r="26" spans="1:43" ht="15.75" customHeight="1" x14ac:dyDescent="0.2"/>
    <row r="27" spans="1:43" ht="15.75" customHeight="1" x14ac:dyDescent="0.2"/>
    <row r="28" spans="1:43" ht="15.75" customHeight="1" x14ac:dyDescent="0.25">
      <c r="A28" s="27" t="s">
        <v>90</v>
      </c>
    </row>
    <row r="29" spans="1:43" ht="15.75" customHeight="1" x14ac:dyDescent="0.2"/>
    <row r="30" spans="1:43" ht="15.75" customHeight="1" x14ac:dyDescent="0.25">
      <c r="A30" s="54" t="s">
        <v>72</v>
      </c>
      <c r="C30" s="55">
        <v>2010</v>
      </c>
      <c r="D30" s="55">
        <v>2011</v>
      </c>
      <c r="E30" s="55">
        <v>2012</v>
      </c>
      <c r="F30" s="55">
        <v>2013</v>
      </c>
      <c r="G30" s="55">
        <v>2014</v>
      </c>
      <c r="H30" s="55">
        <v>2015</v>
      </c>
      <c r="I30" s="55">
        <v>2016</v>
      </c>
      <c r="J30" s="55">
        <v>2017</v>
      </c>
      <c r="K30" s="55">
        <v>2018</v>
      </c>
      <c r="L30" s="55">
        <v>2019</v>
      </c>
      <c r="M30" s="55">
        <v>2020</v>
      </c>
      <c r="N30" s="55">
        <v>2021</v>
      </c>
      <c r="O30" s="55">
        <v>2022</v>
      </c>
      <c r="P30" s="55">
        <v>2023</v>
      </c>
      <c r="Q30" s="55">
        <v>2024</v>
      </c>
      <c r="R30" s="55">
        <v>2025</v>
      </c>
      <c r="S30" s="55">
        <v>2026</v>
      </c>
      <c r="T30" s="55">
        <v>2027</v>
      </c>
      <c r="U30" s="55">
        <v>2028</v>
      </c>
      <c r="V30" s="55">
        <v>2029</v>
      </c>
      <c r="W30" s="55">
        <v>2030</v>
      </c>
      <c r="X30" s="55">
        <v>2031</v>
      </c>
      <c r="Y30" s="55">
        <v>2032</v>
      </c>
      <c r="Z30" s="55">
        <v>2033</v>
      </c>
      <c r="AA30" s="55">
        <v>2034</v>
      </c>
      <c r="AB30" s="55">
        <v>2035</v>
      </c>
      <c r="AC30" s="55">
        <v>2036</v>
      </c>
      <c r="AD30" s="55">
        <v>2037</v>
      </c>
      <c r="AE30" s="55">
        <v>2038</v>
      </c>
      <c r="AF30" s="55">
        <v>2039</v>
      </c>
      <c r="AG30" s="55">
        <v>2040</v>
      </c>
      <c r="AH30" s="55">
        <v>2041</v>
      </c>
      <c r="AI30" s="55">
        <v>2042</v>
      </c>
      <c r="AJ30" s="55">
        <v>2043</v>
      </c>
      <c r="AK30" s="55">
        <v>2044</v>
      </c>
      <c r="AL30" s="55">
        <v>2045</v>
      </c>
      <c r="AM30" s="55">
        <v>2046</v>
      </c>
      <c r="AN30" s="55">
        <v>2047</v>
      </c>
      <c r="AO30" s="55">
        <v>2048</v>
      </c>
      <c r="AP30" s="55">
        <v>2049</v>
      </c>
      <c r="AQ30" s="55">
        <v>2050</v>
      </c>
    </row>
    <row r="31" spans="1:43" ht="15.75" customHeight="1" x14ac:dyDescent="0.25">
      <c r="A31" s="52" t="s">
        <v>123</v>
      </c>
      <c r="B31" s="53" t="s">
        <v>116</v>
      </c>
      <c r="C31" s="52">
        <v>37543097.066794619</v>
      </c>
      <c r="D31" s="52">
        <v>35179381.0067508</v>
      </c>
      <c r="E31" s="52">
        <v>32792512.801024385</v>
      </c>
      <c r="F31" s="52">
        <v>30380303.634987153</v>
      </c>
      <c r="G31" s="52">
        <v>27940761.850233395</v>
      </c>
      <c r="H31" s="52">
        <v>25472062.410188526</v>
      </c>
      <c r="I31" s="52">
        <v>25352523.35755948</v>
      </c>
      <c r="J31" s="52">
        <v>25237068.846155006</v>
      </c>
      <c r="K31" s="52">
        <v>25125538.619217824</v>
      </c>
      <c r="L31" s="52">
        <v>25017779.884615831</v>
      </c>
      <c r="M31" s="52">
        <v>24913646.855202504</v>
      </c>
      <c r="N31" s="52">
        <v>25084364.644531865</v>
      </c>
      <c r="O31" s="52">
        <v>25254708.301326819</v>
      </c>
      <c r="P31" s="52">
        <v>25424601.11428111</v>
      </c>
      <c r="Q31" s="52">
        <v>25593964.034464441</v>
      </c>
      <c r="R31" s="52">
        <v>25762715.608606502</v>
      </c>
      <c r="S31" s="52">
        <v>25961468.485516824</v>
      </c>
      <c r="T31" s="52">
        <v>26159919.692076527</v>
      </c>
      <c r="U31" s="52">
        <v>26357997.106467355</v>
      </c>
      <c r="V31" s="52">
        <v>26555626.216515448</v>
      </c>
      <c r="W31" s="52">
        <v>26752730.0574014</v>
      </c>
      <c r="X31" s="52">
        <v>26935005.333038401</v>
      </c>
      <c r="Y31" s="52">
        <v>27116527.372249804</v>
      </c>
      <c r="Z31" s="52">
        <v>27297224.423185833</v>
      </c>
      <c r="AA31" s="52">
        <v>27477022.622689828</v>
      </c>
      <c r="AB31" s="52">
        <v>27655845.946647257</v>
      </c>
      <c r="AC31" s="52">
        <v>27806611.303534295</v>
      </c>
      <c r="AD31" s="52">
        <v>27956059.566239562</v>
      </c>
      <c r="AE31" s="52">
        <v>28104119.883840144</v>
      </c>
      <c r="AF31" s="52">
        <v>28250719.61436443</v>
      </c>
      <c r="AG31" s="52">
        <v>28395784.287445027</v>
      </c>
      <c r="AH31" s="52">
        <v>28711935.704198115</v>
      </c>
      <c r="AI31" s="52">
        <v>29031760.29971192</v>
      </c>
      <c r="AJ31" s="52">
        <v>29355301.662620414</v>
      </c>
      <c r="AK31" s="52">
        <v>29682603.90728898</v>
      </c>
      <c r="AL31" s="52">
        <v>30013711.680226598</v>
      </c>
      <c r="AM31" s="52">
        <v>30306297.500749875</v>
      </c>
      <c r="AN31" s="52">
        <v>30601886.763952948</v>
      </c>
      <c r="AO31" s="52">
        <v>30900511.003221203</v>
      </c>
      <c r="AP31" s="52">
        <v>31202202.089185715</v>
      </c>
      <c r="AQ31" s="52">
        <v>31506992.233371429</v>
      </c>
    </row>
    <row r="32" spans="1:43" ht="15.75" customHeight="1" x14ac:dyDescent="0.25">
      <c r="A32" s="51" t="s">
        <v>122</v>
      </c>
      <c r="B32" s="27" t="s">
        <v>116</v>
      </c>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row>
    <row r="33" spans="1:43" ht="15.75" customHeight="1" x14ac:dyDescent="0.25">
      <c r="A33" s="51" t="s">
        <v>115</v>
      </c>
      <c r="B33" s="51"/>
      <c r="C33" s="51">
        <v>6299517.2709254306</v>
      </c>
      <c r="D33" s="51">
        <v>5084593.8957510386</v>
      </c>
      <c r="E33" s="51">
        <v>3847481.5766881555</v>
      </c>
      <c r="F33" s="51">
        <v>2587881.0096996129</v>
      </c>
      <c r="G33" s="51">
        <v>1305489.3155840642</v>
      </c>
      <c r="H33" s="51">
        <v>0</v>
      </c>
      <c r="I33" s="51">
        <v>0</v>
      </c>
      <c r="J33" s="51">
        <v>0</v>
      </c>
      <c r="K33" s="51">
        <v>0</v>
      </c>
      <c r="L33" s="51">
        <v>0</v>
      </c>
      <c r="M33" s="51">
        <v>0</v>
      </c>
      <c r="N33" s="51">
        <v>0</v>
      </c>
      <c r="O33" s="51">
        <v>0</v>
      </c>
      <c r="P33" s="51">
        <v>0</v>
      </c>
      <c r="Q33" s="51">
        <v>0</v>
      </c>
      <c r="R33" s="51">
        <v>0</v>
      </c>
      <c r="S33" s="51">
        <v>0</v>
      </c>
      <c r="T33" s="51">
        <v>0</v>
      </c>
      <c r="U33" s="51">
        <v>0</v>
      </c>
      <c r="V33" s="51">
        <v>0</v>
      </c>
      <c r="W33" s="51">
        <v>0</v>
      </c>
      <c r="X33" s="51">
        <v>0</v>
      </c>
      <c r="Y33" s="51">
        <v>0</v>
      </c>
      <c r="Z33" s="51">
        <v>0</v>
      </c>
      <c r="AA33" s="51">
        <v>0</v>
      </c>
      <c r="AB33" s="51">
        <v>0</v>
      </c>
      <c r="AC33" s="51">
        <v>0</v>
      </c>
      <c r="AD33" s="51">
        <v>0</v>
      </c>
      <c r="AE33" s="51">
        <v>0</v>
      </c>
      <c r="AF33" s="51">
        <v>0</v>
      </c>
      <c r="AG33" s="51">
        <v>0</v>
      </c>
      <c r="AH33" s="51">
        <v>0</v>
      </c>
      <c r="AI33" s="51">
        <v>0</v>
      </c>
      <c r="AJ33" s="51">
        <v>0</v>
      </c>
      <c r="AK33" s="51">
        <v>0</v>
      </c>
      <c r="AL33" s="51">
        <v>0</v>
      </c>
      <c r="AM33" s="51">
        <v>0</v>
      </c>
      <c r="AN33" s="51">
        <v>0</v>
      </c>
      <c r="AO33" s="51">
        <v>0</v>
      </c>
      <c r="AP33" s="51">
        <v>0</v>
      </c>
      <c r="AQ33" s="51">
        <v>0</v>
      </c>
    </row>
    <row r="34" spans="1:43" ht="15.75" customHeight="1" x14ac:dyDescent="0.25">
      <c r="A34" s="51" t="s">
        <v>10</v>
      </c>
      <c r="B34" s="51"/>
      <c r="C34" s="51">
        <v>1915389.0676945634</v>
      </c>
      <c r="D34" s="51">
        <v>1545987.5959919943</v>
      </c>
      <c r="E34" s="51">
        <v>1169839.5024897091</v>
      </c>
      <c r="F34" s="51">
        <v>786853.78280498448</v>
      </c>
      <c r="G34" s="51">
        <v>396938.34551459778</v>
      </c>
      <c r="H34" s="51">
        <v>0</v>
      </c>
      <c r="I34" s="51">
        <v>0</v>
      </c>
      <c r="J34" s="51">
        <v>0</v>
      </c>
      <c r="K34" s="51">
        <v>0</v>
      </c>
      <c r="L34" s="51">
        <v>0</v>
      </c>
      <c r="M34" s="51">
        <v>0</v>
      </c>
      <c r="N34" s="51">
        <v>0</v>
      </c>
      <c r="O34" s="51">
        <v>0</v>
      </c>
      <c r="P34" s="51">
        <v>0</v>
      </c>
      <c r="Q34" s="51">
        <v>0</v>
      </c>
      <c r="R34" s="51">
        <v>0</v>
      </c>
      <c r="S34" s="51">
        <v>0</v>
      </c>
      <c r="T34" s="51">
        <v>0</v>
      </c>
      <c r="U34" s="51">
        <v>0</v>
      </c>
      <c r="V34" s="51">
        <v>0</v>
      </c>
      <c r="W34" s="51">
        <v>0</v>
      </c>
      <c r="X34" s="51">
        <v>0</v>
      </c>
      <c r="Y34" s="51">
        <v>0</v>
      </c>
      <c r="Z34" s="51">
        <v>0</v>
      </c>
      <c r="AA34" s="51">
        <v>0</v>
      </c>
      <c r="AB34" s="51">
        <v>0</v>
      </c>
      <c r="AC34" s="51">
        <v>0</v>
      </c>
      <c r="AD34" s="51">
        <v>0</v>
      </c>
      <c r="AE34" s="51">
        <v>0</v>
      </c>
      <c r="AF34" s="51">
        <v>0</v>
      </c>
      <c r="AG34" s="51">
        <v>0</v>
      </c>
      <c r="AH34" s="51">
        <v>0</v>
      </c>
      <c r="AI34" s="51">
        <v>0</v>
      </c>
      <c r="AJ34" s="51">
        <v>0</v>
      </c>
      <c r="AK34" s="51">
        <v>0</v>
      </c>
      <c r="AL34" s="51">
        <v>0</v>
      </c>
      <c r="AM34" s="51">
        <v>0</v>
      </c>
      <c r="AN34" s="51">
        <v>0</v>
      </c>
      <c r="AO34" s="51">
        <v>0</v>
      </c>
      <c r="AP34" s="51">
        <v>0</v>
      </c>
      <c r="AQ34" s="51">
        <v>0</v>
      </c>
    </row>
    <row r="35" spans="1:43" ht="15.75" customHeight="1" x14ac:dyDescent="0.25">
      <c r="A35" s="51" t="s">
        <v>9</v>
      </c>
      <c r="B35" s="51"/>
      <c r="C35" s="51">
        <v>986824.99361558398</v>
      </c>
      <c r="D35" s="51">
        <v>796506.16434856539</v>
      </c>
      <c r="E35" s="51">
        <v>602711.4172501663</v>
      </c>
      <c r="F35" s="51">
        <v>405393.86607627291</v>
      </c>
      <c r="G35" s="51">
        <v>204506.06453011616</v>
      </c>
      <c r="H35" s="51">
        <v>0</v>
      </c>
      <c r="I35" s="51">
        <v>0</v>
      </c>
      <c r="J35" s="51">
        <v>0</v>
      </c>
      <c r="K35" s="51">
        <v>0</v>
      </c>
      <c r="L35" s="51">
        <v>0</v>
      </c>
      <c r="M35" s="51">
        <v>0</v>
      </c>
      <c r="N35" s="51">
        <v>0</v>
      </c>
      <c r="O35" s="51">
        <v>0</v>
      </c>
      <c r="P35" s="51">
        <v>0</v>
      </c>
      <c r="Q35" s="51">
        <v>0</v>
      </c>
      <c r="R35" s="51">
        <v>0</v>
      </c>
      <c r="S35" s="51">
        <v>0</v>
      </c>
      <c r="T35" s="51">
        <v>0</v>
      </c>
      <c r="U35" s="51">
        <v>0</v>
      </c>
      <c r="V35" s="51">
        <v>0</v>
      </c>
      <c r="W35" s="51">
        <v>0</v>
      </c>
      <c r="X35" s="51">
        <v>0</v>
      </c>
      <c r="Y35" s="51">
        <v>0</v>
      </c>
      <c r="Z35" s="51">
        <v>0</v>
      </c>
      <c r="AA35" s="51">
        <v>0</v>
      </c>
      <c r="AB35" s="51">
        <v>0</v>
      </c>
      <c r="AC35" s="51">
        <v>0</v>
      </c>
      <c r="AD35" s="51">
        <v>0</v>
      </c>
      <c r="AE35" s="51">
        <v>0</v>
      </c>
      <c r="AF35" s="51">
        <v>0</v>
      </c>
      <c r="AG35" s="51">
        <v>0</v>
      </c>
      <c r="AH35" s="51">
        <v>0</v>
      </c>
      <c r="AI35" s="51">
        <v>0</v>
      </c>
      <c r="AJ35" s="51">
        <v>0</v>
      </c>
      <c r="AK35" s="51">
        <v>0</v>
      </c>
      <c r="AL35" s="51">
        <v>0</v>
      </c>
      <c r="AM35" s="51">
        <v>0</v>
      </c>
      <c r="AN35" s="51">
        <v>0</v>
      </c>
      <c r="AO35" s="51">
        <v>0</v>
      </c>
      <c r="AP35" s="51">
        <v>0</v>
      </c>
      <c r="AQ35" s="51">
        <v>0</v>
      </c>
    </row>
    <row r="36" spans="1:43" ht="15.75" customHeight="1" x14ac:dyDescent="0.25">
      <c r="A36" s="51" t="s">
        <v>114</v>
      </c>
      <c r="B36" s="51"/>
      <c r="C36" s="51">
        <v>702864.21982417314</v>
      </c>
      <c r="D36" s="51">
        <v>567309.99661737599</v>
      </c>
      <c r="E36" s="51">
        <v>429280.05756376497</v>
      </c>
      <c r="F36" s="51">
        <v>288741.00802538195</v>
      </c>
      <c r="G36" s="51">
        <v>145659.0544678338</v>
      </c>
      <c r="H36" s="51">
        <v>0</v>
      </c>
      <c r="I36" s="51">
        <v>0</v>
      </c>
      <c r="J36" s="51">
        <v>0</v>
      </c>
      <c r="K36" s="51">
        <v>0</v>
      </c>
      <c r="L36" s="51">
        <v>0</v>
      </c>
      <c r="M36" s="51">
        <v>0</v>
      </c>
      <c r="N36" s="51">
        <v>0</v>
      </c>
      <c r="O36" s="51">
        <v>0</v>
      </c>
      <c r="P36" s="51">
        <v>0</v>
      </c>
      <c r="Q36" s="51">
        <v>0</v>
      </c>
      <c r="R36" s="51">
        <v>0</v>
      </c>
      <c r="S36" s="51">
        <v>0</v>
      </c>
      <c r="T36" s="51">
        <v>0</v>
      </c>
      <c r="U36" s="51">
        <v>0</v>
      </c>
      <c r="V36" s="51">
        <v>0</v>
      </c>
      <c r="W36" s="51">
        <v>0</v>
      </c>
      <c r="X36" s="51">
        <v>0</v>
      </c>
      <c r="Y36" s="51">
        <v>0</v>
      </c>
      <c r="Z36" s="51">
        <v>0</v>
      </c>
      <c r="AA36" s="51">
        <v>0</v>
      </c>
      <c r="AB36" s="51">
        <v>0</v>
      </c>
      <c r="AC36" s="51">
        <v>0</v>
      </c>
      <c r="AD36" s="51">
        <v>0</v>
      </c>
      <c r="AE36" s="51">
        <v>0</v>
      </c>
      <c r="AF36" s="51">
        <v>0</v>
      </c>
      <c r="AG36" s="51">
        <v>0</v>
      </c>
      <c r="AH36" s="51">
        <v>0</v>
      </c>
      <c r="AI36" s="51">
        <v>0</v>
      </c>
      <c r="AJ36" s="51">
        <v>0</v>
      </c>
      <c r="AK36" s="51">
        <v>0</v>
      </c>
      <c r="AL36" s="51">
        <v>0</v>
      </c>
      <c r="AM36" s="51">
        <v>0</v>
      </c>
      <c r="AN36" s="51">
        <v>0</v>
      </c>
      <c r="AO36" s="51">
        <v>0</v>
      </c>
      <c r="AP36" s="51">
        <v>0</v>
      </c>
      <c r="AQ36" s="51">
        <v>0</v>
      </c>
    </row>
    <row r="37" spans="1:43" ht="15.75" customHeight="1" x14ac:dyDescent="0.25">
      <c r="A37" s="51" t="s">
        <v>8</v>
      </c>
      <c r="B37" s="51"/>
      <c r="C37" s="51">
        <v>1873630.9786993458</v>
      </c>
      <c r="D37" s="51">
        <v>1512282.9619268954</v>
      </c>
      <c r="E37" s="51">
        <v>1144335.408893788</v>
      </c>
      <c r="F37" s="51">
        <v>769699.29923672311</v>
      </c>
      <c r="G37" s="51">
        <v>388284.54925086338</v>
      </c>
      <c r="H37" s="51">
        <v>0</v>
      </c>
      <c r="I37" s="51">
        <v>0</v>
      </c>
      <c r="J37" s="51">
        <v>0</v>
      </c>
      <c r="K37" s="51">
        <v>0</v>
      </c>
      <c r="L37" s="51">
        <v>0</v>
      </c>
      <c r="M37" s="51">
        <v>0</v>
      </c>
      <c r="N37" s="51">
        <v>0</v>
      </c>
      <c r="O37" s="51">
        <v>0</v>
      </c>
      <c r="P37" s="51">
        <v>0</v>
      </c>
      <c r="Q37" s="51">
        <v>0</v>
      </c>
      <c r="R37" s="51">
        <v>0</v>
      </c>
      <c r="S37" s="51">
        <v>0</v>
      </c>
      <c r="T37" s="51">
        <v>0</v>
      </c>
      <c r="U37" s="51">
        <v>0</v>
      </c>
      <c r="V37" s="51">
        <v>0</v>
      </c>
      <c r="W37" s="51">
        <v>0</v>
      </c>
      <c r="X37" s="51">
        <v>0</v>
      </c>
      <c r="Y37" s="51">
        <v>0</v>
      </c>
      <c r="Z37" s="51">
        <v>0</v>
      </c>
      <c r="AA37" s="51">
        <v>0</v>
      </c>
      <c r="AB37" s="51">
        <v>0</v>
      </c>
      <c r="AC37" s="51">
        <v>0</v>
      </c>
      <c r="AD37" s="51">
        <v>0</v>
      </c>
      <c r="AE37" s="51">
        <v>0</v>
      </c>
      <c r="AF37" s="51">
        <v>0</v>
      </c>
      <c r="AG37" s="51">
        <v>0</v>
      </c>
      <c r="AH37" s="51">
        <v>0</v>
      </c>
      <c r="AI37" s="51">
        <v>0</v>
      </c>
      <c r="AJ37" s="51">
        <v>0</v>
      </c>
      <c r="AK37" s="51">
        <v>0</v>
      </c>
      <c r="AL37" s="51">
        <v>0</v>
      </c>
      <c r="AM37" s="51">
        <v>0</v>
      </c>
      <c r="AN37" s="51">
        <v>0</v>
      </c>
      <c r="AO37" s="51">
        <v>0</v>
      </c>
      <c r="AP37" s="51">
        <v>0</v>
      </c>
      <c r="AQ37" s="51">
        <v>0</v>
      </c>
    </row>
    <row r="38" spans="1:43" ht="15.75" customHeight="1" x14ac:dyDescent="0.25">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row>
    <row r="39" spans="1:43" ht="15.75" customHeight="1" x14ac:dyDescent="0.25">
      <c r="A39" s="51" t="s">
        <v>121</v>
      </c>
      <c r="B39" s="27" t="s">
        <v>116</v>
      </c>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row>
    <row r="40" spans="1:43" ht="15.75" customHeight="1" x14ac:dyDescent="0.25">
      <c r="A40" s="51" t="s">
        <v>115</v>
      </c>
      <c r="B40" s="51"/>
      <c r="C40" s="51">
        <v>2952898.7207462955</v>
      </c>
      <c r="D40" s="51">
        <v>3086712.7122801598</v>
      </c>
      <c r="E40" s="51">
        <v>3216633.5805856483</v>
      </c>
      <c r="F40" s="51">
        <v>3343023.7066422342</v>
      </c>
      <c r="G40" s="51">
        <v>3466207.7079178635</v>
      </c>
      <c r="H40" s="51">
        <v>3586477.3028048505</v>
      </c>
      <c r="I40" s="51">
        <v>3493393.928560507</v>
      </c>
      <c r="J40" s="51">
        <v>3400699.3581496263</v>
      </c>
      <c r="K40" s="51">
        <v>3308337.730577928</v>
      </c>
      <c r="L40" s="51">
        <v>3216255.0971649592</v>
      </c>
      <c r="M40" s="51">
        <v>3124399.2951186281</v>
      </c>
      <c r="N40" s="51">
        <v>3082560.7325227563</v>
      </c>
      <c r="O40" s="51">
        <v>3038217.3900658693</v>
      </c>
      <c r="P40" s="51">
        <v>2991292.8967757858</v>
      </c>
      <c r="Q40" s="51">
        <v>2941708.9482655823</v>
      </c>
      <c r="R40" s="51">
        <v>2889385.2619534456</v>
      </c>
      <c r="S40" s="51">
        <v>2833351.9236238711</v>
      </c>
      <c r="T40" s="51">
        <v>2774448.7967114151</v>
      </c>
      <c r="U40" s="51">
        <v>2712592.1792803863</v>
      </c>
      <c r="V40" s="51">
        <v>2647696.3112881063</v>
      </c>
      <c r="W40" s="51">
        <v>2579673.3280539308</v>
      </c>
      <c r="X40" s="51">
        <v>2505030.5920975045</v>
      </c>
      <c r="Y40" s="51">
        <v>2427285.2334611015</v>
      </c>
      <c r="Z40" s="51">
        <v>2346356.1996219438</v>
      </c>
      <c r="AA40" s="51">
        <v>2262160.6243104483</v>
      </c>
      <c r="AB40" s="51">
        <v>2174613.7899854286</v>
      </c>
      <c r="AC40" s="51">
        <v>2080493.9923521089</v>
      </c>
      <c r="AD40" s="51">
        <v>1983136.7052565131</v>
      </c>
      <c r="AE40" s="51">
        <v>1882467.0781640527</v>
      </c>
      <c r="AF40" s="51">
        <v>1778408.7594251414</v>
      </c>
      <c r="AG40" s="51">
        <v>1670883.8683154122</v>
      </c>
      <c r="AH40" s="51">
        <v>1692969.0829269479</v>
      </c>
      <c r="AI40" s="51">
        <v>1715346.2129215251</v>
      </c>
      <c r="AJ40" s="51">
        <v>1738019.1167443686</v>
      </c>
      <c r="AK40" s="51">
        <v>1760991.7038404124</v>
      </c>
      <c r="AL40" s="51">
        <v>1784267.9353283972</v>
      </c>
      <c r="AM40" s="51">
        <v>1805238.4363253335</v>
      </c>
      <c r="AN40" s="51">
        <v>1826455.403619935</v>
      </c>
      <c r="AO40" s="51">
        <v>1847921.7339305915</v>
      </c>
      <c r="AP40" s="51">
        <v>1869640.3580208234</v>
      </c>
      <c r="AQ40" s="51">
        <v>1891614.2410994172</v>
      </c>
    </row>
    <row r="41" spans="1:43" ht="15.75" customHeight="1" x14ac:dyDescent="0.25">
      <c r="A41" s="51" t="s">
        <v>10</v>
      </c>
      <c r="B41" s="51"/>
      <c r="C41" s="51">
        <v>897838.62548182672</v>
      </c>
      <c r="D41" s="51">
        <v>938525.21232102509</v>
      </c>
      <c r="E41" s="51">
        <v>978028.08216253598</v>
      </c>
      <c r="F41" s="51">
        <v>1016457.4181420783</v>
      </c>
      <c r="G41" s="51">
        <v>1053911.9212747528</v>
      </c>
      <c r="H41" s="51">
        <v>1090480.2895028705</v>
      </c>
      <c r="I41" s="51">
        <v>1062177.9816046739</v>
      </c>
      <c r="J41" s="51">
        <v>1033993.8907983695</v>
      </c>
      <c r="K41" s="51">
        <v>1005911.0323638346</v>
      </c>
      <c r="L41" s="51">
        <v>977913.00302629219</v>
      </c>
      <c r="M41" s="51">
        <v>949983.94251622993</v>
      </c>
      <c r="N41" s="51">
        <v>937262.78913927975</v>
      </c>
      <c r="O41" s="51">
        <v>923780.04915871623</v>
      </c>
      <c r="P41" s="51">
        <v>909512.50172777963</v>
      </c>
      <c r="Q41" s="51">
        <v>894436.3381385617</v>
      </c>
      <c r="R41" s="51">
        <v>878527.148206454</v>
      </c>
      <c r="S41" s="51">
        <v>861490.02630534535</v>
      </c>
      <c r="T41" s="51">
        <v>843580.33569113549</v>
      </c>
      <c r="U41" s="51">
        <v>824772.62651335716</v>
      </c>
      <c r="V41" s="51">
        <v>805040.82314730296</v>
      </c>
      <c r="W41" s="51">
        <v>784358.21004612953</v>
      </c>
      <c r="X41" s="51">
        <v>761662.83922881191</v>
      </c>
      <c r="Y41" s="51">
        <v>738024.10572085809</v>
      </c>
      <c r="Z41" s="51">
        <v>713417.36523456115</v>
      </c>
      <c r="AA41" s="51">
        <v>687817.42200649844</v>
      </c>
      <c r="AB41" s="51">
        <v>661198.51738799014</v>
      </c>
      <c r="AC41" s="51">
        <v>632581.08152944827</v>
      </c>
      <c r="AD41" s="51">
        <v>602979.27628891543</v>
      </c>
      <c r="AE41" s="51">
        <v>572370.34311371378</v>
      </c>
      <c r="AF41" s="51">
        <v>540731.06703218189</v>
      </c>
      <c r="AG41" s="51">
        <v>508037.7681524143</v>
      </c>
      <c r="AH41" s="51">
        <v>514752.85072229017</v>
      </c>
      <c r="AI41" s="51">
        <v>521556.69113015948</v>
      </c>
      <c r="AJ41" s="51">
        <v>528450.46254905837</v>
      </c>
      <c r="AK41" s="51">
        <v>535435.35365865275</v>
      </c>
      <c r="AL41" s="51">
        <v>542512.56885020097</v>
      </c>
      <c r="AM41" s="51">
        <v>548888.7190576134</v>
      </c>
      <c r="AN41" s="51">
        <v>555339.80815824599</v>
      </c>
      <c r="AO41" s="51">
        <v>561866.7169089081</v>
      </c>
      <c r="AP41" s="51">
        <v>568470.33641794522</v>
      </c>
      <c r="AQ41" s="51">
        <v>575151.56826689828</v>
      </c>
    </row>
    <row r="42" spans="1:43" ht="15.75" customHeight="1" x14ac:dyDescent="0.25">
      <c r="A42" s="51" t="s">
        <v>9</v>
      </c>
      <c r="B42" s="51"/>
      <c r="C42" s="51">
        <v>462574.21575730504</v>
      </c>
      <c r="D42" s="51">
        <v>483536.29676477291</v>
      </c>
      <c r="E42" s="51">
        <v>503888.51654958515</v>
      </c>
      <c r="F42" s="51">
        <v>523687.64241507236</v>
      </c>
      <c r="G42" s="51">
        <v>542984.52597683563</v>
      </c>
      <c r="H42" s="51">
        <v>561824.86518096388</v>
      </c>
      <c r="I42" s="51">
        <v>547243.27166452981</v>
      </c>
      <c r="J42" s="51">
        <v>532722.58461504744</v>
      </c>
      <c r="K42" s="51">
        <v>518254.05335798877</v>
      </c>
      <c r="L42" s="51">
        <v>503829.22678449011</v>
      </c>
      <c r="M42" s="51">
        <v>489439.93354669114</v>
      </c>
      <c r="N42" s="51">
        <v>482885.88543619349</v>
      </c>
      <c r="O42" s="51">
        <v>475939.46132860746</v>
      </c>
      <c r="P42" s="51">
        <v>468588.69764309103</v>
      </c>
      <c r="Q42" s="51">
        <v>460821.32792766066</v>
      </c>
      <c r="R42" s="51">
        <v>452624.77584433992</v>
      </c>
      <c r="S42" s="51">
        <v>443847.10346703767</v>
      </c>
      <c r="T42" s="51">
        <v>434619.87615112867</v>
      </c>
      <c r="U42" s="51">
        <v>424929.98191380588</v>
      </c>
      <c r="V42" s="51">
        <v>414763.98636796739</v>
      </c>
      <c r="W42" s="51">
        <v>404108.12543309975</v>
      </c>
      <c r="X42" s="51">
        <v>392415.27433582378</v>
      </c>
      <c r="Y42" s="51">
        <v>380236.39463116677</v>
      </c>
      <c r="Z42" s="51">
        <v>367558.78936921479</v>
      </c>
      <c r="AA42" s="51">
        <v>354369.47747500025</v>
      </c>
      <c r="AB42" s="51">
        <v>340655.18787020951</v>
      </c>
      <c r="AC42" s="51">
        <v>325911.23770639696</v>
      </c>
      <c r="AD42" s="51">
        <v>310660.13193358458</v>
      </c>
      <c r="AE42" s="51">
        <v>294890.14514883427</v>
      </c>
      <c r="AF42" s="51">
        <v>278589.31679820584</v>
      </c>
      <c r="AG42" s="51">
        <v>261745.44679683237</v>
      </c>
      <c r="AH42" s="51">
        <v>265205.11534455046</v>
      </c>
      <c r="AI42" s="51">
        <v>268710.51269713038</v>
      </c>
      <c r="AJ42" s="51">
        <v>272262.24328345479</v>
      </c>
      <c r="AK42" s="51">
        <v>275860.91952155589</v>
      </c>
      <c r="AL42" s="51">
        <v>279507.16192421399</v>
      </c>
      <c r="AM42" s="51">
        <v>282792.20959095005</v>
      </c>
      <c r="AN42" s="51">
        <v>286115.86642282689</v>
      </c>
      <c r="AO42" s="51">
        <v>289478.5861933612</v>
      </c>
      <c r="AP42" s="51">
        <v>292880.82800927013</v>
      </c>
      <c r="AQ42" s="51">
        <v>296323.05637315189</v>
      </c>
    </row>
    <row r="43" spans="1:43" ht="15.75" customHeight="1" x14ac:dyDescent="0.25">
      <c r="A43" s="51" t="s">
        <v>114</v>
      </c>
      <c r="B43" s="51"/>
      <c r="C43" s="51">
        <v>329467.60304258118</v>
      </c>
      <c r="D43" s="51">
        <v>344397.80526539235</v>
      </c>
      <c r="E43" s="51">
        <v>358893.63499537442</v>
      </c>
      <c r="F43" s="51">
        <v>372995.5246360692</v>
      </c>
      <c r="G43" s="51">
        <v>386739.69315371435</v>
      </c>
      <c r="H43" s="51">
        <v>400158.68882326543</v>
      </c>
      <c r="I43" s="51">
        <v>389772.97664833232</v>
      </c>
      <c r="J43" s="51">
        <v>379430.64498833677</v>
      </c>
      <c r="K43" s="51">
        <v>369125.46119203372</v>
      </c>
      <c r="L43" s="51">
        <v>358851.40597325121</v>
      </c>
      <c r="M43" s="51">
        <v>348602.65930505871</v>
      </c>
      <c r="N43" s="51">
        <v>343934.55103694805</v>
      </c>
      <c r="O43" s="51">
        <v>338986.97371317376</v>
      </c>
      <c r="P43" s="51">
        <v>333751.4062960954</v>
      </c>
      <c r="Q43" s="51">
        <v>328219.11202867981</v>
      </c>
      <c r="R43" s="51">
        <v>322381.13343818666</v>
      </c>
      <c r="S43" s="51">
        <v>316129.25302650325</v>
      </c>
      <c r="T43" s="51">
        <v>309557.17796710017</v>
      </c>
      <c r="U43" s="51">
        <v>302655.56927522738</v>
      </c>
      <c r="V43" s="51">
        <v>295414.85833429109</v>
      </c>
      <c r="W43" s="51">
        <v>287825.24170419358</v>
      </c>
      <c r="X43" s="51">
        <v>279497.03080846451</v>
      </c>
      <c r="Y43" s="51">
        <v>270822.64696398645</v>
      </c>
      <c r="Z43" s="51">
        <v>261793.04679239632</v>
      </c>
      <c r="AA43" s="51">
        <v>252398.98454780332</v>
      </c>
      <c r="AB43" s="51">
        <v>242631.00792998684</v>
      </c>
      <c r="AC43" s="51">
        <v>232129.65754257308</v>
      </c>
      <c r="AD43" s="51">
        <v>221267.08653979652</v>
      </c>
      <c r="AE43" s="51">
        <v>210034.94352577513</v>
      </c>
      <c r="AF43" s="51">
        <v>198424.70961877357</v>
      </c>
      <c r="AG43" s="51">
        <v>186427.69533161112</v>
      </c>
      <c r="AH43" s="51">
        <v>188891.83765712392</v>
      </c>
      <c r="AI43" s="51">
        <v>191388.55023669469</v>
      </c>
      <c r="AJ43" s="51">
        <v>193918.26357364227</v>
      </c>
      <c r="AK43" s="51">
        <v>196481.4138615423</v>
      </c>
      <c r="AL43" s="51">
        <v>199078.44305943919</v>
      </c>
      <c r="AM43" s="51">
        <v>201418.21199547523</v>
      </c>
      <c r="AN43" s="51">
        <v>203785.48023575492</v>
      </c>
      <c r="AO43" s="51">
        <v>206180.57097960028</v>
      </c>
      <c r="AP43" s="51">
        <v>208603.81122489498</v>
      </c>
      <c r="AQ43" s="51">
        <v>211055.53181272891</v>
      </c>
    </row>
    <row r="44" spans="1:43" ht="15.75" customHeight="1" x14ac:dyDescent="0.25">
      <c r="A44" s="51" t="s">
        <v>8</v>
      </c>
      <c r="B44" s="51"/>
      <c r="C44" s="51">
        <v>878264.52126531838</v>
      </c>
      <c r="D44" s="51">
        <v>918064.08512688859</v>
      </c>
      <c r="E44" s="51">
        <v>956705.73863265314</v>
      </c>
      <c r="F44" s="51">
        <v>994297.26277598611</v>
      </c>
      <c r="G44" s="51">
        <v>1030935.2067555019</v>
      </c>
      <c r="H44" s="51">
        <v>1066706.3347776295</v>
      </c>
      <c r="I44" s="51">
        <v>1039021.055718073</v>
      </c>
      <c r="J44" s="51">
        <v>1011451.4164568825</v>
      </c>
      <c r="K44" s="51">
        <v>983980.80256395438</v>
      </c>
      <c r="L44" s="51">
        <v>956593.16837823065</v>
      </c>
      <c r="M44" s="51">
        <v>929272.99940566486</v>
      </c>
      <c r="N44" s="51">
        <v>916829.18448897661</v>
      </c>
      <c r="O44" s="51">
        <v>903640.38659334136</v>
      </c>
      <c r="P44" s="51">
        <v>889683.89111806918</v>
      </c>
      <c r="Q44" s="51">
        <v>874936.40841749334</v>
      </c>
      <c r="R44" s="51">
        <v>859374.06048225821</v>
      </c>
      <c r="S44" s="51">
        <v>842708.3710303409</v>
      </c>
      <c r="T44" s="51">
        <v>825189.1360510512</v>
      </c>
      <c r="U44" s="51">
        <v>806791.46053530427</v>
      </c>
      <c r="V44" s="51">
        <v>787489.83734250709</v>
      </c>
      <c r="W44" s="51">
        <v>767258.13336110453</v>
      </c>
      <c r="X44" s="51">
        <v>745057.55252163159</v>
      </c>
      <c r="Y44" s="51">
        <v>721934.17558232904</v>
      </c>
      <c r="Z44" s="51">
        <v>697863.89553450921</v>
      </c>
      <c r="AA44" s="51">
        <v>672822.06591668876</v>
      </c>
      <c r="AB44" s="51">
        <v>646783.48965379363</v>
      </c>
      <c r="AC44" s="51">
        <v>618789.95285239455</v>
      </c>
      <c r="AD44" s="51">
        <v>589833.50726150267</v>
      </c>
      <c r="AE44" s="51">
        <v>559891.8904958684</v>
      </c>
      <c r="AF44" s="51">
        <v>528942.39370181423</v>
      </c>
      <c r="AG44" s="51">
        <v>496961.85324131208</v>
      </c>
      <c r="AH44" s="51">
        <v>503530.53787027218</v>
      </c>
      <c r="AI44" s="51">
        <v>510186.04529553605</v>
      </c>
      <c r="AJ44" s="51">
        <v>516929.52311337052</v>
      </c>
      <c r="AK44" s="51">
        <v>523762.1340886071</v>
      </c>
      <c r="AL44" s="51">
        <v>530685.05635513458</v>
      </c>
      <c r="AM44" s="51">
        <v>536922.1978085041</v>
      </c>
      <c r="AN44" s="51">
        <v>543232.6443852107</v>
      </c>
      <c r="AO44" s="51">
        <v>549617.25764036737</v>
      </c>
      <c r="AP44" s="51">
        <v>556076.90925494372</v>
      </c>
      <c r="AQ44" s="51">
        <v>562612.48115477641</v>
      </c>
    </row>
    <row r="45" spans="1:43" ht="15.75" customHeight="1" x14ac:dyDescent="0.2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row>
    <row r="46" spans="1:43" ht="15.75" customHeight="1" x14ac:dyDescent="0.25">
      <c r="A46" s="51" t="s">
        <v>120</v>
      </c>
      <c r="B46" s="27" t="s">
        <v>116</v>
      </c>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row>
    <row r="47" spans="1:43" ht="15.75" customHeight="1" x14ac:dyDescent="0.25">
      <c r="A47" s="51" t="s">
        <v>115</v>
      </c>
      <c r="B47" s="51"/>
      <c r="C47" s="51">
        <v>10827295.309403084</v>
      </c>
      <c r="D47" s="51">
        <v>10597530.113202568</v>
      </c>
      <c r="E47" s="51">
        <v>10383466.43792551</v>
      </c>
      <c r="F47" s="51">
        <v>10183684.43065669</v>
      </c>
      <c r="G47" s="51">
        <v>9996932.047695687</v>
      </c>
      <c r="H47" s="51">
        <v>9822100.9944602028</v>
      </c>
      <c r="I47" s="51">
        <v>9569592.6721418649</v>
      </c>
      <c r="J47" s="51">
        <v>9317964.367379168</v>
      </c>
      <c r="K47" s="51">
        <v>9067070.3721776772</v>
      </c>
      <c r="L47" s="51">
        <v>8816769.7293140721</v>
      </c>
      <c r="M47" s="51">
        <v>8566925.9202740211</v>
      </c>
      <c r="N47" s="51">
        <v>8395083.3152331859</v>
      </c>
      <c r="O47" s="51">
        <v>8218772.1347630592</v>
      </c>
      <c r="P47" s="51">
        <v>8037876.5564281698</v>
      </c>
      <c r="Q47" s="51">
        <v>7852278.6658335142</v>
      </c>
      <c r="R47" s="51">
        <v>7661858.4067109022</v>
      </c>
      <c r="S47" s="51">
        <v>7478357.1743328646</v>
      </c>
      <c r="T47" s="51">
        <v>7289014.1195965083</v>
      </c>
      <c r="U47" s="51">
        <v>7093691.0492864717</v>
      </c>
      <c r="V47" s="51">
        <v>6892246.9462658726</v>
      </c>
      <c r="W47" s="51">
        <v>6684537.9133236837</v>
      </c>
      <c r="X47" s="51">
        <v>6468230.5933646485</v>
      </c>
      <c r="Y47" s="51">
        <v>6245460.3800070407</v>
      </c>
      <c r="Z47" s="51">
        <v>6016087.3475828106</v>
      </c>
      <c r="AA47" s="51">
        <v>5779968.8892735122</v>
      </c>
      <c r="AB47" s="51">
        <v>5536959.6681823181</v>
      </c>
      <c r="AC47" s="51">
        <v>5282305.4209060883</v>
      </c>
      <c r="AD47" s="51">
        <v>5020893.402797509</v>
      </c>
      <c r="AE47" s="51">
        <v>4752591.7558913874</v>
      </c>
      <c r="AF47" s="51">
        <v>4477266.3247769885</v>
      </c>
      <c r="AG47" s="51">
        <v>4194780.6185852541</v>
      </c>
      <c r="AH47" s="51">
        <v>4240182.7080293307</v>
      </c>
      <c r="AI47" s="51">
        <v>4286100.137871624</v>
      </c>
      <c r="AJ47" s="51">
        <v>4332538.8904233305</v>
      </c>
      <c r="AK47" s="51">
        <v>4379505.0186832817</v>
      </c>
      <c r="AL47" s="51">
        <v>4427004.6471831249</v>
      </c>
      <c r="AM47" s="51">
        <v>4469971.2955751978</v>
      </c>
      <c r="AN47" s="51">
        <v>4513373.4429449486</v>
      </c>
      <c r="AO47" s="51">
        <v>4557215.599760158</v>
      </c>
      <c r="AP47" s="51">
        <v>4601502.3239895804</v>
      </c>
      <c r="AQ47" s="51">
        <v>4646238.2216090085</v>
      </c>
    </row>
    <row r="48" spans="1:43" ht="15.75" customHeight="1" x14ac:dyDescent="0.25">
      <c r="A48" s="51" t="s">
        <v>10</v>
      </c>
      <c r="B48" s="51"/>
      <c r="C48" s="51">
        <v>3292074.960100031</v>
      </c>
      <c r="D48" s="51">
        <v>3222214.0920347376</v>
      </c>
      <c r="E48" s="51">
        <v>3157127.3233534978</v>
      </c>
      <c r="F48" s="51">
        <v>3096382.9430799666</v>
      </c>
      <c r="G48" s="51">
        <v>3039600.2631847388</v>
      </c>
      <c r="H48" s="51">
        <v>2986442.3030333617</v>
      </c>
      <c r="I48" s="51">
        <v>2909666.3122280533</v>
      </c>
      <c r="J48" s="51">
        <v>2833157.8936720118</v>
      </c>
      <c r="K48" s="51">
        <v>2756872.7443674598</v>
      </c>
      <c r="L48" s="51">
        <v>2680768.005804304</v>
      </c>
      <c r="M48" s="51">
        <v>2604802.1690765973</v>
      </c>
      <c r="N48" s="51">
        <v>2552552.8564858539</v>
      </c>
      <c r="O48" s="51">
        <v>2498944.8587518954</v>
      </c>
      <c r="P48" s="51">
        <v>2443942.9596800269</v>
      </c>
      <c r="Q48" s="51">
        <v>2387511.3070083368</v>
      </c>
      <c r="R48" s="51">
        <v>2329613.3972312859</v>
      </c>
      <c r="S48" s="51">
        <v>2273819.2404269921</v>
      </c>
      <c r="T48" s="51">
        <v>2216248.8582074293</v>
      </c>
      <c r="U48" s="51">
        <v>2156860.232468267</v>
      </c>
      <c r="V48" s="51">
        <v>2095610.4864824903</v>
      </c>
      <c r="W48" s="51">
        <v>2032455.8678270152</v>
      </c>
      <c r="X48" s="51">
        <v>1966686.9115572944</v>
      </c>
      <c r="Y48" s="51">
        <v>1898952.8911677506</v>
      </c>
      <c r="Z48" s="51">
        <v>1829211.2617960791</v>
      </c>
      <c r="AA48" s="51">
        <v>1757418.6633673292</v>
      </c>
      <c r="AB48" s="51">
        <v>1683530.9057171843</v>
      </c>
      <c r="AC48" s="51">
        <v>1606102.4393288023</v>
      </c>
      <c r="AD48" s="51">
        <v>1526619.250361278</v>
      </c>
      <c r="AE48" s="51">
        <v>1445041.2469640528</v>
      </c>
      <c r="AF48" s="51">
        <v>1361327.6387406504</v>
      </c>
      <c r="AG48" s="51">
        <v>1275436.9251907626</v>
      </c>
      <c r="AH48" s="51">
        <v>1289241.5806955644</v>
      </c>
      <c r="AI48" s="51">
        <v>1303202.9271534083</v>
      </c>
      <c r="AJ48" s="51">
        <v>1317322.7835058055</v>
      </c>
      <c r="AK48" s="51">
        <v>1331602.9901870764</v>
      </c>
      <c r="AL48" s="51">
        <v>1346045.4093813307</v>
      </c>
      <c r="AM48" s="51">
        <v>1359109.5609768012</v>
      </c>
      <c r="AN48" s="51">
        <v>1372306.1274772496</v>
      </c>
      <c r="AO48" s="51">
        <v>1385636.4803053266</v>
      </c>
      <c r="AP48" s="51">
        <v>1399102.0053265127</v>
      </c>
      <c r="AQ48" s="51">
        <v>1412704.1030029855</v>
      </c>
    </row>
    <row r="49" spans="1:43" ht="15.75" customHeight="1" x14ac:dyDescent="0.25">
      <c r="A49" s="51" t="s">
        <v>9</v>
      </c>
      <c r="B49" s="51"/>
      <c r="C49" s="51">
        <v>1696105.4577767849</v>
      </c>
      <c r="D49" s="51">
        <v>1660112.5350618754</v>
      </c>
      <c r="E49" s="51">
        <v>1626579.2695903168</v>
      </c>
      <c r="F49" s="51">
        <v>1595283.2401377936</v>
      </c>
      <c r="G49" s="51">
        <v>1566028.3129430127</v>
      </c>
      <c r="H49" s="51">
        <v>1538640.8726721227</v>
      </c>
      <c r="I49" s="51">
        <v>1499085.218985809</v>
      </c>
      <c r="J49" s="51">
        <v>1459667.4208337183</v>
      </c>
      <c r="K49" s="51">
        <v>1420364.6529286902</v>
      </c>
      <c r="L49" s="51">
        <v>1381154.8341960926</v>
      </c>
      <c r="M49" s="51">
        <v>1342016.5788890119</v>
      </c>
      <c r="N49" s="51">
        <v>1315097.281690642</v>
      </c>
      <c r="O49" s="51">
        <v>1287477.9781695916</v>
      </c>
      <c r="P49" s="51">
        <v>1259140.5246381417</v>
      </c>
      <c r="Q49" s="51">
        <v>1230066.4497012487</v>
      </c>
      <c r="R49" s="51">
        <v>1200236.9464375258</v>
      </c>
      <c r="S49" s="51">
        <v>1171491.3148784738</v>
      </c>
      <c r="T49" s="51">
        <v>1141830.5566416904</v>
      </c>
      <c r="U49" s="51">
        <v>1111233.023636854</v>
      </c>
      <c r="V49" s="51">
        <v>1079676.6254038194</v>
      </c>
      <c r="W49" s="51">
        <v>1047138.8203162621</v>
      </c>
      <c r="X49" s="51">
        <v>1013254.0859060934</v>
      </c>
      <c r="Y49" s="51">
        <v>978356.93348633836</v>
      </c>
      <c r="Z49" s="51">
        <v>942425.44357641751</v>
      </c>
      <c r="AA49" s="51">
        <v>905437.2766911533</v>
      </c>
      <c r="AB49" s="51">
        <v>867369.66567615629</v>
      </c>
      <c r="AC49" s="51">
        <v>827477.85093308322</v>
      </c>
      <c r="AD49" s="51">
        <v>786527.42536767479</v>
      </c>
      <c r="AE49" s="51">
        <v>744497.73331219284</v>
      </c>
      <c r="AF49" s="51">
        <v>701367.75920200848</v>
      </c>
      <c r="AG49" s="51">
        <v>657116.12162086403</v>
      </c>
      <c r="AH49" s="51">
        <v>664228.39938737988</v>
      </c>
      <c r="AI49" s="51">
        <v>671421.40568646556</v>
      </c>
      <c r="AJ49" s="51">
        <v>678696.07765250048</v>
      </c>
      <c r="AK49" s="51">
        <v>686053.36349314486</v>
      </c>
      <c r="AL49" s="51">
        <v>693494.22262173856</v>
      </c>
      <c r="AM49" s="51">
        <v>700224.98637738137</v>
      </c>
      <c r="AN49" s="51">
        <v>707023.97143592476</v>
      </c>
      <c r="AO49" s="51">
        <v>713891.88436616515</v>
      </c>
      <c r="AP49" s="51">
        <v>720829.43917796982</v>
      </c>
      <c r="AQ49" s="51">
        <v>727837.3574015504</v>
      </c>
    </row>
    <row r="50" spans="1:43" ht="15.75" customHeight="1" x14ac:dyDescent="0.25">
      <c r="A50" s="51" t="s">
        <v>114</v>
      </c>
      <c r="B50" s="51"/>
      <c r="C50" s="51">
        <v>1208047.8778227977</v>
      </c>
      <c r="D50" s="51">
        <v>1182411.9872577258</v>
      </c>
      <c r="E50" s="51">
        <v>1158527.9828736566</v>
      </c>
      <c r="F50" s="51">
        <v>1136237.4455777286</v>
      </c>
      <c r="G50" s="51">
        <v>1115400.6794724888</v>
      </c>
      <c r="H50" s="51">
        <v>1095894.0273674862</v>
      </c>
      <c r="I50" s="51">
        <v>1067720.5884621716</v>
      </c>
      <c r="J50" s="51">
        <v>1039645.3368982169</v>
      </c>
      <c r="K50" s="51">
        <v>1011652.0154083689</v>
      </c>
      <c r="L50" s="51">
        <v>983724.89678933029</v>
      </c>
      <c r="M50" s="51">
        <v>955848.74908364448</v>
      </c>
      <c r="N50" s="51">
        <v>936675.53098929394</v>
      </c>
      <c r="O50" s="51">
        <v>917003.7347265291</v>
      </c>
      <c r="P50" s="51">
        <v>896820.43748837174</v>
      </c>
      <c r="Q50" s="51">
        <v>876112.48305892665</v>
      </c>
      <c r="R50" s="51">
        <v>854866.47624430119</v>
      </c>
      <c r="S50" s="51">
        <v>834392.45498438098</v>
      </c>
      <c r="T50" s="51">
        <v>813266.63649339601</v>
      </c>
      <c r="U50" s="51">
        <v>791473.60196029767</v>
      </c>
      <c r="V50" s="51">
        <v>768997.617496975</v>
      </c>
      <c r="W50" s="51">
        <v>745822.62787306414</v>
      </c>
      <c r="X50" s="51">
        <v>721688.29040772188</v>
      </c>
      <c r="Y50" s="51">
        <v>696832.86014573649</v>
      </c>
      <c r="Z50" s="51">
        <v>671240.72497886571</v>
      </c>
      <c r="AA50" s="51">
        <v>644895.97365139285</v>
      </c>
      <c r="AB50" s="51">
        <v>617782.3903010214</v>
      </c>
      <c r="AC50" s="51">
        <v>589369.52132409008</v>
      </c>
      <c r="AD50" s="51">
        <v>560202.65880772495</v>
      </c>
      <c r="AE50" s="51">
        <v>530267.09079196968</v>
      </c>
      <c r="AF50" s="51">
        <v>499547.84898099408</v>
      </c>
      <c r="AG50" s="51">
        <v>468029.70450184314</v>
      </c>
      <c r="AH50" s="51">
        <v>473095.41077790677</v>
      </c>
      <c r="AI50" s="51">
        <v>478218.6157973439</v>
      </c>
      <c r="AJ50" s="51">
        <v>483399.98703232862</v>
      </c>
      <c r="AK50" s="51">
        <v>488640.19984195929</v>
      </c>
      <c r="AL50" s="51">
        <v>493939.9375665572</v>
      </c>
      <c r="AM50" s="51">
        <v>498733.91121592501</v>
      </c>
      <c r="AN50" s="51">
        <v>503576.47535818559</v>
      </c>
      <c r="AO50" s="51">
        <v>508468.13324561669</v>
      </c>
      <c r="AP50" s="51">
        <v>513409.39343038446</v>
      </c>
      <c r="AQ50" s="51">
        <v>518400.76982100646</v>
      </c>
    </row>
    <row r="51" spans="1:43" ht="15.75" customHeight="1" x14ac:dyDescent="0.25">
      <c r="A51" s="51" t="s">
        <v>8</v>
      </c>
      <c r="B51" s="51"/>
      <c r="C51" s="51">
        <v>3220303.2446395005</v>
      </c>
      <c r="D51" s="51">
        <v>3151965.4385959953</v>
      </c>
      <c r="E51" s="51">
        <v>3088297.6500712382</v>
      </c>
      <c r="F51" s="51">
        <v>3028877.5799758346</v>
      </c>
      <c r="G51" s="51">
        <v>2973332.83979763</v>
      </c>
      <c r="H51" s="51">
        <v>2921333.7955387169</v>
      </c>
      <c r="I51" s="51">
        <v>2846231.625844128</v>
      </c>
      <c r="J51" s="51">
        <v>2771391.1949595357</v>
      </c>
      <c r="K51" s="51">
        <v>2696769.1657528281</v>
      </c>
      <c r="L51" s="51">
        <v>2622323.6140877698</v>
      </c>
      <c r="M51" s="51">
        <v>2548013.9360090685</v>
      </c>
      <c r="N51" s="51">
        <v>2496903.7295570732</v>
      </c>
      <c r="O51" s="51">
        <v>2444464.4591474924</v>
      </c>
      <c r="P51" s="51">
        <v>2390661.676346615</v>
      </c>
      <c r="Q51" s="51">
        <v>2335460.3105206401</v>
      </c>
      <c r="R51" s="51">
        <v>2278824.6539901411</v>
      </c>
      <c r="S51" s="51">
        <v>2224246.885753863</v>
      </c>
      <c r="T51" s="51">
        <v>2167931.6162342527</v>
      </c>
      <c r="U51" s="51">
        <v>2109837.7433788502</v>
      </c>
      <c r="V51" s="51">
        <v>2049923.325231656</v>
      </c>
      <c r="W51" s="51">
        <v>1988145.5632319665</v>
      </c>
      <c r="X51" s="51">
        <v>1923810.4597367831</v>
      </c>
      <c r="Y51" s="51">
        <v>1857553.1331945285</v>
      </c>
      <c r="Z51" s="51">
        <v>1789331.9662788117</v>
      </c>
      <c r="AA51" s="51">
        <v>1719104.5442233372</v>
      </c>
      <c r="AB51" s="51">
        <v>1646827.6402695251</v>
      </c>
      <c r="AC51" s="51">
        <v>1571087.2198477522</v>
      </c>
      <c r="AD51" s="51">
        <v>1493336.8725960499</v>
      </c>
      <c r="AE51" s="51">
        <v>1413537.3807207758</v>
      </c>
      <c r="AF51" s="51">
        <v>1331648.8431116224</v>
      </c>
      <c r="AG51" s="51">
        <v>1247630.6640356814</v>
      </c>
      <c r="AH51" s="51">
        <v>1261134.359258919</v>
      </c>
      <c r="AI51" s="51">
        <v>1274791.3293591274</v>
      </c>
      <c r="AJ51" s="51">
        <v>1288603.353622417</v>
      </c>
      <c r="AK51" s="51">
        <v>1302572.2323591337</v>
      </c>
      <c r="AL51" s="51">
        <v>1316699.7871552394</v>
      </c>
      <c r="AM51" s="51">
        <v>1329479.1224623788</v>
      </c>
      <c r="AN51" s="51">
        <v>1342387.9858493186</v>
      </c>
      <c r="AO51" s="51">
        <v>1355427.7188398275</v>
      </c>
      <c r="AP51" s="51">
        <v>1368599.6770856334</v>
      </c>
      <c r="AQ51" s="51">
        <v>1381905.2305169308</v>
      </c>
    </row>
    <row r="52" spans="1:43" ht="15.75" customHeight="1" x14ac:dyDescent="0.25">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row>
    <row r="53" spans="1:43" ht="15.75" customHeight="1" x14ac:dyDescent="0.25">
      <c r="A53" s="51" t="s">
        <v>119</v>
      </c>
      <c r="B53" s="27" t="s">
        <v>116</v>
      </c>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row>
    <row r="54" spans="1:43" ht="15.75" customHeight="1" x14ac:dyDescent="0.25">
      <c r="A54" s="51" t="s">
        <v>115</v>
      </c>
      <c r="B54" s="51"/>
      <c r="C54" s="51">
        <v>0</v>
      </c>
      <c r="D54" s="51">
        <v>46654.528976541798</v>
      </c>
      <c r="E54" s="51">
        <v>91306.811099884348</v>
      </c>
      <c r="F54" s="51">
        <v>134142.94732515552</v>
      </c>
      <c r="G54" s="51">
        <v>175328.01594933996</v>
      </c>
      <c r="H54" s="51">
        <v>215008.97710293593</v>
      </c>
      <c r="I54" s="51">
        <v>496665.89327909803</v>
      </c>
      <c r="J54" s="51">
        <v>779238.58163979987</v>
      </c>
      <c r="K54" s="51">
        <v>1062842.8987613092</v>
      </c>
      <c r="L54" s="51">
        <v>1347592.030547156</v>
      </c>
      <c r="M54" s="51">
        <v>1633596.6848800825</v>
      </c>
      <c r="N54" s="51">
        <v>1938585.2882776796</v>
      </c>
      <c r="O54" s="51">
        <v>2250347.1443138034</v>
      </c>
      <c r="P54" s="51">
        <v>2569033.41779155</v>
      </c>
      <c r="Q54" s="51">
        <v>2894798.0486234156</v>
      </c>
      <c r="R54" s="51">
        <v>3227797.8108424293</v>
      </c>
      <c r="S54" s="51">
        <v>3573634.2239770787</v>
      </c>
      <c r="T54" s="51">
        <v>3928020.9013867807</v>
      </c>
      <c r="U54" s="51">
        <v>4291141.1642795168</v>
      </c>
      <c r="V54" s="51">
        <v>4663181.9374237144</v>
      </c>
      <c r="W54" s="51">
        <v>5044333.8185164258</v>
      </c>
      <c r="X54" s="51">
        <v>5432772.7658145847</v>
      </c>
      <c r="Y54" s="51">
        <v>5830374.3649859075</v>
      </c>
      <c r="Z54" s="51">
        <v>6237321.2181536835</v>
      </c>
      <c r="AA54" s="51">
        <v>6653799.2931179497</v>
      </c>
      <c r="AB54" s="51">
        <v>7079997.9832527479</v>
      </c>
      <c r="AC54" s="51">
        <v>7509408.0192503314</v>
      </c>
      <c r="AD54" s="51">
        <v>7948108.8752328018</v>
      </c>
      <c r="AE54" s="51">
        <v>8396269.3654879872</v>
      </c>
      <c r="AF54" s="51">
        <v>8854061.1449320838</v>
      </c>
      <c r="AG54" s="51">
        <v>9321658.7551073339</v>
      </c>
      <c r="AH54" s="51">
        <v>9423263.2328121196</v>
      </c>
      <c r="AI54" s="51">
        <v>9526025.0334421135</v>
      </c>
      <c r="AJ54" s="51">
        <v>9629957.6293731369</v>
      </c>
      <c r="AK54" s="51">
        <v>9735074.6524780784</v>
      </c>
      <c r="AL54" s="51">
        <v>9841389.8960372116</v>
      </c>
      <c r="AM54" s="51">
        <v>9933940.6036953442</v>
      </c>
      <c r="AN54" s="51">
        <v>10027415.720262239</v>
      </c>
      <c r="AO54" s="51">
        <v>10121824.704003029</v>
      </c>
      <c r="AP54" s="51">
        <v>10217177.112010645</v>
      </c>
      <c r="AQ54" s="51">
        <v>10313482.601250894</v>
      </c>
    </row>
    <row r="55" spans="1:43" ht="15.75" customHeight="1" x14ac:dyDescent="0.25">
      <c r="A55" s="51" t="s">
        <v>10</v>
      </c>
      <c r="B55" s="51"/>
      <c r="C55" s="51">
        <v>0</v>
      </c>
      <c r="D55" s="51">
        <v>14185.463888248021</v>
      </c>
      <c r="E55" s="51">
        <v>27762.137996500678</v>
      </c>
      <c r="F55" s="51">
        <v>40786.606935865319</v>
      </c>
      <c r="G55" s="51">
        <v>53309.063308689052</v>
      </c>
      <c r="H55" s="51">
        <v>65374.190828856168</v>
      </c>
      <c r="I55" s="51">
        <v>151012.90803252091</v>
      </c>
      <c r="J55" s="51">
        <v>236930.06879865707</v>
      </c>
      <c r="K55" s="51">
        <v>323160.89970258117</v>
      </c>
      <c r="L55" s="51">
        <v>409739.81529272889</v>
      </c>
      <c r="M55" s="51">
        <v>496700.47666711587</v>
      </c>
      <c r="N55" s="51">
        <v>589433.27056155563</v>
      </c>
      <c r="O55" s="51">
        <v>684225.49432952609</v>
      </c>
      <c r="P55" s="51">
        <v>781123.110129526</v>
      </c>
      <c r="Q55" s="51">
        <v>880172.92390124768</v>
      </c>
      <c r="R55" s="51">
        <v>981422.60330810957</v>
      </c>
      <c r="S55" s="51">
        <v>1086575.3088949455</v>
      </c>
      <c r="T55" s="51">
        <v>1194327.7506225039</v>
      </c>
      <c r="U55" s="51">
        <v>1304735.667910577</v>
      </c>
      <c r="V55" s="51">
        <v>1417855.8958534307</v>
      </c>
      <c r="W55" s="51">
        <v>1533746.3863114326</v>
      </c>
      <c r="X55" s="51">
        <v>1651852.5333578996</v>
      </c>
      <c r="Y55" s="51">
        <v>1772744.6150203331</v>
      </c>
      <c r="Z55" s="51">
        <v>1896478.1520784437</v>
      </c>
      <c r="AA55" s="51">
        <v>2023109.6886570943</v>
      </c>
      <c r="AB55" s="51">
        <v>2152696.8104382548</v>
      </c>
      <c r="AC55" s="51">
        <v>2283260.3525534859</v>
      </c>
      <c r="AD55" s="51">
        <v>2416648.7992230873</v>
      </c>
      <c r="AE55" s="51">
        <v>2552913.4789897823</v>
      </c>
      <c r="AF55" s="51">
        <v>2692106.584098747</v>
      </c>
      <c r="AG55" s="51">
        <v>2834281.1844833591</v>
      </c>
      <c r="AH55" s="51">
        <v>2865174.3620801196</v>
      </c>
      <c r="AI55" s="51">
        <v>2896419.4275412047</v>
      </c>
      <c r="AJ55" s="51">
        <v>2928020.4771870533</v>
      </c>
      <c r="AK55" s="51">
        <v>2959981.6558337193</v>
      </c>
      <c r="AL55" s="51">
        <v>2992307.1573737008</v>
      </c>
      <c r="AM55" s="51">
        <v>3020447.5062340735</v>
      </c>
      <c r="AN55" s="51">
        <v>3048868.9246814921</v>
      </c>
      <c r="AO55" s="51">
        <v>3077574.2885327591</v>
      </c>
      <c r="AP55" s="51">
        <v>3106566.5036536036</v>
      </c>
      <c r="AQ55" s="51">
        <v>3135848.506276425</v>
      </c>
    </row>
    <row r="56" spans="1:43" ht="15.75" customHeight="1" x14ac:dyDescent="0.25">
      <c r="A56" s="51" t="s">
        <v>9</v>
      </c>
      <c r="B56" s="51"/>
      <c r="C56" s="51">
        <v>0</v>
      </c>
      <c r="D56" s="51">
        <v>7308.4735352508142</v>
      </c>
      <c r="E56" s="51">
        <v>14303.2933168649</v>
      </c>
      <c r="F56" s="51">
        <v>21013.612225286521</v>
      </c>
      <c r="G56" s="51">
        <v>27465.289922829787</v>
      </c>
      <c r="H56" s="51">
        <v>33681.347844884673</v>
      </c>
      <c r="I56" s="51">
        <v>77803.154731604198</v>
      </c>
      <c r="J56" s="51">
        <v>122068.41814702201</v>
      </c>
      <c r="K56" s="51">
        <v>166495.2871270433</v>
      </c>
      <c r="L56" s="51">
        <v>211101.49234430931</v>
      </c>
      <c r="M56" s="51">
        <v>255904.37628729679</v>
      </c>
      <c r="N56" s="51">
        <v>303681.11276673287</v>
      </c>
      <c r="O56" s="51">
        <v>352518.88530723652</v>
      </c>
      <c r="P56" s="51">
        <v>402441.37400990684</v>
      </c>
      <c r="Q56" s="51">
        <v>453472.69369920302</v>
      </c>
      <c r="R56" s="51">
        <v>505637.40316709125</v>
      </c>
      <c r="S56" s="51">
        <v>559812.98543888994</v>
      </c>
      <c r="T56" s="51">
        <v>615327.97422800725</v>
      </c>
      <c r="U56" s="51">
        <v>672211.08696502075</v>
      </c>
      <c r="V56" s="51">
        <v>730491.60558146134</v>
      </c>
      <c r="W56" s="51">
        <v>790199.38737640332</v>
      </c>
      <c r="X56" s="51">
        <v>851048.69458549959</v>
      </c>
      <c r="Y56" s="51">
        <v>913333.33937482117</v>
      </c>
      <c r="Z56" s="51">
        <v>977081.92652968701</v>
      </c>
      <c r="AA56" s="51">
        <v>1042323.588071678</v>
      </c>
      <c r="AB56" s="51">
        <v>1109087.9926415945</v>
      </c>
      <c r="AC56" s="51">
        <v>1176355.4574023557</v>
      </c>
      <c r="AD56" s="51">
        <v>1245078.3373922464</v>
      </c>
      <c r="AE56" s="51">
        <v>1315283.0775198753</v>
      </c>
      <c r="AF56" s="51">
        <v>1386996.5676808162</v>
      </c>
      <c r="AG56" s="51">
        <v>1460246.1499631847</v>
      </c>
      <c r="AH56" s="51">
        <v>1476162.5819293456</v>
      </c>
      <c r="AI56" s="51">
        <v>1492260.3095629623</v>
      </c>
      <c r="AJ56" s="51">
        <v>1508541.4433237107</v>
      </c>
      <c r="AK56" s="51">
        <v>1525008.1186566262</v>
      </c>
      <c r="AL56" s="51">
        <v>1541662.4962913534</v>
      </c>
      <c r="AM56" s="51">
        <v>1556160.6471124303</v>
      </c>
      <c r="AN56" s="51">
        <v>1570803.6074127508</v>
      </c>
      <c r="AO56" s="51">
        <v>1585592.8588379743</v>
      </c>
      <c r="AP56" s="51">
        <v>1600529.8985152273</v>
      </c>
      <c r="AQ56" s="51">
        <v>1615616.2392168043</v>
      </c>
    </row>
    <row r="57" spans="1:43" ht="15.75" customHeight="1" x14ac:dyDescent="0.25">
      <c r="A57" s="51" t="s">
        <v>114</v>
      </c>
      <c r="B57" s="51"/>
      <c r="C57" s="51">
        <v>0</v>
      </c>
      <c r="D57" s="51">
        <v>5205.4463381991891</v>
      </c>
      <c r="E57" s="51">
        <v>10187.493388509361</v>
      </c>
      <c r="F57" s="51">
        <v>14966.905234432315</v>
      </c>
      <c r="G57" s="51">
        <v>19562.100371136799</v>
      </c>
      <c r="H57" s="51">
        <v>23989.47577207737</v>
      </c>
      <c r="I57" s="51">
        <v>55415.148586711693</v>
      </c>
      <c r="J57" s="51">
        <v>86942.998040339298</v>
      </c>
      <c r="K57" s="51">
        <v>118585.95074917337</v>
      </c>
      <c r="L57" s="51">
        <v>150356.63535099017</v>
      </c>
      <c r="M57" s="51">
        <v>182267.40400013517</v>
      </c>
      <c r="N57" s="51">
        <v>216296.29344721898</v>
      </c>
      <c r="O57" s="51">
        <v>251080.90380539899</v>
      </c>
      <c r="P57" s="51">
        <v>286638.10118152492</v>
      </c>
      <c r="Q57" s="51">
        <v>322985.06131333066</v>
      </c>
      <c r="R57" s="51">
        <v>360139.27615356055</v>
      </c>
      <c r="S57" s="51">
        <v>398725.73131363466</v>
      </c>
      <c r="T57" s="51">
        <v>438266.17621141631</v>
      </c>
      <c r="U57" s="51">
        <v>478781.06478206988</v>
      </c>
      <c r="V57" s="51">
        <v>520291.253025488</v>
      </c>
      <c r="W57" s="51">
        <v>562818.00674599805</v>
      </c>
      <c r="X57" s="51">
        <v>606157.80976584682</v>
      </c>
      <c r="Y57" s="51">
        <v>650519.92924001743</v>
      </c>
      <c r="Z57" s="51">
        <v>695924.73887230421</v>
      </c>
      <c r="AA57" s="51">
        <v>742392.98788952292</v>
      </c>
      <c r="AB57" s="51">
        <v>789945.80772450566</v>
      </c>
      <c r="AC57" s="51">
        <v>837856.9312210799</v>
      </c>
      <c r="AD57" s="51">
        <v>886804.67143912043</v>
      </c>
      <c r="AE57" s="51">
        <v>936807.86371435248</v>
      </c>
      <c r="AF57" s="51">
        <v>987885.66032361949</v>
      </c>
      <c r="AG57" s="51">
        <v>1040057.5356170408</v>
      </c>
      <c r="AH57" s="51">
        <v>1051393.9839322504</v>
      </c>
      <c r="AI57" s="51">
        <v>1062859.5597408742</v>
      </c>
      <c r="AJ57" s="51">
        <v>1074455.766213791</v>
      </c>
      <c r="AK57" s="51">
        <v>1086184.124317656</v>
      </c>
      <c r="AL57" s="51">
        <v>1098046.1730280372</v>
      </c>
      <c r="AM57" s="51">
        <v>1108372.4533023275</v>
      </c>
      <c r="AN57" s="51">
        <v>1118801.8738520571</v>
      </c>
      <c r="AO57" s="51">
        <v>1129335.4899765216</v>
      </c>
      <c r="AP57" s="51">
        <v>1139974.3680016606</v>
      </c>
      <c r="AQ57" s="51">
        <v>1150719.5853966572</v>
      </c>
    </row>
    <row r="58" spans="1:43" ht="15.75" customHeight="1" x14ac:dyDescent="0.25">
      <c r="A58" s="51" t="s">
        <v>8</v>
      </c>
      <c r="B58" s="51"/>
      <c r="C58" s="51">
        <v>0</v>
      </c>
      <c r="D58" s="51">
        <v>13876.201465550321</v>
      </c>
      <c r="E58" s="51">
        <v>27156.885597023029</v>
      </c>
      <c r="F58" s="51">
        <v>39897.403383977653</v>
      </c>
      <c r="G58" s="51">
        <v>52146.853161705534</v>
      </c>
      <c r="H58" s="51">
        <v>63948.944478302663</v>
      </c>
      <c r="I58" s="51">
        <v>147720.62107139776</v>
      </c>
      <c r="J58" s="51">
        <v>231764.67077827163</v>
      </c>
      <c r="K58" s="51">
        <v>316115.55218694697</v>
      </c>
      <c r="L58" s="51">
        <v>400806.92956185638</v>
      </c>
      <c r="M58" s="51">
        <v>485871.73014325835</v>
      </c>
      <c r="N58" s="51">
        <v>576582.82289847208</v>
      </c>
      <c r="O58" s="51">
        <v>669308.44715257862</v>
      </c>
      <c r="P58" s="51">
        <v>764093.56302645593</v>
      </c>
      <c r="Q58" s="51">
        <v>860983.9560265966</v>
      </c>
      <c r="R58" s="51">
        <v>960026.25459646841</v>
      </c>
      <c r="S58" s="51">
        <v>1062886.4880626043</v>
      </c>
      <c r="T58" s="51">
        <v>1168289.77988271</v>
      </c>
      <c r="U58" s="51">
        <v>1276290.6542813501</v>
      </c>
      <c r="V58" s="51">
        <v>1386944.7072703692</v>
      </c>
      <c r="W58" s="51">
        <v>1500308.6272806914</v>
      </c>
      <c r="X58" s="51">
        <v>1615839.899549793</v>
      </c>
      <c r="Y58" s="51">
        <v>1734096.3692678849</v>
      </c>
      <c r="Z58" s="51">
        <v>1855132.3467861034</v>
      </c>
      <c r="AA58" s="51">
        <v>1979003.1434904174</v>
      </c>
      <c r="AB58" s="51">
        <v>2105765.0896165418</v>
      </c>
      <c r="AC58" s="51">
        <v>2233482.1687843045</v>
      </c>
      <c r="AD58" s="51">
        <v>2363962.5657417574</v>
      </c>
      <c r="AE58" s="51">
        <v>2497256.4899995201</v>
      </c>
      <c r="AF58" s="51">
        <v>2633414.9959407779</v>
      </c>
      <c r="AG58" s="51">
        <v>2772489.9965021187</v>
      </c>
      <c r="AH58" s="51">
        <v>2802709.6607739949</v>
      </c>
      <c r="AI58" s="51">
        <v>2833273.5412757471</v>
      </c>
      <c r="AJ58" s="51">
        <v>2864185.6450224509</v>
      </c>
      <c r="AK58" s="51">
        <v>2895450.026467531</v>
      </c>
      <c r="AL58" s="51">
        <v>2927070.7880709171</v>
      </c>
      <c r="AM58" s="51">
        <v>2954597.6390201407</v>
      </c>
      <c r="AN58" s="51">
        <v>2982399.4318568073</v>
      </c>
      <c r="AO58" s="51">
        <v>3010478.9797009984</v>
      </c>
      <c r="AP58" s="51">
        <v>3038839.1250666152</v>
      </c>
      <c r="AQ58" s="51">
        <v>3067482.7401721925</v>
      </c>
    </row>
    <row r="59" spans="1:43" ht="15.75" customHeight="1" x14ac:dyDescent="0.2"/>
    <row r="60" spans="1:43" ht="15.75" customHeight="1" x14ac:dyDescent="0.25">
      <c r="A60" s="54" t="s">
        <v>118</v>
      </c>
    </row>
    <row r="61" spans="1:43" ht="15.75" customHeight="1" x14ac:dyDescent="0.25">
      <c r="A61" s="52" t="s">
        <v>117</v>
      </c>
      <c r="B61" s="53" t="s">
        <v>116</v>
      </c>
      <c r="C61" s="52">
        <v>12804740.829030864</v>
      </c>
      <c r="D61" s="52">
        <v>13101128.296048343</v>
      </c>
      <c r="E61" s="52">
        <v>13073553.901268924</v>
      </c>
      <c r="F61" s="52">
        <v>12730026.20238377</v>
      </c>
      <c r="G61" s="52">
        <v>12615503.02072666</v>
      </c>
      <c r="H61" s="52">
        <v>12488258.371895008</v>
      </c>
      <c r="I61" s="52">
        <v>12348342.806094944</v>
      </c>
      <c r="J61" s="52">
        <v>12371182.08202371</v>
      </c>
      <c r="K61" s="52">
        <v>12387389.405970549</v>
      </c>
      <c r="L61" s="52">
        <v>12396935.838258917</v>
      </c>
      <c r="M61" s="52">
        <v>12399797.836162901</v>
      </c>
      <c r="N61" s="52">
        <v>12384013.010337586</v>
      </c>
      <c r="O61" s="52">
        <v>12485790.599495688</v>
      </c>
      <c r="P61" s="52">
        <v>12585019.083647557</v>
      </c>
      <c r="Q61" s="52">
        <v>12681694.159192964</v>
      </c>
      <c r="R61" s="52">
        <v>12775807.476530679</v>
      </c>
      <c r="S61" s="52">
        <v>12867311.176589005</v>
      </c>
      <c r="T61" s="52">
        <v>13015877.487525981</v>
      </c>
      <c r="U61" s="52">
        <v>13163569.86539006</v>
      </c>
      <c r="V61" s="52">
        <v>13310386.66120884</v>
      </c>
      <c r="W61" s="52">
        <v>13456327.851824455</v>
      </c>
      <c r="X61" s="52">
        <v>13572451.300141325</v>
      </c>
      <c r="Y61" s="52">
        <v>13687689.572595317</v>
      </c>
      <c r="Z61" s="52">
        <v>13802042.669186436</v>
      </c>
      <c r="AA61" s="52">
        <v>13915510.589914683</v>
      </c>
      <c r="AB61" s="52">
        <v>14028093.334780054</v>
      </c>
      <c r="AC61" s="52">
        <v>14139790.903782547</v>
      </c>
      <c r="AD61" s="52">
        <v>14126032.744556932</v>
      </c>
      <c r="AE61" s="52">
        <v>14108733.881879818</v>
      </c>
      <c r="AF61" s="52">
        <v>14087894.315751204</v>
      </c>
      <c r="AG61" s="52">
        <v>14063514.046171091</v>
      </c>
      <c r="AH61" s="52">
        <v>13995115.023931513</v>
      </c>
      <c r="AI61" s="52">
        <v>13837200.675986586</v>
      </c>
      <c r="AJ61" s="52">
        <v>13675473.564835096</v>
      </c>
      <c r="AK61" s="52">
        <v>13509933.690477045</v>
      </c>
      <c r="AL61" s="52">
        <v>13340581.052912425</v>
      </c>
      <c r="AM61" s="52">
        <v>13167415.652141243</v>
      </c>
      <c r="AN61" s="52">
        <v>13260889.846882815</v>
      </c>
      <c r="AO61" s="52">
        <v>13354364.04162439</v>
      </c>
      <c r="AP61" s="52">
        <v>13447838.236365963</v>
      </c>
      <c r="AQ61" s="52">
        <v>13541312.43110754</v>
      </c>
    </row>
    <row r="62" spans="1:43" ht="15.75" customHeight="1" x14ac:dyDescent="0.25">
      <c r="A62" s="51" t="s">
        <v>115</v>
      </c>
      <c r="B62" s="27"/>
      <c r="C62" s="51">
        <v>5840598.1503229411</v>
      </c>
      <c r="D62" s="51">
        <v>5956761.1948916763</v>
      </c>
      <c r="E62" s="51">
        <v>5928246.5258264914</v>
      </c>
      <c r="F62" s="51">
        <v>5772299.7293686792</v>
      </c>
      <c r="G62" s="51">
        <v>5705061.3517512465</v>
      </c>
      <c r="H62" s="51">
        <v>5632800.6502428753</v>
      </c>
      <c r="I62" s="51">
        <v>5555624.6712463871</v>
      </c>
      <c r="J62" s="51">
        <v>5552236.0600265013</v>
      </c>
      <c r="K62" s="51">
        <v>5546094.7819153424</v>
      </c>
      <c r="L62" s="51">
        <v>5537127.0695865136</v>
      </c>
      <c r="M62" s="51">
        <v>5525286.287412459</v>
      </c>
      <c r="N62" s="51">
        <v>5505877.1895794459</v>
      </c>
      <c r="O62" s="51">
        <v>5538509.8501821011</v>
      </c>
      <c r="P62" s="51">
        <v>5569665.5579427676</v>
      </c>
      <c r="Q62" s="51">
        <v>5599278.1161216609</v>
      </c>
      <c r="R62" s="51">
        <v>5627275.2115261303</v>
      </c>
      <c r="S62" s="51">
        <v>5653500.0350919869</v>
      </c>
      <c r="T62" s="51">
        <v>5703985.7449267022</v>
      </c>
      <c r="U62" s="51">
        <v>5753122.8583889594</v>
      </c>
      <c r="V62" s="51">
        <v>5800746.9164575543</v>
      </c>
      <c r="W62" s="51">
        <v>5846624.1895117797</v>
      </c>
      <c r="X62" s="51">
        <v>5897078.5310955327</v>
      </c>
      <c r="Y62" s="51">
        <v>5947148.2736513168</v>
      </c>
      <c r="Z62" s="51">
        <v>5996833.4171791309</v>
      </c>
      <c r="AA62" s="51">
        <v>6046133.9616789753</v>
      </c>
      <c r="AB62" s="51">
        <v>6095049.9071508506</v>
      </c>
      <c r="AC62" s="51">
        <v>6143581.2535947515</v>
      </c>
      <c r="AD62" s="51">
        <v>6137603.4870437756</v>
      </c>
      <c r="AE62" s="51">
        <v>6130087.3243809165</v>
      </c>
      <c r="AF62" s="51">
        <v>6121032.7656061789</v>
      </c>
      <c r="AG62" s="51">
        <v>6110439.8107195627</v>
      </c>
      <c r="AH62" s="51">
        <v>6080721.1993444199</v>
      </c>
      <c r="AI62" s="51">
        <v>6012109.178536633</v>
      </c>
      <c r="AJ62" s="51">
        <v>5941840.5546913855</v>
      </c>
      <c r="AK62" s="51">
        <v>5869915.3278086819</v>
      </c>
      <c r="AL62" s="51">
        <v>5796333.4978885166</v>
      </c>
      <c r="AM62" s="51">
        <v>5721095.0649308944</v>
      </c>
      <c r="AN62" s="51">
        <v>5761708.5587524716</v>
      </c>
      <c r="AO62" s="51">
        <v>5802322.0525740515</v>
      </c>
      <c r="AP62" s="51">
        <v>5842935.5463956315</v>
      </c>
      <c r="AQ62" s="51">
        <v>5883549.0402172115</v>
      </c>
    </row>
    <row r="63" spans="1:43" ht="15.75" customHeight="1" x14ac:dyDescent="0.25">
      <c r="A63" s="51" t="s">
        <v>10</v>
      </c>
      <c r="B63" s="27"/>
      <c r="C63" s="51">
        <v>2154584.2608033344</v>
      </c>
      <c r="D63" s="51">
        <v>2194636.674618159</v>
      </c>
      <c r="E63" s="51">
        <v>2192422.9579898594</v>
      </c>
      <c r="F63" s="51">
        <v>2134739.0280741379</v>
      </c>
      <c r="G63" s="51">
        <v>2109044.5996282352</v>
      </c>
      <c r="H63" s="51">
        <v>2081619.6295237769</v>
      </c>
      <c r="I63" s="51">
        <v>2052683.6955946086</v>
      </c>
      <c r="J63" s="51">
        <v>2051326.0544895066</v>
      </c>
      <c r="K63" s="51">
        <v>2049079.5818795746</v>
      </c>
      <c r="L63" s="51">
        <v>2045924.860991786</v>
      </c>
      <c r="M63" s="51">
        <v>2041837.7332369711</v>
      </c>
      <c r="N63" s="51">
        <v>2034904.0281127081</v>
      </c>
      <c r="O63" s="51">
        <v>2047179.1225597351</v>
      </c>
      <c r="P63" s="51">
        <v>2059071.7016022052</v>
      </c>
      <c r="Q63" s="51">
        <v>2070558.5634540776</v>
      </c>
      <c r="R63" s="51">
        <v>2081605.3659149143</v>
      </c>
      <c r="S63" s="51">
        <v>2091996.4503153788</v>
      </c>
      <c r="T63" s="51">
        <v>2111364.4361631386</v>
      </c>
      <c r="U63" s="51">
        <v>2130427.9589669956</v>
      </c>
      <c r="V63" s="51">
        <v>2149132.1945546712</v>
      </c>
      <c r="W63" s="51">
        <v>2167412.2832235694</v>
      </c>
      <c r="X63" s="51">
        <v>2186116.3004728328</v>
      </c>
      <c r="Y63" s="51">
        <v>2204677.7423434975</v>
      </c>
      <c r="Z63" s="51">
        <v>2223096.6088355649</v>
      </c>
      <c r="AA63" s="51">
        <v>2241372.8999490347</v>
      </c>
      <c r="AB63" s="51">
        <v>2259506.6156839067</v>
      </c>
      <c r="AC63" s="51">
        <v>2277497.756040182</v>
      </c>
      <c r="AD63" s="51">
        <v>2275281.7277426766</v>
      </c>
      <c r="AE63" s="51">
        <v>2272495.3979307814</v>
      </c>
      <c r="AF63" s="51">
        <v>2269138.7666044952</v>
      </c>
      <c r="AG63" s="51">
        <v>2265211.8337638192</v>
      </c>
      <c r="AH63" s="51">
        <v>2254194.7953418214</v>
      </c>
      <c r="AI63" s="51">
        <v>2228759.5130566424</v>
      </c>
      <c r="AJ63" s="51">
        <v>2202710.1085608625</v>
      </c>
      <c r="AK63" s="51">
        <v>2176046.5818544822</v>
      </c>
      <c r="AL63" s="51">
        <v>2148768.932937501</v>
      </c>
      <c r="AM63" s="51">
        <v>2120877.1618099189</v>
      </c>
      <c r="AN63" s="51">
        <v>2135933.0611665808</v>
      </c>
      <c r="AO63" s="51">
        <v>2150988.9605232435</v>
      </c>
      <c r="AP63" s="51">
        <v>2166044.8598799054</v>
      </c>
      <c r="AQ63" s="51">
        <v>2181100.7592365677</v>
      </c>
    </row>
    <row r="64" spans="1:43" ht="15.75" customHeight="1" x14ac:dyDescent="0.25">
      <c r="A64" s="51" t="s">
        <v>9</v>
      </c>
      <c r="B64" s="27"/>
      <c r="C64" s="51">
        <v>1346223.0896851765</v>
      </c>
      <c r="D64" s="51">
        <v>1391842.8052298205</v>
      </c>
      <c r="E64" s="51">
        <v>1388053.5193936981</v>
      </c>
      <c r="F64" s="51">
        <v>1351766.5218609434</v>
      </c>
      <c r="G64" s="51">
        <v>1356547.3213594859</v>
      </c>
      <c r="H64" s="51">
        <v>1359597.5050220951</v>
      </c>
      <c r="I64" s="51">
        <v>1360829.2267570223</v>
      </c>
      <c r="J64" s="51">
        <v>1379800.4337809752</v>
      </c>
      <c r="K64" s="51">
        <v>1398133.1141201339</v>
      </c>
      <c r="L64" s="51">
        <v>1415807.9727810568</v>
      </c>
      <c r="M64" s="51">
        <v>1432806.5648192442</v>
      </c>
      <c r="N64" s="51">
        <v>1446851.4207986293</v>
      </c>
      <c r="O64" s="51">
        <v>1475014.5125915385</v>
      </c>
      <c r="P64" s="51">
        <v>1503379.5533304031</v>
      </c>
      <c r="Q64" s="51">
        <v>1531995.9321968807</v>
      </c>
      <c r="R64" s="51">
        <v>1560912.2555828148</v>
      </c>
      <c r="S64" s="51">
        <v>1590244.3061685751</v>
      </c>
      <c r="T64" s="51">
        <v>1627553.342799393</v>
      </c>
      <c r="U64" s="51">
        <v>1665814.5385638981</v>
      </c>
      <c r="V64" s="51">
        <v>1705168.0385511029</v>
      </c>
      <c r="W64" s="51">
        <v>1745803.8807303195</v>
      </c>
      <c r="X64" s="51">
        <v>1760869.5635040849</v>
      </c>
      <c r="Y64" s="51">
        <v>1775820.4048832627</v>
      </c>
      <c r="Z64" s="51">
        <v>1790656.404867853</v>
      </c>
      <c r="AA64" s="51">
        <v>1805377.5634578548</v>
      </c>
      <c r="AB64" s="51">
        <v>1819983.8806532694</v>
      </c>
      <c r="AC64" s="51">
        <v>1834475.3564540951</v>
      </c>
      <c r="AD64" s="51">
        <v>1832690.3934216637</v>
      </c>
      <c r="AE64" s="51">
        <v>1830446.0648108805</v>
      </c>
      <c r="AF64" s="51">
        <v>1827742.3706217462</v>
      </c>
      <c r="AG64" s="51">
        <v>1824579.3108542594</v>
      </c>
      <c r="AH64" s="51">
        <v>1815705.3238513474</v>
      </c>
      <c r="AI64" s="51">
        <v>1795217.7521675262</v>
      </c>
      <c r="AJ64" s="51">
        <v>1774235.5182790074</v>
      </c>
      <c r="AK64" s="51">
        <v>1752758.6221857902</v>
      </c>
      <c r="AL64" s="51">
        <v>1730787.0638878741</v>
      </c>
      <c r="AM64" s="51">
        <v>1708320.8433852606</v>
      </c>
      <c r="AN64" s="51">
        <v>1720448.0458230234</v>
      </c>
      <c r="AO64" s="51">
        <v>1732575.2482607861</v>
      </c>
      <c r="AP64" s="51">
        <v>1744702.4506985492</v>
      </c>
      <c r="AQ64" s="51">
        <v>1756829.6531363116</v>
      </c>
    </row>
    <row r="65" spans="1:43" ht="15.75" customHeight="1" x14ac:dyDescent="0.25">
      <c r="A65" s="51" t="s">
        <v>114</v>
      </c>
      <c r="B65" s="27"/>
      <c r="C65" s="51">
        <v>697158.30098357634</v>
      </c>
      <c r="D65" s="51">
        <v>714857.5525076855</v>
      </c>
      <c r="E65" s="51">
        <v>717327.33542984456</v>
      </c>
      <c r="F65" s="51">
        <v>698613.2205579516</v>
      </c>
      <c r="G65" s="51">
        <v>704332.1323071951</v>
      </c>
      <c r="H65" s="51">
        <v>708842.31936310173</v>
      </c>
      <c r="I65" s="51">
        <v>712051.26421531662</v>
      </c>
      <c r="J65" s="51">
        <v>724199.18396059272</v>
      </c>
      <c r="K65" s="51">
        <v>735739.53778325685</v>
      </c>
      <c r="L65" s="51">
        <v>746689.35769934393</v>
      </c>
      <c r="M65" s="51">
        <v>757057.89774856204</v>
      </c>
      <c r="N65" s="51">
        <v>765589.69782817026</v>
      </c>
      <c r="O65" s="51">
        <v>781425.45152306114</v>
      </c>
      <c r="P65" s="51">
        <v>797235.13159436767</v>
      </c>
      <c r="Q65" s="51">
        <v>813065.35368363769</v>
      </c>
      <c r="R65" s="51">
        <v>828960.6309209211</v>
      </c>
      <c r="S65" s="51">
        <v>845008.69170156738</v>
      </c>
      <c r="T65" s="51">
        <v>865251.61820460914</v>
      </c>
      <c r="U65" s="51">
        <v>885976.57214533538</v>
      </c>
      <c r="V65" s="51">
        <v>907286.19448756205</v>
      </c>
      <c r="W65" s="51">
        <v>929301.13608774671</v>
      </c>
      <c r="X65" s="51">
        <v>937320.68299798807</v>
      </c>
      <c r="Y65" s="51">
        <v>945279.09919381258</v>
      </c>
      <c r="Z65" s="51">
        <v>953176.38467522047</v>
      </c>
      <c r="AA65" s="51">
        <v>961012.53944221186</v>
      </c>
      <c r="AB65" s="51">
        <v>968787.56349478662</v>
      </c>
      <c r="AC65" s="51">
        <v>976501.45683294442</v>
      </c>
      <c r="AD65" s="51">
        <v>975551.3110621497</v>
      </c>
      <c r="AE65" s="51">
        <v>974356.64243368781</v>
      </c>
      <c r="AF65" s="51">
        <v>972917.45094755979</v>
      </c>
      <c r="AG65" s="51">
        <v>971233.73660376517</v>
      </c>
      <c r="AH65" s="51">
        <v>966510.06386225123</v>
      </c>
      <c r="AI65" s="51">
        <v>955604.41526586423</v>
      </c>
      <c r="AJ65" s="51">
        <v>944435.45522087743</v>
      </c>
      <c r="AK65" s="51">
        <v>933003.18372729141</v>
      </c>
      <c r="AL65" s="51">
        <v>921307.60078510572</v>
      </c>
      <c r="AM65" s="51">
        <v>909348.70639432059</v>
      </c>
      <c r="AN65" s="51">
        <v>915804.08384385647</v>
      </c>
      <c r="AO65" s="51">
        <v>922259.46129339258</v>
      </c>
      <c r="AP65" s="51">
        <v>928714.83874292846</v>
      </c>
      <c r="AQ65" s="51">
        <v>935170.21619246481</v>
      </c>
    </row>
    <row r="66" spans="1:43" ht="15.75" customHeight="1" x14ac:dyDescent="0.25">
      <c r="A66" s="51" t="s">
        <v>8</v>
      </c>
      <c r="B66" s="27"/>
      <c r="C66" s="51">
        <v>2766177.0272358349</v>
      </c>
      <c r="D66" s="51">
        <v>2843030.0688010016</v>
      </c>
      <c r="E66" s="51">
        <v>2847503.5626290287</v>
      </c>
      <c r="F66" s="51">
        <v>2772607.7025220562</v>
      </c>
      <c r="G66" s="51">
        <v>2740517.615680499</v>
      </c>
      <c r="H66" s="51">
        <v>2705398.2677431572</v>
      </c>
      <c r="I66" s="51">
        <v>2667153.9482816099</v>
      </c>
      <c r="J66" s="51">
        <v>2663620.3497661348</v>
      </c>
      <c r="K66" s="51">
        <v>2658342.3902722406</v>
      </c>
      <c r="L66" s="51">
        <v>2651386.5772002153</v>
      </c>
      <c r="M66" s="51">
        <v>2642809.3529456649</v>
      </c>
      <c r="N66" s="51">
        <v>2630790.6740186322</v>
      </c>
      <c r="O66" s="51">
        <v>2643661.662639251</v>
      </c>
      <c r="P66" s="51">
        <v>2655667.1391778151</v>
      </c>
      <c r="Q66" s="51">
        <v>2666796.1937367087</v>
      </c>
      <c r="R66" s="51">
        <v>2677054.0125858993</v>
      </c>
      <c r="S66" s="51">
        <v>2686561.6933114971</v>
      </c>
      <c r="T66" s="51">
        <v>2707722.3454321381</v>
      </c>
      <c r="U66" s="51">
        <v>2728227.9373248722</v>
      </c>
      <c r="V66" s="51">
        <v>2748053.3171579479</v>
      </c>
      <c r="W66" s="51">
        <v>2767186.3622710397</v>
      </c>
      <c r="X66" s="51">
        <v>2791066.2220708854</v>
      </c>
      <c r="Y66" s="51">
        <v>2814764.0525234276</v>
      </c>
      <c r="Z66" s="51">
        <v>2838279.853628668</v>
      </c>
      <c r="AA66" s="51">
        <v>2861613.625386606</v>
      </c>
      <c r="AB66" s="51">
        <v>2884765.3677972406</v>
      </c>
      <c r="AC66" s="51">
        <v>2907735.0808605729</v>
      </c>
      <c r="AD66" s="51">
        <v>2904905.8252866673</v>
      </c>
      <c r="AE66" s="51">
        <v>2901348.4523235513</v>
      </c>
      <c r="AF66" s="51">
        <v>2897062.9619712238</v>
      </c>
      <c r="AG66" s="51">
        <v>2892049.3542296859</v>
      </c>
      <c r="AH66" s="51">
        <v>2877983.6415316728</v>
      </c>
      <c r="AI66" s="51">
        <v>2845509.8169599213</v>
      </c>
      <c r="AJ66" s="51">
        <v>2812251.928082963</v>
      </c>
      <c r="AK66" s="51">
        <v>2778209.9749007989</v>
      </c>
      <c r="AL66" s="51">
        <v>2743383.9574134266</v>
      </c>
      <c r="AM66" s="51">
        <v>2707773.8756208485</v>
      </c>
      <c r="AN66" s="51">
        <v>2726996.097296882</v>
      </c>
      <c r="AO66" s="51">
        <v>2746218.3189729154</v>
      </c>
      <c r="AP66" s="51">
        <v>2765440.5406489484</v>
      </c>
      <c r="AQ66" s="51">
        <v>2784662.7623249823</v>
      </c>
    </row>
    <row r="67" spans="1:43" ht="15.75" customHeight="1" x14ac:dyDescent="0.2"/>
    <row r="68" spans="1:43" ht="15.75" customHeight="1" x14ac:dyDescent="0.2"/>
    <row r="69" spans="1:43" ht="15.75" customHeight="1" x14ac:dyDescent="0.2"/>
    <row r="70" spans="1:43" ht="15.75" customHeight="1" x14ac:dyDescent="0.2"/>
    <row r="71" spans="1:43" ht="15.75" customHeight="1" x14ac:dyDescent="0.2"/>
    <row r="72" spans="1:43" ht="15.75" customHeight="1" x14ac:dyDescent="0.2"/>
    <row r="73" spans="1:43" ht="15.75" customHeight="1" x14ac:dyDescent="0.2"/>
    <row r="74" spans="1:43" ht="15.75" customHeight="1" x14ac:dyDescent="0.2"/>
    <row r="75" spans="1:43" ht="15.75" customHeight="1" x14ac:dyDescent="0.2"/>
    <row r="76" spans="1:43" ht="15.75" customHeight="1" x14ac:dyDescent="0.2"/>
    <row r="77" spans="1:43" ht="15.75" customHeight="1" x14ac:dyDescent="0.2"/>
    <row r="78" spans="1:43" ht="15.75" customHeight="1" x14ac:dyDescent="0.2"/>
    <row r="79" spans="1:43" ht="15.75" customHeight="1" x14ac:dyDescent="0.2"/>
    <row r="80" spans="1:43"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95"/>
  <sheetViews>
    <sheetView topLeftCell="R15" workbookViewId="0">
      <selection activeCell="P48" sqref="P48"/>
    </sheetView>
  </sheetViews>
  <sheetFormatPr baseColWidth="10" defaultColWidth="14" defaultRowHeight="15" customHeight="1" x14ac:dyDescent="0.2"/>
  <cols>
    <col min="1" max="1" width="38.28515625" style="17" customWidth="1"/>
    <col min="2" max="2" width="11" style="17" customWidth="1"/>
    <col min="3" max="43" width="10.42578125" style="17" customWidth="1"/>
    <col min="44" max="16384" width="14" style="17"/>
  </cols>
  <sheetData>
    <row r="1" spans="1:5" ht="14.25" x14ac:dyDescent="0.2">
      <c r="A1" s="146" t="s">
        <v>93</v>
      </c>
      <c r="B1" s="145"/>
      <c r="C1" s="145"/>
      <c r="D1" s="145"/>
      <c r="E1" s="145"/>
    </row>
    <row r="2" spans="1:5" x14ac:dyDescent="0.2">
      <c r="A2" s="41" t="s">
        <v>137</v>
      </c>
      <c r="B2" s="41"/>
      <c r="C2" s="41"/>
      <c r="D2" s="41"/>
      <c r="E2" s="41"/>
    </row>
    <row r="3" spans="1:5" x14ac:dyDescent="0.2">
      <c r="A3" s="41" t="s">
        <v>136</v>
      </c>
      <c r="B3" s="41"/>
      <c r="C3" s="41"/>
      <c r="D3" s="41"/>
      <c r="E3" s="41"/>
    </row>
    <row r="4" spans="1:5" x14ac:dyDescent="0.2">
      <c r="A4" s="41" t="s">
        <v>135</v>
      </c>
      <c r="B4" s="41"/>
      <c r="C4" s="41"/>
      <c r="D4" s="41"/>
      <c r="E4" s="41"/>
    </row>
    <row r="5" spans="1:5" x14ac:dyDescent="0.2">
      <c r="A5" s="41">
        <v>3412128.22</v>
      </c>
      <c r="B5" s="42" t="s">
        <v>134</v>
      </c>
      <c r="C5" s="41"/>
      <c r="D5" s="41"/>
      <c r="E5" s="41"/>
    </row>
    <row r="6" spans="1:5" x14ac:dyDescent="0.25">
      <c r="A6" s="60">
        <v>39683051.200879499</v>
      </c>
      <c r="B6" s="27" t="s">
        <v>133</v>
      </c>
      <c r="C6" s="29"/>
      <c r="D6" s="41"/>
      <c r="E6" s="41"/>
    </row>
    <row r="7" spans="1:5" x14ac:dyDescent="0.2">
      <c r="A7" s="56"/>
      <c r="B7" s="41"/>
      <c r="C7" s="41"/>
      <c r="D7" s="41"/>
      <c r="E7" s="41"/>
    </row>
    <row r="8" spans="1:5" x14ac:dyDescent="0.2">
      <c r="A8" s="29" t="s">
        <v>42</v>
      </c>
      <c r="B8" s="41"/>
      <c r="C8" s="41"/>
      <c r="D8" s="41"/>
      <c r="E8" s="41"/>
    </row>
    <row r="9" spans="1:5" x14ac:dyDescent="0.2">
      <c r="A9" s="29"/>
      <c r="B9" s="41"/>
      <c r="C9" s="41"/>
      <c r="D9" s="41"/>
      <c r="E9" s="41"/>
    </row>
    <row r="10" spans="1:5" x14ac:dyDescent="0.2">
      <c r="A10" s="29"/>
      <c r="B10" s="41"/>
      <c r="C10" s="41"/>
      <c r="D10" s="41"/>
      <c r="E10" s="41"/>
    </row>
    <row r="11" spans="1:5" x14ac:dyDescent="0.2">
      <c r="A11" s="29"/>
      <c r="B11" s="41"/>
      <c r="C11" s="41"/>
      <c r="D11" s="41"/>
      <c r="E11" s="41"/>
    </row>
    <row r="12" spans="1:5" x14ac:dyDescent="0.2">
      <c r="A12" s="29"/>
      <c r="B12" s="41"/>
      <c r="C12" s="41"/>
      <c r="D12" s="41"/>
      <c r="E12" s="41"/>
    </row>
    <row r="13" spans="1:5" x14ac:dyDescent="0.2">
      <c r="A13" s="29"/>
      <c r="B13" s="41"/>
      <c r="C13" s="41"/>
      <c r="D13" s="41"/>
      <c r="E13" s="41"/>
    </row>
    <row r="14" spans="1:5" x14ac:dyDescent="0.2">
      <c r="A14" s="29"/>
      <c r="B14" s="41"/>
      <c r="C14" s="41"/>
      <c r="D14" s="41"/>
      <c r="E14" s="41"/>
    </row>
    <row r="15" spans="1:5" x14ac:dyDescent="0.2">
      <c r="A15" s="29"/>
      <c r="B15" s="41"/>
      <c r="C15" s="41"/>
      <c r="D15" s="41"/>
      <c r="E15" s="41"/>
    </row>
    <row r="16" spans="1:5" x14ac:dyDescent="0.2">
      <c r="A16" s="29"/>
      <c r="B16" s="41"/>
      <c r="C16" s="41"/>
      <c r="D16" s="41"/>
      <c r="E16" s="41"/>
    </row>
    <row r="17" spans="1:43" x14ac:dyDescent="0.2">
      <c r="A17" s="29"/>
      <c r="B17" s="41"/>
      <c r="C17" s="41"/>
      <c r="D17" s="41"/>
      <c r="E17" s="41"/>
    </row>
    <row r="18" spans="1:43" x14ac:dyDescent="0.2">
      <c r="A18" s="29"/>
      <c r="B18" s="41"/>
      <c r="C18" s="41"/>
      <c r="D18" s="41"/>
      <c r="E18" s="41"/>
    </row>
    <row r="19" spans="1:43" x14ac:dyDescent="0.2">
      <c r="A19" s="29"/>
      <c r="B19" s="41"/>
      <c r="C19" s="41"/>
      <c r="D19" s="41"/>
      <c r="E19" s="41"/>
    </row>
    <row r="20" spans="1:43" x14ac:dyDescent="0.2">
      <c r="A20" s="29"/>
      <c r="B20" s="41"/>
      <c r="C20" s="41"/>
      <c r="D20" s="41"/>
      <c r="E20" s="41"/>
    </row>
    <row r="21" spans="1:43" ht="15.75" customHeight="1" x14ac:dyDescent="0.2">
      <c r="A21" s="29"/>
      <c r="B21" s="41"/>
      <c r="C21" s="41"/>
      <c r="D21" s="41"/>
      <c r="E21" s="41"/>
    </row>
    <row r="22" spans="1:43" ht="15.75" customHeight="1" x14ac:dyDescent="0.2">
      <c r="A22" s="29"/>
      <c r="B22" s="41"/>
      <c r="C22" s="41"/>
      <c r="D22" s="41"/>
      <c r="E22" s="41"/>
    </row>
    <row r="23" spans="1:43" ht="15.75" customHeight="1" x14ac:dyDescent="0.2">
      <c r="A23" s="29"/>
      <c r="B23" s="41"/>
      <c r="C23" s="41"/>
      <c r="D23" s="41"/>
      <c r="E23" s="41"/>
    </row>
    <row r="24" spans="1:43" ht="15.75" customHeight="1" x14ac:dyDescent="0.2">
      <c r="A24" s="29"/>
      <c r="B24" s="41"/>
      <c r="C24" s="41"/>
      <c r="D24" s="41"/>
      <c r="E24" s="41"/>
    </row>
    <row r="25" spans="1:43" ht="15.75" customHeight="1" x14ac:dyDescent="0.2">
      <c r="A25" s="29"/>
      <c r="B25" s="41"/>
      <c r="C25" s="41"/>
      <c r="D25" s="41"/>
      <c r="E25" s="41"/>
    </row>
    <row r="26" spans="1:43" ht="15.75" customHeight="1" x14ac:dyDescent="0.2">
      <c r="A26" s="29"/>
      <c r="B26" s="41"/>
      <c r="C26" s="41"/>
      <c r="D26" s="41"/>
      <c r="E26" s="41"/>
    </row>
    <row r="27" spans="1:43" ht="15.75" customHeight="1" x14ac:dyDescent="0.2">
      <c r="A27" s="56"/>
      <c r="B27" s="41"/>
      <c r="C27" s="41"/>
      <c r="D27" s="41"/>
      <c r="E27" s="41"/>
    </row>
    <row r="28" spans="1:43" ht="15.75" customHeight="1" x14ac:dyDescent="0.2">
      <c r="A28" s="56"/>
      <c r="B28" s="41"/>
      <c r="C28" s="41"/>
      <c r="D28" s="41"/>
      <c r="E28" s="41"/>
    </row>
    <row r="29" spans="1:43" ht="15.75" customHeight="1" x14ac:dyDescent="0.25">
      <c r="A29" s="27" t="s">
        <v>90</v>
      </c>
    </row>
    <row r="30" spans="1:43" ht="15.75" customHeight="1" x14ac:dyDescent="0.25">
      <c r="A30" s="59" t="s">
        <v>132</v>
      </c>
      <c r="B30" s="27"/>
      <c r="C30" s="27">
        <v>2010</v>
      </c>
      <c r="D30" s="27">
        <v>2011</v>
      </c>
      <c r="E30" s="27">
        <v>2012</v>
      </c>
      <c r="F30" s="27">
        <v>2013</v>
      </c>
      <c r="G30" s="27">
        <v>2014</v>
      </c>
      <c r="H30" s="27">
        <v>2015</v>
      </c>
      <c r="I30" s="27">
        <v>2016</v>
      </c>
      <c r="J30" s="27">
        <v>2017</v>
      </c>
      <c r="K30" s="27">
        <v>2018</v>
      </c>
      <c r="L30" s="27">
        <v>2019</v>
      </c>
      <c r="M30" s="27">
        <v>2020</v>
      </c>
      <c r="N30" s="27">
        <v>2021</v>
      </c>
      <c r="O30" s="27">
        <v>2022</v>
      </c>
      <c r="P30" s="27">
        <v>2023</v>
      </c>
      <c r="Q30" s="27">
        <v>2024</v>
      </c>
      <c r="R30" s="27">
        <v>2025</v>
      </c>
      <c r="S30" s="27">
        <v>2026</v>
      </c>
      <c r="T30" s="27">
        <v>2027</v>
      </c>
      <c r="U30" s="27">
        <v>2028</v>
      </c>
      <c r="V30" s="27">
        <v>2029</v>
      </c>
      <c r="W30" s="27">
        <v>2030</v>
      </c>
      <c r="X30" s="27">
        <v>2031</v>
      </c>
      <c r="Y30" s="27">
        <v>2032</v>
      </c>
      <c r="Z30" s="27">
        <v>2033</v>
      </c>
      <c r="AA30" s="27">
        <v>2034</v>
      </c>
      <c r="AB30" s="27">
        <v>2035</v>
      </c>
      <c r="AC30" s="27">
        <v>2036</v>
      </c>
      <c r="AD30" s="27">
        <v>2037</v>
      </c>
      <c r="AE30" s="27">
        <v>2038</v>
      </c>
      <c r="AF30" s="27">
        <v>2039</v>
      </c>
      <c r="AG30" s="27">
        <v>2040</v>
      </c>
      <c r="AH30" s="27">
        <v>2041</v>
      </c>
      <c r="AI30" s="27">
        <v>2042</v>
      </c>
      <c r="AJ30" s="27">
        <v>2043</v>
      </c>
      <c r="AK30" s="27">
        <v>2044</v>
      </c>
      <c r="AL30" s="27">
        <v>2045</v>
      </c>
      <c r="AM30" s="27">
        <v>2046</v>
      </c>
      <c r="AN30" s="27">
        <v>2047</v>
      </c>
      <c r="AO30" s="27">
        <v>2048</v>
      </c>
      <c r="AP30" s="27">
        <v>2049</v>
      </c>
      <c r="AQ30" s="27">
        <v>2050</v>
      </c>
    </row>
    <row r="31" spans="1:43" ht="15.75" customHeight="1" x14ac:dyDescent="0.25">
      <c r="A31" s="52" t="s">
        <v>128</v>
      </c>
      <c r="B31" s="53" t="s">
        <v>116</v>
      </c>
      <c r="C31" s="52">
        <v>598171.78200436838</v>
      </c>
      <c r="D31" s="52">
        <v>603510.64624971012</v>
      </c>
      <c r="E31" s="52">
        <v>608897.16147473303</v>
      </c>
      <c r="F31" s="52">
        <v>614331.75297885679</v>
      </c>
      <c r="G31" s="52">
        <v>619814.84985742706</v>
      </c>
      <c r="H31" s="52">
        <v>625346.88503559516</v>
      </c>
      <c r="I31" s="52">
        <v>633693.67611433589</v>
      </c>
      <c r="J31" s="52">
        <v>642151.87563370273</v>
      </c>
      <c r="K31" s="52">
        <v>650722.97061314096</v>
      </c>
      <c r="L31" s="52">
        <v>659408.46792002569</v>
      </c>
      <c r="M31" s="52">
        <v>668209.89453457959</v>
      </c>
      <c r="N31" s="52">
        <v>680190.90412788303</v>
      </c>
      <c r="O31" s="52">
        <v>692386.73333407892</v>
      </c>
      <c r="P31" s="52">
        <v>704801.23387081444</v>
      </c>
      <c r="Q31" s="52">
        <v>717438.32651707029</v>
      </c>
      <c r="R31" s="52">
        <v>730302.00235143013</v>
      </c>
      <c r="S31" s="52">
        <v>743163.51225651626</v>
      </c>
      <c r="T31" s="52">
        <v>756251.52905396465</v>
      </c>
      <c r="U31" s="52">
        <v>769570.04180669773</v>
      </c>
      <c r="V31" s="52">
        <v>783123.10982990626</v>
      </c>
      <c r="W31" s="52">
        <v>796914.86392827728</v>
      </c>
      <c r="X31" s="52">
        <v>809849.47696223599</v>
      </c>
      <c r="Y31" s="52">
        <v>822994.02988050482</v>
      </c>
      <c r="Z31" s="52">
        <v>836351.93018780858</v>
      </c>
      <c r="AA31" s="52">
        <v>849926.64069560159</v>
      </c>
      <c r="AB31" s="52">
        <v>863721.68041974388</v>
      </c>
      <c r="AC31" s="52">
        <v>876419.9479278645</v>
      </c>
      <c r="AD31" s="52">
        <v>889304.90288561489</v>
      </c>
      <c r="AE31" s="52">
        <v>902379.28993543016</v>
      </c>
      <c r="AF31" s="52">
        <v>915645.89407094219</v>
      </c>
      <c r="AG31" s="52">
        <v>929107.54123021534</v>
      </c>
      <c r="AH31" s="52">
        <v>941388.190911724</v>
      </c>
      <c r="AI31" s="52">
        <v>953831.16233738733</v>
      </c>
      <c r="AJ31" s="52">
        <v>966438.60102469113</v>
      </c>
      <c r="AK31" s="52">
        <v>901569.32700617681</v>
      </c>
      <c r="AL31" s="52">
        <v>992155.60442285764</v>
      </c>
      <c r="AM31" s="52">
        <v>1003816.4092155168</v>
      </c>
      <c r="AN31" s="52">
        <v>1015614.2634465973</v>
      </c>
      <c r="AO31" s="52">
        <v>1027550.7778581451</v>
      </c>
      <c r="AP31" s="52">
        <v>1039627.5821232575</v>
      </c>
      <c r="AQ31" s="52">
        <v>1051846.32506858</v>
      </c>
    </row>
    <row r="32" spans="1:43" ht="15.75" customHeight="1" x14ac:dyDescent="0.25">
      <c r="A32" s="51" t="s">
        <v>115</v>
      </c>
      <c r="B32" s="51"/>
      <c r="C32" s="51">
        <v>329963.18523520662</v>
      </c>
      <c r="D32" s="51">
        <v>332908.2065567213</v>
      </c>
      <c r="E32" s="51">
        <v>335879.51308510837</v>
      </c>
      <c r="F32" s="51">
        <v>338877.33942379674</v>
      </c>
      <c r="G32" s="51">
        <v>341901.92227012204</v>
      </c>
      <c r="H32" s="51">
        <v>344953.50043401518</v>
      </c>
      <c r="I32" s="51">
        <v>349557.75268009317</v>
      </c>
      <c r="J32" s="51">
        <v>354223.45998813998</v>
      </c>
      <c r="K32" s="51">
        <v>358951.44262699387</v>
      </c>
      <c r="L32" s="51">
        <v>363742.53181399696</v>
      </c>
      <c r="M32" s="51">
        <v>368597.56986112928</v>
      </c>
      <c r="N32" s="51">
        <v>375206.52770011855</v>
      </c>
      <c r="O32" s="51">
        <v>381933.98421432695</v>
      </c>
      <c r="P32" s="51">
        <v>388782.06408609787</v>
      </c>
      <c r="Q32" s="51">
        <v>395752.93009334878</v>
      </c>
      <c r="R32" s="51">
        <v>402848.78379262536</v>
      </c>
      <c r="S32" s="51">
        <v>409943.44272320217</v>
      </c>
      <c r="T32" s="51">
        <v>417163.04725959006</v>
      </c>
      <c r="U32" s="51">
        <v>424509.79784645647</v>
      </c>
      <c r="V32" s="51">
        <v>431985.93368098605</v>
      </c>
      <c r="W32" s="51">
        <v>439593.73339535983</v>
      </c>
      <c r="X32" s="51">
        <v>446728.7174331703</v>
      </c>
      <c r="Y32" s="51">
        <v>453979.50839303713</v>
      </c>
      <c r="Z32" s="51">
        <v>461347.98592081881</v>
      </c>
      <c r="AA32" s="51">
        <v>468836.06017064117</v>
      </c>
      <c r="AB32" s="51">
        <v>476445.67230007274</v>
      </c>
      <c r="AC32" s="51">
        <v>483450.2835505539</v>
      </c>
      <c r="AD32" s="51">
        <v>490557.87522802368</v>
      </c>
      <c r="AE32" s="51">
        <v>497769.96133061335</v>
      </c>
      <c r="AF32" s="51">
        <v>505088.07811495895</v>
      </c>
      <c r="AG32" s="51">
        <v>512513.7844234418</v>
      </c>
      <c r="AH32" s="51">
        <v>519288.02956100117</v>
      </c>
      <c r="AI32" s="51">
        <v>526151.81452866539</v>
      </c>
      <c r="AJ32" s="51">
        <v>533106.32283559511</v>
      </c>
      <c r="AK32" s="51">
        <v>540152.75363420043</v>
      </c>
      <c r="AL32" s="51">
        <v>547292.32192690915</v>
      </c>
      <c r="AM32" s="51">
        <v>553724.64857210638</v>
      </c>
      <c r="AN32" s="51">
        <v>560232.57435219525</v>
      </c>
      <c r="AO32" s="51">
        <v>566816.98778380628</v>
      </c>
      <c r="AP32" s="51">
        <v>573478.7878263056</v>
      </c>
      <c r="AQ32" s="51">
        <v>580218.88400452922</v>
      </c>
    </row>
    <row r="33" spans="1:43" ht="15.75" customHeight="1" x14ac:dyDescent="0.25">
      <c r="A33" s="51" t="s">
        <v>10</v>
      </c>
      <c r="B33" s="51"/>
      <c r="C33" s="51">
        <v>101459.04194195679</v>
      </c>
      <c r="D33" s="51">
        <v>102364.5946070716</v>
      </c>
      <c r="E33" s="51">
        <v>103278.22960387025</v>
      </c>
      <c r="F33" s="51">
        <v>104200.01906960981</v>
      </c>
      <c r="G33" s="51">
        <v>105130.0357853943</v>
      </c>
      <c r="H33" s="51">
        <v>106068.35318192111</v>
      </c>
      <c r="I33" s="51">
        <v>107484.09603642528</v>
      </c>
      <c r="J33" s="51">
        <v>108918.73545875531</v>
      </c>
      <c r="K33" s="51">
        <v>110372.5236700504</v>
      </c>
      <c r="L33" s="51">
        <v>111845.71625796077</v>
      </c>
      <c r="M33" s="51">
        <v>113338.57222158187</v>
      </c>
      <c r="N33" s="51">
        <v>115370.73387046601</v>
      </c>
      <c r="O33" s="51">
        <v>117439.33219652233</v>
      </c>
      <c r="P33" s="51">
        <v>119545.02050970976</v>
      </c>
      <c r="Q33" s="51">
        <v>121688.46383384084</v>
      </c>
      <c r="R33" s="51">
        <v>123870.33911661124</v>
      </c>
      <c r="S33" s="51">
        <v>126051.84702479857</v>
      </c>
      <c r="T33" s="51">
        <v>128271.77395070568</v>
      </c>
      <c r="U33" s="51">
        <v>130530.7965001414</v>
      </c>
      <c r="V33" s="51">
        <v>132829.60319476895</v>
      </c>
      <c r="W33" s="51">
        <v>135168.89468195845</v>
      </c>
      <c r="X33" s="51">
        <v>137362.8019938647</v>
      </c>
      <c r="Y33" s="51">
        <v>139592.31830667728</v>
      </c>
      <c r="Z33" s="51">
        <v>141858.02158507987</v>
      </c>
      <c r="AA33" s="51">
        <v>144160.49917461962</v>
      </c>
      <c r="AB33" s="51">
        <v>146500.34795396653</v>
      </c>
      <c r="AC33" s="51">
        <v>148654.16746611326</v>
      </c>
      <c r="AD33" s="51">
        <v>150839.65201220487</v>
      </c>
      <c r="AE33" s="51">
        <v>153057.26712538803</v>
      </c>
      <c r="AF33" s="51">
        <v>155307.48518298677</v>
      </c>
      <c r="AG33" s="51">
        <v>157590.78550712435</v>
      </c>
      <c r="AH33" s="51">
        <v>159673.77067726324</v>
      </c>
      <c r="AI33" s="51">
        <v>161784.28808670823</v>
      </c>
      <c r="AJ33" s="51">
        <v>163922.7016478923</v>
      </c>
      <c r="AK33" s="51">
        <v>166089.38008332803</v>
      </c>
      <c r="AL33" s="51">
        <v>168284.69698918538</v>
      </c>
      <c r="AM33" s="51">
        <v>170262.54702846849</v>
      </c>
      <c r="AN33" s="51">
        <v>172263.64273921121</v>
      </c>
      <c r="AO33" s="51">
        <v>174288.25732778964</v>
      </c>
      <c r="AP33" s="51">
        <v>176336.66721157436</v>
      </c>
      <c r="AQ33" s="51">
        <v>178409.15205666923</v>
      </c>
    </row>
    <row r="34" spans="1:43" ht="15.75" customHeight="1" x14ac:dyDescent="0.25">
      <c r="A34" s="51" t="s">
        <v>9</v>
      </c>
      <c r="B34" s="51"/>
      <c r="C34" s="51">
        <v>47441.112731253699</v>
      </c>
      <c r="D34" s="51">
        <v>47864.539024736507</v>
      </c>
      <c r="E34" s="51">
        <v>48291.744526077018</v>
      </c>
      <c r="F34" s="51">
        <v>48722.762965849506</v>
      </c>
      <c r="G34" s="51">
        <v>49157.628375683787</v>
      </c>
      <c r="H34" s="51">
        <v>49596.375090952315</v>
      </c>
      <c r="I34" s="51">
        <v>50258.360608196039</v>
      </c>
      <c r="J34" s="51">
        <v>50929.181949111087</v>
      </c>
      <c r="K34" s="51">
        <v>51608.957049479912</v>
      </c>
      <c r="L34" s="51">
        <v>52297.805419227829</v>
      </c>
      <c r="M34" s="51">
        <v>52995.848163433817</v>
      </c>
      <c r="N34" s="51">
        <v>53946.064211482008</v>
      </c>
      <c r="O34" s="51">
        <v>54913.317642065987</v>
      </c>
      <c r="P34" s="51">
        <v>55897.913935612276</v>
      </c>
      <c r="Q34" s="51">
        <v>56900.164049814317</v>
      </c>
      <c r="R34" s="51">
        <v>57920.38451783987</v>
      </c>
      <c r="S34" s="51">
        <v>58940.433205621106</v>
      </c>
      <c r="T34" s="51">
        <v>59978.446196196717</v>
      </c>
      <c r="U34" s="51">
        <v>61034.739862871931</v>
      </c>
      <c r="V34" s="51">
        <v>62109.636150672231</v>
      </c>
      <c r="W34" s="51">
        <v>63203.462674467999</v>
      </c>
      <c r="X34" s="51">
        <v>64229.309184684513</v>
      </c>
      <c r="Y34" s="51">
        <v>65271.806065276185</v>
      </c>
      <c r="Z34" s="51">
        <v>66331.223566061977</v>
      </c>
      <c r="AA34" s="51">
        <v>67407.836323247582</v>
      </c>
      <c r="AB34" s="51">
        <v>68501.923430620314</v>
      </c>
      <c r="AC34" s="51">
        <v>69509.025334233607</v>
      </c>
      <c r="AD34" s="51">
        <v>70530.933453402133</v>
      </c>
      <c r="AE34" s="51">
        <v>71567.865466216157</v>
      </c>
      <c r="AF34" s="51">
        <v>72620.04225102668</v>
      </c>
      <c r="AG34" s="51">
        <v>73687.687933495166</v>
      </c>
      <c r="AH34" s="51">
        <v>74661.66849138985</v>
      </c>
      <c r="AI34" s="51">
        <v>75648.522816310768</v>
      </c>
      <c r="AJ34" s="51">
        <v>76648.421069639575</v>
      </c>
      <c r="AK34" s="51">
        <v>18.18181818181818</v>
      </c>
      <c r="AL34" s="51">
        <v>78688.041282472579</v>
      </c>
      <c r="AM34" s="51">
        <v>79612.861829593705</v>
      </c>
      <c r="AN34" s="51">
        <v>80548.551792580794</v>
      </c>
      <c r="AO34" s="51">
        <v>81495.238919678231</v>
      </c>
      <c r="AP34" s="51">
        <v>82453.052460555511</v>
      </c>
      <c r="AQ34" s="51">
        <v>83422.123183953532</v>
      </c>
    </row>
    <row r="35" spans="1:43" ht="15.75" customHeight="1" x14ac:dyDescent="0.25">
      <c r="A35" s="51" t="s">
        <v>114</v>
      </c>
      <c r="B35" s="51"/>
      <c r="C35" s="51">
        <v>30182.450696471813</v>
      </c>
      <c r="D35" s="51">
        <v>30451.838206394517</v>
      </c>
      <c r="E35" s="51">
        <v>30723.630081397845</v>
      </c>
      <c r="F35" s="51">
        <v>30997.847781168046</v>
      </c>
      <c r="G35" s="51">
        <v>31274.512956925555</v>
      </c>
      <c r="H35" s="51">
        <v>31553.647453134523</v>
      </c>
      <c r="I35" s="51">
        <v>31974.808426933185</v>
      </c>
      <c r="J35" s="51">
        <v>32401.590829003006</v>
      </c>
      <c r="K35" s="51">
        <v>32834.069691119883</v>
      </c>
      <c r="L35" s="51">
        <v>33272.321046543184</v>
      </c>
      <c r="M35" s="51">
        <v>33716.421943382964</v>
      </c>
      <c r="N35" s="51">
        <v>34320.957700874103</v>
      </c>
      <c r="O35" s="51">
        <v>34936.332790092056</v>
      </c>
      <c r="P35" s="51">
        <v>35562.741560354996</v>
      </c>
      <c r="Q35" s="51">
        <v>36200.381845666168</v>
      </c>
      <c r="R35" s="51">
        <v>36849.455027194352</v>
      </c>
      <c r="S35" s="51">
        <v>37498.418920629258</v>
      </c>
      <c r="T35" s="51">
        <v>38158.81186056351</v>
      </c>
      <c r="U35" s="51">
        <v>38830.835126460006</v>
      </c>
      <c r="V35" s="51">
        <v>39514.693542558663</v>
      </c>
      <c r="W35" s="51">
        <v>40210.595540304363</v>
      </c>
      <c r="X35" s="51">
        <v>40863.24805906284</v>
      </c>
      <c r="Y35" s="51">
        <v>41526.493689027913</v>
      </c>
      <c r="Z35" s="51">
        <v>42200.504365497167</v>
      </c>
      <c r="AA35" s="51">
        <v>42885.454814425815</v>
      </c>
      <c r="AB35" s="51">
        <v>43581.522597721472</v>
      </c>
      <c r="AC35" s="51">
        <v>44222.249633875195</v>
      </c>
      <c r="AD35" s="51">
        <v>44872.396513815664</v>
      </c>
      <c r="AE35" s="51">
        <v>45532.101726247034</v>
      </c>
      <c r="AF35" s="51">
        <v>46201.50579590736</v>
      </c>
      <c r="AG35" s="51">
        <v>46880.751313502005</v>
      </c>
      <c r="AH35" s="51">
        <v>47500.406259930191</v>
      </c>
      <c r="AI35" s="51">
        <v>48128.251609495601</v>
      </c>
      <c r="AJ35" s="51">
        <v>48764.39562035694</v>
      </c>
      <c r="AK35" s="51">
        <v>49408.947981595069</v>
      </c>
      <c r="AL35" s="51">
        <v>50062.019832126403</v>
      </c>
      <c r="AM35" s="51">
        <v>50650.398749895307</v>
      </c>
      <c r="AN35" s="51">
        <v>51245.692885069249</v>
      </c>
      <c r="AO35" s="51">
        <v>51847.983512198218</v>
      </c>
      <c r="AP35" s="51">
        <v>52457.352861051979</v>
      </c>
      <c r="AQ35" s="51">
        <v>53073.884127846788</v>
      </c>
    </row>
    <row r="36" spans="1:43" ht="15.75" customHeight="1" x14ac:dyDescent="0.25">
      <c r="A36" s="51" t="s">
        <v>8</v>
      </c>
      <c r="B36" s="51"/>
      <c r="C36" s="51">
        <v>89125.991399479535</v>
      </c>
      <c r="D36" s="51">
        <v>89921.467854786228</v>
      </c>
      <c r="E36" s="51">
        <v>90724.044178279612</v>
      </c>
      <c r="F36" s="51">
        <v>91533.783738432729</v>
      </c>
      <c r="G36" s="51">
        <v>92350.750469301332</v>
      </c>
      <c r="H36" s="51">
        <v>93175.00887557205</v>
      </c>
      <c r="I36" s="51">
        <v>94418.65836268822</v>
      </c>
      <c r="J36" s="51">
        <v>95678.907408693296</v>
      </c>
      <c r="K36" s="51">
        <v>96955.977575496931</v>
      </c>
      <c r="L36" s="51">
        <v>98250.093382296982</v>
      </c>
      <c r="M36" s="51">
        <v>99561.482345051758</v>
      </c>
      <c r="N36" s="51">
        <v>101346.62064494244</v>
      </c>
      <c r="O36" s="51">
        <v>103163.7664910716</v>
      </c>
      <c r="P36" s="51">
        <v>105013.49377903962</v>
      </c>
      <c r="Q36" s="51">
        <v>106896.38669440015</v>
      </c>
      <c r="R36" s="51">
        <v>108813.03989715937</v>
      </c>
      <c r="S36" s="51">
        <v>110729.37038226516</v>
      </c>
      <c r="T36" s="51">
        <v>112679.44978690866</v>
      </c>
      <c r="U36" s="51">
        <v>114663.87247076785</v>
      </c>
      <c r="V36" s="51">
        <v>116683.24326092025</v>
      </c>
      <c r="W36" s="51">
        <v>118738.17763618671</v>
      </c>
      <c r="X36" s="51">
        <v>120665.40029145361</v>
      </c>
      <c r="Y36" s="51">
        <v>122623.9034264863</v>
      </c>
      <c r="Z36" s="51">
        <v>124614.1947503508</v>
      </c>
      <c r="AA36" s="51">
        <v>126636.79021266759</v>
      </c>
      <c r="AB36" s="51">
        <v>128692.21413736285</v>
      </c>
      <c r="AC36" s="51">
        <v>130584.22194308841</v>
      </c>
      <c r="AD36" s="51">
        <v>132504.04567816851</v>
      </c>
      <c r="AE36" s="51">
        <v>134452.09428696567</v>
      </c>
      <c r="AF36" s="51">
        <v>136428.7827260624</v>
      </c>
      <c r="AG36" s="51">
        <v>138434.5320526521</v>
      </c>
      <c r="AH36" s="51">
        <v>140264.31592213953</v>
      </c>
      <c r="AI36" s="51">
        <v>142118.28529620732</v>
      </c>
      <c r="AJ36" s="51">
        <v>143996.75985120711</v>
      </c>
      <c r="AK36" s="51">
        <v>145900.06348887162</v>
      </c>
      <c r="AL36" s="51">
        <v>147828.52439216408</v>
      </c>
      <c r="AM36" s="51">
        <v>149565.95303545299</v>
      </c>
      <c r="AN36" s="51">
        <v>151323.80167754073</v>
      </c>
      <c r="AO36" s="51">
        <v>153102.31031467265</v>
      </c>
      <c r="AP36" s="51">
        <v>154901.72176376998</v>
      </c>
      <c r="AQ36" s="51">
        <v>156722.28169558119</v>
      </c>
    </row>
    <row r="37" spans="1:43" ht="15.75" customHeight="1" x14ac:dyDescent="0.2"/>
    <row r="38" spans="1:43" ht="15.75" customHeight="1" x14ac:dyDescent="0.25">
      <c r="A38" s="59" t="s">
        <v>131</v>
      </c>
      <c r="B38" s="27"/>
      <c r="C38" s="27">
        <v>2010</v>
      </c>
      <c r="D38" s="27">
        <v>2011</v>
      </c>
      <c r="E38" s="27">
        <v>2012</v>
      </c>
      <c r="F38" s="27">
        <v>2013</v>
      </c>
      <c r="G38" s="27">
        <v>2014</v>
      </c>
      <c r="H38" s="27">
        <v>2015</v>
      </c>
      <c r="I38" s="27">
        <v>2016</v>
      </c>
      <c r="J38" s="27">
        <v>2017</v>
      </c>
      <c r="K38" s="27">
        <v>2018</v>
      </c>
      <c r="L38" s="27">
        <v>2019</v>
      </c>
      <c r="M38" s="27">
        <v>2020</v>
      </c>
      <c r="N38" s="27">
        <v>2021</v>
      </c>
      <c r="O38" s="27">
        <v>2022</v>
      </c>
      <c r="P38" s="27">
        <v>2023</v>
      </c>
      <c r="Q38" s="27">
        <v>2024</v>
      </c>
      <c r="R38" s="27">
        <v>2025</v>
      </c>
      <c r="S38" s="27">
        <v>2026</v>
      </c>
      <c r="T38" s="27">
        <v>2027</v>
      </c>
      <c r="U38" s="27">
        <v>2028</v>
      </c>
      <c r="V38" s="27">
        <v>2029</v>
      </c>
      <c r="W38" s="27">
        <v>2030</v>
      </c>
      <c r="X38" s="27">
        <v>2031</v>
      </c>
      <c r="Y38" s="27">
        <v>2032</v>
      </c>
      <c r="Z38" s="27">
        <v>2033</v>
      </c>
      <c r="AA38" s="27">
        <v>2034</v>
      </c>
      <c r="AB38" s="27">
        <v>2035</v>
      </c>
      <c r="AC38" s="27">
        <v>2036</v>
      </c>
      <c r="AD38" s="27">
        <v>2037</v>
      </c>
      <c r="AE38" s="27">
        <v>2038</v>
      </c>
      <c r="AF38" s="27">
        <v>2039</v>
      </c>
      <c r="AG38" s="27">
        <v>2040</v>
      </c>
      <c r="AH38" s="27">
        <v>2041</v>
      </c>
      <c r="AI38" s="27">
        <v>2042</v>
      </c>
      <c r="AJ38" s="27">
        <v>2043</v>
      </c>
      <c r="AK38" s="27">
        <v>2044</v>
      </c>
      <c r="AL38" s="27">
        <v>2045</v>
      </c>
      <c r="AM38" s="27">
        <v>2046</v>
      </c>
      <c r="AN38" s="27">
        <v>2047</v>
      </c>
      <c r="AO38" s="27">
        <v>2048</v>
      </c>
      <c r="AP38" s="27">
        <v>2049</v>
      </c>
      <c r="AQ38" s="27">
        <v>2050</v>
      </c>
    </row>
    <row r="39" spans="1:43" ht="15.75" customHeight="1" x14ac:dyDescent="0.25">
      <c r="A39" s="52" t="s">
        <v>128</v>
      </c>
      <c r="B39" s="53" t="s">
        <v>116</v>
      </c>
      <c r="C39" s="52">
        <v>1621937.3780643195</v>
      </c>
      <c r="D39" s="52">
        <v>1636413.6601900246</v>
      </c>
      <c r="E39" s="52">
        <v>1651019.1475162613</v>
      </c>
      <c r="F39" s="52">
        <v>1665754.9932385604</v>
      </c>
      <c r="G39" s="52">
        <v>1680622.3608450713</v>
      </c>
      <c r="H39" s="52">
        <v>1695622.4242084282</v>
      </c>
      <c r="I39" s="52">
        <v>1718254.6727443591</v>
      </c>
      <c r="J39" s="52">
        <v>1741189.0042596604</v>
      </c>
      <c r="K39" s="52">
        <v>1764429.4507941124</v>
      </c>
      <c r="L39" s="52">
        <v>1787980.0982049764</v>
      </c>
      <c r="M39" s="52">
        <v>1811845.08688532</v>
      </c>
      <c r="N39" s="52">
        <v>1844331.4860618431</v>
      </c>
      <c r="O39" s="52">
        <v>1877400.3666762635</v>
      </c>
      <c r="P39" s="52">
        <v>1911062.1726261536</v>
      </c>
      <c r="Q39" s="52">
        <v>1945327.5350682659</v>
      </c>
      <c r="R39" s="52">
        <v>1980207.2757760931</v>
      </c>
      <c r="S39" s="52">
        <v>2015081.1435862784</v>
      </c>
      <c r="T39" s="52">
        <v>2050569.1827869643</v>
      </c>
      <c r="U39" s="52">
        <v>2086682.2096861945</v>
      </c>
      <c r="V39" s="52">
        <v>2123431.2310804026</v>
      </c>
      <c r="W39" s="52">
        <v>2160827.4476091466</v>
      </c>
      <c r="X39" s="52">
        <v>2195899.5338922506</v>
      </c>
      <c r="Y39" s="52">
        <v>2231540.8702733256</v>
      </c>
      <c r="Z39" s="52">
        <v>2267760.6961706206</v>
      </c>
      <c r="AA39" s="52">
        <v>2304568.4009660822</v>
      </c>
      <c r="AB39" s="52">
        <v>2341973.5264393948</v>
      </c>
      <c r="AC39" s="52">
        <v>2376404.7639662931</v>
      </c>
      <c r="AD39" s="52">
        <v>2411342.2028247816</v>
      </c>
      <c r="AE39" s="52">
        <v>2446793.2850880041</v>
      </c>
      <c r="AF39" s="52">
        <v>2482765.5622410118</v>
      </c>
      <c r="AG39" s="52">
        <v>2519266.6967893131</v>
      </c>
      <c r="AH39" s="52">
        <v>2552565.5673555727</v>
      </c>
      <c r="AI39" s="52">
        <v>2586304.5718633491</v>
      </c>
      <c r="AJ39" s="52">
        <v>2620489.527863902</v>
      </c>
      <c r="AK39" s="52">
        <v>2655126.3298030486</v>
      </c>
      <c r="AL39" s="52">
        <v>2690220.9500375222</v>
      </c>
      <c r="AM39" s="52">
        <v>2721839.1167924828</v>
      </c>
      <c r="AN39" s="52">
        <v>2753828.8918604814</v>
      </c>
      <c r="AO39" s="52">
        <v>2786194.6427540118</v>
      </c>
      <c r="AP39" s="52">
        <v>2818940.7883169418</v>
      </c>
      <c r="AQ39" s="52">
        <v>2852071.7993278117</v>
      </c>
    </row>
    <row r="40" spans="1:43" ht="15.75" customHeight="1" x14ac:dyDescent="0.25">
      <c r="A40" s="51" t="s">
        <v>115</v>
      </c>
      <c r="B40" s="51"/>
      <c r="C40" s="51">
        <v>857467.02469829505</v>
      </c>
      <c r="D40" s="51">
        <v>865120.17748390709</v>
      </c>
      <c r="E40" s="51">
        <v>872841.63697505172</v>
      </c>
      <c r="F40" s="51">
        <v>880632.01282975485</v>
      </c>
      <c r="G40" s="51">
        <v>888491.92014742526</v>
      </c>
      <c r="H40" s="51">
        <v>896421.97951741994</v>
      </c>
      <c r="I40" s="51">
        <v>908386.93394586851</v>
      </c>
      <c r="J40" s="51">
        <v>920511.59009710595</v>
      </c>
      <c r="K40" s="51">
        <v>932798.07958311751</v>
      </c>
      <c r="L40" s="51">
        <v>945248.56246748916</v>
      </c>
      <c r="M40" s="51">
        <v>957865.22764516354</v>
      </c>
      <c r="N40" s="51">
        <v>975039.76004190673</v>
      </c>
      <c r="O40" s="51">
        <v>992522.2319634743</v>
      </c>
      <c r="P40" s="51">
        <v>1010318.1647683961</v>
      </c>
      <c r="Q40" s="51">
        <v>1028433.1788132116</v>
      </c>
      <c r="R40" s="51">
        <v>1046872.9952275064</v>
      </c>
      <c r="S40" s="51">
        <v>1065309.7068264517</v>
      </c>
      <c r="T40" s="51">
        <v>1084071.1114264892</v>
      </c>
      <c r="U40" s="51">
        <v>1103162.9272677938</v>
      </c>
      <c r="V40" s="51">
        <v>1122590.973295731</v>
      </c>
      <c r="W40" s="51">
        <v>1142361.1709343994</v>
      </c>
      <c r="X40" s="51">
        <v>1160902.674374579</v>
      </c>
      <c r="Y40" s="51">
        <v>1179745.1223483868</v>
      </c>
      <c r="Z40" s="51">
        <v>1198893.3994442071</v>
      </c>
      <c r="AA40" s="51">
        <v>1218352.4695314902</v>
      </c>
      <c r="AB40" s="51">
        <v>1238127.377047553</v>
      </c>
      <c r="AC40" s="51">
        <v>1256330.0840066248</v>
      </c>
      <c r="AD40" s="51">
        <v>1274800.4036094192</v>
      </c>
      <c r="AE40" s="51">
        <v>1293542.2702447751</v>
      </c>
      <c r="AF40" s="51">
        <v>1312559.6761441468</v>
      </c>
      <c r="AG40" s="51">
        <v>1331856.6722319964</v>
      </c>
      <c r="AH40" s="51">
        <v>1349460.7325714529</v>
      </c>
      <c r="AI40" s="51">
        <v>1367297.4778137945</v>
      </c>
      <c r="AJ40" s="51">
        <v>1385369.9835144891</v>
      </c>
      <c r="AK40" s="51">
        <v>1403681.3658807238</v>
      </c>
      <c r="AL40" s="51">
        <v>1422234.7823087268</v>
      </c>
      <c r="AM40" s="51">
        <v>1438950.3076677555</v>
      </c>
      <c r="AN40" s="51">
        <v>1455862.2905958884</v>
      </c>
      <c r="AO40" s="51">
        <v>1472973.0400589304</v>
      </c>
      <c r="AP40" s="51">
        <v>1490284.8921599609</v>
      </c>
      <c r="AQ40" s="51">
        <v>1507800.2104582798</v>
      </c>
    </row>
    <row r="41" spans="1:43" ht="15.75" customHeight="1" x14ac:dyDescent="0.25">
      <c r="A41" s="51" t="s">
        <v>10</v>
      </c>
      <c r="B41" s="51"/>
      <c r="C41" s="51">
        <v>259585.01614430171</v>
      </c>
      <c r="D41" s="51">
        <v>261901.8910003429</v>
      </c>
      <c r="E41" s="51">
        <v>264239.44466588658</v>
      </c>
      <c r="F41" s="51">
        <v>266597.86170556792</v>
      </c>
      <c r="G41" s="51">
        <v>268977.32833131723</v>
      </c>
      <c r="H41" s="51">
        <v>271378.03241706284</v>
      </c>
      <c r="I41" s="51">
        <v>275000.23921803868</v>
      </c>
      <c r="J41" s="51">
        <v>278670.79327097209</v>
      </c>
      <c r="K41" s="51">
        <v>282390.33988876216</v>
      </c>
      <c r="L41" s="51">
        <v>286159.53299759474</v>
      </c>
      <c r="M41" s="51">
        <v>289979.03525190736</v>
      </c>
      <c r="N41" s="51">
        <v>295178.36203773692</v>
      </c>
      <c r="O41" s="51">
        <v>300470.91280095623</v>
      </c>
      <c r="P41" s="51">
        <v>305858.35904834274</v>
      </c>
      <c r="Q41" s="51">
        <v>311342.40225680586</v>
      </c>
      <c r="R41" s="51">
        <v>316924.77441075182</v>
      </c>
      <c r="S41" s="51">
        <v>322506.20662937744</v>
      </c>
      <c r="T41" s="51">
        <v>328185.93468388083</v>
      </c>
      <c r="U41" s="51">
        <v>333965.6896839437</v>
      </c>
      <c r="V41" s="51">
        <v>339847.23322620284</v>
      </c>
      <c r="W41" s="51">
        <v>345832.35793116217</v>
      </c>
      <c r="X41" s="51">
        <v>351445.51427563169</v>
      </c>
      <c r="Y41" s="51">
        <v>357149.7769709815</v>
      </c>
      <c r="Z41" s="51">
        <v>362946.62475157459</v>
      </c>
      <c r="AA41" s="51">
        <v>368837.56035290321</v>
      </c>
      <c r="AB41" s="51">
        <v>374824.11090114788</v>
      </c>
      <c r="AC41" s="51">
        <v>380334.70179705217</v>
      </c>
      <c r="AD41" s="51">
        <v>385926.30832439224</v>
      </c>
      <c r="AE41" s="51">
        <v>391600.12155916356</v>
      </c>
      <c r="AF41" s="51">
        <v>397357.35008832841</v>
      </c>
      <c r="AG41" s="51">
        <v>403199.22026725858</v>
      </c>
      <c r="AH41" s="51">
        <v>408528.5800627924</v>
      </c>
      <c r="AI41" s="51">
        <v>413928.3816508759</v>
      </c>
      <c r="AJ41" s="51">
        <v>419399.55610884813</v>
      </c>
      <c r="AK41" s="51">
        <v>424943.0468207341</v>
      </c>
      <c r="AL41" s="51">
        <v>430559.80963991047</v>
      </c>
      <c r="AM41" s="51">
        <v>435620.17907127208</v>
      </c>
      <c r="AN41" s="51">
        <v>440740.0230244273</v>
      </c>
      <c r="AO41" s="51">
        <v>445920.04050342913</v>
      </c>
      <c r="AP41" s="51">
        <v>451160.9387277253</v>
      </c>
      <c r="AQ41" s="51">
        <v>456463.43322871381</v>
      </c>
    </row>
    <row r="42" spans="1:43" ht="15.75" customHeight="1" x14ac:dyDescent="0.25">
      <c r="A42" s="51" t="s">
        <v>9</v>
      </c>
      <c r="B42" s="51"/>
      <c r="C42" s="51">
        <v>138563.48345354688</v>
      </c>
      <c r="D42" s="51">
        <v>139800.20449217776</v>
      </c>
      <c r="E42" s="51">
        <v>141047.96364048426</v>
      </c>
      <c r="F42" s="51">
        <v>142306.8594169369</v>
      </c>
      <c r="G42" s="51">
        <v>143576.99121931338</v>
      </c>
      <c r="H42" s="51">
        <v>144858.45933254666</v>
      </c>
      <c r="I42" s="51">
        <v>146791.95148701419</v>
      </c>
      <c r="J42" s="51">
        <v>148751.25084617388</v>
      </c>
      <c r="K42" s="51">
        <v>150736.70187059802</v>
      </c>
      <c r="L42" s="51">
        <v>152748.6536185318</v>
      </c>
      <c r="M42" s="51">
        <v>154787.45980726046</v>
      </c>
      <c r="N42" s="51">
        <v>157562.80039416626</v>
      </c>
      <c r="O42" s="51">
        <v>160387.90286348108</v>
      </c>
      <c r="P42" s="51">
        <v>163263.65944621712</v>
      </c>
      <c r="Q42" s="51">
        <v>166190.97837109677</v>
      </c>
      <c r="R42" s="51">
        <v>169170.78415139203</v>
      </c>
      <c r="S42" s="51">
        <v>172150.08820506942</v>
      </c>
      <c r="T42" s="51">
        <v>175181.86144063764</v>
      </c>
      <c r="U42" s="51">
        <v>178267.02790445066</v>
      </c>
      <c r="V42" s="51">
        <v>181406.52791644711</v>
      </c>
      <c r="W42" s="51">
        <v>184601.31835674754</v>
      </c>
      <c r="X42" s="51">
        <v>187597.55638239195</v>
      </c>
      <c r="Y42" s="51">
        <v>190642.4259258729</v>
      </c>
      <c r="Z42" s="51">
        <v>193736.71631851414</v>
      </c>
      <c r="AA42" s="51">
        <v>196881.22970316518</v>
      </c>
      <c r="AB42" s="51">
        <v>200076.78124214304</v>
      </c>
      <c r="AC42" s="51">
        <v>203018.27101595738</v>
      </c>
      <c r="AD42" s="51">
        <v>206003.00599811497</v>
      </c>
      <c r="AE42" s="51">
        <v>209031.62197122537</v>
      </c>
      <c r="AF42" s="51">
        <v>212104.76406505008</v>
      </c>
      <c r="AG42" s="51">
        <v>215223.08689392236</v>
      </c>
      <c r="AH42" s="51">
        <v>218067.83759954842</v>
      </c>
      <c r="AI42" s="51">
        <v>220950.18932044634</v>
      </c>
      <c r="AJ42" s="51">
        <v>223870.63905494593</v>
      </c>
      <c r="AK42" s="51">
        <v>226829.69037054389</v>
      </c>
      <c r="AL42" s="51">
        <v>229827.85349073258</v>
      </c>
      <c r="AM42" s="51">
        <v>232529.02024675801</v>
      </c>
      <c r="AN42" s="51">
        <v>235261.9338155959</v>
      </c>
      <c r="AO42" s="51">
        <v>238026.96731753639</v>
      </c>
      <c r="AP42" s="51">
        <v>240824.49825815237</v>
      </c>
      <c r="AQ42" s="51">
        <v>243654.90857983986</v>
      </c>
    </row>
    <row r="43" spans="1:43" ht="15.75" customHeight="1" x14ac:dyDescent="0.25">
      <c r="A43" s="51" t="s">
        <v>114</v>
      </c>
      <c r="B43" s="51"/>
      <c r="C43" s="51">
        <v>102292.68042680953</v>
      </c>
      <c r="D43" s="51">
        <v>103205.67356777798</v>
      </c>
      <c r="E43" s="51">
        <v>104126.81544892976</v>
      </c>
      <c r="F43" s="51">
        <v>105056.17880023796</v>
      </c>
      <c r="G43" s="51">
        <v>105993.83700081274</v>
      </c>
      <c r="H43" s="51">
        <v>106939.86408469496</v>
      </c>
      <c r="I43" s="51">
        <v>108367.23939408516</v>
      </c>
      <c r="J43" s="51">
        <v>109813.66653500043</v>
      </c>
      <c r="K43" s="51">
        <v>111279.39980095565</v>
      </c>
      <c r="L43" s="51">
        <v>112764.69687963762</v>
      </c>
      <c r="M43" s="51">
        <v>114269.81889820854</v>
      </c>
      <c r="N43" s="51">
        <v>116318.6778086233</v>
      </c>
      <c r="O43" s="51">
        <v>118404.27277826403</v>
      </c>
      <c r="P43" s="51">
        <v>120527.26248501264</v>
      </c>
      <c r="Q43" s="51">
        <v>122688.31741685158</v>
      </c>
      <c r="R43" s="51">
        <v>124888.12008361905</v>
      </c>
      <c r="S43" s="51">
        <v>127087.55235726917</v>
      </c>
      <c r="T43" s="51">
        <v>129325.71931859922</v>
      </c>
      <c r="U43" s="51">
        <v>131603.30313275137</v>
      </c>
      <c r="V43" s="51">
        <v>133920.99797862887</v>
      </c>
      <c r="W43" s="51">
        <v>136279.51026047289</v>
      </c>
      <c r="X43" s="51">
        <v>138491.44381757523</v>
      </c>
      <c r="Y43" s="51">
        <v>140739.27895703344</v>
      </c>
      <c r="Z43" s="51">
        <v>143023.59839237959</v>
      </c>
      <c r="AA43" s="51">
        <v>145344.994295087</v>
      </c>
      <c r="AB43" s="51">
        <v>147704.06844808094</v>
      </c>
      <c r="AC43" s="51">
        <v>149875.5848239116</v>
      </c>
      <c r="AD43" s="51">
        <v>152079.02640952184</v>
      </c>
      <c r="AE43" s="51">
        <v>154314.86256311261</v>
      </c>
      <c r="AF43" s="51">
        <v>156583.56954329743</v>
      </c>
      <c r="AG43" s="51">
        <v>158885.63061055113</v>
      </c>
      <c r="AH43" s="51">
        <v>160985.73063381662</v>
      </c>
      <c r="AI43" s="51">
        <v>163113.58911510487</v>
      </c>
      <c r="AJ43" s="51">
        <v>165269.57295693635</v>
      </c>
      <c r="AK43" s="51">
        <v>167454.05391143303</v>
      </c>
      <c r="AL43" s="51">
        <v>169667.40864441887</v>
      </c>
      <c r="AM43" s="51">
        <v>171661.50969374954</v>
      </c>
      <c r="AN43" s="51">
        <v>173679.04741266047</v>
      </c>
      <c r="AO43" s="51">
        <v>175720.29725232872</v>
      </c>
      <c r="AP43" s="51">
        <v>177785.53790130879</v>
      </c>
      <c r="AQ43" s="51">
        <v>179875.05132358201</v>
      </c>
    </row>
    <row r="44" spans="1:43" ht="15.75" customHeight="1" x14ac:dyDescent="0.25">
      <c r="A44" s="51" t="s">
        <v>8</v>
      </c>
      <c r="B44" s="51"/>
      <c r="C44" s="51">
        <v>264029.17334136646</v>
      </c>
      <c r="D44" s="51">
        <v>266385.71364581882</v>
      </c>
      <c r="E44" s="51">
        <v>268763.28678590903</v>
      </c>
      <c r="F44" s="51">
        <v>271162.08048606274</v>
      </c>
      <c r="G44" s="51">
        <v>273582.28414620279</v>
      </c>
      <c r="H44" s="51">
        <v>276024.08885670389</v>
      </c>
      <c r="I44" s="51">
        <v>279708.30869935261</v>
      </c>
      <c r="J44" s="51">
        <v>283441.70351040777</v>
      </c>
      <c r="K44" s="51">
        <v>287224.92965067888</v>
      </c>
      <c r="L44" s="51">
        <v>291058.65224172326</v>
      </c>
      <c r="M44" s="51">
        <v>294943.54528278013</v>
      </c>
      <c r="N44" s="51">
        <v>300231.8857794099</v>
      </c>
      <c r="O44" s="51">
        <v>305615.04627008794</v>
      </c>
      <c r="P44" s="51">
        <v>311094.72687818506</v>
      </c>
      <c r="Q44" s="51">
        <v>316672.65821029997</v>
      </c>
      <c r="R44" s="51">
        <v>322350.60190282366</v>
      </c>
      <c r="S44" s="51">
        <v>328027.58956811088</v>
      </c>
      <c r="T44" s="51">
        <v>333804.55591735762</v>
      </c>
      <c r="U44" s="51">
        <v>339683.26169725496</v>
      </c>
      <c r="V44" s="51">
        <v>345665.49866339273</v>
      </c>
      <c r="W44" s="51">
        <v>351753.09012636432</v>
      </c>
      <c r="X44" s="51">
        <v>357462.34504207288</v>
      </c>
      <c r="Y44" s="51">
        <v>363264.26607105089</v>
      </c>
      <c r="Z44" s="51">
        <v>369160.3572639451</v>
      </c>
      <c r="AA44" s="51">
        <v>375152.14708343684</v>
      </c>
      <c r="AB44" s="51">
        <v>381241.18880046986</v>
      </c>
      <c r="AC44" s="51">
        <v>386846.12232274702</v>
      </c>
      <c r="AD44" s="51">
        <v>392533.45848333306</v>
      </c>
      <c r="AE44" s="51">
        <v>398304.40874972759</v>
      </c>
      <c r="AF44" s="51">
        <v>404160.20240018901</v>
      </c>
      <c r="AG44" s="51">
        <v>410102.08678558463</v>
      </c>
      <c r="AH44" s="51">
        <v>415522.68648796238</v>
      </c>
      <c r="AI44" s="51">
        <v>421014.93396312691</v>
      </c>
      <c r="AJ44" s="51">
        <v>426579.77622868272</v>
      </c>
      <c r="AK44" s="51">
        <v>432218.17281961371</v>
      </c>
      <c r="AL44" s="51">
        <v>437931.0959537336</v>
      </c>
      <c r="AM44" s="51">
        <v>443078.10011294752</v>
      </c>
      <c r="AN44" s="51">
        <v>448285.59701190912</v>
      </c>
      <c r="AO44" s="51">
        <v>453554.29762178718</v>
      </c>
      <c r="AP44" s="51">
        <v>458884.92126979446</v>
      </c>
      <c r="AQ44" s="51">
        <v>464278.19573739648</v>
      </c>
    </row>
    <row r="45" spans="1:43" ht="15.75" customHeight="1" x14ac:dyDescent="0.2"/>
    <row r="46" spans="1:43" ht="15.75" customHeight="1" x14ac:dyDescent="0.25">
      <c r="A46" s="59" t="s">
        <v>130</v>
      </c>
      <c r="B46" s="27"/>
      <c r="C46" s="27">
        <v>2010</v>
      </c>
      <c r="D46" s="27">
        <v>2011</v>
      </c>
      <c r="E46" s="27">
        <v>2012</v>
      </c>
      <c r="F46" s="27">
        <v>2013</v>
      </c>
      <c r="G46" s="27">
        <v>2014</v>
      </c>
      <c r="H46" s="27">
        <v>2015</v>
      </c>
      <c r="I46" s="27">
        <v>2016</v>
      </c>
      <c r="J46" s="27">
        <v>2017</v>
      </c>
      <c r="K46" s="27">
        <v>2018</v>
      </c>
      <c r="L46" s="27">
        <v>2019</v>
      </c>
      <c r="M46" s="27">
        <v>2020</v>
      </c>
      <c r="N46" s="27">
        <v>2021</v>
      </c>
      <c r="O46" s="27">
        <v>2022</v>
      </c>
      <c r="P46" s="27">
        <v>2023</v>
      </c>
      <c r="Q46" s="27">
        <v>2024</v>
      </c>
      <c r="R46" s="27">
        <v>2025</v>
      </c>
      <c r="S46" s="27">
        <v>2026</v>
      </c>
      <c r="T46" s="27">
        <v>2027</v>
      </c>
      <c r="U46" s="27">
        <v>2028</v>
      </c>
      <c r="V46" s="27">
        <v>2029</v>
      </c>
      <c r="W46" s="27">
        <v>2030</v>
      </c>
      <c r="X46" s="27">
        <v>2031</v>
      </c>
      <c r="Y46" s="27">
        <v>2032</v>
      </c>
      <c r="Z46" s="27">
        <v>2033</v>
      </c>
      <c r="AA46" s="27">
        <v>2034</v>
      </c>
      <c r="AB46" s="27">
        <v>2035</v>
      </c>
      <c r="AC46" s="27">
        <v>2036</v>
      </c>
      <c r="AD46" s="27">
        <v>2037</v>
      </c>
      <c r="AE46" s="27">
        <v>2038</v>
      </c>
      <c r="AF46" s="27">
        <v>2039</v>
      </c>
      <c r="AG46" s="27">
        <v>2040</v>
      </c>
      <c r="AH46" s="27">
        <v>2041</v>
      </c>
      <c r="AI46" s="27">
        <v>2042</v>
      </c>
      <c r="AJ46" s="27">
        <v>2043</v>
      </c>
      <c r="AK46" s="27">
        <v>2044</v>
      </c>
      <c r="AL46" s="27">
        <v>2045</v>
      </c>
      <c r="AM46" s="27">
        <v>2046</v>
      </c>
      <c r="AN46" s="27">
        <v>2047</v>
      </c>
      <c r="AO46" s="27">
        <v>2048</v>
      </c>
      <c r="AP46" s="27">
        <v>2049</v>
      </c>
      <c r="AQ46" s="58">
        <v>2050</v>
      </c>
    </row>
    <row r="47" spans="1:43" ht="15.75" customHeight="1" x14ac:dyDescent="0.25">
      <c r="A47" s="52" t="s">
        <v>128</v>
      </c>
      <c r="B47" s="53" t="s">
        <v>127</v>
      </c>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row>
    <row r="48" spans="1:43" ht="15.75" customHeight="1" x14ac:dyDescent="0.25">
      <c r="A48" s="27" t="s">
        <v>14</v>
      </c>
      <c r="B48" s="27"/>
      <c r="C48" s="57">
        <v>135882.84098663795</v>
      </c>
      <c r="D48" s="57">
        <v>135919.41080924743</v>
      </c>
      <c r="E48" s="57">
        <v>135965.99886702592</v>
      </c>
      <c r="F48" s="57">
        <v>136022.44582041289</v>
      </c>
      <c r="G48" s="57">
        <v>136088.59849435717</v>
      </c>
      <c r="H48" s="57">
        <v>136164.30963002332</v>
      </c>
      <c r="I48" s="57">
        <v>161841.26835552201</v>
      </c>
      <c r="J48" s="57">
        <v>187784.84950720303</v>
      </c>
      <c r="K48" s="57">
        <v>214002.03776025696</v>
      </c>
      <c r="L48" s="57">
        <v>240499.82967974289</v>
      </c>
      <c r="M48" s="57">
        <f>C48+C48*$B$77</f>
        <v>137245.02256828567</v>
      </c>
      <c r="N48" s="57">
        <f>M48+M48*$B$77</f>
        <v>138620.85958021367</v>
      </c>
      <c r="O48" s="57">
        <f t="shared" ref="O48:AQ48" si="0">N48+N48*$B$77</f>
        <v>140010.48891369891</v>
      </c>
      <c r="P48" s="57">
        <f t="shared" si="0"/>
        <v>141414.04883230914</v>
      </c>
      <c r="Q48" s="57">
        <f t="shared" si="0"/>
        <v>142831.67898565973</v>
      </c>
      <c r="R48" s="57">
        <f t="shared" si="0"/>
        <v>144263.52042330834</v>
      </c>
      <c r="S48" s="57">
        <f t="shared" si="0"/>
        <v>145709.71560878883</v>
      </c>
      <c r="T48" s="57">
        <f t="shared" si="0"/>
        <v>147170.40843378604</v>
      </c>
      <c r="U48" s="57">
        <f t="shared" si="0"/>
        <v>148645.74423245239</v>
      </c>
      <c r="V48" s="57">
        <f t="shared" si="0"/>
        <v>150135.86979586826</v>
      </c>
      <c r="W48" s="57">
        <f t="shared" si="0"/>
        <v>151640.93338664717</v>
      </c>
      <c r="X48" s="57">
        <f t="shared" si="0"/>
        <v>153161.08475368746</v>
      </c>
      <c r="Y48" s="57">
        <f t="shared" si="0"/>
        <v>154696.47514707182</v>
      </c>
      <c r="Z48" s="57">
        <f t="shared" si="0"/>
        <v>156247.25733311608</v>
      </c>
      <c r="AA48" s="57">
        <f t="shared" si="0"/>
        <v>157813.5856095691</v>
      </c>
      <c r="AB48" s="57">
        <f t="shared" si="0"/>
        <v>159395.6158209648</v>
      </c>
      <c r="AC48" s="57">
        <f t="shared" si="0"/>
        <v>160993.5053741282</v>
      </c>
      <c r="AD48" s="57">
        <f t="shared" si="0"/>
        <v>162607.41325383689</v>
      </c>
      <c r="AE48" s="57">
        <f t="shared" si="0"/>
        <v>164237.5000386395</v>
      </c>
      <c r="AF48" s="57">
        <f t="shared" si="0"/>
        <v>165883.92791683273</v>
      </c>
      <c r="AG48" s="57">
        <f t="shared" si="0"/>
        <v>167546.86070259855</v>
      </c>
      <c r="AH48" s="57">
        <f t="shared" si="0"/>
        <v>169226.46385230322</v>
      </c>
      <c r="AI48" s="57">
        <f t="shared" si="0"/>
        <v>170922.90448095955</v>
      </c>
      <c r="AJ48" s="57">
        <f t="shared" si="0"/>
        <v>172636.35137885439</v>
      </c>
      <c r="AK48" s="57">
        <f t="shared" si="0"/>
        <v>174366.97502834271</v>
      </c>
      <c r="AL48" s="57">
        <f t="shared" si="0"/>
        <v>176114.94762081001</v>
      </c>
      <c r="AM48" s="57">
        <f t="shared" si="0"/>
        <v>177880.44307380475</v>
      </c>
      <c r="AN48" s="57">
        <f t="shared" si="0"/>
        <v>179663.6370483427</v>
      </c>
      <c r="AO48" s="57">
        <f t="shared" si="0"/>
        <v>181464.70696638452</v>
      </c>
      <c r="AP48" s="57">
        <f t="shared" si="0"/>
        <v>183283.83202848869</v>
      </c>
      <c r="AQ48" s="57">
        <f t="shared" si="0"/>
        <v>185121.1932316414</v>
      </c>
    </row>
    <row r="49" spans="1:43" ht="15.75" customHeight="1" x14ac:dyDescent="0.25">
      <c r="A49" s="27" t="s">
        <v>82</v>
      </c>
      <c r="B49" s="27"/>
      <c r="C49" s="57">
        <v>370177.51851272129</v>
      </c>
      <c r="D49" s="57">
        <v>370277.14349912689</v>
      </c>
      <c r="E49" s="57">
        <v>370404.06056603201</v>
      </c>
      <c r="F49" s="57">
        <v>370557.83563417656</v>
      </c>
      <c r="G49" s="57">
        <v>370738.05141790514</v>
      </c>
      <c r="H49" s="57">
        <v>370944.30674875615</v>
      </c>
      <c r="I49" s="57">
        <v>369607.63919083704</v>
      </c>
      <c r="J49" s="57">
        <v>368273.18549877935</v>
      </c>
      <c r="K49" s="57">
        <v>366940.07236390049</v>
      </c>
      <c r="L49" s="57">
        <v>365607.43625647121</v>
      </c>
      <c r="M49" s="57">
        <f>L49+L49*$B$67</f>
        <v>369586.95804558572</v>
      </c>
      <c r="N49" s="57">
        <f t="shared" ref="N49:AQ49" si="1">M49+M49*$B$67</f>
        <v>373609.79567595391</v>
      </c>
      <c r="O49" s="57">
        <f t="shared" si="1"/>
        <v>377676.42062686471</v>
      </c>
      <c r="P49" s="57">
        <f t="shared" si="1"/>
        <v>381787.30950951058</v>
      </c>
      <c r="Q49" s="57">
        <f t="shared" si="1"/>
        <v>385942.94412284682</v>
      </c>
      <c r="R49" s="57">
        <f t="shared" si="1"/>
        <v>390143.81151005847</v>
      </c>
      <c r="S49" s="57">
        <f t="shared" si="1"/>
        <v>394390.40401564236</v>
      </c>
      <c r="T49" s="57">
        <f t="shared" si="1"/>
        <v>398683.21934310999</v>
      </c>
      <c r="U49" s="57">
        <f t="shared" si="1"/>
        <v>403022.76061331888</v>
      </c>
      <c r="V49" s="57">
        <f t="shared" si="1"/>
        <v>407409.53642343864</v>
      </c>
      <c r="W49" s="57">
        <f t="shared" si="1"/>
        <v>411844.06090655882</v>
      </c>
      <c r="X49" s="57">
        <f t="shared" si="1"/>
        <v>416326.85379194573</v>
      </c>
      <c r="Y49" s="57">
        <f t="shared" si="1"/>
        <v>420858.44046595506</v>
      </c>
      <c r="Z49" s="57">
        <f t="shared" si="1"/>
        <v>425439.35203360755</v>
      </c>
      <c r="AA49" s="57">
        <f t="shared" si="1"/>
        <v>430070.12538083468</v>
      </c>
      <c r="AB49" s="57">
        <f t="shared" si="1"/>
        <v>434751.30323740229</v>
      </c>
      <c r="AC49" s="57">
        <f t="shared" si="1"/>
        <v>439483.43424051878</v>
      </c>
      <c r="AD49" s="57">
        <f t="shared" si="1"/>
        <v>444267.07299913571</v>
      </c>
      <c r="AE49" s="57">
        <f t="shared" si="1"/>
        <v>449102.78015894844</v>
      </c>
      <c r="AF49" s="57">
        <f t="shared" si="1"/>
        <v>453991.12246810412</v>
      </c>
      <c r="AG49" s="57">
        <f t="shared" si="1"/>
        <v>458932.67284362495</v>
      </c>
      <c r="AH49" s="57">
        <f t="shared" si="1"/>
        <v>463928.01043855457</v>
      </c>
      <c r="AI49" s="57">
        <f t="shared" si="1"/>
        <v>468977.72070983495</v>
      </c>
      <c r="AJ49" s="57">
        <f t="shared" si="1"/>
        <v>474082.39548692253</v>
      </c>
      <c r="AK49" s="57">
        <f t="shared" si="1"/>
        <v>479242.63304115098</v>
      </c>
      <c r="AL49" s="57">
        <f t="shared" si="1"/>
        <v>484459.03815584898</v>
      </c>
      <c r="AM49" s="57">
        <f t="shared" si="1"/>
        <v>489732.2221972213</v>
      </c>
      <c r="AN49" s="57">
        <f t="shared" si="1"/>
        <v>495062.80318600126</v>
      </c>
      <c r="AO49" s="57">
        <f t="shared" si="1"/>
        <v>500451.40586988319</v>
      </c>
      <c r="AP49" s="57">
        <f t="shared" si="1"/>
        <v>505898.66179674334</v>
      </c>
      <c r="AQ49" s="57">
        <f t="shared" si="1"/>
        <v>511405.20938865759</v>
      </c>
    </row>
    <row r="50" spans="1:43" ht="15.75" customHeight="1" x14ac:dyDescent="0.25">
      <c r="A50" s="27" t="s">
        <v>105</v>
      </c>
      <c r="B50" s="27"/>
      <c r="C50" s="57">
        <v>79160.554083527357</v>
      </c>
      <c r="D50" s="57">
        <v>79188.328889081997</v>
      </c>
      <c r="E50" s="57">
        <v>79221.835310044247</v>
      </c>
      <c r="F50" s="57">
        <v>79260.984528954505</v>
      </c>
      <c r="G50" s="57">
        <v>79305.691158269343</v>
      </c>
      <c r="H50" s="57">
        <v>79355.873103705482</v>
      </c>
      <c r="I50" s="57">
        <v>63807.611685385637</v>
      </c>
      <c r="J50" s="57">
        <v>48102.322314036952</v>
      </c>
      <c r="K50" s="57">
        <v>32235.578957762409</v>
      </c>
      <c r="L50" s="57">
        <v>16202.950798159247</v>
      </c>
      <c r="M50" s="57">
        <f>(H50+H50*$B$60)</f>
        <v>79394.994700837837</v>
      </c>
      <c r="N50" s="57">
        <f t="shared" ref="N50:AQ50" si="2">(M50+M50*$B$60)</f>
        <v>79434.135584499367</v>
      </c>
      <c r="O50" s="57">
        <f t="shared" si="2"/>
        <v>79473.295764198134</v>
      </c>
      <c r="P50" s="57">
        <f t="shared" si="2"/>
        <v>79512.47524944687</v>
      </c>
      <c r="Q50" s="57">
        <f t="shared" si="2"/>
        <v>79551.674049763009</v>
      </c>
      <c r="R50" s="57">
        <f t="shared" si="2"/>
        <v>79590.892174668668</v>
      </c>
      <c r="S50" s="57">
        <f t="shared" si="2"/>
        <v>79630.129633690667</v>
      </c>
      <c r="T50" s="57">
        <f t="shared" si="2"/>
        <v>79669.386436360524</v>
      </c>
      <c r="U50" s="57">
        <f t="shared" si="2"/>
        <v>79708.662592214445</v>
      </c>
      <c r="V50" s="57">
        <f t="shared" si="2"/>
        <v>79747.958110793334</v>
      </c>
      <c r="W50" s="57">
        <f t="shared" si="2"/>
        <v>79787.273001642825</v>
      </c>
      <c r="X50" s="57">
        <f t="shared" si="2"/>
        <v>79826.607274313224</v>
      </c>
      <c r="Y50" s="57">
        <f t="shared" si="2"/>
        <v>79865.960938359582</v>
      </c>
      <c r="Z50" s="57">
        <f t="shared" si="2"/>
        <v>79905.334003341617</v>
      </c>
      <c r="AA50" s="57">
        <f t="shared" si="2"/>
        <v>79944.726478823795</v>
      </c>
      <c r="AB50" s="57">
        <f t="shared" si="2"/>
        <v>79984.138374375281</v>
      </c>
      <c r="AC50" s="57">
        <f t="shared" si="2"/>
        <v>80023.569699569969</v>
      </c>
      <c r="AD50" s="57">
        <f t="shared" si="2"/>
        <v>80063.020463986453</v>
      </c>
      <c r="AE50" s="57">
        <f t="shared" si="2"/>
        <v>80102.490677208072</v>
      </c>
      <c r="AF50" s="57">
        <f t="shared" si="2"/>
        <v>80141.980348822879</v>
      </c>
      <c r="AG50" s="57">
        <f t="shared" si="2"/>
        <v>80181.489488423656</v>
      </c>
      <c r="AH50" s="57">
        <f t="shared" si="2"/>
        <v>80221.018105607902</v>
      </c>
      <c r="AI50" s="57">
        <f t="shared" si="2"/>
        <v>80260.566209977856</v>
      </c>
      <c r="AJ50" s="57">
        <f t="shared" si="2"/>
        <v>80300.133811140506</v>
      </c>
      <c r="AK50" s="57">
        <f t="shared" si="2"/>
        <v>80339.72091870755</v>
      </c>
      <c r="AL50" s="57">
        <f t="shared" si="2"/>
        <v>80379.327542295447</v>
      </c>
      <c r="AM50" s="57">
        <f t="shared" si="2"/>
        <v>80418.953691525385</v>
      </c>
      <c r="AN50" s="57">
        <f t="shared" si="2"/>
        <v>80458.599376023281</v>
      </c>
      <c r="AO50" s="57">
        <f t="shared" si="2"/>
        <v>80498.264605419827</v>
      </c>
      <c r="AP50" s="57">
        <f t="shared" si="2"/>
        <v>80537.949389350455</v>
      </c>
      <c r="AQ50" s="57">
        <f t="shared" si="2"/>
        <v>80577.65373745533</v>
      </c>
    </row>
    <row r="51" spans="1:43" ht="15.75" customHeight="1" x14ac:dyDescent="0.25">
      <c r="A51" s="27" t="s">
        <v>106</v>
      </c>
      <c r="B51" s="27"/>
      <c r="C51" s="57">
        <v>81635.794676534177</v>
      </c>
      <c r="D51" s="57">
        <v>81664.437961686606</v>
      </c>
      <c r="E51" s="57">
        <v>81698.992081900738</v>
      </c>
      <c r="F51" s="57">
        <v>81739.365442518363</v>
      </c>
      <c r="G51" s="57">
        <v>81785.469986046111</v>
      </c>
      <c r="H51" s="57">
        <v>81837.221051226545</v>
      </c>
      <c r="I51" s="57">
        <v>65802.787090800703</v>
      </c>
      <c r="J51" s="57">
        <v>49606.415131325339</v>
      </c>
      <c r="K51" s="57">
        <v>33243.540745032587</v>
      </c>
      <c r="L51" s="57">
        <v>16709.594567981494</v>
      </c>
      <c r="M51" s="57">
        <f>H51+H51*$B$60</f>
        <v>81877.565926371622</v>
      </c>
      <c r="N51" s="57">
        <f>(M51+M51*$B$61)</f>
        <v>81917.930691108879</v>
      </c>
      <c r="O51" s="57">
        <f t="shared" ref="O51:AQ51" si="3">(N51+N51*$B$61)</f>
        <v>81958.315355243656</v>
      </c>
      <c r="P51" s="57">
        <f t="shared" si="3"/>
        <v>81998.719928586142</v>
      </c>
      <c r="Q51" s="57">
        <f t="shared" si="3"/>
        <v>82039.144420951357</v>
      </c>
      <c r="R51" s="57">
        <f t="shared" si="3"/>
        <v>82079.588842159181</v>
      </c>
      <c r="S51" s="57">
        <f t="shared" si="3"/>
        <v>82120.053202034309</v>
      </c>
      <c r="T51" s="57">
        <f t="shared" si="3"/>
        <v>82160.537510406299</v>
      </c>
      <c r="U51" s="57">
        <f t="shared" si="3"/>
        <v>82201.041777109538</v>
      </c>
      <c r="V51" s="57">
        <f t="shared" si="3"/>
        <v>82241.566011983276</v>
      </c>
      <c r="W51" s="57">
        <f t="shared" si="3"/>
        <v>82282.110224871605</v>
      </c>
      <c r="X51" s="57">
        <f t="shared" si="3"/>
        <v>82322.674425623482</v>
      </c>
      <c r="Y51" s="57">
        <f t="shared" si="3"/>
        <v>82363.25862409269</v>
      </c>
      <c r="Z51" s="57">
        <f t="shared" si="3"/>
        <v>82403.862830137907</v>
      </c>
      <c r="AA51" s="57">
        <f t="shared" si="3"/>
        <v>82444.487053622652</v>
      </c>
      <c r="AB51" s="57">
        <f t="shared" si="3"/>
        <v>82485.131304415307</v>
      </c>
      <c r="AC51" s="57">
        <f t="shared" si="3"/>
        <v>82525.795592389113</v>
      </c>
      <c r="AD51" s="57">
        <f t="shared" si="3"/>
        <v>82566.479927422188</v>
      </c>
      <c r="AE51" s="57">
        <f t="shared" si="3"/>
        <v>82607.184319397522</v>
      </c>
      <c r="AF51" s="57">
        <f t="shared" si="3"/>
        <v>82647.908778202982</v>
      </c>
      <c r="AG51" s="57">
        <f t="shared" si="3"/>
        <v>82688.653313731294</v>
      </c>
      <c r="AH51" s="57">
        <f t="shared" si="3"/>
        <v>82729.417935880061</v>
      </c>
      <c r="AI51" s="57">
        <f t="shared" si="3"/>
        <v>82770.202654551773</v>
      </c>
      <c r="AJ51" s="57">
        <f t="shared" si="3"/>
        <v>82811.00747965381</v>
      </c>
      <c r="AK51" s="57">
        <f t="shared" si="3"/>
        <v>82851.832421098414</v>
      </c>
      <c r="AL51" s="57">
        <f t="shared" si="3"/>
        <v>82892.677488802743</v>
      </c>
      <c r="AM51" s="57">
        <f t="shared" si="3"/>
        <v>82933.542692688818</v>
      </c>
      <c r="AN51" s="57">
        <f t="shared" si="3"/>
        <v>82974.428042683561</v>
      </c>
      <c r="AO51" s="57">
        <f t="shared" si="3"/>
        <v>83015.333548718787</v>
      </c>
      <c r="AP51" s="57">
        <f t="shared" si="3"/>
        <v>83056.259220731212</v>
      </c>
      <c r="AQ51" s="57">
        <f t="shared" si="3"/>
        <v>83097.205068662457</v>
      </c>
    </row>
    <row r="52" spans="1:43" ht="15.75" customHeight="1" x14ac:dyDescent="0.2"/>
    <row r="53" spans="1:43" ht="15.75" customHeight="1" x14ac:dyDescent="0.25">
      <c r="A53" s="59" t="s">
        <v>129</v>
      </c>
      <c r="B53" s="27"/>
      <c r="C53" s="27">
        <v>2010</v>
      </c>
      <c r="D53" s="27">
        <v>2011</v>
      </c>
      <c r="E53" s="27">
        <v>2012</v>
      </c>
      <c r="F53" s="27">
        <v>2013</v>
      </c>
      <c r="G53" s="27">
        <v>2014</v>
      </c>
      <c r="H53" s="27">
        <v>2015</v>
      </c>
      <c r="I53" s="27">
        <v>2016</v>
      </c>
      <c r="J53" s="27">
        <v>2017</v>
      </c>
      <c r="K53" s="27">
        <v>2018</v>
      </c>
      <c r="L53" s="27">
        <v>2019</v>
      </c>
      <c r="M53" s="27">
        <v>2020</v>
      </c>
      <c r="N53" s="27">
        <v>2021</v>
      </c>
      <c r="O53" s="27">
        <v>2022</v>
      </c>
      <c r="P53" s="27">
        <v>2023</v>
      </c>
      <c r="Q53" s="27">
        <v>2024</v>
      </c>
      <c r="R53" s="27">
        <v>2025</v>
      </c>
      <c r="S53" s="27">
        <v>2026</v>
      </c>
      <c r="T53" s="27">
        <v>2027</v>
      </c>
      <c r="U53" s="27">
        <v>2028</v>
      </c>
      <c r="V53" s="27">
        <v>2029</v>
      </c>
      <c r="W53" s="27">
        <v>2030</v>
      </c>
      <c r="X53" s="27">
        <v>2031</v>
      </c>
      <c r="Y53" s="27">
        <v>2032</v>
      </c>
      <c r="Z53" s="27">
        <v>2033</v>
      </c>
      <c r="AA53" s="27">
        <v>2034</v>
      </c>
      <c r="AB53" s="27">
        <v>2035</v>
      </c>
      <c r="AC53" s="27">
        <v>2036</v>
      </c>
      <c r="AD53" s="27">
        <v>2037</v>
      </c>
      <c r="AE53" s="27">
        <v>2038</v>
      </c>
      <c r="AF53" s="27">
        <v>2039</v>
      </c>
      <c r="AG53" s="27">
        <v>2040</v>
      </c>
      <c r="AH53" s="27">
        <v>2041</v>
      </c>
      <c r="AI53" s="27">
        <v>2042</v>
      </c>
      <c r="AJ53" s="27">
        <v>2043</v>
      </c>
      <c r="AK53" s="27">
        <v>2044</v>
      </c>
      <c r="AL53" s="27">
        <v>2045</v>
      </c>
      <c r="AM53" s="27">
        <v>2046</v>
      </c>
      <c r="AN53" s="27">
        <v>2047</v>
      </c>
      <c r="AO53" s="27">
        <v>2048</v>
      </c>
      <c r="AP53" s="27">
        <v>2049</v>
      </c>
      <c r="AQ53" s="58">
        <v>2050</v>
      </c>
    </row>
    <row r="54" spans="1:43" ht="15.75" customHeight="1" x14ac:dyDescent="0.25">
      <c r="A54" s="52" t="s">
        <v>128</v>
      </c>
      <c r="B54" s="53" t="s">
        <v>127</v>
      </c>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row>
    <row r="55" spans="1:43" ht="15.75" customHeight="1" x14ac:dyDescent="0.25">
      <c r="A55" s="27" t="s">
        <v>14</v>
      </c>
      <c r="B55" s="27"/>
      <c r="C55" s="57">
        <v>231451.40902096021</v>
      </c>
      <c r="D55" s="57">
        <v>232848.07924025945</v>
      </c>
      <c r="E55" s="57">
        <v>234255.10078624394</v>
      </c>
      <c r="F55" s="57">
        <v>235672.54834120005</v>
      </c>
      <c r="G55" s="57">
        <v>237100.49719082433</v>
      </c>
      <c r="H55" s="57">
        <v>238539.02322859972</v>
      </c>
      <c r="I55" s="57">
        <v>256583.50180871069</v>
      </c>
      <c r="J55" s="57">
        <v>274982.34028699703</v>
      </c>
      <c r="K55" s="57">
        <v>293741.37565612711</v>
      </c>
      <c r="L55" s="57">
        <v>312866.53359560552</v>
      </c>
      <c r="M55" s="57">
        <v>332363.82977188035</v>
      </c>
      <c r="N55" s="57">
        <v>339614.961402304</v>
      </c>
      <c r="O55" s="57">
        <v>347011.96308499045</v>
      </c>
      <c r="P55" s="57">
        <v>354557.66540142341</v>
      </c>
      <c r="Q55" s="57">
        <v>362254.95271511114</v>
      </c>
      <c r="R55" s="57">
        <v>370106.76418006903</v>
      </c>
      <c r="S55" s="57">
        <v>377997.67896590894</v>
      </c>
      <c r="T55" s="57">
        <v>386044.08540913678</v>
      </c>
      <c r="U55" s="57">
        <v>394248.94193397614</v>
      </c>
      <c r="V55" s="57">
        <v>402615.26210759976</v>
      </c>
      <c r="W55" s="57">
        <v>411146.11565480311</v>
      </c>
      <c r="X55" s="57">
        <v>419275.12180386111</v>
      </c>
      <c r="Y55" s="57">
        <v>427551.70015815651</v>
      </c>
      <c r="Z55" s="57">
        <v>435978.43557326304</v>
      </c>
      <c r="AA55" s="57">
        <v>444557.95724551164</v>
      </c>
      <c r="AB55" s="57">
        <v>453292.93946297071</v>
      </c>
      <c r="AC55" s="57">
        <v>461490.68187866098</v>
      </c>
      <c r="AD55" s="57">
        <v>469823.19238090538</v>
      </c>
      <c r="AE55" s="57">
        <v>478292.60693133471</v>
      </c>
      <c r="AF55" s="57">
        <v>486901.09462583886</v>
      </c>
      <c r="AG55" s="57">
        <v>495650.85820216121</v>
      </c>
      <c r="AH55" s="57">
        <v>503806.17929855944</v>
      </c>
      <c r="AI55" s="57">
        <v>512081.94204715115</v>
      </c>
      <c r="AJ55" s="57">
        <v>520479.86075739557</v>
      </c>
      <c r="AK55" s="57">
        <v>529001.67360073444</v>
      </c>
      <c r="AL55" s="57">
        <v>537649.14293877268</v>
      </c>
      <c r="AM55" s="57">
        <v>545634.15780789719</v>
      </c>
      <c r="AN55" s="57">
        <v>553723.84495141846</v>
      </c>
      <c r="AO55" s="57">
        <v>561919.5277425244</v>
      </c>
      <c r="AP55" s="57">
        <v>570222.5458918279</v>
      </c>
      <c r="AQ55" s="57">
        <v>578634.25564690959</v>
      </c>
    </row>
    <row r="56" spans="1:43" ht="15.75" customHeight="1" x14ac:dyDescent="0.25">
      <c r="A56" s="27" t="s">
        <v>82</v>
      </c>
      <c r="B56" s="27"/>
      <c r="C56" s="57">
        <v>236476.90279347304</v>
      </c>
      <c r="D56" s="57">
        <v>237903.89884884752</v>
      </c>
      <c r="E56" s="57">
        <v>239341.47098878623</v>
      </c>
      <c r="F56" s="57">
        <v>240789.69551714868</v>
      </c>
      <c r="G56" s="57">
        <v>242248.64935430622</v>
      </c>
      <c r="H56" s="57">
        <v>243718.4100416135</v>
      </c>
      <c r="I56" s="57">
        <v>244162.853749567</v>
      </c>
      <c r="J56" s="57">
        <v>244591.77645042684</v>
      </c>
      <c r="K56" s="57">
        <v>245004.76172500502</v>
      </c>
      <c r="L56" s="57">
        <v>245401.38555902091</v>
      </c>
      <c r="M56" s="57">
        <f>L56+L56*$B$67</f>
        <v>248072.50234731828</v>
      </c>
      <c r="N56" s="57">
        <f t="shared" ref="N56:AQ56" si="4">M56+M56*$B$67</f>
        <v>250772.69340054074</v>
      </c>
      <c r="O56" s="57">
        <f t="shared" si="4"/>
        <v>253502.27518290453</v>
      </c>
      <c r="P56" s="57">
        <f t="shared" si="4"/>
        <v>256261.56760323921</v>
      </c>
      <c r="Q56" s="57">
        <f t="shared" si="4"/>
        <v>259050.89405248122</v>
      </c>
      <c r="R56" s="57">
        <f t="shared" si="4"/>
        <v>261870.58144157546</v>
      </c>
      <c r="S56" s="57">
        <f t="shared" si="4"/>
        <v>264720.96023978951</v>
      </c>
      <c r="T56" s="57">
        <f t="shared" si="4"/>
        <v>267602.36451344483</v>
      </c>
      <c r="U56" s="57">
        <f t="shared" si="4"/>
        <v>270515.13196506957</v>
      </c>
      <c r="V56" s="57">
        <f t="shared" si="4"/>
        <v>273459.60397297755</v>
      </c>
      <c r="W56" s="57">
        <f t="shared" si="4"/>
        <v>276436.12563127803</v>
      </c>
      <c r="X56" s="57">
        <f t="shared" si="4"/>
        <v>279445.0457903209</v>
      </c>
      <c r="Y56" s="57">
        <f t="shared" si="4"/>
        <v>282486.71709758224</v>
      </c>
      <c r="Z56" s="57">
        <f t="shared" si="4"/>
        <v>285561.49603899487</v>
      </c>
      <c r="AA56" s="57">
        <f t="shared" si="4"/>
        <v>288669.74298072868</v>
      </c>
      <c r="AB56" s="57">
        <f t="shared" si="4"/>
        <v>291811.82221142587</v>
      </c>
      <c r="AC56" s="57">
        <f t="shared" si="4"/>
        <v>294988.10198489571</v>
      </c>
      <c r="AD56" s="57">
        <f t="shared" si="4"/>
        <v>298198.95456327416</v>
      </c>
      <c r="AE56" s="57">
        <f t="shared" si="4"/>
        <v>301444.75626065338</v>
      </c>
      <c r="AF56" s="57">
        <f t="shared" si="4"/>
        <v>304725.88748718583</v>
      </c>
      <c r="AG56" s="57">
        <f t="shared" si="4"/>
        <v>308042.73279366869</v>
      </c>
      <c r="AH56" s="57">
        <f t="shared" si="4"/>
        <v>311395.68091661349</v>
      </c>
      <c r="AI56" s="57">
        <f t="shared" si="4"/>
        <v>314785.12482380611</v>
      </c>
      <c r="AJ56" s="57">
        <f t="shared" si="4"/>
        <v>318211.46176036313</v>
      </c>
      <c r="AK56" s="57">
        <f t="shared" si="4"/>
        <v>321675.09329528909</v>
      </c>
      <c r="AL56" s="57">
        <f t="shared" si="4"/>
        <v>325176.42536854063</v>
      </c>
      <c r="AM56" s="57">
        <f t="shared" si="4"/>
        <v>328715.86833860294</v>
      </c>
      <c r="AN56" s="57">
        <f t="shared" si="4"/>
        <v>332293.83703058417</v>
      </c>
      <c r="AO56" s="57">
        <f t="shared" si="4"/>
        <v>335910.75078483298</v>
      </c>
      <c r="AP56" s="57">
        <f t="shared" si="4"/>
        <v>339567.03350608575</v>
      </c>
      <c r="AQ56" s="57">
        <f t="shared" si="4"/>
        <v>343263.1137131484</v>
      </c>
    </row>
    <row r="57" spans="1:43" ht="15.75" customHeight="1" x14ac:dyDescent="0.25">
      <c r="A57" s="27" t="s">
        <v>126</v>
      </c>
      <c r="B57" s="27"/>
      <c r="C57" s="57">
        <v>40533.683442924266</v>
      </c>
      <c r="D57" s="57">
        <v>40778.279873694359</v>
      </c>
      <c r="E57" s="57">
        <v>41024.689114336063</v>
      </c>
      <c r="F57" s="57">
        <v>41272.924243828558</v>
      </c>
      <c r="G57" s="57">
        <v>41522.998446825164</v>
      </c>
      <c r="H57" s="57">
        <v>41774.925014419801</v>
      </c>
      <c r="I57" s="57">
        <v>33770.344547826789</v>
      </c>
      <c r="J57" s="57">
        <v>25593.52151083852</v>
      </c>
      <c r="K57" s="57">
        <v>17241.518978172349</v>
      </c>
      <c r="L57" s="57">
        <v>8711.3546142418927</v>
      </c>
      <c r="M57" s="57">
        <v>0</v>
      </c>
      <c r="N57" s="57">
        <v>0</v>
      </c>
      <c r="O57" s="57">
        <v>0</v>
      </c>
      <c r="P57" s="57">
        <v>0</v>
      </c>
      <c r="Q57" s="57">
        <v>0</v>
      </c>
      <c r="R57" s="57">
        <v>0</v>
      </c>
      <c r="S57" s="57">
        <v>0</v>
      </c>
      <c r="T57" s="57">
        <v>0</v>
      </c>
      <c r="U57" s="57">
        <v>0</v>
      </c>
      <c r="V57" s="57">
        <v>0</v>
      </c>
      <c r="W57" s="57">
        <v>0</v>
      </c>
      <c r="X57" s="57">
        <v>0</v>
      </c>
      <c r="Y57" s="57">
        <v>0</v>
      </c>
      <c r="Z57" s="57">
        <v>0</v>
      </c>
      <c r="AA57" s="57">
        <v>0</v>
      </c>
      <c r="AB57" s="57">
        <v>0</v>
      </c>
      <c r="AC57" s="57">
        <v>0</v>
      </c>
      <c r="AD57" s="57">
        <v>0</v>
      </c>
      <c r="AE57" s="57">
        <v>0</v>
      </c>
      <c r="AF57" s="57">
        <v>0</v>
      </c>
      <c r="AG57" s="57">
        <v>0</v>
      </c>
      <c r="AH57" s="57">
        <v>0</v>
      </c>
      <c r="AI57" s="57">
        <v>0</v>
      </c>
      <c r="AJ57" s="57">
        <v>0</v>
      </c>
      <c r="AK57" s="57">
        <v>0</v>
      </c>
      <c r="AL57" s="57">
        <v>0</v>
      </c>
      <c r="AM57" s="57">
        <v>0</v>
      </c>
      <c r="AN57" s="57">
        <v>0</v>
      </c>
      <c r="AO57" s="57">
        <v>0</v>
      </c>
      <c r="AP57" s="57">
        <v>0</v>
      </c>
      <c r="AQ57" s="57">
        <v>0</v>
      </c>
    </row>
    <row r="58" spans="1:43" ht="15.75" customHeight="1" x14ac:dyDescent="0.25">
      <c r="A58" s="27" t="s">
        <v>125</v>
      </c>
      <c r="B58" s="27"/>
      <c r="C58" s="57">
        <v>23957.085202412567</v>
      </c>
      <c r="D58" s="57">
        <v>24101.651820455474</v>
      </c>
      <c r="E58" s="57">
        <v>24247.289884191468</v>
      </c>
      <c r="F58" s="57">
        <v>24394.007123838775</v>
      </c>
      <c r="G58" s="57">
        <v>24541.811332073416</v>
      </c>
      <c r="H58" s="57">
        <v>24690.710364482216</v>
      </c>
      <c r="I58" s="57">
        <v>19959.671880951264</v>
      </c>
      <c r="J58" s="57">
        <v>15126.830906653537</v>
      </c>
      <c r="K58" s="57">
        <v>10190.451597144282</v>
      </c>
      <c r="L58" s="57">
        <v>5148.7712686090535</v>
      </c>
      <c r="M58" s="57">
        <v>0</v>
      </c>
      <c r="N58" s="57">
        <v>0</v>
      </c>
      <c r="O58" s="57">
        <v>0</v>
      </c>
      <c r="P58" s="57">
        <v>0</v>
      </c>
      <c r="Q58" s="57">
        <v>0</v>
      </c>
      <c r="R58" s="57">
        <v>0</v>
      </c>
      <c r="S58" s="57">
        <v>0</v>
      </c>
      <c r="T58" s="57">
        <v>0</v>
      </c>
      <c r="U58" s="57">
        <v>0</v>
      </c>
      <c r="V58" s="57">
        <v>0</v>
      </c>
      <c r="W58" s="57">
        <v>0</v>
      </c>
      <c r="X58" s="57">
        <v>0</v>
      </c>
      <c r="Y58" s="57">
        <v>0</v>
      </c>
      <c r="Z58" s="57">
        <v>0</v>
      </c>
      <c r="AA58" s="57">
        <v>0</v>
      </c>
      <c r="AB58" s="57">
        <v>0</v>
      </c>
      <c r="AC58" s="57">
        <v>0</v>
      </c>
      <c r="AD58" s="57">
        <v>0</v>
      </c>
      <c r="AE58" s="57">
        <v>0</v>
      </c>
      <c r="AF58" s="57">
        <v>0</v>
      </c>
      <c r="AG58" s="57">
        <v>0</v>
      </c>
      <c r="AH58" s="57">
        <v>0</v>
      </c>
      <c r="AI58" s="57">
        <v>0</v>
      </c>
      <c r="AJ58" s="57">
        <v>0</v>
      </c>
      <c r="AK58" s="57">
        <v>0</v>
      </c>
      <c r="AL58" s="57">
        <v>0</v>
      </c>
      <c r="AM58" s="57">
        <v>0</v>
      </c>
      <c r="AN58" s="57">
        <v>0</v>
      </c>
      <c r="AO58" s="57">
        <v>0</v>
      </c>
      <c r="AP58" s="57">
        <v>0</v>
      </c>
      <c r="AQ58" s="57">
        <v>0</v>
      </c>
    </row>
    <row r="59" spans="1:43" ht="15.75" customHeight="1" x14ac:dyDescent="0.2"/>
    <row r="60" spans="1:43" ht="15.75" customHeight="1" x14ac:dyDescent="0.2">
      <c r="A60" s="17" t="s">
        <v>140</v>
      </c>
      <c r="B60" s="17">
        <f>(H50/C50)^(1/(H46-C46))-1</f>
        <v>4.9298931008201485E-4</v>
      </c>
    </row>
    <row r="61" spans="1:43" ht="15.75" customHeight="1" x14ac:dyDescent="0.2">
      <c r="A61" s="17" t="s">
        <v>141</v>
      </c>
      <c r="B61" s="17">
        <f>(H51/C51)^(1/(H46-C46))-1</f>
        <v>4.929893100822369E-4</v>
      </c>
    </row>
    <row r="62" spans="1:43" ht="15.75" customHeight="1" x14ac:dyDescent="0.2"/>
    <row r="63" spans="1:43" ht="15.75" customHeight="1" x14ac:dyDescent="0.25">
      <c r="A63" s="67" t="s">
        <v>146</v>
      </c>
    </row>
    <row r="64" spans="1:43" ht="15.75" customHeight="1" x14ac:dyDescent="0.25">
      <c r="A64"/>
      <c r="B64" s="64">
        <v>2020</v>
      </c>
      <c r="C64" s="64">
        <v>2021</v>
      </c>
      <c r="D64" s="64">
        <v>2022</v>
      </c>
      <c r="E64" s="64">
        <v>2023</v>
      </c>
      <c r="F64" s="64">
        <v>2024</v>
      </c>
      <c r="G64" s="64">
        <v>2025</v>
      </c>
      <c r="H64" s="64">
        <v>2026</v>
      </c>
      <c r="I64" s="64">
        <v>2027</v>
      </c>
      <c r="J64" s="64">
        <v>2028</v>
      </c>
      <c r="K64" s="64">
        <v>2029</v>
      </c>
      <c r="L64" s="64">
        <v>2030</v>
      </c>
      <c r="M64" s="64">
        <v>2031</v>
      </c>
      <c r="N64" s="64">
        <v>2032</v>
      </c>
      <c r="O64" s="64">
        <v>2033</v>
      </c>
      <c r="P64" s="64">
        <v>2034</v>
      </c>
      <c r="Q64" s="64">
        <v>2035</v>
      </c>
      <c r="R64" s="64">
        <v>2036</v>
      </c>
      <c r="S64" s="64">
        <v>2037</v>
      </c>
      <c r="T64" s="64">
        <v>2038</v>
      </c>
      <c r="U64" s="64">
        <v>2039</v>
      </c>
      <c r="V64" s="64">
        <v>2040</v>
      </c>
      <c r="W64" s="64">
        <v>2041</v>
      </c>
      <c r="X64" s="64">
        <v>2042</v>
      </c>
      <c r="Y64" s="64">
        <v>2043</v>
      </c>
      <c r="Z64" s="64">
        <v>2044</v>
      </c>
      <c r="AA64" s="64">
        <v>2045</v>
      </c>
      <c r="AB64" s="64">
        <v>2046</v>
      </c>
      <c r="AC64" s="64">
        <v>2047</v>
      </c>
      <c r="AD64" s="64">
        <v>2048</v>
      </c>
      <c r="AE64" s="64">
        <v>2049</v>
      </c>
      <c r="AF64" s="64">
        <v>2050</v>
      </c>
    </row>
    <row r="65" spans="1:32" ht="15.75" customHeight="1" x14ac:dyDescent="0.25">
      <c r="A65" t="s">
        <v>149</v>
      </c>
      <c r="B65" s="62">
        <v>25800000000000</v>
      </c>
      <c r="C65" s="62">
        <v>28800000000000</v>
      </c>
      <c r="D65" s="62">
        <v>29000000000000</v>
      </c>
      <c r="E65" s="62">
        <v>29300000000000</v>
      </c>
      <c r="F65" s="62">
        <v>29500000000000</v>
      </c>
      <c r="G65" s="62">
        <v>29700000000000</v>
      </c>
      <c r="H65" s="62">
        <v>29900000000000</v>
      </c>
      <c r="I65" s="62">
        <v>30100000000000</v>
      </c>
      <c r="J65" s="62">
        <v>30400000000000</v>
      </c>
      <c r="K65" s="62">
        <v>30600000000000</v>
      </c>
      <c r="L65" s="62">
        <v>30800000000000</v>
      </c>
      <c r="M65" s="62">
        <v>31000000000000</v>
      </c>
      <c r="N65" s="62">
        <v>31300000000000</v>
      </c>
      <c r="O65" s="62">
        <v>31500000000000</v>
      </c>
      <c r="P65" s="62">
        <v>31700000000000</v>
      </c>
      <c r="Q65" s="62">
        <v>32000000000000</v>
      </c>
      <c r="R65" s="62">
        <v>32200000000000</v>
      </c>
      <c r="S65" s="62">
        <v>32400000000000</v>
      </c>
      <c r="T65" s="62">
        <v>32700000000000</v>
      </c>
      <c r="U65" s="62">
        <v>32900000000000</v>
      </c>
      <c r="V65" s="62">
        <v>33100000000000</v>
      </c>
      <c r="W65" s="62">
        <v>33400000000000</v>
      </c>
      <c r="X65" s="62">
        <v>33600000000000</v>
      </c>
      <c r="Y65" s="62">
        <v>33900000000000</v>
      </c>
      <c r="Z65" s="62">
        <v>34100000000000</v>
      </c>
      <c r="AA65" s="62">
        <v>34400000000000</v>
      </c>
      <c r="AB65" s="62">
        <v>34600000000000</v>
      </c>
      <c r="AC65" s="62">
        <v>34900000000000</v>
      </c>
      <c r="AD65" s="62">
        <v>35100000000000</v>
      </c>
      <c r="AE65" s="62">
        <v>35400000000000</v>
      </c>
      <c r="AF65" s="62">
        <v>35700000000000</v>
      </c>
    </row>
    <row r="66" spans="1:32" ht="15.75" customHeight="1" x14ac:dyDescent="0.2"/>
    <row r="67" spans="1:32" ht="15.75" customHeight="1" x14ac:dyDescent="0.2">
      <c r="A67" s="17" t="s">
        <v>147</v>
      </c>
      <c r="B67" s="68">
        <f>(AF65/B65)^(1/(AF64-B64))-1</f>
        <v>1.0884685032289454E-2</v>
      </c>
    </row>
    <row r="68" spans="1:32" ht="15.75" customHeight="1" x14ac:dyDescent="0.2">
      <c r="B68" s="68"/>
    </row>
    <row r="69" spans="1:32" ht="15.75" customHeight="1" x14ac:dyDescent="0.25">
      <c r="A69" s="69"/>
      <c r="B69" s="70">
        <v>2020</v>
      </c>
      <c r="C69" s="70">
        <v>2021</v>
      </c>
      <c r="D69" s="70">
        <v>2022</v>
      </c>
      <c r="E69" s="70">
        <v>2023</v>
      </c>
      <c r="F69" s="70">
        <v>2024</v>
      </c>
      <c r="G69" s="70">
        <v>2025</v>
      </c>
      <c r="H69" s="70">
        <v>2026</v>
      </c>
      <c r="I69" s="70">
        <v>2027</v>
      </c>
      <c r="J69" s="70">
        <v>2028</v>
      </c>
      <c r="K69" s="70">
        <v>2029</v>
      </c>
      <c r="L69" s="70">
        <v>2030</v>
      </c>
      <c r="M69" s="70">
        <v>2031</v>
      </c>
      <c r="N69" s="70">
        <v>2032</v>
      </c>
      <c r="O69" s="70">
        <v>2033</v>
      </c>
      <c r="P69" s="70">
        <v>2034</v>
      </c>
      <c r="Q69" s="70">
        <v>2035</v>
      </c>
      <c r="R69" s="70">
        <v>2036</v>
      </c>
      <c r="S69" s="70">
        <v>2037</v>
      </c>
      <c r="T69" s="70">
        <v>2038</v>
      </c>
      <c r="U69" s="70">
        <v>2039</v>
      </c>
      <c r="V69" s="70">
        <v>2040</v>
      </c>
      <c r="W69" s="70">
        <v>2041</v>
      </c>
      <c r="X69" s="70">
        <v>2042</v>
      </c>
      <c r="Y69" s="70">
        <v>2043</v>
      </c>
      <c r="Z69" s="70">
        <v>2044</v>
      </c>
      <c r="AA69" s="70">
        <v>2045</v>
      </c>
      <c r="AB69" s="70">
        <v>2046</v>
      </c>
      <c r="AC69" s="70">
        <v>2047</v>
      </c>
      <c r="AD69" s="70">
        <v>2048</v>
      </c>
      <c r="AE69" s="70">
        <v>2049</v>
      </c>
      <c r="AF69" s="70">
        <v>2050</v>
      </c>
    </row>
    <row r="70" spans="1:32" ht="15.75" customHeight="1" x14ac:dyDescent="0.2">
      <c r="A70" s="70" t="s">
        <v>142</v>
      </c>
      <c r="B70" s="71">
        <v>23800000000000</v>
      </c>
      <c r="C70" s="71">
        <v>24300000000000</v>
      </c>
      <c r="D70" s="71">
        <v>24900000000000</v>
      </c>
      <c r="E70" s="71">
        <v>25400000000000</v>
      </c>
      <c r="F70" s="71">
        <v>26000000000000</v>
      </c>
      <c r="G70" s="71">
        <v>26500000000000</v>
      </c>
      <c r="H70" s="71">
        <v>27100000000000</v>
      </c>
      <c r="I70" s="71">
        <v>27700000000000</v>
      </c>
      <c r="J70" s="71">
        <v>28300000000000</v>
      </c>
      <c r="K70" s="71">
        <v>28900000000000</v>
      </c>
      <c r="L70" s="71">
        <v>29500000000000</v>
      </c>
      <c r="M70" s="71">
        <v>30000000000000</v>
      </c>
      <c r="N70" s="71">
        <v>30600000000000</v>
      </c>
      <c r="O70" s="71">
        <v>31200000000000</v>
      </c>
      <c r="P70" s="71">
        <v>31900000000000</v>
      </c>
      <c r="Q70" s="71">
        <v>32500000000000</v>
      </c>
      <c r="R70" s="71">
        <v>33100000000000</v>
      </c>
      <c r="S70" s="71">
        <v>33700000000000</v>
      </c>
      <c r="T70" s="71">
        <v>34300000000000</v>
      </c>
      <c r="U70" s="71">
        <v>34900000000000</v>
      </c>
      <c r="V70" s="71">
        <v>35500000000000</v>
      </c>
      <c r="W70" s="71">
        <v>36100000000000</v>
      </c>
      <c r="X70" s="71">
        <v>36700000000000</v>
      </c>
      <c r="Y70" s="71">
        <v>37300000000000</v>
      </c>
      <c r="Z70" s="71">
        <v>37900000000000</v>
      </c>
      <c r="AA70" s="71">
        <v>38500000000000</v>
      </c>
      <c r="AB70" s="71">
        <v>39000000000000</v>
      </c>
      <c r="AC70" s="71">
        <v>39600000000000</v>
      </c>
      <c r="AD70" s="71">
        <v>40200000000000</v>
      </c>
      <c r="AE70" s="71">
        <v>40800000000000</v>
      </c>
      <c r="AF70" s="71">
        <v>41400000000000</v>
      </c>
    </row>
    <row r="71" spans="1:32" ht="15.75" customHeight="1" x14ac:dyDescent="0.2">
      <c r="A71" s="70" t="s">
        <v>143</v>
      </c>
      <c r="B71" s="71">
        <v>4450000000000</v>
      </c>
      <c r="C71" s="71">
        <v>5400000000000</v>
      </c>
      <c r="D71" s="71">
        <v>5500000000000</v>
      </c>
      <c r="E71" s="71">
        <v>5590000000000</v>
      </c>
      <c r="F71" s="71">
        <v>5590000000000</v>
      </c>
      <c r="G71" s="71">
        <v>5690000000000</v>
      </c>
      <c r="H71" s="71">
        <v>5780000000000</v>
      </c>
      <c r="I71" s="71">
        <v>5780000000000</v>
      </c>
      <c r="J71" s="71">
        <v>5880000000000</v>
      </c>
      <c r="K71" s="71">
        <v>5970000000000</v>
      </c>
      <c r="L71" s="71">
        <v>5970000000000</v>
      </c>
      <c r="M71" s="71">
        <v>6070000000000</v>
      </c>
      <c r="N71" s="71">
        <v>6160000000000</v>
      </c>
      <c r="O71" s="71">
        <v>6160000000000</v>
      </c>
      <c r="P71" s="71">
        <v>6260000000000</v>
      </c>
      <c r="Q71" s="71">
        <v>6350000000000</v>
      </c>
      <c r="R71" s="71">
        <v>6350000000000</v>
      </c>
      <c r="S71" s="71">
        <v>6450000000000</v>
      </c>
      <c r="T71" s="71">
        <v>6540000000000</v>
      </c>
      <c r="U71" s="71">
        <v>6630000000000</v>
      </c>
      <c r="V71" s="71">
        <v>6630000000000</v>
      </c>
      <c r="W71" s="71">
        <v>6730000000000</v>
      </c>
      <c r="X71" s="71">
        <v>6820000000000</v>
      </c>
      <c r="Y71" s="71">
        <v>6920000000000</v>
      </c>
      <c r="Z71" s="71">
        <v>6920000000000</v>
      </c>
      <c r="AA71" s="71">
        <v>7010000000000</v>
      </c>
      <c r="AB71" s="71">
        <v>7110000000000</v>
      </c>
      <c r="AC71" s="71">
        <v>7200000000000</v>
      </c>
      <c r="AD71" s="71">
        <v>7300000000000</v>
      </c>
      <c r="AE71" s="71">
        <v>7300000000000</v>
      </c>
      <c r="AF71" s="71">
        <v>7390000000000</v>
      </c>
    </row>
    <row r="72" spans="1:32" ht="15.75" customHeight="1" x14ac:dyDescent="0.2">
      <c r="A72" s="70" t="s">
        <v>144</v>
      </c>
      <c r="B72" s="71">
        <v>4300000000000</v>
      </c>
      <c r="C72" s="71">
        <v>5200000000000</v>
      </c>
      <c r="D72" s="71">
        <v>5000000000000</v>
      </c>
      <c r="E72" s="71">
        <v>5100000000000</v>
      </c>
      <c r="F72" s="71">
        <v>5200000000000</v>
      </c>
      <c r="G72" s="71">
        <v>5300000000000</v>
      </c>
      <c r="H72" s="71">
        <v>5300000000000</v>
      </c>
      <c r="I72" s="71">
        <v>5400000000000</v>
      </c>
      <c r="J72" s="71">
        <v>5500000000000</v>
      </c>
      <c r="K72" s="71">
        <v>5500000000000</v>
      </c>
      <c r="L72" s="71">
        <v>5600000000000</v>
      </c>
      <c r="M72" s="71">
        <v>5600000000000</v>
      </c>
      <c r="N72" s="71">
        <v>5600000000000</v>
      </c>
      <c r="O72" s="71">
        <v>5700000000000</v>
      </c>
      <c r="P72" s="71">
        <v>5700000000000</v>
      </c>
      <c r="Q72" s="71">
        <v>5700000000000</v>
      </c>
      <c r="R72" s="71">
        <v>5700000000000</v>
      </c>
      <c r="S72" s="71">
        <v>5700000000000</v>
      </c>
      <c r="T72" s="71">
        <v>5800000000000</v>
      </c>
      <c r="U72" s="71">
        <v>5800000000000</v>
      </c>
      <c r="V72" s="71">
        <v>5800000000000</v>
      </c>
      <c r="W72" s="71">
        <v>5800000000000</v>
      </c>
      <c r="X72" s="71">
        <v>5800000000000</v>
      </c>
      <c r="Y72" s="71">
        <v>5800000000000</v>
      </c>
      <c r="Z72" s="71">
        <v>5800000000000</v>
      </c>
      <c r="AA72" s="71">
        <v>5800000000000</v>
      </c>
      <c r="AB72" s="71">
        <v>5800000000000</v>
      </c>
      <c r="AC72" s="71">
        <v>5800000000000</v>
      </c>
      <c r="AD72" s="71">
        <v>5800000000000</v>
      </c>
      <c r="AE72" s="71">
        <v>5800000000000</v>
      </c>
      <c r="AF72" s="71">
        <v>5800000000000</v>
      </c>
    </row>
    <row r="73" spans="1:32" ht="15.75" customHeight="1" x14ac:dyDescent="0.25">
      <c r="A73" s="69" t="s">
        <v>145</v>
      </c>
      <c r="B73" s="72">
        <v>4410000000000</v>
      </c>
      <c r="C73" s="72">
        <v>5440000000000</v>
      </c>
      <c r="D73" s="72">
        <v>6470000000000</v>
      </c>
      <c r="E73" s="72">
        <v>7510000000000</v>
      </c>
      <c r="F73" s="72">
        <v>8540000000000</v>
      </c>
      <c r="G73" s="72">
        <v>9570000000000</v>
      </c>
      <c r="H73" s="72">
        <v>10600000000000</v>
      </c>
      <c r="I73" s="72">
        <v>11600000000000</v>
      </c>
      <c r="J73" s="72">
        <v>12700000000000</v>
      </c>
      <c r="K73" s="72">
        <v>13700000000000</v>
      </c>
      <c r="L73" s="72">
        <v>14700000000000</v>
      </c>
      <c r="M73" s="72">
        <v>15800000000000</v>
      </c>
      <c r="N73" s="72">
        <v>16800000000000</v>
      </c>
      <c r="O73" s="72">
        <v>17800000000000</v>
      </c>
      <c r="P73" s="72">
        <v>18900000000000</v>
      </c>
      <c r="Q73" s="72">
        <v>19900000000000</v>
      </c>
      <c r="R73" s="72">
        <v>20900000000000</v>
      </c>
      <c r="S73" s="72">
        <v>22000000000000</v>
      </c>
      <c r="T73" s="72">
        <v>23000000000000</v>
      </c>
      <c r="U73" s="72">
        <v>24000000000000</v>
      </c>
      <c r="V73" s="72">
        <v>25100000000000</v>
      </c>
      <c r="W73" s="72">
        <v>26100000000000</v>
      </c>
      <c r="X73" s="72">
        <v>27100000000000</v>
      </c>
      <c r="Y73" s="72">
        <v>28200000000000</v>
      </c>
      <c r="Z73" s="72">
        <v>29200000000000</v>
      </c>
      <c r="AA73" s="72">
        <v>30200000000000</v>
      </c>
      <c r="AB73" s="72">
        <v>31300000000000</v>
      </c>
      <c r="AC73" s="72">
        <v>32300000000000</v>
      </c>
      <c r="AD73" s="72">
        <v>33300000000000</v>
      </c>
      <c r="AE73" s="72">
        <v>34400000000000</v>
      </c>
      <c r="AF73" s="72">
        <v>35400000000000</v>
      </c>
    </row>
    <row r="74" spans="1:32" ht="15.75" customHeight="1" x14ac:dyDescent="0.2"/>
    <row r="75" spans="1:32" ht="15.75" customHeight="1" x14ac:dyDescent="0.2">
      <c r="A75" s="17" t="s">
        <v>150</v>
      </c>
      <c r="B75" s="68">
        <f>(AF71/B71)^(1/(AF69-B69))-1</f>
        <v>1.7051194586650942E-2</v>
      </c>
    </row>
    <row r="76" spans="1:32" ht="15.75" customHeight="1" x14ac:dyDescent="0.2">
      <c r="A76" s="17" t="s">
        <v>147</v>
      </c>
      <c r="B76" s="68">
        <f>(AF73/B73)^(1/(AF69-B69))-1</f>
        <v>7.1894779474574566E-2</v>
      </c>
    </row>
    <row r="77" spans="1:32" ht="15.75" customHeight="1" x14ac:dyDescent="0.2">
      <c r="A77" s="17" t="s">
        <v>148</v>
      </c>
      <c r="B77" s="68">
        <f>(AF72/B72)^(1/(AF69-B69))-1</f>
        <v>1.0024676933135801E-2</v>
      </c>
    </row>
    <row r="78" spans="1:32" ht="15.75" customHeight="1" x14ac:dyDescent="0.2"/>
    <row r="79" spans="1:32" ht="15.75" customHeight="1" x14ac:dyDescent="0.2"/>
    <row r="80" spans="1:3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mergeCells count="1">
    <mergeCell ref="A1:E1"/>
  </mergeCells>
  <pageMargins left="0.7" right="0.7" top="0.75" bottom="0.75" header="0" footer="0"/>
  <pageSetup orientation="landscape"/>
  <ignoredErrors>
    <ignoredError sqref="N51" formula="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workbookViewId="0"/>
  </sheetViews>
  <sheetFormatPr baseColWidth="10" defaultColWidth="14" defaultRowHeight="15" customHeight="1" x14ac:dyDescent="0.2"/>
  <cols>
    <col min="1" max="1" width="26.7109375" style="17" customWidth="1"/>
    <col min="2" max="37" width="8.42578125" style="17" customWidth="1"/>
    <col min="38" max="16384" width="14" style="17"/>
  </cols>
  <sheetData>
    <row r="1" spans="1:5" x14ac:dyDescent="0.25">
      <c r="A1" s="55" t="s">
        <v>7</v>
      </c>
    </row>
    <row r="2" spans="1:5" x14ac:dyDescent="0.25">
      <c r="A2" s="27" t="s">
        <v>139</v>
      </c>
    </row>
    <row r="3" spans="1:5" x14ac:dyDescent="0.25">
      <c r="A3" s="27" t="s">
        <v>91</v>
      </c>
    </row>
    <row r="4" spans="1:5" x14ac:dyDescent="0.2">
      <c r="A4" s="56">
        <v>39683051200.879501</v>
      </c>
      <c r="B4" s="30"/>
      <c r="C4" s="28"/>
      <c r="D4" s="28"/>
      <c r="E4" s="28"/>
    </row>
    <row r="5" spans="1:5" x14ac:dyDescent="0.2">
      <c r="A5" s="28"/>
      <c r="B5" s="30"/>
      <c r="C5" s="28"/>
      <c r="D5" s="28"/>
      <c r="E5" s="28"/>
    </row>
    <row r="6" spans="1:5" x14ac:dyDescent="0.2">
      <c r="A6" s="29" t="s">
        <v>39</v>
      </c>
      <c r="B6" s="30"/>
      <c r="C6" s="28"/>
      <c r="D6" s="28"/>
      <c r="E6" s="28"/>
    </row>
    <row r="7" spans="1:5" x14ac:dyDescent="0.2">
      <c r="A7" s="28"/>
      <c r="B7" s="30"/>
      <c r="C7" s="28"/>
      <c r="D7" s="28"/>
      <c r="E7" s="28"/>
    </row>
    <row r="8" spans="1:5" x14ac:dyDescent="0.2">
      <c r="A8" s="28"/>
      <c r="B8" s="30"/>
      <c r="C8" s="28"/>
      <c r="D8" s="28"/>
      <c r="E8" s="28"/>
    </row>
    <row r="9" spans="1:5" x14ac:dyDescent="0.2">
      <c r="A9" s="28"/>
      <c r="B9" s="30"/>
      <c r="C9" s="28"/>
      <c r="D9" s="28"/>
      <c r="E9" s="28"/>
    </row>
    <row r="10" spans="1:5" x14ac:dyDescent="0.2">
      <c r="A10" s="28"/>
      <c r="B10" s="30"/>
      <c r="C10" s="28"/>
      <c r="D10" s="28"/>
      <c r="E10" s="28"/>
    </row>
    <row r="11" spans="1:5" x14ac:dyDescent="0.2">
      <c r="A11" s="28"/>
      <c r="B11" s="30"/>
      <c r="C11" s="28"/>
      <c r="D11" s="28"/>
      <c r="E11" s="28"/>
    </row>
    <row r="12" spans="1:5" x14ac:dyDescent="0.2">
      <c r="A12" s="28"/>
      <c r="B12" s="30"/>
      <c r="C12" s="28"/>
      <c r="D12" s="28"/>
      <c r="E12" s="28"/>
    </row>
    <row r="13" spans="1:5" x14ac:dyDescent="0.2">
      <c r="A13" s="28"/>
      <c r="B13" s="30"/>
      <c r="C13" s="28"/>
      <c r="D13" s="28"/>
      <c r="E13" s="28"/>
    </row>
    <row r="14" spans="1:5" x14ac:dyDescent="0.2">
      <c r="A14" s="28"/>
      <c r="B14" s="30"/>
      <c r="C14" s="28"/>
      <c r="D14" s="28"/>
      <c r="E14" s="28"/>
    </row>
    <row r="15" spans="1:5" x14ac:dyDescent="0.2">
      <c r="A15" s="28"/>
      <c r="B15" s="30"/>
      <c r="C15" s="28"/>
      <c r="D15" s="28"/>
      <c r="E15" s="28"/>
    </row>
    <row r="16" spans="1:5" x14ac:dyDescent="0.2">
      <c r="A16" s="28"/>
      <c r="B16" s="30"/>
      <c r="C16" s="28"/>
      <c r="D16" s="28"/>
      <c r="E16" s="28"/>
    </row>
    <row r="17" spans="1:37" x14ac:dyDescent="0.2">
      <c r="A17" s="28"/>
      <c r="B17" s="30"/>
      <c r="C17" s="28"/>
      <c r="D17" s="28"/>
      <c r="E17" s="28"/>
    </row>
    <row r="18" spans="1:37" x14ac:dyDescent="0.2">
      <c r="A18" s="28"/>
      <c r="B18" s="30"/>
      <c r="C18" s="28"/>
      <c r="D18" s="28"/>
      <c r="E18" s="28"/>
    </row>
    <row r="19" spans="1:37" x14ac:dyDescent="0.2">
      <c r="A19" s="28"/>
      <c r="B19" s="30"/>
      <c r="C19" s="28"/>
      <c r="D19" s="28"/>
      <c r="E19" s="28"/>
    </row>
    <row r="20" spans="1:37" x14ac:dyDescent="0.2">
      <c r="A20" s="28"/>
      <c r="B20" s="30"/>
      <c r="C20" s="28"/>
      <c r="D20" s="28"/>
      <c r="E20" s="28"/>
    </row>
    <row r="21" spans="1:37" ht="15.75" customHeight="1" x14ac:dyDescent="0.2">
      <c r="A21" s="28"/>
      <c r="B21" s="30"/>
      <c r="C21" s="28"/>
      <c r="D21" s="28"/>
      <c r="E21" s="28"/>
    </row>
    <row r="22" spans="1:37" ht="15.75" customHeight="1" x14ac:dyDescent="0.2">
      <c r="A22" s="28"/>
      <c r="B22" s="30"/>
      <c r="C22" s="28"/>
      <c r="D22" s="28"/>
      <c r="E22" s="28"/>
    </row>
    <row r="23" spans="1:37" ht="15.75" customHeight="1" x14ac:dyDescent="0.2">
      <c r="A23" s="28"/>
      <c r="B23" s="30"/>
      <c r="C23" s="28"/>
      <c r="D23" s="28"/>
      <c r="E23" s="28"/>
    </row>
    <row r="24" spans="1:37" ht="15.75" customHeight="1" x14ac:dyDescent="0.2">
      <c r="A24" s="28"/>
      <c r="B24" s="30"/>
      <c r="C24" s="28"/>
      <c r="D24" s="28"/>
      <c r="E24" s="28"/>
    </row>
    <row r="25" spans="1:37" ht="15.75" customHeight="1" x14ac:dyDescent="0.2">
      <c r="A25" s="28"/>
      <c r="B25" s="30"/>
      <c r="C25" s="28"/>
      <c r="D25" s="28"/>
      <c r="E25" s="28"/>
    </row>
    <row r="26" spans="1:37" ht="15.75" customHeight="1" x14ac:dyDescent="0.2">
      <c r="A26" s="28"/>
      <c r="B26" s="30"/>
      <c r="C26" s="28"/>
      <c r="D26" s="28"/>
      <c r="E26" s="28"/>
    </row>
    <row r="27" spans="1:37" ht="15.75" customHeight="1" x14ac:dyDescent="0.2">
      <c r="A27" s="28"/>
      <c r="B27" s="30"/>
      <c r="C27" s="28"/>
      <c r="D27" s="28"/>
      <c r="E27" s="28"/>
    </row>
    <row r="28" spans="1:37" ht="15.75" customHeight="1" x14ac:dyDescent="0.2">
      <c r="A28" s="28"/>
      <c r="B28" s="30"/>
      <c r="C28" s="28"/>
      <c r="D28" s="28"/>
      <c r="E28" s="28"/>
    </row>
    <row r="29" spans="1:37" ht="15.75" customHeight="1" x14ac:dyDescent="0.25">
      <c r="A29" s="55" t="s">
        <v>138</v>
      </c>
      <c r="B29" s="27" t="s">
        <v>108</v>
      </c>
    </row>
    <row r="30" spans="1:37" ht="15.75" customHeight="1" x14ac:dyDescent="0.25">
      <c r="B30" s="61">
        <v>2015</v>
      </c>
      <c r="C30" s="61">
        <v>2016</v>
      </c>
      <c r="D30" s="61">
        <v>2017</v>
      </c>
      <c r="E30" s="61">
        <v>2018</v>
      </c>
      <c r="F30" s="61">
        <v>2019</v>
      </c>
      <c r="G30" s="61">
        <v>2020</v>
      </c>
      <c r="H30" s="61">
        <v>2021</v>
      </c>
      <c r="I30" s="61">
        <v>2022</v>
      </c>
      <c r="J30" s="61">
        <v>2023</v>
      </c>
      <c r="K30" s="61">
        <v>2024</v>
      </c>
      <c r="L30" s="61">
        <v>2025</v>
      </c>
      <c r="M30" s="61">
        <v>2026</v>
      </c>
      <c r="N30" s="61">
        <v>2027</v>
      </c>
      <c r="O30" s="61">
        <v>2028</v>
      </c>
      <c r="P30" s="61">
        <v>2029</v>
      </c>
      <c r="Q30" s="61">
        <v>2030</v>
      </c>
      <c r="R30" s="61">
        <v>2031</v>
      </c>
      <c r="S30" s="61">
        <v>2032</v>
      </c>
      <c r="T30" s="61">
        <v>2033</v>
      </c>
      <c r="U30" s="61">
        <v>2034</v>
      </c>
      <c r="V30" s="61">
        <v>2035</v>
      </c>
      <c r="W30" s="61">
        <v>2036</v>
      </c>
      <c r="X30" s="61">
        <v>2037</v>
      </c>
      <c r="Y30" s="61">
        <v>2038</v>
      </c>
      <c r="Z30" s="61">
        <v>2039</v>
      </c>
      <c r="AA30" s="61">
        <v>2040</v>
      </c>
      <c r="AB30" s="61">
        <v>2041</v>
      </c>
      <c r="AC30" s="61">
        <v>2042</v>
      </c>
      <c r="AD30" s="61">
        <v>2043</v>
      </c>
      <c r="AE30" s="61">
        <v>2044</v>
      </c>
      <c r="AF30" s="61">
        <v>2045</v>
      </c>
      <c r="AG30" s="61">
        <v>2046</v>
      </c>
      <c r="AH30" s="61">
        <v>2047</v>
      </c>
      <c r="AI30" s="61">
        <v>2048</v>
      </c>
      <c r="AJ30" s="61">
        <v>2049</v>
      </c>
      <c r="AK30" s="61">
        <v>2050</v>
      </c>
    </row>
    <row r="31" spans="1:37" ht="15.75" customHeight="1" x14ac:dyDescent="0.25">
      <c r="B31" s="27">
        <v>3070</v>
      </c>
      <c r="C31" s="27">
        <v>3130.5</v>
      </c>
      <c r="D31" s="27">
        <v>3191</v>
      </c>
      <c r="E31" s="27">
        <v>3251.5</v>
      </c>
      <c r="F31" s="27">
        <v>3312</v>
      </c>
      <c r="G31" s="27">
        <v>3372.5</v>
      </c>
      <c r="H31" s="27">
        <v>3433</v>
      </c>
      <c r="I31" s="27">
        <v>3493.5</v>
      </c>
      <c r="J31" s="27">
        <v>3554</v>
      </c>
      <c r="K31" s="27">
        <v>3614.5</v>
      </c>
      <c r="L31" s="27">
        <v>3675</v>
      </c>
      <c r="M31" s="27">
        <v>3768</v>
      </c>
      <c r="N31" s="27">
        <v>3861</v>
      </c>
      <c r="O31" s="27">
        <v>3954</v>
      </c>
      <c r="P31" s="27">
        <v>4047</v>
      </c>
      <c r="Q31" s="27">
        <v>4140</v>
      </c>
      <c r="R31" s="27">
        <v>4233</v>
      </c>
      <c r="S31" s="27">
        <v>4326</v>
      </c>
      <c r="T31" s="27">
        <v>4419</v>
      </c>
      <c r="U31" s="27">
        <v>4512</v>
      </c>
      <c r="V31" s="27">
        <v>4605</v>
      </c>
      <c r="W31" s="27">
        <v>4698</v>
      </c>
      <c r="X31" s="27">
        <v>4791</v>
      </c>
      <c r="Y31" s="27">
        <v>4884</v>
      </c>
      <c r="Z31" s="27">
        <v>4917.9166699999996</v>
      </c>
      <c r="AA31" s="27">
        <v>4951.8333300000004</v>
      </c>
      <c r="AB31" s="27">
        <v>4985.75</v>
      </c>
      <c r="AC31" s="27">
        <v>5019.6666699999996</v>
      </c>
      <c r="AD31" s="27">
        <v>5053.5833300000004</v>
      </c>
      <c r="AE31" s="27">
        <v>5087.5</v>
      </c>
      <c r="AF31" s="27">
        <v>5121.4166699999996</v>
      </c>
      <c r="AG31" s="27">
        <v>5155.3333300000004</v>
      </c>
      <c r="AH31" s="27">
        <v>5189.25</v>
      </c>
      <c r="AI31" s="27">
        <v>5223.1666699999996</v>
      </c>
      <c r="AJ31" s="27">
        <v>5257.0833300000004</v>
      </c>
      <c r="AK31" s="27">
        <v>5291</v>
      </c>
    </row>
    <row r="32" spans="1:3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7"/>
  <sheetViews>
    <sheetView topLeftCell="A23" workbookViewId="0">
      <selection activeCell="B33" sqref="B33"/>
    </sheetView>
  </sheetViews>
  <sheetFormatPr baseColWidth="10" defaultRowHeight="15" x14ac:dyDescent="0.25"/>
  <cols>
    <col min="1" max="1" width="22" customWidth="1"/>
    <col min="2" max="2" width="11.85546875" bestFit="1" customWidth="1"/>
  </cols>
  <sheetData>
    <row r="1" spans="1:32" x14ac:dyDescent="0.25">
      <c r="A1" s="1" t="s">
        <v>154</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t="s">
        <v>151</v>
      </c>
      <c r="B2" s="62">
        <v>0</v>
      </c>
      <c r="C2" s="62">
        <v>0</v>
      </c>
      <c r="D2" s="62">
        <v>0</v>
      </c>
      <c r="E2" s="62">
        <v>0</v>
      </c>
      <c r="F2" s="62">
        <v>0</v>
      </c>
      <c r="G2" s="62">
        <v>0</v>
      </c>
      <c r="H2" s="62">
        <v>0</v>
      </c>
      <c r="I2" s="62">
        <v>0</v>
      </c>
      <c r="J2" s="62">
        <v>0</v>
      </c>
      <c r="K2" s="62">
        <v>0</v>
      </c>
      <c r="L2" s="62">
        <v>0</v>
      </c>
      <c r="M2" s="62">
        <v>0</v>
      </c>
      <c r="N2" s="62">
        <v>0</v>
      </c>
      <c r="O2" s="62">
        <v>0</v>
      </c>
      <c r="P2" s="62">
        <v>0</v>
      </c>
      <c r="Q2" s="62">
        <v>0</v>
      </c>
      <c r="R2" s="62">
        <v>0</v>
      </c>
      <c r="S2" s="62">
        <v>0</v>
      </c>
      <c r="T2" s="62">
        <v>0</v>
      </c>
      <c r="U2" s="62">
        <v>0</v>
      </c>
      <c r="V2" s="62">
        <v>0</v>
      </c>
      <c r="W2" s="62">
        <v>0</v>
      </c>
      <c r="X2" s="62">
        <v>0</v>
      </c>
      <c r="Y2" s="62">
        <v>0</v>
      </c>
      <c r="Z2" s="62">
        <v>0</v>
      </c>
      <c r="AA2" s="62">
        <v>0</v>
      </c>
      <c r="AB2" s="62">
        <v>0</v>
      </c>
      <c r="AC2" s="62">
        <v>0</v>
      </c>
      <c r="AD2" s="62">
        <v>0</v>
      </c>
      <c r="AE2" s="62">
        <v>0</v>
      </c>
      <c r="AF2" s="62">
        <v>0</v>
      </c>
    </row>
    <row r="3" spans="1:32" x14ac:dyDescent="0.25">
      <c r="A3" t="s">
        <v>74</v>
      </c>
      <c r="B3">
        <f>SUM('urban-residential-cooling'!M43:M44)*'urban-residential-cooling'!$A$4</f>
        <v>141779798759903.56</v>
      </c>
      <c r="C3">
        <f>SUM('urban-residential-cooling'!N43:N44)*'urban-residential-cooling'!$A$4</f>
        <v>146455292821420.66</v>
      </c>
      <c r="D3">
        <f>SUM('urban-residential-cooling'!O43:O44)*'urban-residential-cooling'!$A$4</f>
        <v>150755643043492.66</v>
      </c>
      <c r="E3">
        <f>SUM('urban-residential-cooling'!P43:P44)*'urban-residential-cooling'!$A$4</f>
        <v>154777562230164.97</v>
      </c>
      <c r="F3">
        <f>SUM('urban-residential-cooling'!Q43:Q44)*'urban-residential-cooling'!$A$4</f>
        <v>158519337593378.22</v>
      </c>
      <c r="G3">
        <f>SUM('urban-residential-cooling'!R43:R44)*'urban-residential-cooling'!$A$4</f>
        <v>162174550780221.66</v>
      </c>
      <c r="H3">
        <f>SUM('urban-residential-cooling'!S43:S44)*'urban-residential-cooling'!$A$4</f>
        <v>165838218220722.94</v>
      </c>
      <c r="I3">
        <f>SUM('urban-residential-cooling'!T43:T44)*'urban-residential-cooling'!$A$4</f>
        <v>169508942818592.06</v>
      </c>
      <c r="J3">
        <f>SUM('urban-residential-cooling'!U43:U44)*'urban-residential-cooling'!$A$4</f>
        <v>173185261117061.62</v>
      </c>
      <c r="K3">
        <f>SUM('urban-residential-cooling'!V43:V44)*'urban-residential-cooling'!$A$4</f>
        <v>176865571516470.81</v>
      </c>
      <c r="L3">
        <f>SUM('urban-residential-cooling'!W43:W44)*'urban-residential-cooling'!$A$4</f>
        <v>180548319397525.56</v>
      </c>
      <c r="M3">
        <f>SUM('urban-residential-cooling'!X43:X44)*'urban-residential-cooling'!$A$4</f>
        <v>184231952385242.97</v>
      </c>
      <c r="N3">
        <f>SUM('urban-residential-cooling'!Y43:Y44)*'urban-residential-cooling'!$A$4</f>
        <v>187607940079062.97</v>
      </c>
      <c r="O3">
        <f>SUM('urban-residential-cooling'!Z43:Z44)*'urban-residential-cooling'!$A$4</f>
        <v>191002225486937.66</v>
      </c>
      <c r="P3">
        <f>SUM('urban-residential-cooling'!AA43:AA44)*'urban-residential-cooling'!$A$4</f>
        <v>194386209137875.19</v>
      </c>
      <c r="Q3">
        <f>SUM('urban-residential-cooling'!AB43:AB44)*'urban-residential-cooling'!$A$4</f>
        <v>197758524481201.53</v>
      </c>
      <c r="R3">
        <f>SUM('urban-residential-cooling'!AC43:AC44)*'urban-residential-cooling'!$A$4</f>
        <v>201117772776906.56</v>
      </c>
      <c r="S3">
        <f>SUM('urban-residential-cooling'!AD43:AD44)*'urban-residential-cooling'!$A$4</f>
        <v>204462521892391.25</v>
      </c>
      <c r="T3">
        <f>SUM('urban-residential-cooling'!AE43:AE44)*'urban-residential-cooling'!$A$4</f>
        <v>207791305114035.75</v>
      </c>
      <c r="U3">
        <f>SUM('urban-residential-cooling'!AF43:AF44)*'urban-residential-cooling'!$A$4</f>
        <v>211102619967087.41</v>
      </c>
      <c r="V3">
        <f>SUM('urban-residential-cooling'!AG43:AG44)*'urban-residential-cooling'!$A$4</f>
        <v>214394927038776.47</v>
      </c>
      <c r="W3">
        <f>SUM('urban-residential-cooling'!AH43:AH44)*'urban-residential-cooling'!$A$4</f>
        <v>217666648800721.81</v>
      </c>
      <c r="X3">
        <f>SUM('urban-residential-cooling'!AI43:AI44)*'urban-residential-cooling'!$A$4</f>
        <v>220395258118062.12</v>
      </c>
      <c r="Y3">
        <f>SUM('urban-residential-cooling'!AJ43:AJ44)*'urban-residential-cooling'!$A$4</f>
        <v>223089873530309.75</v>
      </c>
      <c r="Z3">
        <f>SUM('urban-residential-cooling'!AK43:AK44)*'urban-residential-cooling'!$A$4</f>
        <v>225749524070064.62</v>
      </c>
      <c r="AA3">
        <f>SUM('urban-residential-cooling'!AL43:AL44)*'urban-residential-cooling'!$A$4</f>
        <v>228373226641691.34</v>
      </c>
      <c r="AB3">
        <f>SUM('urban-residential-cooling'!AM43:AM44)*'urban-residential-cooling'!$A$4</f>
        <v>230959985523589.03</v>
      </c>
      <c r="AC3">
        <f>SUM('urban-residential-cooling'!AN43:AN44)*'urban-residential-cooling'!$A$4</f>
        <v>233508791919022</v>
      </c>
      <c r="AD3">
        <f>SUM('urban-residential-cooling'!AO43:AO44)*'urban-residential-cooling'!$A$4</f>
        <v>236018623548376.91</v>
      </c>
      <c r="AE3">
        <f>SUM('urban-residential-cooling'!AP43:AP44)*'urban-residential-cooling'!$A$4</f>
        <v>238488444277371.31</v>
      </c>
      <c r="AF3">
        <f>SUM('urban-residential-cooling'!AQ43:AQ44)*'urban-residential-cooling'!$A$4</f>
        <v>240917203777102.5</v>
      </c>
    </row>
    <row r="4" spans="1:32" x14ac:dyDescent="0.25">
      <c r="A4" t="s">
        <v>76</v>
      </c>
      <c r="B4">
        <f>'urban-residential-lighting'!M38*'urban-residential-lighting'!$A$3</f>
        <v>35799504932264.641</v>
      </c>
      <c r="C4">
        <f>'urban-residential-lighting'!N38*'urban-residential-lighting'!$A$3</f>
        <v>36629647864410.859</v>
      </c>
      <c r="D4">
        <f>'urban-residential-lighting'!O38*'urban-residential-lighting'!$A$3</f>
        <v>37432058956201.523</v>
      </c>
      <c r="E4">
        <f>'urban-residential-lighting'!P38*'urban-residential-lighting'!$A$3</f>
        <v>38241664064321.836</v>
      </c>
      <c r="F4">
        <f>'urban-residential-lighting'!Q38*'urban-residential-lighting'!$A$3</f>
        <v>39058484048933.344</v>
      </c>
      <c r="G4">
        <f>'urban-residential-lighting'!R38*'urban-residential-lighting'!$A$3</f>
        <v>39882504141315.812</v>
      </c>
      <c r="H4">
        <f>'urban-residential-lighting'!S38*'urban-residential-lighting'!$A$3</f>
        <v>40713709107989.93</v>
      </c>
      <c r="I4">
        <f>'urban-residential-lighting'!T38*'urban-residential-lighting'!$A$3</f>
        <v>41552048763317.492</v>
      </c>
      <c r="J4">
        <f>'urban-residential-lighting'!U38*'urban-residential-lighting'!$A$3</f>
        <v>42397496403620.32</v>
      </c>
      <c r="K4">
        <f>'urban-residential-lighting'!V38*'urban-residential-lighting'!$A$3</f>
        <v>43250063852051.609</v>
      </c>
      <c r="L4">
        <f>'urban-residential-lighting'!W38*'urban-residential-lighting'!$A$3</f>
        <v>44109720733948.789</v>
      </c>
      <c r="M4">
        <f>'urban-residential-lighting'!X38*'urban-residential-lighting'!$A$3</f>
        <v>44976433523128.703</v>
      </c>
      <c r="N4">
        <f>'urban-residential-lighting'!Y38*'urban-residential-lighting'!$A$3</f>
        <v>45767622627447.055</v>
      </c>
      <c r="O4">
        <f>'urban-residential-lighting'!Z38*'urban-residential-lighting'!$A$3</f>
        <v>46565032325283.187</v>
      </c>
      <c r="P4">
        <f>'urban-residential-lighting'!AA38*'urban-residential-lighting'!$A$3</f>
        <v>47368662616637.141</v>
      </c>
      <c r="Q4">
        <f>'urban-residential-lighting'!AB38*'urban-residential-lighting'!$A$3</f>
        <v>48178513501508.883</v>
      </c>
      <c r="R4">
        <f>'urban-residential-lighting'!AC38*'urban-residential-lighting'!$A$3</f>
        <v>48994584979898.437</v>
      </c>
      <c r="S4">
        <f>'urban-residential-lighting'!AD38*'urban-residential-lighting'!$A$3</f>
        <v>49816877051805.789</v>
      </c>
      <c r="T4">
        <f>'urban-residential-lighting'!AE38*'urban-residential-lighting'!$A$3</f>
        <v>50645389717230.953</v>
      </c>
      <c r="U4">
        <f>'urban-residential-lighting'!AF38*'urban-residential-lighting'!$A$3</f>
        <v>51480122976173.906</v>
      </c>
      <c r="V4">
        <f>'urban-residential-lighting'!AG38*'urban-residential-lighting'!$A$3</f>
        <v>52321076828634.664</v>
      </c>
      <c r="W4">
        <f>'urban-residential-lighting'!AH38*'urban-residential-lighting'!$A$3</f>
        <v>53168251274613.219</v>
      </c>
      <c r="X4">
        <f>'urban-residential-lighting'!AI38*'urban-residential-lighting'!$A$3</f>
        <v>53865850200158.195</v>
      </c>
      <c r="Y4">
        <f>'urban-residential-lighting'!AJ38*'urban-residential-lighting'!$A$3</f>
        <v>54567914839068.25</v>
      </c>
      <c r="Z4">
        <f>'urban-residential-lighting'!AK38*'urban-residential-lighting'!$A$3</f>
        <v>55274445191343.367</v>
      </c>
      <c r="AA4">
        <f>'urban-residential-lighting'!AL38*'urban-residential-lighting'!$A$3</f>
        <v>55985441256983.555</v>
      </c>
      <c r="AB4">
        <f>'urban-residential-lighting'!AM38*'urban-residential-lighting'!$A$3</f>
        <v>56700903035988.812</v>
      </c>
      <c r="AC4">
        <f>'urban-residential-lighting'!AN38*'urban-residential-lighting'!$A$3</f>
        <v>57420830528359.141</v>
      </c>
      <c r="AD4">
        <f>'urban-residential-lighting'!AO38*'urban-residential-lighting'!$A$3</f>
        <v>58145223734094.555</v>
      </c>
      <c r="AE4">
        <f>'urban-residential-lighting'!AP38*'urban-residential-lighting'!$A$3</f>
        <v>58874082653195.039</v>
      </c>
      <c r="AF4">
        <f>'urban-residential-lighting'!AQ38*'urban-residential-lighting'!$A$3</f>
        <v>59607407285660.57</v>
      </c>
    </row>
    <row r="5" spans="1:32" x14ac:dyDescent="0.25">
      <c r="A5" t="s">
        <v>152</v>
      </c>
      <c r="B5">
        <f>SUM('urban-residential-appl'!K33,'urban-residential-appl'!K48)*'urban-residential-appl'!$A$4</f>
        <v>263751328508352.5</v>
      </c>
      <c r="C5">
        <f>SUM('urban-residential-appl'!L33,'urban-residential-appl'!L48)*'urban-residential-appl'!$A$4</f>
        <v>274449112785092.66</v>
      </c>
      <c r="D5">
        <f>SUM('urban-residential-appl'!M33,'urban-residential-appl'!M48)*'urban-residential-appl'!$A$4</f>
        <v>278216255420567.94</v>
      </c>
      <c r="E5">
        <f>SUM('urban-residential-appl'!N33,'urban-residential-appl'!N48)*'urban-residential-appl'!$A$4</f>
        <v>286018031595422.75</v>
      </c>
      <c r="F5">
        <f>SUM('urban-residential-appl'!O33,'urban-residential-appl'!O48)*'urban-residential-appl'!$A$4</f>
        <v>290876917117316.12</v>
      </c>
      <c r="G5">
        <f>SUM('urban-residential-appl'!P33,'urban-residential-appl'!P48)*'urban-residential-appl'!$A$4</f>
        <v>296720093322688.75</v>
      </c>
      <c r="H5">
        <f>SUM('urban-residential-appl'!Q33,'urban-residential-appl'!Q48)*'urban-residential-appl'!$A$4</f>
        <v>302850470193984.56</v>
      </c>
      <c r="I5">
        <f>SUM('urban-residential-appl'!R33,'urban-residential-appl'!R48)*'urban-residential-appl'!$A$4</f>
        <v>309301595108182.69</v>
      </c>
      <c r="J5">
        <f>SUM('urban-residential-appl'!S33,'urban-residential-appl'!S48)*'urban-residential-appl'!$A$4</f>
        <v>316091580900705.81</v>
      </c>
      <c r="K5">
        <f>SUM('urban-residential-appl'!T33,'urban-residential-appl'!T48)*'urban-residential-appl'!$A$4</f>
        <v>323250330080622.25</v>
      </c>
      <c r="L5">
        <f>SUM('urban-residential-appl'!U33,'urban-residential-appl'!U48)*'urban-residential-appl'!$A$4</f>
        <v>324642819041295.87</v>
      </c>
      <c r="M5">
        <f>SUM('urban-residential-appl'!V33,'urban-residential-appl'!V48)*'urban-residential-appl'!$A$4</f>
        <v>328316504052551.06</v>
      </c>
      <c r="N5">
        <f>SUM('urban-residential-appl'!W33,'urban-residential-appl'!W48)*'urban-residential-appl'!$A$4</f>
        <v>331577441269776</v>
      </c>
      <c r="O5">
        <f>SUM('urban-residential-appl'!X33,'urban-residential-appl'!X48)*'urban-residential-appl'!$A$4</f>
        <v>335226307608025.06</v>
      </c>
      <c r="P5">
        <f>SUM('urban-residential-appl'!Y33,'urban-residential-appl'!Y48)*'urban-residential-appl'!$A$4</f>
        <v>338894786447683.75</v>
      </c>
      <c r="Q5">
        <f>SUM('urban-residential-appl'!Z33,'urban-residential-appl'!Z48)*'urban-residential-appl'!$A$4</f>
        <v>342581951943424.69</v>
      </c>
      <c r="R5">
        <f>SUM('urban-residential-appl'!AA33,'urban-residential-appl'!AA48)*'urban-residential-appl'!$A$4</f>
        <v>346286975959400.62</v>
      </c>
      <c r="S5">
        <f>SUM('urban-residential-appl'!AB33,'urban-residential-appl'!AB48)*'urban-residential-appl'!$A$4</f>
        <v>349995840992569.06</v>
      </c>
      <c r="T5">
        <f>SUM('urban-residential-appl'!AC33,'urban-residential-appl'!AC48)*'urban-residential-appl'!$A$4</f>
        <v>353720918955062.12</v>
      </c>
      <c r="U5">
        <f>SUM('urban-residential-appl'!AD33,'urban-residential-appl'!AD48)*'urban-residential-appl'!$A$4</f>
        <v>357461453254752.19</v>
      </c>
      <c r="V5">
        <f>SUM('urban-residential-appl'!AE33,'urban-residential-appl'!AE48)*'urban-residential-appl'!$A$4</f>
        <v>361216889482103.31</v>
      </c>
      <c r="W5">
        <f>SUM('urban-residential-appl'!AF33,'urban-residential-appl'!AF48)*'urban-residential-appl'!$A$4</f>
        <v>364986898491397.06</v>
      </c>
      <c r="X5">
        <f>SUM('urban-residential-appl'!AG33,'urban-residential-appl'!AG48)*'urban-residential-appl'!$A$4</f>
        <v>367873864490837.56</v>
      </c>
      <c r="Y5">
        <f>SUM('urban-residential-appl'!AH33,'urban-residential-appl'!AH48)*'urban-residential-appl'!$A$4</f>
        <v>371011460268351.75</v>
      </c>
      <c r="Z5">
        <f>SUM('urban-residential-appl'!AI33,'urban-residential-appl'!AI48)*'urban-residential-appl'!$A$4</f>
        <v>374155157534955.94</v>
      </c>
      <c r="AA5">
        <f>SUM('urban-residential-appl'!AJ33,'urban-residential-appl'!AJ48)*'urban-residential-appl'!$A$4</f>
        <v>377305065238833</v>
      </c>
      <c r="AB5">
        <f>SUM('urban-residential-appl'!AK33,'urban-residential-appl'!AK48)*'urban-residential-appl'!$A$4</f>
        <v>380461274295572.44</v>
      </c>
      <c r="AC5">
        <f>SUM('urban-residential-appl'!AL33,'urban-residential-appl'!AL48)*'urban-residential-appl'!$A$4</f>
        <v>383623423398019.12</v>
      </c>
      <c r="AD5">
        <f>SUM('urban-residential-appl'!AM33,'urban-residential-appl'!AM48)*'urban-residential-appl'!$A$4</f>
        <v>386792288467982.19</v>
      </c>
      <c r="AE5">
        <f>SUM('urban-residential-appl'!AN33,'urban-residential-appl'!AN48)*'urban-residential-appl'!$A$4</f>
        <v>389968108863171.75</v>
      </c>
      <c r="AF5">
        <f>SUM('urban-residential-appl'!AO33,'urban-residential-appl'!AO48)*'urban-residential-appl'!$A$4</f>
        <v>393151287880274.87</v>
      </c>
    </row>
    <row r="6" spans="1:32" x14ac:dyDescent="0.25">
      <c r="A6" t="s">
        <v>153</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t="s">
        <v>160</v>
      </c>
      <c r="B7" s="62">
        <f>SUM(B2:B6)</f>
        <v>441330632200520.69</v>
      </c>
      <c r="C7" s="62">
        <f t="shared" ref="C7:AF7" si="0">SUM(C2:C6)</f>
        <v>457534053470924.12</v>
      </c>
      <c r="D7" s="62">
        <f t="shared" si="0"/>
        <v>466403957420262.12</v>
      </c>
      <c r="E7" s="62">
        <f t="shared" si="0"/>
        <v>479037257889909.56</v>
      </c>
      <c r="F7" s="62">
        <f t="shared" si="0"/>
        <v>488454738759627.69</v>
      </c>
      <c r="G7" s="62">
        <f t="shared" si="0"/>
        <v>498777148244226.25</v>
      </c>
      <c r="H7" s="62">
        <f t="shared" si="0"/>
        <v>509402397522697.44</v>
      </c>
      <c r="I7" s="62">
        <f t="shared" si="0"/>
        <v>520362586690092.25</v>
      </c>
      <c r="J7" s="62">
        <f t="shared" si="0"/>
        <v>531674338421387.75</v>
      </c>
      <c r="K7" s="62">
        <f t="shared" si="0"/>
        <v>543365965449144.69</v>
      </c>
      <c r="L7" s="62">
        <f t="shared" si="0"/>
        <v>549300859172770.25</v>
      </c>
      <c r="M7" s="62">
        <f t="shared" si="0"/>
        <v>557524889960922.75</v>
      </c>
      <c r="N7" s="62">
        <f t="shared" si="0"/>
        <v>564953003976286</v>
      </c>
      <c r="O7" s="62">
        <f t="shared" si="0"/>
        <v>572793565420245.87</v>
      </c>
      <c r="P7" s="62">
        <f t="shared" si="0"/>
        <v>580649658202196</v>
      </c>
      <c r="Q7" s="62">
        <f t="shared" si="0"/>
        <v>588518989926135.12</v>
      </c>
      <c r="R7" s="62">
        <f t="shared" si="0"/>
        <v>596399333716205.62</v>
      </c>
      <c r="S7" s="62">
        <f t="shared" si="0"/>
        <v>604275239936766.12</v>
      </c>
      <c r="T7" s="62">
        <f t="shared" si="0"/>
        <v>612157613786328.75</v>
      </c>
      <c r="U7" s="62">
        <f t="shared" si="0"/>
        <v>620044196198013.5</v>
      </c>
      <c r="V7" s="62">
        <f t="shared" si="0"/>
        <v>627932893349514.5</v>
      </c>
      <c r="W7" s="62">
        <f t="shared" si="0"/>
        <v>635821798566732.12</v>
      </c>
      <c r="X7" s="62">
        <f t="shared" si="0"/>
        <v>642134972809057.87</v>
      </c>
      <c r="Y7" s="62">
        <f t="shared" si="0"/>
        <v>648669248637729.75</v>
      </c>
      <c r="Z7" s="62">
        <f t="shared" si="0"/>
        <v>655179126796364</v>
      </c>
      <c r="AA7" s="62">
        <f t="shared" si="0"/>
        <v>661663733137507.87</v>
      </c>
      <c r="AB7" s="62">
        <f t="shared" si="0"/>
        <v>668122162855150.25</v>
      </c>
      <c r="AC7" s="62">
        <f t="shared" si="0"/>
        <v>674553045845400.25</v>
      </c>
      <c r="AD7" s="62">
        <f t="shared" si="0"/>
        <v>680956135750453.62</v>
      </c>
      <c r="AE7" s="62">
        <f t="shared" si="0"/>
        <v>687330635793738.12</v>
      </c>
      <c r="AF7" s="62">
        <f t="shared" si="0"/>
        <v>693675898943038</v>
      </c>
    </row>
    <row r="9" spans="1:32" x14ac:dyDescent="0.25">
      <c r="A9" s="1" t="s">
        <v>155</v>
      </c>
      <c r="B9" s="1">
        <v>2020</v>
      </c>
      <c r="C9" s="1">
        <v>2021</v>
      </c>
      <c r="D9" s="1">
        <v>2022</v>
      </c>
      <c r="E9" s="1">
        <v>2023</v>
      </c>
      <c r="F9" s="1">
        <v>2024</v>
      </c>
      <c r="G9" s="1">
        <v>2025</v>
      </c>
      <c r="H9" s="1">
        <v>2026</v>
      </c>
      <c r="I9" s="1">
        <v>2027</v>
      </c>
      <c r="J9" s="1">
        <v>2028</v>
      </c>
      <c r="K9" s="1">
        <v>2029</v>
      </c>
      <c r="L9" s="1">
        <v>2030</v>
      </c>
      <c r="M9" s="1">
        <v>2031</v>
      </c>
      <c r="N9" s="1">
        <v>2032</v>
      </c>
      <c r="O9" s="1">
        <v>2033</v>
      </c>
      <c r="P9" s="1">
        <v>2034</v>
      </c>
      <c r="Q9" s="1">
        <v>2035</v>
      </c>
      <c r="R9" s="1">
        <v>2036</v>
      </c>
      <c r="S9" s="1">
        <v>2037</v>
      </c>
      <c r="T9" s="1">
        <v>2038</v>
      </c>
      <c r="U9" s="1">
        <v>2039</v>
      </c>
      <c r="V9" s="1">
        <v>2040</v>
      </c>
      <c r="W9" s="1">
        <v>2041</v>
      </c>
      <c r="X9" s="1">
        <v>2042</v>
      </c>
      <c r="Y9" s="1">
        <v>2043</v>
      </c>
      <c r="Z9" s="1">
        <v>2044</v>
      </c>
      <c r="AA9" s="1">
        <v>2045</v>
      </c>
      <c r="AB9" s="1">
        <v>2046</v>
      </c>
      <c r="AC9" s="1">
        <v>2047</v>
      </c>
      <c r="AD9" s="1">
        <v>2048</v>
      </c>
      <c r="AE9" s="1">
        <v>2049</v>
      </c>
      <c r="AF9" s="1">
        <v>2050</v>
      </c>
    </row>
    <row r="10" spans="1:32" x14ac:dyDescent="0.25">
      <c r="A10" t="s">
        <v>151</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2" x14ac:dyDescent="0.25">
      <c r="A11" t="s">
        <v>74</v>
      </c>
      <c r="B11">
        <f>'commercial-residential-cooling'!M58*'commercial-residential-cooling'!$A$6</f>
        <v>112064936591283.72</v>
      </c>
      <c r="C11">
        <f>'commercial-residential-cooling'!N58*'commercial-residential-cooling'!$A$6</f>
        <v>118930104449035.86</v>
      </c>
      <c r="D11">
        <f>'commercial-residential-cooling'!O58*'commercial-residential-cooling'!$A$6</f>
        <v>125834955357988.91</v>
      </c>
      <c r="E11">
        <f>'commercial-residential-cooling'!P58*'commercial-residential-cooling'!$A$6</f>
        <v>132739806266941.94</v>
      </c>
      <c r="F11">
        <f>'commercial-residential-cooling'!Q58*'commercial-residential-cooling'!$A$6</f>
        <v>139604974124694.08</v>
      </c>
      <c r="G11">
        <f>'commercial-residential-cooling'!R58*'commercial-residential-cooling'!$A$6</f>
        <v>146509825033647.12</v>
      </c>
      <c r="H11">
        <f>'commercial-residential-cooling'!S58*'commercial-residential-cooling'!$A$6</f>
        <v>153374992891399.28</v>
      </c>
      <c r="I11">
        <f>'commercial-residential-cooling'!T58*'commercial-residential-cooling'!$A$6</f>
        <v>160279843800352.31</v>
      </c>
      <c r="J11">
        <f>'commercial-residential-cooling'!U58*'commercial-residential-cooling'!$A$6</f>
        <v>167145011658104.47</v>
      </c>
      <c r="K11">
        <f>'commercial-residential-cooling'!V58*'commercial-residential-cooling'!$A$6</f>
        <v>174049862567057.5</v>
      </c>
      <c r="L11">
        <f>'commercial-residential-cooling'!W58*'commercial-residential-cooling'!$A$6</f>
        <v>180915030424809.66</v>
      </c>
      <c r="M11">
        <f>'commercial-residential-cooling'!X58*'commercial-residential-cooling'!$A$6</f>
        <v>187819881333762.69</v>
      </c>
      <c r="N11">
        <f>'commercial-residential-cooling'!Y58*'commercial-residential-cooling'!$A$6</f>
        <v>194685049191514.84</v>
      </c>
      <c r="O11">
        <f>'commercial-residential-cooling'!Z58*'commercial-residential-cooling'!$A$6</f>
        <v>201589900100467.87</v>
      </c>
      <c r="P11">
        <f>'commercial-residential-cooling'!AA58*'commercial-residential-cooling'!$A$6</f>
        <v>208455067958220.03</v>
      </c>
      <c r="Q11">
        <f>'commercial-residential-cooling'!AB58*'commercial-residential-cooling'!$A$6</f>
        <v>215359918867173.06</v>
      </c>
      <c r="R11">
        <f>'commercial-residential-cooling'!AC58*'commercial-residential-cooling'!$A$6</f>
        <v>222264769776126.09</v>
      </c>
      <c r="S11">
        <f>'commercial-residential-cooling'!AD58*'commercial-residential-cooling'!$A$6</f>
        <v>229129937633878.25</v>
      </c>
      <c r="T11">
        <f>'commercial-residential-cooling'!AE58*'commercial-residential-cooling'!$A$6</f>
        <v>236034788542831.28</v>
      </c>
      <c r="U11">
        <f>'commercial-residential-cooling'!AF58*'commercial-residential-cooling'!$A$6</f>
        <v>242899956400583.44</v>
      </c>
      <c r="V11">
        <f>'commercial-residential-cooling'!AG58*'commercial-residential-cooling'!$A$6</f>
        <v>249804807309536.47</v>
      </c>
      <c r="W11">
        <f>'commercial-residential-cooling'!AH58*'commercial-residential-cooling'!$A$6</f>
        <v>256669975167288.62</v>
      </c>
      <c r="X11">
        <f>'commercial-residential-cooling'!AI58*'commercial-residential-cooling'!$A$6</f>
        <v>263574826076241.66</v>
      </c>
      <c r="Y11">
        <f>'commercial-residential-cooling'!AJ58*'commercial-residential-cooling'!$A$6</f>
        <v>270439993933993.81</v>
      </c>
      <c r="Z11">
        <f>'commercial-residential-cooling'!AK58*'commercial-residential-cooling'!$A$6</f>
        <v>277344844842946.84</v>
      </c>
      <c r="AA11">
        <f>'commercial-residential-cooling'!AL58*'commercial-residential-cooling'!$A$6</f>
        <v>284210012700699</v>
      </c>
      <c r="AB11">
        <f>'commercial-residential-cooling'!AM58*'commercial-residential-cooling'!$A$6</f>
        <v>291114863609652</v>
      </c>
      <c r="AC11">
        <f>'commercial-residential-cooling'!AN58*'commercial-residential-cooling'!$A$6</f>
        <v>297980031467404.19</v>
      </c>
      <c r="AD11">
        <f>'commercial-residential-cooling'!AO58*'commercial-residential-cooling'!$A$6</f>
        <v>304884882376357.19</v>
      </c>
      <c r="AE11">
        <f>'commercial-residential-cooling'!AP58*'commercial-residential-cooling'!$A$6</f>
        <v>311789733285310.25</v>
      </c>
      <c r="AF11">
        <f>'commercial-residential-cooling'!AQ58*'commercial-residential-cooling'!$A$6</f>
        <v>318654901143062.37</v>
      </c>
    </row>
    <row r="12" spans="1:32" x14ac:dyDescent="0.25">
      <c r="A12" t="s">
        <v>76</v>
      </c>
      <c r="B12">
        <f>SUM('commercial-residential-lighting'!L31,'commercial-residential-lighting'!L61)*'commercial-residential-lighting'!$A$4</f>
        <v>127663807361298.62</v>
      </c>
      <c r="C12">
        <f>SUM('commercial-residential-lighting'!M31,'commercial-residential-lighting'!M61)*'commercial-residential-lighting'!$A$4</f>
        <v>127318257616817.09</v>
      </c>
      <c r="D12">
        <f>SUM('commercial-residential-lighting'!N31,'commercial-residential-lighting'!N61)*'commercial-residential-lighting'!$A$4</f>
        <v>127846908753797.48</v>
      </c>
      <c r="E12">
        <f>SUM('commercial-residential-lighting'!O31,'commercial-residential-lighting'!O61)*'commercial-residential-lighting'!$A$4</f>
        <v>128775421336375.45</v>
      </c>
      <c r="F12">
        <f>SUM('commercial-residential-lighting'!P31,'commercial-residential-lighting'!P61)*'commercial-residential-lighting'!$A$4</f>
        <v>129693697708834.39</v>
      </c>
      <c r="G12">
        <f>SUM('commercial-residential-lighting'!Q31,'commercial-residential-lighting'!Q61)*'commercial-residential-lighting'!$A$4</f>
        <v>130601453461652.67</v>
      </c>
      <c r="H12">
        <f>SUM('commercial-residential-lighting'!R31,'commercial-residential-lighting'!R61)*'commercial-residential-lighting'!$A$4</f>
        <v>131498382175918.05</v>
      </c>
      <c r="I12">
        <f>SUM('commercial-residential-lighting'!S31,'commercial-residential-lighting'!S61)*'commercial-residential-lighting'!$A$4</f>
        <v>132488774833233.37</v>
      </c>
      <c r="J12">
        <f>SUM('commercial-residential-lighting'!T31,'commercial-residential-lighting'!T61)*'commercial-residential-lighting'!$A$4</f>
        <v>133672843097518.12</v>
      </c>
      <c r="K12">
        <f>SUM('commercial-residential-lighting'!U31,'commercial-residential-lighting'!U61)*'commercial-residential-lighting'!$A$4</f>
        <v>134852653963294.64</v>
      </c>
      <c r="L12">
        <f>SUM('commercial-residential-lighting'!V31,'commercial-residential-lighting'!V61)*'commercial-residential-lighting'!$A$4</f>
        <v>136027947558966.47</v>
      </c>
      <c r="M12">
        <f>SUM('commercial-residential-lighting'!W31,'commercial-residential-lighting'!W61)*'commercial-residential-lighting'!$A$4</f>
        <v>137198461191683.73</v>
      </c>
      <c r="N12">
        <f>SUM('commercial-residential-lighting'!X31,'commercial-residential-lighting'!X61)*'commercial-residential-lighting'!$A$4</f>
        <v>138216635898498.73</v>
      </c>
      <c r="O12">
        <f>SUM('commercial-residential-lighting'!Y31,'commercial-residential-lighting'!Y61)*'commercial-residential-lighting'!$A$4</f>
        <v>139229220132508.25</v>
      </c>
      <c r="P12">
        <f>SUM('commercial-residential-lighting'!Z31,'commercial-residential-lighting'!Z61)*'commercial-residential-lighting'!$A$4</f>
        <v>140235969067200.77</v>
      </c>
      <c r="Q12">
        <f>SUM('commercial-residential-lighting'!AA31,'commercial-residential-lighting'!AA61)*'commercial-residential-lighting'!$A$4</f>
        <v>141236630672015.09</v>
      </c>
      <c r="R12">
        <f>SUM('commercial-residential-lighting'!AB31,'commercial-residential-lighting'!AB61)*'commercial-residential-lighting'!$A$4</f>
        <v>142230945542924.66</v>
      </c>
      <c r="S12">
        <f>SUM('commercial-residential-lighting'!AC31,'commercial-residential-lighting'!AC61)*'commercial-residential-lighting'!$A$4</f>
        <v>143126502699056.09</v>
      </c>
      <c r="T12">
        <f>SUM('commercial-residential-lighting'!AD31,'commercial-residential-lighting'!AD61)*'commercial-residential-lighting'!$A$4</f>
        <v>143589494730313.72</v>
      </c>
      <c r="U12">
        <f>SUM('commercial-residential-lighting'!AE31,'commercial-residential-lighting'!AE61)*'commercial-residential-lighting'!$A$4</f>
        <v>144035669580746.37</v>
      </c>
      <c r="V12">
        <f>SUM('commercial-residential-lighting'!AF31,'commercial-residential-lighting'!AF61)*'commercial-residential-lighting'!$A$4</f>
        <v>144464779386632.66</v>
      </c>
      <c r="W12">
        <f>SUM('commercial-residential-lighting'!AG31,'commercial-residential-lighting'!AG61)*'commercial-residential-lighting'!$A$4</f>
        <v>144876570045530.56</v>
      </c>
      <c r="X12">
        <f>SUM('commercial-residential-lighting'!AH31,'commercial-residential-lighting'!AH61)*'commercial-residential-lighting'!$A$4</f>
        <v>145721932982422.66</v>
      </c>
      <c r="Y12">
        <f>SUM('commercial-residential-lighting'!AI31,'commercial-residential-lighting'!AI61)*'commercial-residential-lighting'!$A$4</f>
        <v>146274391507259.62</v>
      </c>
      <c r="Z12">
        <f>SUM('commercial-residential-lighting'!AJ31,'commercial-residential-lighting'!AJ61)*'commercial-residential-lighting'!$A$4</f>
        <v>146826522482077.87</v>
      </c>
      <c r="AA12">
        <f>SUM('commercial-residential-lighting'!AK31,'commercial-residential-lighting'!AK61)*'commercial-residential-lighting'!$A$4</f>
        <v>147378476430748.47</v>
      </c>
      <c r="AB12">
        <f>SUM('commercial-residential-lighting'!AL31,'commercial-residential-lighting'!AL61)*'commercial-residential-lighting'!$A$4</f>
        <v>147930405692884.59</v>
      </c>
      <c r="AC12">
        <f>SUM('commercial-residential-lighting'!AM31,'commercial-residential-lighting'!AM61)*'commercial-residential-lighting'!$A$4</f>
        <v>148337883477164.97</v>
      </c>
      <c r="AD12">
        <f>SUM('commercial-residential-lighting'!AN31,'commercial-residential-lighting'!AN61)*'commercial-residential-lighting'!$A$4</f>
        <v>149665417881388.66</v>
      </c>
      <c r="AE12">
        <f>SUM('commercial-residential-lighting'!AO31,'commercial-residential-lighting'!AO61)*'commercial-residential-lighting'!$A$4</f>
        <v>151003308013091.44</v>
      </c>
      <c r="AF12">
        <f>SUM('commercial-residential-lighting'!AP31,'commercial-residential-lighting'!AP61)*'commercial-residential-lighting'!$A$4</f>
        <v>152351662618952.87</v>
      </c>
    </row>
    <row r="13" spans="1:32" x14ac:dyDescent="0.25">
      <c r="A13" t="s">
        <v>152</v>
      </c>
      <c r="B13">
        <f>SUM('commercial-residential-appl'!L31,'commercial-residential-appl'!L39)*'commercial-residential-appl'!$A$5</f>
        <v>8350803591780.457</v>
      </c>
      <c r="C13">
        <f>SUM('commercial-residential-appl'!M31,'commercial-residential-appl'!M39)*'commercial-residential-appl'!$A$5</f>
        <v>8462265589254.415</v>
      </c>
      <c r="D13">
        <f>SUM('commercial-residential-appl'!N31,'commercial-residential-appl'!N39)*'commercial-residential-appl'!$A$5</f>
        <v>8613994089588.2158</v>
      </c>
      <c r="E13">
        <f>SUM('commercial-residential-appl'!O31,'commercial-residential-appl'!O39)*'commercial-residential-appl'!$A$5</f>
        <v>8768443083337.252</v>
      </c>
      <c r="F13">
        <f>SUM('commercial-residential-appl'!P31,'commercial-residential-appl'!P39)*'commercial-residential-appl'!$A$5</f>
        <v>8925661348973.6367</v>
      </c>
      <c r="G13">
        <f>SUM('commercial-residential-appl'!Q31,'commercial-residential-appl'!Q39)*'commercial-residential-appl'!$A$5</f>
        <v>9085698539567.9395</v>
      </c>
      <c r="H13">
        <f>SUM('commercial-residential-appl'!R31,'commercial-residential-appl'!R39)*'commercial-residential-appl'!$A$5</f>
        <v>9248605198470.752</v>
      </c>
      <c r="I13">
        <f>SUM('commercial-residential-appl'!S31,'commercial-residential-appl'!S39)*'commercial-residential-appl'!$A$5</f>
        <v>9411484427865.3887</v>
      </c>
      <c r="J13">
        <f>SUM('commercial-residential-appl'!T31,'commercial-residential-appl'!T39)*'commercial-residential-appl'!$A$5</f>
        <v>9577232159352.9219</v>
      </c>
      <c r="K13">
        <f>SUM('commercial-residential-appl'!U31,'commercial-residential-appl'!U39)*'commercial-residential-appl'!$A$5</f>
        <v>9745898910757.4355</v>
      </c>
      <c r="L13">
        <f>SUM('commercial-residential-appl'!V31,'commercial-residential-appl'!V39)*'commercial-residential-appl'!$A$5</f>
        <v>9917536089583.5664</v>
      </c>
      <c r="M13">
        <f>SUM('commercial-residential-appl'!W31,'commercial-residential-appl'!W39)*'commercial-residential-appl'!$A$5</f>
        <v>10092196008684.877</v>
      </c>
      <c r="N13">
        <f>SUM('commercial-residential-appl'!X31,'commercial-residential-appl'!X39)*'commercial-residential-appl'!$A$5</f>
        <v>10256001022173.68</v>
      </c>
      <c r="O13">
        <f>SUM('commercial-residential-appl'!Y31,'commercial-residential-appl'!Y39)*'commercial-residential-appl'!$A$5</f>
        <v>10422464731789.768</v>
      </c>
      <c r="P13">
        <f>SUM('commercial-residential-appl'!Z31,'commercial-residential-appl'!Z39)*'commercial-residential-appl'!$A$5</f>
        <v>10591630290455.912</v>
      </c>
      <c r="Q13">
        <f>SUM('commercial-residential-appl'!AA31,'commercial-residential-appl'!AA39)*'commercial-residential-appl'!$A$5</f>
        <v>10763541551503.908</v>
      </c>
      <c r="R13">
        <f>SUM('commercial-residential-appl'!AB31,'commercial-residential-appl'!AB39)*'commercial-residential-appl'!$A$5</f>
        <v>10938243080042.807</v>
      </c>
      <c r="S13">
        <f>SUM('commercial-residential-appl'!AC31,'commercial-residential-appl'!AC39)*'commercial-residential-appl'!$A$5</f>
        <v>11099054994167.424</v>
      </c>
      <c r="T13">
        <f>SUM('commercial-residential-appl'!AD31,'commercial-residential-appl'!AD39)*'commercial-residential-appl'!$A$5</f>
        <v>11262231133655.768</v>
      </c>
      <c r="U13">
        <f>SUM('commercial-residential-appl'!AE31,'commercial-residential-appl'!AE39)*'commercial-residential-appl'!$A$5</f>
        <v>11427806256887.527</v>
      </c>
      <c r="V13">
        <f>SUM('commercial-residential-appl'!AF31,'commercial-residential-appl'!AF39)*'commercial-residential-appl'!$A$5</f>
        <v>11595815633253.316</v>
      </c>
      <c r="W13">
        <f>SUM('commercial-residential-appl'!AG31,'commercial-residential-appl'!AG39)*'commercial-residential-appl'!$A$5</f>
        <v>11766295050667.43</v>
      </c>
      <c r="X13">
        <f>SUM('commercial-residential-appl'!AH31,'commercial-residential-appl'!AH39)*'commercial-residential-appl'!$A$5</f>
        <v>11921818217958.9</v>
      </c>
      <c r="Y13">
        <f>SUM('commercial-residential-appl'!AI31,'commercial-residential-appl'!AI39)*'commercial-residential-appl'!$A$5</f>
        <v>12079397041296.752</v>
      </c>
      <c r="Z13">
        <f>SUM('commercial-residential-appl'!AJ31,'commercial-residential-appl'!AJ39)*'commercial-residential-appl'!$A$5</f>
        <v>12239058691692.566</v>
      </c>
      <c r="AA13">
        <f>SUM('commercial-residential-appl'!AK31,'commercial-residential-appl'!AK39)*'commercial-residential-appl'!$A$5</f>
        <v>12135901620550.195</v>
      </c>
      <c r="AB13">
        <f>SUM('commercial-residential-appl'!AL31,'commercial-residential-appl'!AL39)*'commercial-residential-appl'!$A$5</f>
        <v>12564740958140.629</v>
      </c>
      <c r="AC13">
        <f>SUM('commercial-residential-appl'!AM31,'commercial-residential-appl'!AM39)*'commercial-residential-appl'!$A$5</f>
        <v>12712414358290.84</v>
      </c>
      <c r="AD13">
        <f>SUM('commercial-residential-appl'!AN31,'commercial-residential-appl'!AN39)*'commercial-residential-appl'!$A$5</f>
        <v>12861823363909.127</v>
      </c>
      <c r="AE13">
        <f>SUM('commercial-residential-appl'!AO31,'commercial-residential-appl'!AO39)*'commercial-residential-appl'!$A$5</f>
        <v>13012988373566.512</v>
      </c>
      <c r="AF13">
        <f>SUM('commercial-residential-appl'!AP31,'commercial-residential-appl'!AP39)*'commercial-residential-appl'!$A$5</f>
        <v>13165930025578.418</v>
      </c>
    </row>
    <row r="14" spans="1:32" x14ac:dyDescent="0.25">
      <c r="A14" t="s">
        <v>153</v>
      </c>
      <c r="B14">
        <f>'commercial-residential-other'!F31*'commercial-residential-other'!$A$4</f>
        <v>131430265577312.91</v>
      </c>
      <c r="C14">
        <f>'commercial-residential-other'!G31*'commercial-residential-other'!$A$4</f>
        <v>133831090174966.12</v>
      </c>
      <c r="D14">
        <f>'commercial-residential-other'!H31*'commercial-residential-other'!$A$4</f>
        <v>136231914772619.33</v>
      </c>
      <c r="E14">
        <f>'commercial-residential-other'!I31*'commercial-residential-other'!$A$4</f>
        <v>138632739370272.53</v>
      </c>
      <c r="F14">
        <f>'commercial-residential-other'!J31*'commercial-residential-other'!$A$4</f>
        <v>141033563967925.75</v>
      </c>
      <c r="G14">
        <f>'commercial-residential-other'!K31*'commercial-residential-other'!$A$4</f>
        <v>143434388565578.97</v>
      </c>
      <c r="H14">
        <f>'commercial-residential-other'!L31*'commercial-residential-other'!$A$4</f>
        <v>145835213163232.16</v>
      </c>
      <c r="I14">
        <f>'commercial-residential-other'!M31*'commercial-residential-other'!$A$4</f>
        <v>149525736924913.97</v>
      </c>
      <c r="J14">
        <f>'commercial-residential-other'!N31*'commercial-residential-other'!$A$4</f>
        <v>153216260686595.75</v>
      </c>
      <c r="K14">
        <f>'commercial-residential-other'!O31*'commercial-residential-other'!$A$4</f>
        <v>156906784448277.56</v>
      </c>
      <c r="L14">
        <f>'commercial-residential-other'!P31*'commercial-residential-other'!$A$4</f>
        <v>160597308209959.34</v>
      </c>
      <c r="M14">
        <f>'commercial-residential-other'!Q31*'commercial-residential-other'!$A$4</f>
        <v>164287831971641.12</v>
      </c>
      <c r="N14">
        <f>'commercial-residential-other'!R31*'commercial-residential-other'!$A$4</f>
        <v>167978355733322.94</v>
      </c>
      <c r="O14">
        <f>'commercial-residential-other'!S31*'commercial-residential-other'!$A$4</f>
        <v>171668879495004.72</v>
      </c>
      <c r="P14">
        <f>'commercial-residential-other'!T31*'commercial-residential-other'!$A$4</f>
        <v>175359403256686.53</v>
      </c>
      <c r="Q14">
        <f>'commercial-residential-other'!U31*'commercial-residential-other'!$A$4</f>
        <v>179049927018368.31</v>
      </c>
      <c r="R14">
        <f>'commercial-residential-other'!V31*'commercial-residential-other'!$A$4</f>
        <v>182740450780050.09</v>
      </c>
      <c r="S14">
        <f>'commercial-residential-other'!W31*'commercial-residential-other'!$A$4</f>
        <v>186430974541731.91</v>
      </c>
      <c r="T14">
        <f>'commercial-residential-other'!X31*'commercial-residential-other'!$A$4</f>
        <v>190121498303413.69</v>
      </c>
      <c r="U14">
        <f>'commercial-residential-other'!Y31*'commercial-residential-other'!$A$4</f>
        <v>193812022065095.5</v>
      </c>
      <c r="V14">
        <f>'commercial-residential-other'!Z31*'commercial-residential-other'!$A$4</f>
        <v>195157939017268.81</v>
      </c>
      <c r="W14">
        <f>'commercial-residential-other'!AA31*'commercial-residential-other'!$A$4</f>
        <v>196503855572611.66</v>
      </c>
      <c r="X14">
        <f>'commercial-residential-other'!AB31*'commercial-residential-other'!$A$4</f>
        <v>197849772524784.97</v>
      </c>
      <c r="Y14">
        <f>'commercial-residential-other'!AC31*'commercial-residential-other'!$A$4</f>
        <v>199195689476958.28</v>
      </c>
      <c r="Z14">
        <f>'commercial-residential-other'!AD31*'commercial-residential-other'!$A$4</f>
        <v>200541606032301.16</v>
      </c>
      <c r="AA14">
        <f>'commercial-residential-other'!AE31*'commercial-residential-other'!$A$4</f>
        <v>201887522984474.47</v>
      </c>
      <c r="AB14">
        <f>'commercial-residential-other'!AF31*'commercial-residential-other'!$A$4</f>
        <v>203233439936647.78</v>
      </c>
      <c r="AC14">
        <f>'commercial-residential-other'!AG31*'commercial-residential-other'!$A$4</f>
        <v>204579356491990.62</v>
      </c>
      <c r="AD14">
        <f>'commercial-residential-other'!AH31*'commercial-residential-other'!$A$4</f>
        <v>205925273444163.94</v>
      </c>
      <c r="AE14">
        <f>'commercial-residential-other'!AI31*'commercial-residential-other'!$A$4</f>
        <v>207271190396337.28</v>
      </c>
      <c r="AF14">
        <f>'commercial-residential-other'!AJ31*'commercial-residential-other'!$A$4</f>
        <v>208617106951680.12</v>
      </c>
    </row>
    <row r="15" spans="1:32" x14ac:dyDescent="0.25">
      <c r="A15" t="s">
        <v>160</v>
      </c>
      <c r="B15" s="62">
        <f>SUM(B10:B14)</f>
        <v>379509813121675.75</v>
      </c>
      <c r="C15" s="62">
        <f t="shared" ref="C15:AF15" si="1">SUM(C10:C14)</f>
        <v>388541717830073.5</v>
      </c>
      <c r="D15" s="62">
        <f t="shared" si="1"/>
        <v>398527772973993.94</v>
      </c>
      <c r="E15" s="62">
        <f t="shared" si="1"/>
        <v>408916410056927.12</v>
      </c>
      <c r="F15" s="62">
        <f t="shared" si="1"/>
        <v>419257897150427.87</v>
      </c>
      <c r="G15" s="62">
        <f t="shared" si="1"/>
        <v>429631365600446.75</v>
      </c>
      <c r="H15" s="62">
        <f t="shared" si="1"/>
        <v>439957193429020.25</v>
      </c>
      <c r="I15" s="62">
        <f t="shared" si="1"/>
        <v>451705839986365</v>
      </c>
      <c r="J15" s="62">
        <f t="shared" si="1"/>
        <v>463611347601571.31</v>
      </c>
      <c r="K15" s="62">
        <f t="shared" si="1"/>
        <v>475555199889387.12</v>
      </c>
      <c r="L15" s="62">
        <f t="shared" si="1"/>
        <v>487457822283319</v>
      </c>
      <c r="M15" s="62">
        <f t="shared" si="1"/>
        <v>499398370505772.44</v>
      </c>
      <c r="N15" s="62">
        <f t="shared" si="1"/>
        <v>511136041845510.19</v>
      </c>
      <c r="O15" s="62">
        <f t="shared" si="1"/>
        <v>522910464459770.62</v>
      </c>
      <c r="P15" s="62">
        <f t="shared" si="1"/>
        <v>534642070572563.25</v>
      </c>
      <c r="Q15" s="62">
        <f t="shared" si="1"/>
        <v>546410018109060.37</v>
      </c>
      <c r="R15" s="62">
        <f t="shared" si="1"/>
        <v>558174409179143.62</v>
      </c>
      <c r="S15" s="62">
        <f t="shared" si="1"/>
        <v>569786469868833.75</v>
      </c>
      <c r="T15" s="62">
        <f t="shared" si="1"/>
        <v>581008012710214.5</v>
      </c>
      <c r="U15" s="62">
        <f t="shared" si="1"/>
        <v>592175454303312.75</v>
      </c>
      <c r="V15" s="62">
        <f t="shared" si="1"/>
        <v>601023341346691.25</v>
      </c>
      <c r="W15" s="62">
        <f t="shared" si="1"/>
        <v>609816695836098.25</v>
      </c>
      <c r="X15" s="62">
        <f t="shared" si="1"/>
        <v>619068349801408.12</v>
      </c>
      <c r="Y15" s="62">
        <f t="shared" si="1"/>
        <v>627989471959508.5</v>
      </c>
      <c r="Z15" s="62">
        <f t="shared" si="1"/>
        <v>636952032049018.5</v>
      </c>
      <c r="AA15" s="62">
        <f t="shared" si="1"/>
        <v>645611913736472.12</v>
      </c>
      <c r="AB15" s="62">
        <f t="shared" si="1"/>
        <v>654843450197325</v>
      </c>
      <c r="AC15" s="62">
        <f t="shared" si="1"/>
        <v>663609685794850.5</v>
      </c>
      <c r="AD15" s="62">
        <f t="shared" si="1"/>
        <v>673337397065819</v>
      </c>
      <c r="AE15" s="62">
        <f t="shared" si="1"/>
        <v>683077220068305.5</v>
      </c>
      <c r="AF15" s="62">
        <f t="shared" si="1"/>
        <v>692789600739273.75</v>
      </c>
    </row>
    <row r="17" spans="1:32" x14ac:dyDescent="0.25">
      <c r="A17" s="1" t="s">
        <v>156</v>
      </c>
      <c r="B17" s="73">
        <v>2020</v>
      </c>
      <c r="C17" s="73">
        <v>2021</v>
      </c>
      <c r="D17" s="73">
        <v>2022</v>
      </c>
      <c r="E17" s="73">
        <v>2023</v>
      </c>
      <c r="F17" s="73">
        <v>2024</v>
      </c>
      <c r="G17" s="73">
        <v>2025</v>
      </c>
      <c r="H17" s="73">
        <v>2026</v>
      </c>
      <c r="I17" s="73">
        <v>2027</v>
      </c>
      <c r="J17" s="73">
        <v>2028</v>
      </c>
      <c r="K17" s="73">
        <v>2029</v>
      </c>
      <c r="L17" s="73">
        <v>2030</v>
      </c>
      <c r="M17" s="73">
        <v>2031</v>
      </c>
      <c r="N17" s="73">
        <v>2032</v>
      </c>
      <c r="O17" s="73">
        <v>2033</v>
      </c>
      <c r="P17" s="73">
        <v>2034</v>
      </c>
      <c r="Q17" s="73">
        <v>2035</v>
      </c>
      <c r="R17" s="73">
        <v>2036</v>
      </c>
      <c r="S17" s="73">
        <v>2037</v>
      </c>
      <c r="T17" s="73">
        <v>2038</v>
      </c>
      <c r="U17" s="73">
        <v>2039</v>
      </c>
      <c r="V17" s="73">
        <v>2040</v>
      </c>
      <c r="W17" s="73">
        <v>2041</v>
      </c>
      <c r="X17" s="73">
        <v>2042</v>
      </c>
      <c r="Y17" s="73">
        <v>2043</v>
      </c>
      <c r="Z17" s="73">
        <v>2044</v>
      </c>
      <c r="AA17" s="73">
        <v>2045</v>
      </c>
      <c r="AB17" s="73">
        <v>2046</v>
      </c>
      <c r="AC17" s="73">
        <v>2047</v>
      </c>
      <c r="AD17" s="73">
        <v>2048</v>
      </c>
      <c r="AE17" s="73">
        <v>2049</v>
      </c>
      <c r="AF17" s="73">
        <v>2050</v>
      </c>
    </row>
    <row r="18" spans="1:32" x14ac:dyDescent="0.25">
      <c r="A18" t="s">
        <v>151</v>
      </c>
      <c r="B18" s="62">
        <f>B2/B$7</f>
        <v>0</v>
      </c>
      <c r="C18" s="62">
        <f t="shared" ref="C18:AF22" si="2">C2/C$7</f>
        <v>0</v>
      </c>
      <c r="D18" s="62">
        <f t="shared" si="2"/>
        <v>0</v>
      </c>
      <c r="E18" s="62">
        <f t="shared" si="2"/>
        <v>0</v>
      </c>
      <c r="F18" s="62">
        <f t="shared" si="2"/>
        <v>0</v>
      </c>
      <c r="G18" s="62">
        <f t="shared" si="2"/>
        <v>0</v>
      </c>
      <c r="H18" s="62">
        <f t="shared" si="2"/>
        <v>0</v>
      </c>
      <c r="I18" s="62">
        <f t="shared" si="2"/>
        <v>0</v>
      </c>
      <c r="J18" s="62">
        <f t="shared" si="2"/>
        <v>0</v>
      </c>
      <c r="K18" s="62">
        <f t="shared" si="2"/>
        <v>0</v>
      </c>
      <c r="L18" s="62">
        <f t="shared" si="2"/>
        <v>0</v>
      </c>
      <c r="M18" s="62">
        <f t="shared" si="2"/>
        <v>0</v>
      </c>
      <c r="N18" s="62">
        <f t="shared" si="2"/>
        <v>0</v>
      </c>
      <c r="O18" s="62">
        <f t="shared" si="2"/>
        <v>0</v>
      </c>
      <c r="P18" s="62">
        <f t="shared" si="2"/>
        <v>0</v>
      </c>
      <c r="Q18" s="62">
        <f t="shared" si="2"/>
        <v>0</v>
      </c>
      <c r="R18" s="62">
        <f t="shared" si="2"/>
        <v>0</v>
      </c>
      <c r="S18" s="62">
        <f t="shared" si="2"/>
        <v>0</v>
      </c>
      <c r="T18" s="62">
        <f t="shared" si="2"/>
        <v>0</v>
      </c>
      <c r="U18" s="62">
        <f t="shared" si="2"/>
        <v>0</v>
      </c>
      <c r="V18" s="62">
        <f t="shared" si="2"/>
        <v>0</v>
      </c>
      <c r="W18" s="62">
        <f t="shared" si="2"/>
        <v>0</v>
      </c>
      <c r="X18" s="62">
        <f t="shared" si="2"/>
        <v>0</v>
      </c>
      <c r="Y18" s="62">
        <f t="shared" si="2"/>
        <v>0</v>
      </c>
      <c r="Z18" s="62">
        <f t="shared" si="2"/>
        <v>0</v>
      </c>
      <c r="AA18" s="62">
        <f t="shared" si="2"/>
        <v>0</v>
      </c>
      <c r="AB18" s="62">
        <f t="shared" si="2"/>
        <v>0</v>
      </c>
      <c r="AC18" s="62">
        <f t="shared" si="2"/>
        <v>0</v>
      </c>
      <c r="AD18" s="62">
        <f t="shared" si="2"/>
        <v>0</v>
      </c>
      <c r="AE18" s="62">
        <f t="shared" si="2"/>
        <v>0</v>
      </c>
      <c r="AF18" s="62">
        <f t="shared" si="2"/>
        <v>0</v>
      </c>
    </row>
    <row r="19" spans="1:32" x14ac:dyDescent="0.25">
      <c r="A19" t="s">
        <v>74</v>
      </c>
      <c r="B19" s="62">
        <f t="shared" ref="B19:Q22" si="3">B3/B$7</f>
        <v>0.32125528666110181</v>
      </c>
      <c r="C19" s="62">
        <f t="shared" si="3"/>
        <v>0.32009703258235783</v>
      </c>
      <c r="D19" s="62">
        <f t="shared" si="3"/>
        <v>0.32322976819781019</v>
      </c>
      <c r="E19" s="62">
        <f t="shared" si="3"/>
        <v>0.32310130304256068</v>
      </c>
      <c r="F19" s="62">
        <f t="shared" si="3"/>
        <v>0.32453229545058587</v>
      </c>
      <c r="G19" s="62">
        <f t="shared" si="3"/>
        <v>0.32514430813661271</v>
      </c>
      <c r="H19" s="62">
        <f t="shared" si="3"/>
        <v>0.32555445170109093</v>
      </c>
      <c r="I19" s="62">
        <f t="shared" si="3"/>
        <v>0.32575159543425247</v>
      </c>
      <c r="J19" s="62">
        <f t="shared" si="3"/>
        <v>0.32573560279638819</v>
      </c>
      <c r="K19" s="62">
        <f t="shared" si="3"/>
        <v>0.32549990754440106</v>
      </c>
      <c r="L19" s="62">
        <f t="shared" si="3"/>
        <v>0.32868748770833095</v>
      </c>
      <c r="M19" s="62">
        <f t="shared" si="3"/>
        <v>0.33044614814982681</v>
      </c>
      <c r="N19" s="62">
        <f t="shared" si="3"/>
        <v>0.33207707324083519</v>
      </c>
      <c r="O19" s="62">
        <f t="shared" si="3"/>
        <v>0.33345735185904818</v>
      </c>
      <c r="P19" s="62">
        <f t="shared" si="3"/>
        <v>0.33477365635542194</v>
      </c>
      <c r="Q19" s="62">
        <f t="shared" si="3"/>
        <v>0.33602743134256746</v>
      </c>
      <c r="R19" s="62">
        <f t="shared" si="2"/>
        <v>0.33721998232916822</v>
      </c>
      <c r="S19" s="62">
        <f t="shared" si="2"/>
        <v>0.33835992008176119</v>
      </c>
      <c r="T19" s="62">
        <f t="shared" si="2"/>
        <v>0.33944085711652117</v>
      </c>
      <c r="U19" s="62">
        <f t="shared" si="2"/>
        <v>0.34046382703285716</v>
      </c>
      <c r="V19" s="62">
        <f t="shared" si="2"/>
        <v>0.34142968032006221</v>
      </c>
      <c r="W19" s="62">
        <f t="shared" si="2"/>
        <v>0.34233907879752695</v>
      </c>
      <c r="X19" s="62">
        <f t="shared" si="2"/>
        <v>0.34322263612886539</v>
      </c>
      <c r="Y19" s="62">
        <f t="shared" si="2"/>
        <v>0.3439192993946002</v>
      </c>
      <c r="Z19" s="62">
        <f t="shared" si="2"/>
        <v>0.34456153262072675</v>
      </c>
      <c r="AA19" s="62">
        <f t="shared" si="2"/>
        <v>0.34514998360085503</v>
      </c>
      <c r="AB19" s="62">
        <f t="shared" si="2"/>
        <v>0.34568526291150958</v>
      </c>
      <c r="AC19" s="62">
        <f t="shared" si="2"/>
        <v>0.34616816773300807</v>
      </c>
      <c r="AD19" s="62">
        <f t="shared" si="2"/>
        <v>0.34659886468057233</v>
      </c>
      <c r="AE19" s="62">
        <f t="shared" si="2"/>
        <v>0.3469777598403741</v>
      </c>
      <c r="AF19" s="62">
        <f t="shared" si="2"/>
        <v>0.34730513795302798</v>
      </c>
    </row>
    <row r="20" spans="1:32" x14ac:dyDescent="0.25">
      <c r="A20" t="s">
        <v>76</v>
      </c>
      <c r="B20" s="62">
        <f t="shared" si="3"/>
        <v>8.111719948775041E-2</v>
      </c>
      <c r="C20" s="62">
        <f t="shared" si="2"/>
        <v>8.0058844989859629E-2</v>
      </c>
      <c r="D20" s="62">
        <f t="shared" si="2"/>
        <v>8.0256735305684071E-2</v>
      </c>
      <c r="E20" s="62">
        <f t="shared" si="2"/>
        <v>7.9830250015981805E-2</v>
      </c>
      <c r="F20" s="62">
        <f t="shared" si="2"/>
        <v>7.9963363950808802E-2</v>
      </c>
      <c r="G20" s="62">
        <f t="shared" si="2"/>
        <v>7.9960568124879977E-2</v>
      </c>
      <c r="H20" s="62">
        <f t="shared" si="2"/>
        <v>7.9924455216518392E-2</v>
      </c>
      <c r="I20" s="62">
        <f t="shared" si="2"/>
        <v>7.9852106638989173E-2</v>
      </c>
      <c r="J20" s="62">
        <f t="shared" si="2"/>
        <v>7.9743356674885163E-2</v>
      </c>
      <c r="K20" s="62">
        <f t="shared" si="2"/>
        <v>7.9596564014275784E-2</v>
      </c>
      <c r="L20" s="62">
        <f t="shared" si="2"/>
        <v>8.0301568798520795E-2</v>
      </c>
      <c r="M20" s="62">
        <f t="shared" si="2"/>
        <v>8.0671615443538541E-2</v>
      </c>
      <c r="N20" s="62">
        <f t="shared" si="2"/>
        <v>8.1011380248131509E-2</v>
      </c>
      <c r="O20" s="62">
        <f t="shared" si="2"/>
        <v>8.1294614912650873E-2</v>
      </c>
      <c r="P20" s="62">
        <f t="shared" si="2"/>
        <v>8.1578731594021278E-2</v>
      </c>
      <c r="Q20" s="62">
        <f t="shared" si="2"/>
        <v>8.1863991351503809E-2</v>
      </c>
      <c r="R20" s="62">
        <f t="shared" si="2"/>
        <v>8.2150636679303071E-2</v>
      </c>
      <c r="S20" s="62">
        <f t="shared" si="2"/>
        <v>8.2440705425922856E-2</v>
      </c>
      <c r="T20" s="62">
        <f t="shared" si="2"/>
        <v>8.2732597907225466E-2</v>
      </c>
      <c r="U20" s="62">
        <f t="shared" si="2"/>
        <v>8.302653793365003E-2</v>
      </c>
      <c r="V20" s="62">
        <f t="shared" si="2"/>
        <v>8.3322720282328261E-2</v>
      </c>
      <c r="W20" s="62">
        <f t="shared" si="2"/>
        <v>8.3621309295253729E-2</v>
      </c>
      <c r="X20" s="62">
        <f t="shared" si="2"/>
        <v>8.3885557524641288E-2</v>
      </c>
      <c r="Y20" s="62">
        <f t="shared" si="2"/>
        <v>8.4122863776364187E-2</v>
      </c>
      <c r="Z20" s="62">
        <f t="shared" si="2"/>
        <v>8.4365394028377214E-2</v>
      </c>
      <c r="AA20" s="62">
        <f t="shared" si="2"/>
        <v>8.4613132703388758E-2</v>
      </c>
      <c r="AB20" s="62">
        <f t="shared" si="2"/>
        <v>8.4866071189261899E-2</v>
      </c>
      <c r="AC20" s="62">
        <f t="shared" si="2"/>
        <v>8.5124262475748017E-2</v>
      </c>
      <c r="AD20" s="62">
        <f t="shared" si="2"/>
        <v>8.5387619967643158E-2</v>
      </c>
      <c r="AE20" s="62">
        <f t="shared" si="2"/>
        <v>8.565613052473138E-2</v>
      </c>
      <c r="AF20" s="62">
        <f t="shared" si="2"/>
        <v>8.5929765437266978E-2</v>
      </c>
    </row>
    <row r="21" spans="1:32" x14ac:dyDescent="0.25">
      <c r="A21" t="s">
        <v>152</v>
      </c>
      <c r="B21" s="62">
        <f t="shared" si="3"/>
        <v>0.59762751385114776</v>
      </c>
      <c r="C21" s="62">
        <f t="shared" si="2"/>
        <v>0.59984412242778262</v>
      </c>
      <c r="D21" s="62">
        <f t="shared" si="2"/>
        <v>0.59651349649650576</v>
      </c>
      <c r="E21" s="62">
        <f t="shared" si="2"/>
        <v>0.59706844694145744</v>
      </c>
      <c r="F21" s="62">
        <f t="shared" si="2"/>
        <v>0.59550434059860535</v>
      </c>
      <c r="G21" s="62">
        <f t="shared" si="2"/>
        <v>0.59489512373850728</v>
      </c>
      <c r="H21" s="62">
        <f t="shared" si="2"/>
        <v>0.59452109308239065</v>
      </c>
      <c r="I21" s="62">
        <f t="shared" si="2"/>
        <v>0.5943962979267583</v>
      </c>
      <c r="J21" s="62">
        <f t="shared" si="2"/>
        <v>0.59452104052872667</v>
      </c>
      <c r="K21" s="62">
        <f t="shared" si="2"/>
        <v>0.5949035284413231</v>
      </c>
      <c r="L21" s="62">
        <f t="shared" si="2"/>
        <v>0.5910109434931482</v>
      </c>
      <c r="M21" s="62">
        <f t="shared" si="2"/>
        <v>0.58888223640663462</v>
      </c>
      <c r="N21" s="62">
        <f t="shared" si="2"/>
        <v>0.58691154651103339</v>
      </c>
      <c r="O21" s="62">
        <f t="shared" si="2"/>
        <v>0.58524803322830099</v>
      </c>
      <c r="P21" s="62">
        <f t="shared" si="2"/>
        <v>0.58364761205055693</v>
      </c>
      <c r="Q21" s="62">
        <f t="shared" si="2"/>
        <v>0.58210857730592869</v>
      </c>
      <c r="R21" s="62">
        <f t="shared" si="2"/>
        <v>0.58062938099152872</v>
      </c>
      <c r="S21" s="62">
        <f t="shared" si="2"/>
        <v>0.57919937449231595</v>
      </c>
      <c r="T21" s="62">
        <f t="shared" si="2"/>
        <v>0.57782654497625352</v>
      </c>
      <c r="U21" s="62">
        <f t="shared" si="2"/>
        <v>0.57650963503349284</v>
      </c>
      <c r="V21" s="62">
        <f t="shared" si="2"/>
        <v>0.57524759939760939</v>
      </c>
      <c r="W21" s="62">
        <f t="shared" si="2"/>
        <v>0.5740396119072193</v>
      </c>
      <c r="X21" s="62">
        <f t="shared" si="2"/>
        <v>0.57289180634649339</v>
      </c>
      <c r="Y21" s="62">
        <f t="shared" si="2"/>
        <v>0.57195783682903556</v>
      </c>
      <c r="Z21" s="62">
        <f t="shared" si="2"/>
        <v>0.57107307335089597</v>
      </c>
      <c r="AA21" s="62">
        <f t="shared" si="2"/>
        <v>0.57023688369575631</v>
      </c>
      <c r="AB21" s="62">
        <f t="shared" si="2"/>
        <v>0.5694486658992286</v>
      </c>
      <c r="AC21" s="62">
        <f t="shared" si="2"/>
        <v>0.56870756979124393</v>
      </c>
      <c r="AD21" s="62">
        <f t="shared" si="2"/>
        <v>0.56801351535178457</v>
      </c>
      <c r="AE21" s="62">
        <f t="shared" si="2"/>
        <v>0.56736610963489442</v>
      </c>
      <c r="AF21" s="62">
        <f t="shared" si="2"/>
        <v>0.56676509660970498</v>
      </c>
    </row>
    <row r="22" spans="1:32" x14ac:dyDescent="0.25">
      <c r="A22" t="s">
        <v>153</v>
      </c>
      <c r="B22" s="62">
        <f t="shared" si="3"/>
        <v>0</v>
      </c>
      <c r="C22" s="62">
        <f t="shared" si="2"/>
        <v>0</v>
      </c>
      <c r="D22" s="62">
        <f t="shared" si="2"/>
        <v>0</v>
      </c>
      <c r="E22" s="62">
        <f t="shared" si="2"/>
        <v>0</v>
      </c>
      <c r="F22" s="62">
        <f t="shared" si="2"/>
        <v>0</v>
      </c>
      <c r="G22" s="62">
        <f t="shared" si="2"/>
        <v>0</v>
      </c>
      <c r="H22" s="62">
        <f t="shared" si="2"/>
        <v>0</v>
      </c>
      <c r="I22" s="62">
        <f t="shared" si="2"/>
        <v>0</v>
      </c>
      <c r="J22" s="62">
        <f t="shared" si="2"/>
        <v>0</v>
      </c>
      <c r="K22" s="62">
        <f t="shared" si="2"/>
        <v>0</v>
      </c>
      <c r="L22" s="62">
        <f t="shared" si="2"/>
        <v>0</v>
      </c>
      <c r="M22" s="62">
        <f t="shared" si="2"/>
        <v>0</v>
      </c>
      <c r="N22" s="62">
        <f t="shared" si="2"/>
        <v>0</v>
      </c>
      <c r="O22" s="62">
        <f t="shared" si="2"/>
        <v>0</v>
      </c>
      <c r="P22" s="62">
        <f t="shared" si="2"/>
        <v>0</v>
      </c>
      <c r="Q22" s="62">
        <f t="shared" si="2"/>
        <v>0</v>
      </c>
      <c r="R22" s="62">
        <f t="shared" si="2"/>
        <v>0</v>
      </c>
      <c r="S22" s="62">
        <f t="shared" si="2"/>
        <v>0</v>
      </c>
      <c r="T22" s="62">
        <f t="shared" si="2"/>
        <v>0</v>
      </c>
      <c r="U22" s="62">
        <f t="shared" si="2"/>
        <v>0</v>
      </c>
      <c r="V22" s="62">
        <f t="shared" si="2"/>
        <v>0</v>
      </c>
      <c r="W22" s="62">
        <f t="shared" si="2"/>
        <v>0</v>
      </c>
      <c r="X22" s="62">
        <f t="shared" si="2"/>
        <v>0</v>
      </c>
      <c r="Y22" s="62">
        <f t="shared" si="2"/>
        <v>0</v>
      </c>
      <c r="Z22" s="62">
        <f t="shared" si="2"/>
        <v>0</v>
      </c>
      <c r="AA22" s="62">
        <f t="shared" si="2"/>
        <v>0</v>
      </c>
      <c r="AB22" s="62">
        <f t="shared" si="2"/>
        <v>0</v>
      </c>
      <c r="AC22" s="62">
        <f t="shared" si="2"/>
        <v>0</v>
      </c>
      <c r="AD22" s="62">
        <f t="shared" si="2"/>
        <v>0</v>
      </c>
      <c r="AE22" s="62">
        <f t="shared" si="2"/>
        <v>0</v>
      </c>
      <c r="AF22" s="62">
        <f t="shared" si="2"/>
        <v>0</v>
      </c>
    </row>
    <row r="24" spans="1:32" x14ac:dyDescent="0.25">
      <c r="A24" s="1" t="s">
        <v>157</v>
      </c>
      <c r="B24" s="1">
        <v>2020</v>
      </c>
      <c r="C24" s="1">
        <v>2021</v>
      </c>
      <c r="D24" s="1">
        <v>2022</v>
      </c>
      <c r="E24" s="1">
        <v>2023</v>
      </c>
      <c r="F24" s="1">
        <v>2024</v>
      </c>
      <c r="G24" s="1">
        <v>2025</v>
      </c>
      <c r="H24" s="1">
        <v>2026</v>
      </c>
      <c r="I24" s="1">
        <v>2027</v>
      </c>
      <c r="J24" s="1">
        <v>2028</v>
      </c>
      <c r="K24" s="1">
        <v>2029</v>
      </c>
      <c r="L24" s="1">
        <v>2030</v>
      </c>
      <c r="M24" s="1">
        <v>2031</v>
      </c>
      <c r="N24" s="1">
        <v>2032</v>
      </c>
      <c r="O24" s="1">
        <v>2033</v>
      </c>
      <c r="P24" s="1">
        <v>2034</v>
      </c>
      <c r="Q24" s="1">
        <v>2035</v>
      </c>
      <c r="R24" s="1">
        <v>2036</v>
      </c>
      <c r="S24" s="1">
        <v>2037</v>
      </c>
      <c r="T24" s="1">
        <v>2038</v>
      </c>
      <c r="U24" s="1">
        <v>2039</v>
      </c>
      <c r="V24" s="1">
        <v>2040</v>
      </c>
      <c r="W24" s="1">
        <v>2041</v>
      </c>
      <c r="X24" s="1">
        <v>2042</v>
      </c>
      <c r="Y24" s="1">
        <v>2043</v>
      </c>
      <c r="Z24" s="1">
        <v>2044</v>
      </c>
      <c r="AA24" s="1">
        <v>2045</v>
      </c>
      <c r="AB24" s="1">
        <v>2046</v>
      </c>
      <c r="AC24" s="1">
        <v>2047</v>
      </c>
      <c r="AD24" s="1">
        <v>2048</v>
      </c>
      <c r="AE24" s="1">
        <v>2049</v>
      </c>
      <c r="AF24" s="1">
        <v>2050</v>
      </c>
    </row>
    <row r="25" spans="1:32" x14ac:dyDescent="0.25">
      <c r="A25" t="s">
        <v>151</v>
      </c>
      <c r="B25" s="62">
        <f>B10/B$15</f>
        <v>0</v>
      </c>
      <c r="C25" s="62">
        <f t="shared" ref="C25:AF29" si="4">C10/C$15</f>
        <v>0</v>
      </c>
      <c r="D25" s="62">
        <f t="shared" si="4"/>
        <v>0</v>
      </c>
      <c r="E25" s="62">
        <f t="shared" si="4"/>
        <v>0</v>
      </c>
      <c r="F25" s="62">
        <f t="shared" si="4"/>
        <v>0</v>
      </c>
      <c r="G25" s="62">
        <f t="shared" si="4"/>
        <v>0</v>
      </c>
      <c r="H25" s="62">
        <f t="shared" si="4"/>
        <v>0</v>
      </c>
      <c r="I25" s="62">
        <f t="shared" si="4"/>
        <v>0</v>
      </c>
      <c r="J25" s="62">
        <f t="shared" si="4"/>
        <v>0</v>
      </c>
      <c r="K25" s="62">
        <f t="shared" si="4"/>
        <v>0</v>
      </c>
      <c r="L25" s="62">
        <f t="shared" si="4"/>
        <v>0</v>
      </c>
      <c r="M25" s="62">
        <f t="shared" si="4"/>
        <v>0</v>
      </c>
      <c r="N25" s="62">
        <f t="shared" si="4"/>
        <v>0</v>
      </c>
      <c r="O25" s="62">
        <f t="shared" si="4"/>
        <v>0</v>
      </c>
      <c r="P25" s="62">
        <f t="shared" si="4"/>
        <v>0</v>
      </c>
      <c r="Q25" s="62">
        <f t="shared" si="4"/>
        <v>0</v>
      </c>
      <c r="R25" s="62">
        <f t="shared" si="4"/>
        <v>0</v>
      </c>
      <c r="S25" s="62">
        <f t="shared" si="4"/>
        <v>0</v>
      </c>
      <c r="T25" s="62">
        <f t="shared" si="4"/>
        <v>0</v>
      </c>
      <c r="U25" s="62">
        <f t="shared" si="4"/>
        <v>0</v>
      </c>
      <c r="V25" s="62">
        <f t="shared" si="4"/>
        <v>0</v>
      </c>
      <c r="W25" s="62">
        <f t="shared" si="4"/>
        <v>0</v>
      </c>
      <c r="X25" s="62">
        <f t="shared" si="4"/>
        <v>0</v>
      </c>
      <c r="Y25" s="62">
        <f t="shared" si="4"/>
        <v>0</v>
      </c>
      <c r="Z25" s="62">
        <f t="shared" si="4"/>
        <v>0</v>
      </c>
      <c r="AA25" s="62">
        <f t="shared" si="4"/>
        <v>0</v>
      </c>
      <c r="AB25" s="62">
        <f t="shared" si="4"/>
        <v>0</v>
      </c>
      <c r="AC25" s="62">
        <f t="shared" si="4"/>
        <v>0</v>
      </c>
      <c r="AD25" s="62">
        <f t="shared" si="4"/>
        <v>0</v>
      </c>
      <c r="AE25" s="62">
        <f t="shared" si="4"/>
        <v>0</v>
      </c>
      <c r="AF25" s="62">
        <f t="shared" si="4"/>
        <v>0</v>
      </c>
    </row>
    <row r="26" spans="1:32" x14ac:dyDescent="0.25">
      <c r="A26" t="s">
        <v>74</v>
      </c>
      <c r="B26" s="62">
        <f t="shared" ref="B26:Q29" si="5">B11/B$15</f>
        <v>0.29528864002089522</v>
      </c>
      <c r="C26" s="62">
        <f t="shared" si="5"/>
        <v>0.30609352610380247</v>
      </c>
      <c r="D26" s="62">
        <f t="shared" si="5"/>
        <v>0.31574952585851601</v>
      </c>
      <c r="E26" s="62">
        <f t="shared" si="5"/>
        <v>0.32461354693117506</v>
      </c>
      <c r="F26" s="62">
        <f t="shared" si="5"/>
        <v>0.33298114376270038</v>
      </c>
      <c r="G26" s="62">
        <f t="shared" si="5"/>
        <v>0.34101287001913155</v>
      </c>
      <c r="H26" s="62">
        <f t="shared" si="5"/>
        <v>0.34861344508541098</v>
      </c>
      <c r="I26" s="62">
        <f t="shared" si="5"/>
        <v>0.35483234798379065</v>
      </c>
      <c r="J26" s="62">
        <f t="shared" si="5"/>
        <v>0.3605283013947046</v>
      </c>
      <c r="K26" s="62">
        <f t="shared" si="5"/>
        <v>0.36599297538443704</v>
      </c>
      <c r="L26" s="62">
        <f t="shared" si="5"/>
        <v>0.37113986514233982</v>
      </c>
      <c r="M26" s="62">
        <f t="shared" si="5"/>
        <v>0.3760922991069145</v>
      </c>
      <c r="N26" s="62">
        <f t="shared" si="5"/>
        <v>0.38088695230448649</v>
      </c>
      <c r="O26" s="62">
        <f t="shared" si="5"/>
        <v>0.38551513844484731</v>
      </c>
      <c r="P26" s="62">
        <f t="shared" si="5"/>
        <v>0.38989649231116369</v>
      </c>
      <c r="Q26" s="62">
        <f t="shared" si="5"/>
        <v>0.39413610975227109</v>
      </c>
      <c r="R26" s="62">
        <f t="shared" si="4"/>
        <v>0.39819949843811486</v>
      </c>
      <c r="S26" s="62">
        <f t="shared" si="4"/>
        <v>0.40213299148122017</v>
      </c>
      <c r="T26" s="62">
        <f t="shared" si="4"/>
        <v>0.4062504877373469</v>
      </c>
      <c r="U26" s="62">
        <f t="shared" si="4"/>
        <v>0.41018241238376268</v>
      </c>
      <c r="V26" s="62">
        <f t="shared" si="4"/>
        <v>0.41563245572095064</v>
      </c>
      <c r="W26" s="62">
        <f t="shared" si="4"/>
        <v>0.42089693004449058</v>
      </c>
      <c r="X26" s="62">
        <f t="shared" si="4"/>
        <v>0.4257604611199946</v>
      </c>
      <c r="Y26" s="62">
        <f t="shared" si="4"/>
        <v>0.43064415250488663</v>
      </c>
      <c r="Z26" s="62">
        <f t="shared" si="4"/>
        <v>0.43542500987201965</v>
      </c>
      <c r="AA26" s="62">
        <f t="shared" si="4"/>
        <v>0.44021804222266681</v>
      </c>
      <c r="AB26" s="62">
        <f t="shared" si="4"/>
        <v>0.44455642569522519</v>
      </c>
      <c r="AC26" s="62">
        <f t="shared" si="4"/>
        <v>0.44902905705858287</v>
      </c>
      <c r="AD26" s="62">
        <f t="shared" si="4"/>
        <v>0.45279659752294221</v>
      </c>
      <c r="AE26" s="62">
        <f t="shared" si="4"/>
        <v>0.45644873540671183</v>
      </c>
      <c r="AF26" s="62">
        <f t="shared" si="4"/>
        <v>0.45995912872108163</v>
      </c>
    </row>
    <row r="27" spans="1:32" x14ac:dyDescent="0.25">
      <c r="A27" t="s">
        <v>76</v>
      </c>
      <c r="B27" s="62">
        <f t="shared" si="5"/>
        <v>0.33639132098112035</v>
      </c>
      <c r="C27" s="62">
        <f t="shared" si="4"/>
        <v>0.32768233570352157</v>
      </c>
      <c r="D27" s="62">
        <f t="shared" si="4"/>
        <v>0.32079799056348368</v>
      </c>
      <c r="E27" s="62">
        <f t="shared" si="4"/>
        <v>0.3149186928410333</v>
      </c>
      <c r="F27" s="62">
        <f t="shared" si="4"/>
        <v>0.30934109670998244</v>
      </c>
      <c r="G27" s="62">
        <f t="shared" si="4"/>
        <v>0.30398491338993816</v>
      </c>
      <c r="H27" s="62">
        <f t="shared" si="4"/>
        <v>0.29888903770619474</v>
      </c>
      <c r="I27" s="62">
        <f t="shared" si="4"/>
        <v>0.29330764206465126</v>
      </c>
      <c r="J27" s="62">
        <f t="shared" si="4"/>
        <v>0.28832953246087689</v>
      </c>
      <c r="K27" s="62">
        <f t="shared" si="4"/>
        <v>0.28356887695615779</v>
      </c>
      <c r="L27" s="62">
        <f t="shared" si="4"/>
        <v>0.27905583076253243</v>
      </c>
      <c r="M27" s="62">
        <f t="shared" si="4"/>
        <v>0.27472749070593511</v>
      </c>
      <c r="N27" s="62">
        <f t="shared" si="4"/>
        <v>0.27041066288233773</v>
      </c>
      <c r="O27" s="62">
        <f t="shared" si="4"/>
        <v>0.26625824035927215</v>
      </c>
      <c r="P27" s="62">
        <f t="shared" si="4"/>
        <v>0.26229879163272379</v>
      </c>
      <c r="Q27" s="62">
        <f t="shared" si="4"/>
        <v>0.25848104169244029</v>
      </c>
      <c r="R27" s="62">
        <f t="shared" si="4"/>
        <v>0.25481452249323072</v>
      </c>
      <c r="S27" s="62">
        <f t="shared" si="4"/>
        <v>0.25119322810877587</v>
      </c>
      <c r="T27" s="62">
        <f t="shared" si="4"/>
        <v>0.24713857914026893</v>
      </c>
      <c r="U27" s="62">
        <f t="shared" si="4"/>
        <v>0.24323140808023291</v>
      </c>
      <c r="V27" s="62">
        <f t="shared" si="4"/>
        <v>0.24036467379608861</v>
      </c>
      <c r="W27" s="62">
        <f t="shared" si="4"/>
        <v>0.23757396449583162</v>
      </c>
      <c r="X27" s="62">
        <f t="shared" si="4"/>
        <v>0.23538908592107644</v>
      </c>
      <c r="Y27" s="62">
        <f t="shared" si="4"/>
        <v>0.23292491043017216</v>
      </c>
      <c r="Z27" s="62">
        <f t="shared" si="4"/>
        <v>0.23051425396940786</v>
      </c>
      <c r="AA27" s="62">
        <f t="shared" si="4"/>
        <v>0.22827719454214698</v>
      </c>
      <c r="AB27" s="62">
        <f t="shared" si="4"/>
        <v>0.22590193984273416</v>
      </c>
      <c r="AC27" s="62">
        <f t="shared" si="4"/>
        <v>0.22353182398097549</v>
      </c>
      <c r="AD27" s="62">
        <f t="shared" si="4"/>
        <v>0.222274031612652</v>
      </c>
      <c r="AE27" s="62">
        <f t="shared" si="4"/>
        <v>0.22106330525557799</v>
      </c>
      <c r="AF27" s="62">
        <f t="shared" si="4"/>
        <v>0.21991043522647982</v>
      </c>
    </row>
    <row r="28" spans="1:32" x14ac:dyDescent="0.25">
      <c r="A28" t="s">
        <v>152</v>
      </c>
      <c r="B28" s="62">
        <f t="shared" si="5"/>
        <v>2.2004183562713518E-2</v>
      </c>
      <c r="C28" s="62">
        <f t="shared" si="4"/>
        <v>2.1779554680806088E-2</v>
      </c>
      <c r="D28" s="62">
        <f t="shared" si="4"/>
        <v>2.1614538995128767E-2</v>
      </c>
      <c r="E28" s="62">
        <f t="shared" si="4"/>
        <v>2.1443118612228248E-2</v>
      </c>
      <c r="F28" s="62">
        <f t="shared" si="4"/>
        <v>2.1289190757380411E-2</v>
      </c>
      <c r="G28" s="62">
        <f t="shared" si="4"/>
        <v>2.1147661151019306E-2</v>
      </c>
      <c r="H28" s="62">
        <f t="shared" si="4"/>
        <v>2.10216024117875E-2</v>
      </c>
      <c r="I28" s="62">
        <f t="shared" si="4"/>
        <v>2.0835427826546321E-2</v>
      </c>
      <c r="J28" s="62">
        <f t="shared" si="4"/>
        <v>2.0657889865939211E-2</v>
      </c>
      <c r="K28" s="62">
        <f t="shared" si="4"/>
        <v>2.0493727989987925E-2</v>
      </c>
      <c r="L28" s="62">
        <f t="shared" si="4"/>
        <v>2.0345424026900365E-2</v>
      </c>
      <c r="M28" s="62">
        <f t="shared" si="4"/>
        <v>2.0208708327309657E-2</v>
      </c>
      <c r="N28" s="62">
        <f t="shared" si="4"/>
        <v>2.0065110230034482E-2</v>
      </c>
      <c r="O28" s="62">
        <f t="shared" si="4"/>
        <v>1.9931643063516479E-2</v>
      </c>
      <c r="P28" s="62">
        <f t="shared" si="4"/>
        <v>1.9810693683557368E-2</v>
      </c>
      <c r="Q28" s="62">
        <f t="shared" si="4"/>
        <v>1.9698653382587809E-2</v>
      </c>
      <c r="R28" s="62">
        <f t="shared" si="4"/>
        <v>1.9596461070525765E-2</v>
      </c>
      <c r="S28" s="62">
        <f t="shared" si="4"/>
        <v>1.9479323538030752E-2</v>
      </c>
      <c r="T28" s="62">
        <f t="shared" si="4"/>
        <v>1.9383951489965003E-2</v>
      </c>
      <c r="U28" s="62">
        <f t="shared" si="4"/>
        <v>1.9298007328473626E-2</v>
      </c>
      <c r="V28" s="62">
        <f t="shared" si="4"/>
        <v>1.9293453075002031E-2</v>
      </c>
      <c r="W28" s="62">
        <f t="shared" si="4"/>
        <v>1.9294806342642155E-2</v>
      </c>
      <c r="X28" s="62">
        <f t="shared" si="4"/>
        <v>1.9257676832910808E-2</v>
      </c>
      <c r="Y28" s="62">
        <f t="shared" si="4"/>
        <v>1.9235031128158161E-2</v>
      </c>
      <c r="Z28" s="62">
        <f t="shared" si="4"/>
        <v>1.9215039870931244E-2</v>
      </c>
      <c r="AA28" s="62">
        <f t="shared" si="4"/>
        <v>1.8797518079110086E-2</v>
      </c>
      <c r="AB28" s="62">
        <f t="shared" si="4"/>
        <v>1.918739655157958E-2</v>
      </c>
      <c r="AC28" s="62">
        <f t="shared" si="4"/>
        <v>1.9156462948644752E-2</v>
      </c>
      <c r="AD28" s="62">
        <f t="shared" si="4"/>
        <v>1.9101602584316105E-2</v>
      </c>
      <c r="AE28" s="62">
        <f t="shared" si="4"/>
        <v>1.9050537759501416E-2</v>
      </c>
      <c r="AF28" s="62">
        <f t="shared" si="4"/>
        <v>1.9004225830654923E-2</v>
      </c>
    </row>
    <row r="29" spans="1:32" x14ac:dyDescent="0.25">
      <c r="A29" t="s">
        <v>153</v>
      </c>
      <c r="B29" s="62">
        <f t="shared" si="5"/>
        <v>0.34631585543527083</v>
      </c>
      <c r="C29" s="62">
        <f t="shared" si="4"/>
        <v>0.34444458351186985</v>
      </c>
      <c r="D29" s="62">
        <f t="shared" si="4"/>
        <v>0.34183794458287148</v>
      </c>
      <c r="E29" s="62">
        <f t="shared" si="4"/>
        <v>0.3390246416155635</v>
      </c>
      <c r="F29" s="62">
        <f t="shared" si="4"/>
        <v>0.33638856876993667</v>
      </c>
      <c r="G29" s="62">
        <f t="shared" si="4"/>
        <v>0.33385455543991088</v>
      </c>
      <c r="H29" s="62">
        <f t="shared" si="4"/>
        <v>0.33147591479660676</v>
      </c>
      <c r="I29" s="62">
        <f t="shared" si="4"/>
        <v>0.3310245821250119</v>
      </c>
      <c r="J29" s="62">
        <f t="shared" si="4"/>
        <v>0.33048427627847921</v>
      </c>
      <c r="K29" s="62">
        <f t="shared" si="4"/>
        <v>0.32994441966941729</v>
      </c>
      <c r="L29" s="62">
        <f t="shared" si="4"/>
        <v>0.32945888006822749</v>
      </c>
      <c r="M29" s="62">
        <f t="shared" si="4"/>
        <v>0.3289715018598407</v>
      </c>
      <c r="N29" s="62">
        <f t="shared" si="4"/>
        <v>0.32863727458314129</v>
      </c>
      <c r="O29" s="62">
        <f t="shared" si="4"/>
        <v>0.32829497813236402</v>
      </c>
      <c r="P29" s="62">
        <f t="shared" si="4"/>
        <v>0.32799402237255515</v>
      </c>
      <c r="Q29" s="62">
        <f t="shared" si="4"/>
        <v>0.32768419517270081</v>
      </c>
      <c r="R29" s="62">
        <f t="shared" si="4"/>
        <v>0.32738951799812871</v>
      </c>
      <c r="S29" s="62">
        <f t="shared" si="4"/>
        <v>0.32719445687197307</v>
      </c>
      <c r="T29" s="62">
        <f t="shared" si="4"/>
        <v>0.32722698163241909</v>
      </c>
      <c r="U29" s="62">
        <f t="shared" si="4"/>
        <v>0.32728817220753098</v>
      </c>
      <c r="V29" s="62">
        <f t="shared" si="4"/>
        <v>0.32470941740795872</v>
      </c>
      <c r="W29" s="62">
        <f t="shared" si="4"/>
        <v>0.32223429911703572</v>
      </c>
      <c r="X29" s="62">
        <f t="shared" si="4"/>
        <v>0.31959277612601822</v>
      </c>
      <c r="Y29" s="62">
        <f t="shared" si="4"/>
        <v>0.31719590593678298</v>
      </c>
      <c r="Z29" s="62">
        <f t="shared" si="4"/>
        <v>0.31484569628764114</v>
      </c>
      <c r="AA29" s="62">
        <f t="shared" si="4"/>
        <v>0.31270724515607612</v>
      </c>
      <c r="AB29" s="62">
        <f t="shared" si="4"/>
        <v>0.31035423791046107</v>
      </c>
      <c r="AC29" s="62">
        <f t="shared" si="4"/>
        <v>0.30828265601179705</v>
      </c>
      <c r="AD29" s="62">
        <f t="shared" si="4"/>
        <v>0.30582776828008956</v>
      </c>
      <c r="AE29" s="62">
        <f t="shared" si="4"/>
        <v>0.30343742157820874</v>
      </c>
      <c r="AF29" s="62">
        <f t="shared" si="4"/>
        <v>0.30112621022178365</v>
      </c>
    </row>
    <row r="31" spans="1:32" x14ac:dyDescent="0.25">
      <c r="A31" s="1" t="s">
        <v>158</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1:32" x14ac:dyDescent="0.25">
      <c r="A32" s="1" t="s">
        <v>159</v>
      </c>
      <c r="B32" s="1">
        <v>2020</v>
      </c>
      <c r="C32" s="1">
        <v>2021</v>
      </c>
      <c r="D32" s="1">
        <v>2022</v>
      </c>
      <c r="E32" s="1">
        <v>2023</v>
      </c>
      <c r="F32" s="1">
        <v>2024</v>
      </c>
      <c r="G32" s="1">
        <v>2025</v>
      </c>
      <c r="H32" s="1">
        <v>2026</v>
      </c>
      <c r="I32" s="1">
        <v>2027</v>
      </c>
      <c r="J32" s="1">
        <v>2028</v>
      </c>
      <c r="K32" s="1">
        <v>2029</v>
      </c>
      <c r="L32" s="1">
        <v>2030</v>
      </c>
      <c r="M32" s="1">
        <v>2031</v>
      </c>
      <c r="N32" s="1">
        <v>2032</v>
      </c>
      <c r="O32" s="1">
        <v>2033</v>
      </c>
      <c r="P32" s="1">
        <v>2034</v>
      </c>
      <c r="Q32" s="1">
        <v>2035</v>
      </c>
      <c r="R32" s="1">
        <v>2036</v>
      </c>
      <c r="S32" s="1">
        <v>2037</v>
      </c>
      <c r="T32" s="1">
        <v>2038</v>
      </c>
      <c r="U32" s="1">
        <v>2039</v>
      </c>
      <c r="V32" s="1">
        <v>2040</v>
      </c>
      <c r="W32" s="1">
        <v>2041</v>
      </c>
      <c r="X32" s="1">
        <v>2042</v>
      </c>
      <c r="Y32" s="1">
        <v>2043</v>
      </c>
      <c r="Z32" s="1">
        <v>2044</v>
      </c>
      <c r="AA32" s="1">
        <v>2045</v>
      </c>
      <c r="AB32" s="1">
        <v>2046</v>
      </c>
      <c r="AC32" s="1">
        <v>2047</v>
      </c>
      <c r="AD32" s="1">
        <v>2048</v>
      </c>
      <c r="AE32" s="1">
        <v>2049</v>
      </c>
      <c r="AF32" s="1">
        <v>2050</v>
      </c>
    </row>
    <row r="33" spans="1:32" x14ac:dyDescent="0.25">
      <c r="A33" s="64" t="s">
        <v>161</v>
      </c>
      <c r="B33" s="65">
        <v>625000000000000</v>
      </c>
      <c r="C33" s="65">
        <v>649000000000000</v>
      </c>
      <c r="D33" s="65">
        <v>657000000000000</v>
      </c>
      <c r="E33" s="65">
        <v>649000000000000</v>
      </c>
      <c r="F33" s="65">
        <v>653000000000000</v>
      </c>
      <c r="G33" s="65">
        <v>657000000000000</v>
      </c>
      <c r="H33" s="65">
        <v>661000000000000</v>
      </c>
      <c r="I33" s="65">
        <v>665000000000000</v>
      </c>
      <c r="J33" s="65">
        <v>670000000000000</v>
      </c>
      <c r="K33" s="65">
        <v>677000000000000</v>
      </c>
      <c r="L33" s="65">
        <v>687000000000000</v>
      </c>
      <c r="M33" s="65">
        <v>698000000000000</v>
      </c>
      <c r="N33" s="65">
        <v>709000000000000</v>
      </c>
      <c r="O33" s="65">
        <v>719000000000000</v>
      </c>
      <c r="P33" s="65">
        <v>729000000000000</v>
      </c>
      <c r="Q33" s="65">
        <v>739000000000000</v>
      </c>
      <c r="R33" s="65">
        <v>745000000000000</v>
      </c>
      <c r="S33" s="65">
        <v>750000000000000</v>
      </c>
      <c r="T33" s="65">
        <v>755000000000000</v>
      </c>
      <c r="U33" s="65">
        <v>760000000000000</v>
      </c>
      <c r="V33" s="65">
        <v>765000000000000</v>
      </c>
      <c r="W33" s="65">
        <v>772000000000000</v>
      </c>
      <c r="X33" s="65">
        <v>780000000000000</v>
      </c>
      <c r="Y33" s="65">
        <v>787000000000000</v>
      </c>
      <c r="Z33" s="65">
        <v>794000000000000</v>
      </c>
      <c r="AA33" s="65">
        <v>801000000000000</v>
      </c>
      <c r="AB33" s="65">
        <v>811000000000000</v>
      </c>
      <c r="AC33" s="65">
        <v>821000000000000</v>
      </c>
      <c r="AD33" s="65">
        <v>831000000000000</v>
      </c>
      <c r="AE33" s="65">
        <v>842000000000000</v>
      </c>
      <c r="AF33" s="65">
        <v>852000000000000</v>
      </c>
    </row>
    <row r="34" spans="1:32" x14ac:dyDescent="0.25">
      <c r="A34" s="64" t="s">
        <v>162</v>
      </c>
      <c r="B34" s="65">
        <v>535000000000000</v>
      </c>
      <c r="C34" s="65">
        <v>570000000000000</v>
      </c>
      <c r="D34" s="65">
        <v>591000000000000</v>
      </c>
      <c r="E34" s="65">
        <v>596000000000000</v>
      </c>
      <c r="F34" s="65">
        <v>604000000000000</v>
      </c>
      <c r="G34" s="65">
        <v>616000000000000</v>
      </c>
      <c r="H34" s="65">
        <v>626000000000000</v>
      </c>
      <c r="I34" s="65">
        <v>636000000000000</v>
      </c>
      <c r="J34" s="65">
        <v>647000000000000</v>
      </c>
      <c r="K34" s="65">
        <v>658000000000000</v>
      </c>
      <c r="L34" s="65">
        <v>668000000000000</v>
      </c>
      <c r="M34" s="65">
        <v>678000000000000</v>
      </c>
      <c r="N34" s="65">
        <v>687000000000000</v>
      </c>
      <c r="O34" s="65">
        <v>696000000000000</v>
      </c>
      <c r="P34" s="65">
        <v>705000000000000</v>
      </c>
      <c r="Q34" s="65">
        <v>712000000000000</v>
      </c>
      <c r="R34" s="65">
        <v>716000000000000</v>
      </c>
      <c r="S34" s="65">
        <v>719000000000000</v>
      </c>
      <c r="T34" s="65">
        <v>721000000000000</v>
      </c>
      <c r="U34" s="65">
        <v>724000000000000</v>
      </c>
      <c r="V34" s="65">
        <v>726000000000000</v>
      </c>
      <c r="W34" s="65">
        <v>730000000000000</v>
      </c>
      <c r="X34" s="65">
        <v>734000000000000</v>
      </c>
      <c r="Y34" s="65">
        <v>737000000000000</v>
      </c>
      <c r="Z34" s="65">
        <v>740000000000000</v>
      </c>
      <c r="AA34" s="65">
        <v>743000000000000</v>
      </c>
      <c r="AB34" s="65">
        <v>748000000000000</v>
      </c>
      <c r="AC34" s="65">
        <v>752000000000000</v>
      </c>
      <c r="AD34" s="65">
        <v>757000000000000</v>
      </c>
      <c r="AE34" s="65">
        <v>761000000000000</v>
      </c>
      <c r="AF34" s="65">
        <v>766000000000000</v>
      </c>
    </row>
    <row r="37" spans="1:32" x14ac:dyDescent="0.25">
      <c r="A37" s="1" t="s">
        <v>85</v>
      </c>
      <c r="B37" s="1">
        <v>2020</v>
      </c>
      <c r="C37" s="1">
        <v>2021</v>
      </c>
      <c r="D37" s="1">
        <v>2022</v>
      </c>
      <c r="E37" s="1">
        <v>2023</v>
      </c>
      <c r="F37" s="1">
        <v>2024</v>
      </c>
      <c r="G37" s="1">
        <v>2025</v>
      </c>
      <c r="H37" s="1">
        <v>2026</v>
      </c>
      <c r="I37" s="1">
        <v>2027</v>
      </c>
      <c r="J37" s="1">
        <v>2028</v>
      </c>
      <c r="K37" s="1">
        <v>2029</v>
      </c>
      <c r="L37" s="1">
        <v>2030</v>
      </c>
      <c r="M37" s="1">
        <v>2031</v>
      </c>
      <c r="N37" s="1">
        <v>2032</v>
      </c>
      <c r="O37" s="1">
        <v>2033</v>
      </c>
      <c r="P37" s="1">
        <v>2034</v>
      </c>
      <c r="Q37" s="1">
        <v>2035</v>
      </c>
      <c r="R37" s="1">
        <v>2036</v>
      </c>
      <c r="S37" s="1">
        <v>2037</v>
      </c>
      <c r="T37" s="1">
        <v>2038</v>
      </c>
      <c r="U37" s="1">
        <v>2039</v>
      </c>
      <c r="V37" s="1">
        <v>2040</v>
      </c>
      <c r="W37" s="1">
        <v>2041</v>
      </c>
      <c r="X37" s="1">
        <v>2042</v>
      </c>
      <c r="Y37" s="1">
        <v>2043</v>
      </c>
      <c r="Z37" s="1">
        <v>2044</v>
      </c>
      <c r="AA37" s="1">
        <v>2045</v>
      </c>
      <c r="AB37" s="1">
        <v>2046</v>
      </c>
      <c r="AC37" s="1">
        <v>2047</v>
      </c>
      <c r="AD37" s="1">
        <v>2048</v>
      </c>
      <c r="AE37" s="1">
        <v>2049</v>
      </c>
      <c r="AF37" s="1">
        <v>2050</v>
      </c>
    </row>
    <row r="38" spans="1:32" x14ac:dyDescent="0.25">
      <c r="A38" t="s">
        <v>151</v>
      </c>
      <c r="B38" s="62">
        <f>B18*B$33</f>
        <v>0</v>
      </c>
      <c r="C38" s="62">
        <f t="shared" ref="C38:AF42" si="6">C18*C$33</f>
        <v>0</v>
      </c>
      <c r="D38" s="62">
        <f t="shared" si="6"/>
        <v>0</v>
      </c>
      <c r="E38" s="62">
        <f t="shared" si="6"/>
        <v>0</v>
      </c>
      <c r="F38" s="62">
        <f t="shared" si="6"/>
        <v>0</v>
      </c>
      <c r="G38" s="62">
        <f t="shared" si="6"/>
        <v>0</v>
      </c>
      <c r="H38" s="62">
        <f t="shared" si="6"/>
        <v>0</v>
      </c>
      <c r="I38" s="62">
        <f t="shared" si="6"/>
        <v>0</v>
      </c>
      <c r="J38" s="62">
        <f t="shared" si="6"/>
        <v>0</v>
      </c>
      <c r="K38" s="62">
        <f t="shared" si="6"/>
        <v>0</v>
      </c>
      <c r="L38" s="62">
        <f t="shared" si="6"/>
        <v>0</v>
      </c>
      <c r="M38" s="62">
        <f t="shared" si="6"/>
        <v>0</v>
      </c>
      <c r="N38" s="62">
        <f t="shared" si="6"/>
        <v>0</v>
      </c>
      <c r="O38" s="62">
        <f t="shared" si="6"/>
        <v>0</v>
      </c>
      <c r="P38" s="62">
        <f t="shared" si="6"/>
        <v>0</v>
      </c>
      <c r="Q38" s="62">
        <f t="shared" si="6"/>
        <v>0</v>
      </c>
      <c r="R38" s="62">
        <f t="shared" si="6"/>
        <v>0</v>
      </c>
      <c r="S38" s="62">
        <f t="shared" si="6"/>
        <v>0</v>
      </c>
      <c r="T38" s="62">
        <f t="shared" si="6"/>
        <v>0</v>
      </c>
      <c r="U38" s="62">
        <f t="shared" si="6"/>
        <v>0</v>
      </c>
      <c r="V38" s="62">
        <f t="shared" si="6"/>
        <v>0</v>
      </c>
      <c r="W38" s="62">
        <f t="shared" si="6"/>
        <v>0</v>
      </c>
      <c r="X38" s="62">
        <f t="shared" si="6"/>
        <v>0</v>
      </c>
      <c r="Y38" s="62">
        <f t="shared" si="6"/>
        <v>0</v>
      </c>
      <c r="Z38" s="62">
        <f t="shared" si="6"/>
        <v>0</v>
      </c>
      <c r="AA38" s="62">
        <f t="shared" si="6"/>
        <v>0</v>
      </c>
      <c r="AB38" s="62">
        <f t="shared" si="6"/>
        <v>0</v>
      </c>
      <c r="AC38" s="62">
        <f t="shared" si="6"/>
        <v>0</v>
      </c>
      <c r="AD38" s="62">
        <f t="shared" si="6"/>
        <v>0</v>
      </c>
      <c r="AE38" s="62">
        <f t="shared" si="6"/>
        <v>0</v>
      </c>
      <c r="AF38" s="62">
        <f t="shared" si="6"/>
        <v>0</v>
      </c>
    </row>
    <row r="39" spans="1:32" x14ac:dyDescent="0.25">
      <c r="A39" t="s">
        <v>74</v>
      </c>
      <c r="B39" s="62">
        <f t="shared" ref="B39:Q42" si="7">B19*B$33</f>
        <v>200784554163188.62</v>
      </c>
      <c r="C39" s="62">
        <f t="shared" si="7"/>
        <v>207742974145950.22</v>
      </c>
      <c r="D39" s="62">
        <f t="shared" si="7"/>
        <v>212361957705961.28</v>
      </c>
      <c r="E39" s="62">
        <f t="shared" si="7"/>
        <v>209692745674621.87</v>
      </c>
      <c r="F39" s="62">
        <f t="shared" si="7"/>
        <v>211919588929232.56</v>
      </c>
      <c r="G39" s="62">
        <f t="shared" si="7"/>
        <v>213619810445754.56</v>
      </c>
      <c r="H39" s="62">
        <f t="shared" si="7"/>
        <v>215191492574421.09</v>
      </c>
      <c r="I39" s="62">
        <f t="shared" si="7"/>
        <v>216624810963777.91</v>
      </c>
      <c r="J39" s="62">
        <f t="shared" si="7"/>
        <v>218242853873580.09</v>
      </c>
      <c r="K39" s="62">
        <f t="shared" si="7"/>
        <v>220363437407559.5</v>
      </c>
      <c r="L39" s="62">
        <f t="shared" si="7"/>
        <v>225808304055623.37</v>
      </c>
      <c r="M39" s="62">
        <f t="shared" si="7"/>
        <v>230651411408579.12</v>
      </c>
      <c r="N39" s="62">
        <f t="shared" si="7"/>
        <v>235442644927752.16</v>
      </c>
      <c r="O39" s="62">
        <f t="shared" si="7"/>
        <v>239755835986655.62</v>
      </c>
      <c r="P39" s="62">
        <f t="shared" si="7"/>
        <v>244049995483102.59</v>
      </c>
      <c r="Q39" s="62">
        <f t="shared" si="7"/>
        <v>248324271762157.34</v>
      </c>
      <c r="R39" s="62">
        <f t="shared" si="6"/>
        <v>251228886835230.31</v>
      </c>
      <c r="S39" s="62">
        <f t="shared" si="6"/>
        <v>253769940061320.91</v>
      </c>
      <c r="T39" s="62">
        <f t="shared" si="6"/>
        <v>256277847122973.47</v>
      </c>
      <c r="U39" s="62">
        <f t="shared" si="6"/>
        <v>258752508544971.44</v>
      </c>
      <c r="V39" s="62">
        <f t="shared" si="6"/>
        <v>261193705444847.59</v>
      </c>
      <c r="W39" s="62">
        <f t="shared" si="6"/>
        <v>264285768831690.81</v>
      </c>
      <c r="X39" s="62">
        <f t="shared" si="6"/>
        <v>267713656180515</v>
      </c>
      <c r="Y39" s="62">
        <f t="shared" si="6"/>
        <v>270664488623550.34</v>
      </c>
      <c r="Z39" s="62">
        <f t="shared" si="6"/>
        <v>273581856900857.03</v>
      </c>
      <c r="AA39" s="62">
        <f t="shared" si="6"/>
        <v>276465136864284.87</v>
      </c>
      <c r="AB39" s="62">
        <f t="shared" si="6"/>
        <v>280350748221234.28</v>
      </c>
      <c r="AC39" s="62">
        <f t="shared" si="6"/>
        <v>284204065708799.62</v>
      </c>
      <c r="AD39" s="62">
        <f t="shared" si="6"/>
        <v>288023656549555.62</v>
      </c>
      <c r="AE39" s="62">
        <f t="shared" si="6"/>
        <v>292155273785595</v>
      </c>
      <c r="AF39" s="62">
        <f t="shared" si="6"/>
        <v>295903977535979.81</v>
      </c>
    </row>
    <row r="40" spans="1:32" x14ac:dyDescent="0.25">
      <c r="A40" t="s">
        <v>76</v>
      </c>
      <c r="B40" s="62">
        <f t="shared" si="7"/>
        <v>50698249679844.008</v>
      </c>
      <c r="C40" s="62">
        <f t="shared" si="6"/>
        <v>51958190398418.898</v>
      </c>
      <c r="D40" s="62">
        <f t="shared" si="6"/>
        <v>52728675095834.437</v>
      </c>
      <c r="E40" s="62">
        <f t="shared" si="6"/>
        <v>51809832260372.187</v>
      </c>
      <c r="F40" s="62">
        <f t="shared" si="6"/>
        <v>52216076659878.148</v>
      </c>
      <c r="G40" s="62">
        <f t="shared" si="6"/>
        <v>52534093258046.148</v>
      </c>
      <c r="H40" s="62">
        <f t="shared" si="6"/>
        <v>52830064898118.656</v>
      </c>
      <c r="I40" s="62">
        <f t="shared" si="6"/>
        <v>53101650914927.797</v>
      </c>
      <c r="J40" s="62">
        <f t="shared" si="6"/>
        <v>53428048972173.062</v>
      </c>
      <c r="K40" s="62">
        <f t="shared" si="6"/>
        <v>53886873837664.703</v>
      </c>
      <c r="L40" s="62">
        <f t="shared" si="6"/>
        <v>55167177764583.789</v>
      </c>
      <c r="M40" s="62">
        <f t="shared" si="6"/>
        <v>56308787579589.898</v>
      </c>
      <c r="N40" s="62">
        <f t="shared" si="6"/>
        <v>57437068595925.242</v>
      </c>
      <c r="O40" s="62">
        <f t="shared" si="6"/>
        <v>58450828122195.977</v>
      </c>
      <c r="P40" s="62">
        <f t="shared" si="6"/>
        <v>59470895332041.516</v>
      </c>
      <c r="Q40" s="62">
        <f t="shared" si="6"/>
        <v>60497489608761.312</v>
      </c>
      <c r="R40" s="62">
        <f t="shared" si="6"/>
        <v>61202224326080.789</v>
      </c>
      <c r="S40" s="62">
        <f t="shared" si="6"/>
        <v>61830529069442.141</v>
      </c>
      <c r="T40" s="62">
        <f t="shared" si="6"/>
        <v>62463111419955.227</v>
      </c>
      <c r="U40" s="62">
        <f t="shared" si="6"/>
        <v>63100168829574.023</v>
      </c>
      <c r="V40" s="62">
        <f t="shared" si="6"/>
        <v>63741881015981.117</v>
      </c>
      <c r="W40" s="62">
        <f t="shared" si="6"/>
        <v>64555650775935.875</v>
      </c>
      <c r="X40" s="62">
        <f t="shared" si="6"/>
        <v>65430734869220.203</v>
      </c>
      <c r="Y40" s="62">
        <f t="shared" si="6"/>
        <v>66204693791998.617</v>
      </c>
      <c r="Z40" s="62">
        <f t="shared" si="6"/>
        <v>66986122858531.508</v>
      </c>
      <c r="AA40" s="62">
        <f t="shared" si="6"/>
        <v>67775119295414.398</v>
      </c>
      <c r="AB40" s="62">
        <f t="shared" si="6"/>
        <v>68826383734491.398</v>
      </c>
      <c r="AC40" s="62">
        <f t="shared" si="6"/>
        <v>69887019492589.125</v>
      </c>
      <c r="AD40" s="62">
        <f t="shared" si="6"/>
        <v>70957112193111.469</v>
      </c>
      <c r="AE40" s="62">
        <f t="shared" si="6"/>
        <v>72122461901823.828</v>
      </c>
      <c r="AF40" s="62">
        <f t="shared" si="6"/>
        <v>73212160152551.469</v>
      </c>
    </row>
    <row r="41" spans="1:32" x14ac:dyDescent="0.25">
      <c r="A41" t="s">
        <v>152</v>
      </c>
      <c r="B41" s="62">
        <f t="shared" si="7"/>
        <v>373517196156967.37</v>
      </c>
      <c r="C41" s="62">
        <f t="shared" si="6"/>
        <v>389298835455630.94</v>
      </c>
      <c r="D41" s="62">
        <f t="shared" si="6"/>
        <v>391909367198204.31</v>
      </c>
      <c r="E41" s="62">
        <f t="shared" si="6"/>
        <v>387497422065005.87</v>
      </c>
      <c r="F41" s="62">
        <f t="shared" si="6"/>
        <v>388864334410889.31</v>
      </c>
      <c r="G41" s="62">
        <f t="shared" si="6"/>
        <v>390846096296199.31</v>
      </c>
      <c r="H41" s="62">
        <f t="shared" si="6"/>
        <v>392978442527460.25</v>
      </c>
      <c r="I41" s="62">
        <f t="shared" si="6"/>
        <v>395273538121294.25</v>
      </c>
      <c r="J41" s="62">
        <f t="shared" si="6"/>
        <v>398329097154246.87</v>
      </c>
      <c r="K41" s="62">
        <f t="shared" si="6"/>
        <v>402749688754775.75</v>
      </c>
      <c r="L41" s="62">
        <f t="shared" si="6"/>
        <v>406024518179792.81</v>
      </c>
      <c r="M41" s="62">
        <f t="shared" si="6"/>
        <v>411039801011830.94</v>
      </c>
      <c r="N41" s="62">
        <f t="shared" si="6"/>
        <v>416120286476322.69</v>
      </c>
      <c r="O41" s="62">
        <f t="shared" si="6"/>
        <v>420793335891148.44</v>
      </c>
      <c r="P41" s="62">
        <f t="shared" si="6"/>
        <v>425479109184856</v>
      </c>
      <c r="Q41" s="62">
        <f t="shared" si="6"/>
        <v>430178238629081.31</v>
      </c>
      <c r="R41" s="62">
        <f t="shared" si="6"/>
        <v>432568888838688.87</v>
      </c>
      <c r="S41" s="62">
        <f t="shared" si="6"/>
        <v>434399530869236.94</v>
      </c>
      <c r="T41" s="62">
        <f t="shared" si="6"/>
        <v>436259041457071.44</v>
      </c>
      <c r="U41" s="62">
        <f t="shared" si="6"/>
        <v>438147322625454.56</v>
      </c>
      <c r="V41" s="62">
        <f t="shared" si="6"/>
        <v>440064413539171.19</v>
      </c>
      <c r="W41" s="62">
        <f t="shared" si="6"/>
        <v>443158580392373.31</v>
      </c>
      <c r="X41" s="62">
        <f t="shared" si="6"/>
        <v>446855608950264.87</v>
      </c>
      <c r="Y41" s="62">
        <f t="shared" si="6"/>
        <v>450130817584451</v>
      </c>
      <c r="Z41" s="62">
        <f t="shared" si="6"/>
        <v>453432020240611.37</v>
      </c>
      <c r="AA41" s="62">
        <f t="shared" si="6"/>
        <v>456759743840300.81</v>
      </c>
      <c r="AB41" s="62">
        <f t="shared" si="6"/>
        <v>461822868044274.37</v>
      </c>
      <c r="AC41" s="62">
        <f t="shared" si="6"/>
        <v>466908914798611.25</v>
      </c>
      <c r="AD41" s="62">
        <f t="shared" si="6"/>
        <v>472019231257333</v>
      </c>
      <c r="AE41" s="62">
        <f t="shared" si="6"/>
        <v>477722264312581.12</v>
      </c>
      <c r="AF41" s="62">
        <f t="shared" si="6"/>
        <v>482883862311468.62</v>
      </c>
    </row>
    <row r="42" spans="1:32" x14ac:dyDescent="0.25">
      <c r="A42" t="s">
        <v>153</v>
      </c>
      <c r="B42" s="62">
        <f t="shared" si="7"/>
        <v>0</v>
      </c>
      <c r="C42" s="62">
        <f t="shared" si="6"/>
        <v>0</v>
      </c>
      <c r="D42" s="62">
        <f t="shared" si="6"/>
        <v>0</v>
      </c>
      <c r="E42" s="62">
        <f t="shared" si="6"/>
        <v>0</v>
      </c>
      <c r="F42" s="62">
        <f t="shared" si="6"/>
        <v>0</v>
      </c>
      <c r="G42" s="62">
        <f t="shared" si="6"/>
        <v>0</v>
      </c>
      <c r="H42" s="62">
        <f t="shared" si="6"/>
        <v>0</v>
      </c>
      <c r="I42" s="62">
        <f t="shared" si="6"/>
        <v>0</v>
      </c>
      <c r="J42" s="62">
        <f t="shared" si="6"/>
        <v>0</v>
      </c>
      <c r="K42" s="62">
        <f t="shared" si="6"/>
        <v>0</v>
      </c>
      <c r="L42" s="62">
        <f t="shared" si="6"/>
        <v>0</v>
      </c>
      <c r="M42" s="62">
        <f t="shared" si="6"/>
        <v>0</v>
      </c>
      <c r="N42" s="62">
        <f t="shared" si="6"/>
        <v>0</v>
      </c>
      <c r="O42" s="62">
        <f t="shared" si="6"/>
        <v>0</v>
      </c>
      <c r="P42" s="62">
        <f t="shared" si="6"/>
        <v>0</v>
      </c>
      <c r="Q42" s="62">
        <f t="shared" si="6"/>
        <v>0</v>
      </c>
      <c r="R42" s="62">
        <f t="shared" si="6"/>
        <v>0</v>
      </c>
      <c r="S42" s="62">
        <f t="shared" si="6"/>
        <v>0</v>
      </c>
      <c r="T42" s="62">
        <f t="shared" si="6"/>
        <v>0</v>
      </c>
      <c r="U42" s="62">
        <f t="shared" si="6"/>
        <v>0</v>
      </c>
      <c r="V42" s="62">
        <f t="shared" si="6"/>
        <v>0</v>
      </c>
      <c r="W42" s="62">
        <f t="shared" si="6"/>
        <v>0</v>
      </c>
      <c r="X42" s="62">
        <f t="shared" si="6"/>
        <v>0</v>
      </c>
      <c r="Y42" s="62">
        <f t="shared" si="6"/>
        <v>0</v>
      </c>
      <c r="Z42" s="62">
        <f t="shared" si="6"/>
        <v>0</v>
      </c>
      <c r="AA42" s="62">
        <f t="shared" si="6"/>
        <v>0</v>
      </c>
      <c r="AB42" s="62">
        <f t="shared" si="6"/>
        <v>0</v>
      </c>
      <c r="AC42" s="62">
        <f t="shared" si="6"/>
        <v>0</v>
      </c>
      <c r="AD42" s="62">
        <f t="shared" si="6"/>
        <v>0</v>
      </c>
      <c r="AE42" s="62">
        <f t="shared" si="6"/>
        <v>0</v>
      </c>
      <c r="AF42" s="62">
        <f t="shared" si="6"/>
        <v>0</v>
      </c>
    </row>
    <row r="45" spans="1:32" x14ac:dyDescent="0.25">
      <c r="A45" s="1" t="s">
        <v>155</v>
      </c>
      <c r="B45" s="1">
        <v>2020</v>
      </c>
      <c r="C45" s="1">
        <v>2021</v>
      </c>
      <c r="D45" s="1">
        <v>2022</v>
      </c>
      <c r="E45" s="1">
        <v>2023</v>
      </c>
      <c r="F45" s="1">
        <v>2024</v>
      </c>
      <c r="G45" s="1">
        <v>2025</v>
      </c>
      <c r="H45" s="1">
        <v>2026</v>
      </c>
      <c r="I45" s="1">
        <v>2027</v>
      </c>
      <c r="J45" s="1">
        <v>2028</v>
      </c>
      <c r="K45" s="1">
        <v>2029</v>
      </c>
      <c r="L45" s="1">
        <v>2030</v>
      </c>
      <c r="M45" s="1">
        <v>2031</v>
      </c>
      <c r="N45" s="1">
        <v>2032</v>
      </c>
      <c r="O45" s="1">
        <v>2033</v>
      </c>
      <c r="P45" s="1">
        <v>2034</v>
      </c>
      <c r="Q45" s="1">
        <v>2035</v>
      </c>
      <c r="R45" s="1">
        <v>2036</v>
      </c>
      <c r="S45" s="1">
        <v>2037</v>
      </c>
      <c r="T45" s="1">
        <v>2038</v>
      </c>
      <c r="U45" s="1">
        <v>2039</v>
      </c>
      <c r="V45" s="1">
        <v>2040</v>
      </c>
      <c r="W45" s="1">
        <v>2041</v>
      </c>
      <c r="X45" s="1">
        <v>2042</v>
      </c>
      <c r="Y45" s="1">
        <v>2043</v>
      </c>
      <c r="Z45" s="1">
        <v>2044</v>
      </c>
      <c r="AA45" s="1">
        <v>2045</v>
      </c>
      <c r="AB45" s="1">
        <v>2046</v>
      </c>
      <c r="AC45" s="1">
        <v>2047</v>
      </c>
      <c r="AD45" s="1">
        <v>2048</v>
      </c>
      <c r="AE45" s="1">
        <v>2049</v>
      </c>
      <c r="AF45" s="1">
        <v>2050</v>
      </c>
    </row>
    <row r="46" spans="1:32" x14ac:dyDescent="0.25">
      <c r="A46" t="s">
        <v>151</v>
      </c>
      <c r="B46" s="62">
        <f>B25*B$34</f>
        <v>0</v>
      </c>
      <c r="C46" s="62">
        <f t="shared" ref="C46:AF50" si="8">C25*C$34</f>
        <v>0</v>
      </c>
      <c r="D46" s="62">
        <f t="shared" si="8"/>
        <v>0</v>
      </c>
      <c r="E46" s="62">
        <f t="shared" si="8"/>
        <v>0</v>
      </c>
      <c r="F46" s="62">
        <f t="shared" si="8"/>
        <v>0</v>
      </c>
      <c r="G46" s="62">
        <f t="shared" si="8"/>
        <v>0</v>
      </c>
      <c r="H46" s="62">
        <f t="shared" si="8"/>
        <v>0</v>
      </c>
      <c r="I46" s="62">
        <f t="shared" si="8"/>
        <v>0</v>
      </c>
      <c r="J46" s="62">
        <f t="shared" si="8"/>
        <v>0</v>
      </c>
      <c r="K46" s="62">
        <f t="shared" si="8"/>
        <v>0</v>
      </c>
      <c r="L46" s="62">
        <f t="shared" si="8"/>
        <v>0</v>
      </c>
      <c r="M46" s="62">
        <f t="shared" si="8"/>
        <v>0</v>
      </c>
      <c r="N46" s="62">
        <f t="shared" si="8"/>
        <v>0</v>
      </c>
      <c r="O46" s="62">
        <f t="shared" si="8"/>
        <v>0</v>
      </c>
      <c r="P46" s="62">
        <f t="shared" si="8"/>
        <v>0</v>
      </c>
      <c r="Q46" s="62">
        <f t="shared" si="8"/>
        <v>0</v>
      </c>
      <c r="R46" s="62">
        <f t="shared" si="8"/>
        <v>0</v>
      </c>
      <c r="S46" s="62">
        <f t="shared" si="8"/>
        <v>0</v>
      </c>
      <c r="T46" s="62">
        <f t="shared" si="8"/>
        <v>0</v>
      </c>
      <c r="U46" s="62">
        <f t="shared" si="8"/>
        <v>0</v>
      </c>
      <c r="V46" s="62">
        <f t="shared" si="8"/>
        <v>0</v>
      </c>
      <c r="W46" s="62">
        <f t="shared" si="8"/>
        <v>0</v>
      </c>
      <c r="X46" s="62">
        <f t="shared" si="8"/>
        <v>0</v>
      </c>
      <c r="Y46" s="62">
        <f t="shared" si="8"/>
        <v>0</v>
      </c>
      <c r="Z46" s="62">
        <f t="shared" si="8"/>
        <v>0</v>
      </c>
      <c r="AA46" s="62">
        <f t="shared" si="8"/>
        <v>0</v>
      </c>
      <c r="AB46" s="62">
        <f t="shared" si="8"/>
        <v>0</v>
      </c>
      <c r="AC46" s="62">
        <f t="shared" si="8"/>
        <v>0</v>
      </c>
      <c r="AD46" s="62">
        <f t="shared" si="8"/>
        <v>0</v>
      </c>
      <c r="AE46" s="62">
        <f t="shared" si="8"/>
        <v>0</v>
      </c>
      <c r="AF46" s="62">
        <f t="shared" si="8"/>
        <v>0</v>
      </c>
    </row>
    <row r="47" spans="1:32" x14ac:dyDescent="0.25">
      <c r="A47" t="s">
        <v>74</v>
      </c>
      <c r="B47" s="62">
        <f t="shared" ref="B47:Q50" si="9">B26*B$34</f>
        <v>157979422411178.94</v>
      </c>
      <c r="C47" s="62">
        <f t="shared" si="9"/>
        <v>174473309879167.41</v>
      </c>
      <c r="D47" s="62">
        <f t="shared" si="9"/>
        <v>186607969782382.97</v>
      </c>
      <c r="E47" s="62">
        <f t="shared" si="9"/>
        <v>193469673970980.34</v>
      </c>
      <c r="F47" s="62">
        <f t="shared" si="9"/>
        <v>201120610832671.03</v>
      </c>
      <c r="G47" s="62">
        <f t="shared" si="9"/>
        <v>210063927931785.03</v>
      </c>
      <c r="H47" s="62">
        <f t="shared" si="9"/>
        <v>218232016623467.28</v>
      </c>
      <c r="I47" s="62">
        <f t="shared" si="9"/>
        <v>225673373317690.84</v>
      </c>
      <c r="J47" s="62">
        <f t="shared" si="9"/>
        <v>233261811002373.87</v>
      </c>
      <c r="K47" s="62">
        <f t="shared" si="9"/>
        <v>240823377802959.56</v>
      </c>
      <c r="L47" s="62">
        <f t="shared" si="9"/>
        <v>247921429915083</v>
      </c>
      <c r="M47" s="62">
        <f t="shared" si="9"/>
        <v>254990578794488.03</v>
      </c>
      <c r="N47" s="62">
        <f t="shared" si="9"/>
        <v>261669336233182.22</v>
      </c>
      <c r="O47" s="62">
        <f t="shared" si="9"/>
        <v>268318536357613.72</v>
      </c>
      <c r="P47" s="62">
        <f t="shared" si="9"/>
        <v>274877027079370.41</v>
      </c>
      <c r="Q47" s="62">
        <f t="shared" si="9"/>
        <v>280624910143617.03</v>
      </c>
      <c r="R47" s="62">
        <f t="shared" si="8"/>
        <v>285110840881690.25</v>
      </c>
      <c r="S47" s="62">
        <f t="shared" si="8"/>
        <v>289133620874997.31</v>
      </c>
      <c r="T47" s="62">
        <f t="shared" si="8"/>
        <v>292906601658627.12</v>
      </c>
      <c r="U47" s="62">
        <f t="shared" si="8"/>
        <v>296972066565844.19</v>
      </c>
      <c r="V47" s="62">
        <f t="shared" si="8"/>
        <v>301749162853410.19</v>
      </c>
      <c r="W47" s="62">
        <f t="shared" si="8"/>
        <v>307254758932478.12</v>
      </c>
      <c r="X47" s="62">
        <f t="shared" si="8"/>
        <v>312508178462076.06</v>
      </c>
      <c r="Y47" s="62">
        <f t="shared" si="8"/>
        <v>317384740396101.44</v>
      </c>
      <c r="Z47" s="62">
        <f t="shared" si="8"/>
        <v>322214507305294.56</v>
      </c>
      <c r="AA47" s="62">
        <f t="shared" si="8"/>
        <v>327082005371441.44</v>
      </c>
      <c r="AB47" s="62">
        <f t="shared" si="8"/>
        <v>332528206420028.44</v>
      </c>
      <c r="AC47" s="62">
        <f t="shared" si="8"/>
        <v>337669850908054.31</v>
      </c>
      <c r="AD47" s="62">
        <f t="shared" si="8"/>
        <v>342767024324867.25</v>
      </c>
      <c r="AE47" s="62">
        <f t="shared" si="8"/>
        <v>347357487644507.69</v>
      </c>
      <c r="AF47" s="62">
        <f t="shared" si="8"/>
        <v>352328692600348.56</v>
      </c>
    </row>
    <row r="48" spans="1:32" x14ac:dyDescent="0.25">
      <c r="A48" t="s">
        <v>76</v>
      </c>
      <c r="B48" s="62">
        <f t="shared" si="9"/>
        <v>179969356724899.37</v>
      </c>
      <c r="C48" s="62">
        <f t="shared" si="8"/>
        <v>186778931351007.28</v>
      </c>
      <c r="D48" s="62">
        <f t="shared" si="8"/>
        <v>189591612423018.84</v>
      </c>
      <c r="E48" s="62">
        <f t="shared" si="8"/>
        <v>187691540933255.84</v>
      </c>
      <c r="F48" s="62">
        <f t="shared" si="8"/>
        <v>186842022412829.41</v>
      </c>
      <c r="G48" s="62">
        <f t="shared" si="8"/>
        <v>187254706648201.91</v>
      </c>
      <c r="H48" s="62">
        <f t="shared" si="8"/>
        <v>187104537604077.91</v>
      </c>
      <c r="I48" s="62">
        <f t="shared" si="8"/>
        <v>186543660353118.22</v>
      </c>
      <c r="J48" s="62">
        <f t="shared" si="8"/>
        <v>186549207502187.34</v>
      </c>
      <c r="K48" s="62">
        <f t="shared" si="8"/>
        <v>186588321037151.81</v>
      </c>
      <c r="L48" s="62">
        <f t="shared" si="8"/>
        <v>186409294949371.66</v>
      </c>
      <c r="M48" s="62">
        <f t="shared" si="8"/>
        <v>186265238698624</v>
      </c>
      <c r="N48" s="62">
        <f t="shared" si="8"/>
        <v>185772125400166.03</v>
      </c>
      <c r="O48" s="62">
        <f t="shared" si="8"/>
        <v>185315735290053.41</v>
      </c>
      <c r="P48" s="62">
        <f t="shared" si="8"/>
        <v>184920648101070.28</v>
      </c>
      <c r="Q48" s="62">
        <f t="shared" si="8"/>
        <v>184038501685017.5</v>
      </c>
      <c r="R48" s="62">
        <f t="shared" si="8"/>
        <v>182447198105153.19</v>
      </c>
      <c r="S48" s="62">
        <f t="shared" si="8"/>
        <v>180607931010209.84</v>
      </c>
      <c r="T48" s="62">
        <f t="shared" si="8"/>
        <v>178186915560133.91</v>
      </c>
      <c r="U48" s="62">
        <f t="shared" si="8"/>
        <v>176099539450088.62</v>
      </c>
      <c r="V48" s="62">
        <f t="shared" si="8"/>
        <v>174504753175960.34</v>
      </c>
      <c r="W48" s="62">
        <f t="shared" si="8"/>
        <v>173428994081957.09</v>
      </c>
      <c r="X48" s="62">
        <f t="shared" si="8"/>
        <v>172775589066070.09</v>
      </c>
      <c r="Y48" s="62">
        <f t="shared" si="8"/>
        <v>171665658987036.87</v>
      </c>
      <c r="Z48" s="62">
        <f t="shared" si="8"/>
        <v>170580547937361.81</v>
      </c>
      <c r="AA48" s="62">
        <f t="shared" si="8"/>
        <v>169609955544815.22</v>
      </c>
      <c r="AB48" s="62">
        <f t="shared" si="8"/>
        <v>168974651002365.16</v>
      </c>
      <c r="AC48" s="62">
        <f t="shared" si="8"/>
        <v>168095931633693.56</v>
      </c>
      <c r="AD48" s="62">
        <f t="shared" si="8"/>
        <v>168261441930777.56</v>
      </c>
      <c r="AE48" s="62">
        <f t="shared" si="8"/>
        <v>168229175299494.84</v>
      </c>
      <c r="AF48" s="62">
        <f t="shared" si="8"/>
        <v>168451393383483.53</v>
      </c>
    </row>
    <row r="49" spans="1:32" x14ac:dyDescent="0.25">
      <c r="A49" t="s">
        <v>152</v>
      </c>
      <c r="B49" s="62">
        <f t="shared" si="9"/>
        <v>11772238206051.732</v>
      </c>
      <c r="C49" s="62">
        <f t="shared" si="8"/>
        <v>12414346168059.471</v>
      </c>
      <c r="D49" s="62">
        <f t="shared" si="8"/>
        <v>12774192546121.102</v>
      </c>
      <c r="E49" s="62">
        <f t="shared" si="8"/>
        <v>12780098692888.035</v>
      </c>
      <c r="F49" s="62">
        <f t="shared" si="8"/>
        <v>12858671217457.768</v>
      </c>
      <c r="G49" s="62">
        <f t="shared" si="8"/>
        <v>13026959269027.893</v>
      </c>
      <c r="H49" s="62">
        <f t="shared" si="8"/>
        <v>13159523109778.975</v>
      </c>
      <c r="I49" s="62">
        <f t="shared" si="8"/>
        <v>13251332097683.461</v>
      </c>
      <c r="J49" s="62">
        <f t="shared" si="8"/>
        <v>13365654743262.67</v>
      </c>
      <c r="K49" s="62">
        <f t="shared" si="8"/>
        <v>13484873017412.055</v>
      </c>
      <c r="L49" s="62">
        <f t="shared" si="8"/>
        <v>13590743249969.443</v>
      </c>
      <c r="M49" s="62">
        <f t="shared" si="8"/>
        <v>13701504245915.947</v>
      </c>
      <c r="N49" s="62">
        <f t="shared" si="8"/>
        <v>13784730728033.689</v>
      </c>
      <c r="O49" s="62">
        <f t="shared" si="8"/>
        <v>13872423572207.469</v>
      </c>
      <c r="P49" s="62">
        <f t="shared" si="8"/>
        <v>13966539046907.943</v>
      </c>
      <c r="Q49" s="62">
        <f t="shared" si="8"/>
        <v>14025441208402.52</v>
      </c>
      <c r="R49" s="62">
        <f t="shared" si="8"/>
        <v>14031066126496.447</v>
      </c>
      <c r="S49" s="62">
        <f t="shared" si="8"/>
        <v>14005633623844.111</v>
      </c>
      <c r="T49" s="62">
        <f t="shared" si="8"/>
        <v>13975829024264.768</v>
      </c>
      <c r="U49" s="62">
        <f t="shared" si="8"/>
        <v>13971757305814.904</v>
      </c>
      <c r="V49" s="62">
        <f t="shared" si="8"/>
        <v>14007046932451.475</v>
      </c>
      <c r="W49" s="62">
        <f t="shared" si="8"/>
        <v>14085208630128.773</v>
      </c>
      <c r="X49" s="62">
        <f t="shared" si="8"/>
        <v>14135134795356.533</v>
      </c>
      <c r="Y49" s="62">
        <f t="shared" si="8"/>
        <v>14176217941452.564</v>
      </c>
      <c r="Z49" s="62">
        <f t="shared" si="8"/>
        <v>14219129504489.121</v>
      </c>
      <c r="AA49" s="62">
        <f t="shared" si="8"/>
        <v>13966555932778.793</v>
      </c>
      <c r="AB49" s="62">
        <f t="shared" si="8"/>
        <v>14352172620581.525</v>
      </c>
      <c r="AC49" s="62">
        <f t="shared" si="8"/>
        <v>14405660137380.854</v>
      </c>
      <c r="AD49" s="62">
        <f t="shared" si="8"/>
        <v>14459913156327.291</v>
      </c>
      <c r="AE49" s="62">
        <f t="shared" si="8"/>
        <v>14497459234980.578</v>
      </c>
      <c r="AF49" s="62">
        <f t="shared" si="8"/>
        <v>14557236986281.672</v>
      </c>
    </row>
    <row r="50" spans="1:32" x14ac:dyDescent="0.25">
      <c r="A50" t="s">
        <v>153</v>
      </c>
      <c r="B50" s="62">
        <f t="shared" si="9"/>
        <v>185278982657869.91</v>
      </c>
      <c r="C50" s="62">
        <f t="shared" si="8"/>
        <v>196333412601765.81</v>
      </c>
      <c r="D50" s="62">
        <f t="shared" si="8"/>
        <v>202026225248477.03</v>
      </c>
      <c r="E50" s="62">
        <f t="shared" si="8"/>
        <v>202058686402875.84</v>
      </c>
      <c r="F50" s="62">
        <f t="shared" si="8"/>
        <v>203178695537041.75</v>
      </c>
      <c r="G50" s="62">
        <f t="shared" si="8"/>
        <v>205654406150985.09</v>
      </c>
      <c r="H50" s="62">
        <f t="shared" si="8"/>
        <v>207503922662675.84</v>
      </c>
      <c r="I50" s="62">
        <f t="shared" si="8"/>
        <v>210531634231507.56</v>
      </c>
      <c r="J50" s="62">
        <f t="shared" si="8"/>
        <v>213823326752176.03</v>
      </c>
      <c r="K50" s="62">
        <f t="shared" si="8"/>
        <v>217103428142476.56</v>
      </c>
      <c r="L50" s="62">
        <f t="shared" si="8"/>
        <v>220078531885575.97</v>
      </c>
      <c r="M50" s="62">
        <f t="shared" si="8"/>
        <v>223042678260972</v>
      </c>
      <c r="N50" s="62">
        <f t="shared" si="8"/>
        <v>225773807638618.06</v>
      </c>
      <c r="O50" s="62">
        <f t="shared" si="8"/>
        <v>228493304780125.37</v>
      </c>
      <c r="P50" s="62">
        <f t="shared" si="8"/>
        <v>231235785772651.37</v>
      </c>
      <c r="Q50" s="62">
        <f t="shared" si="8"/>
        <v>233311146962962.97</v>
      </c>
      <c r="R50" s="62">
        <f t="shared" si="8"/>
        <v>234410894886660.16</v>
      </c>
      <c r="S50" s="62">
        <f t="shared" si="8"/>
        <v>235252814490948.62</v>
      </c>
      <c r="T50" s="62">
        <f t="shared" si="8"/>
        <v>235930653756974.16</v>
      </c>
      <c r="U50" s="62">
        <f t="shared" si="8"/>
        <v>236956636678252.44</v>
      </c>
      <c r="V50" s="62">
        <f t="shared" si="8"/>
        <v>235739037038178.03</v>
      </c>
      <c r="W50" s="62">
        <f t="shared" si="8"/>
        <v>235231038355436.06</v>
      </c>
      <c r="X50" s="62">
        <f t="shared" si="8"/>
        <v>234581097676497.37</v>
      </c>
      <c r="Y50" s="62">
        <f t="shared" si="8"/>
        <v>233773382675409.06</v>
      </c>
      <c r="Z50" s="62">
        <f t="shared" si="8"/>
        <v>232985815252854.44</v>
      </c>
      <c r="AA50" s="62">
        <f t="shared" si="8"/>
        <v>232341483150964.56</v>
      </c>
      <c r="AB50" s="62">
        <f t="shared" si="8"/>
        <v>232144969957024.87</v>
      </c>
      <c r="AC50" s="62">
        <f t="shared" si="8"/>
        <v>231828557320871.37</v>
      </c>
      <c r="AD50" s="62">
        <f t="shared" si="8"/>
        <v>231511620588027.81</v>
      </c>
      <c r="AE50" s="62">
        <f t="shared" si="8"/>
        <v>230915877821016.84</v>
      </c>
      <c r="AF50" s="62">
        <f t="shared" si="8"/>
        <v>230662677029886.28</v>
      </c>
    </row>
    <row r="52" spans="1:32" x14ac:dyDescent="0.25">
      <c r="A52" s="1" t="s">
        <v>163</v>
      </c>
      <c r="B52" s="62"/>
    </row>
    <row r="53" spans="1:32" x14ac:dyDescent="0.25">
      <c r="A53" t="s">
        <v>0</v>
      </c>
      <c r="B53" s="1">
        <v>2020</v>
      </c>
      <c r="C53" s="1">
        <v>2021</v>
      </c>
      <c r="D53" s="1">
        <v>2022</v>
      </c>
      <c r="E53" s="1">
        <v>2023</v>
      </c>
      <c r="F53" s="1">
        <v>2024</v>
      </c>
      <c r="G53" s="1">
        <v>2025</v>
      </c>
      <c r="H53" s="1">
        <v>2026</v>
      </c>
      <c r="I53" s="1">
        <v>2027</v>
      </c>
      <c r="J53" s="1">
        <v>2028</v>
      </c>
      <c r="K53" s="1">
        <v>2029</v>
      </c>
      <c r="L53" s="1">
        <v>2030</v>
      </c>
      <c r="M53" s="1">
        <v>2031</v>
      </c>
      <c r="N53" s="1">
        <v>2032</v>
      </c>
      <c r="O53" s="1">
        <v>2033</v>
      </c>
      <c r="P53" s="1">
        <v>2034</v>
      </c>
      <c r="Q53" s="1">
        <v>2035</v>
      </c>
      <c r="R53" s="1">
        <v>2036</v>
      </c>
      <c r="S53" s="1">
        <v>2037</v>
      </c>
      <c r="T53" s="1">
        <v>2038</v>
      </c>
      <c r="U53" s="1">
        <v>2039</v>
      </c>
      <c r="V53" s="1">
        <v>2040</v>
      </c>
      <c r="W53" s="1">
        <v>2041</v>
      </c>
      <c r="X53" s="1">
        <v>2042</v>
      </c>
      <c r="Y53" s="1">
        <v>2043</v>
      </c>
      <c r="Z53" s="1">
        <v>2044</v>
      </c>
      <c r="AA53" s="1">
        <v>2045</v>
      </c>
      <c r="AB53" s="1">
        <v>2046</v>
      </c>
      <c r="AC53" s="1">
        <v>2047</v>
      </c>
      <c r="AD53" s="1">
        <v>2048</v>
      </c>
      <c r="AE53" s="1">
        <v>2049</v>
      </c>
      <c r="AF53" s="1">
        <v>2050</v>
      </c>
    </row>
    <row r="54" spans="1:32" x14ac:dyDescent="0.25">
      <c r="A54" t="s">
        <v>165</v>
      </c>
    </row>
    <row r="55" spans="1:32" x14ac:dyDescent="0.25">
      <c r="A55" t="s">
        <v>14</v>
      </c>
    </row>
    <row r="57" spans="1:32" x14ac:dyDescent="0.25">
      <c r="A57" s="1" t="s">
        <v>164</v>
      </c>
      <c r="B57" t="s">
        <v>143</v>
      </c>
    </row>
  </sheetData>
  <pageMargins left="0.7" right="0.7" top="0.75" bottom="0.75" header="0.3" footer="0.3"/>
  <pageSetup orientation="portrait" r:id="rId1"/>
  <ignoredErrors>
    <ignoredError sqref="B3:AF3"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68"/>
  <sheetViews>
    <sheetView topLeftCell="A10" workbookViewId="0">
      <selection activeCell="L55" sqref="L55:BJ68"/>
    </sheetView>
  </sheetViews>
  <sheetFormatPr baseColWidth="10" defaultRowHeight="15" x14ac:dyDescent="0.25"/>
  <cols>
    <col min="7" max="7" width="24.28515625" customWidth="1"/>
    <col min="8" max="8" width="27.85546875" customWidth="1"/>
  </cols>
  <sheetData>
    <row r="1" spans="1:62" ht="15.75" thickBot="1" x14ac:dyDescent="0.3">
      <c r="A1" s="80" t="s">
        <v>166</v>
      </c>
      <c r="B1" s="80" t="s">
        <v>88</v>
      </c>
      <c r="C1" s="80" t="s">
        <v>167</v>
      </c>
      <c r="D1" s="80" t="s">
        <v>168</v>
      </c>
      <c r="E1" s="80" t="s">
        <v>169</v>
      </c>
      <c r="F1" s="80" t="s">
        <v>170</v>
      </c>
      <c r="G1" s="80" t="s">
        <v>88</v>
      </c>
      <c r="H1" s="80" t="s">
        <v>171</v>
      </c>
      <c r="I1" s="80" t="s">
        <v>172</v>
      </c>
      <c r="J1" s="80" t="s">
        <v>173</v>
      </c>
      <c r="K1" s="80" t="s">
        <v>174</v>
      </c>
      <c r="L1" s="81">
        <v>2000</v>
      </c>
      <c r="M1" s="81">
        <v>2001</v>
      </c>
      <c r="N1" s="81">
        <v>2002</v>
      </c>
      <c r="O1" s="81">
        <v>2003</v>
      </c>
      <c r="P1" s="81">
        <v>2004</v>
      </c>
      <c r="Q1" s="81">
        <v>2005</v>
      </c>
      <c r="R1" s="81">
        <v>2006</v>
      </c>
      <c r="S1" s="81">
        <v>2007</v>
      </c>
      <c r="T1" s="81">
        <v>2008</v>
      </c>
      <c r="U1" s="81">
        <v>2009</v>
      </c>
      <c r="V1" s="81">
        <v>2010</v>
      </c>
      <c r="W1" s="81">
        <v>2011</v>
      </c>
      <c r="X1" s="81">
        <v>2012</v>
      </c>
      <c r="Y1" s="81">
        <v>2013</v>
      </c>
      <c r="Z1" s="81">
        <v>2014</v>
      </c>
      <c r="AA1" s="81">
        <v>2015</v>
      </c>
      <c r="AB1" s="81">
        <v>2016</v>
      </c>
      <c r="AC1" s="81">
        <v>2017</v>
      </c>
      <c r="AD1" s="81">
        <v>2018</v>
      </c>
      <c r="AE1" s="81">
        <v>2019</v>
      </c>
      <c r="AF1" s="81">
        <v>2020</v>
      </c>
      <c r="AG1" s="81">
        <v>2021</v>
      </c>
      <c r="AH1" s="81">
        <v>2022</v>
      </c>
      <c r="AI1" s="81">
        <v>2023</v>
      </c>
      <c r="AJ1" s="81">
        <v>2024</v>
      </c>
      <c r="AK1" s="81">
        <v>2025</v>
      </c>
      <c r="AL1" s="81">
        <v>2026</v>
      </c>
      <c r="AM1" s="81">
        <v>2027</v>
      </c>
      <c r="AN1" s="81">
        <v>2028</v>
      </c>
      <c r="AO1" s="81">
        <v>2029</v>
      </c>
      <c r="AP1" s="81">
        <v>2030</v>
      </c>
      <c r="AQ1" s="81">
        <v>2031</v>
      </c>
      <c r="AR1" s="81">
        <v>2032</v>
      </c>
      <c r="AS1" s="81">
        <v>2033</v>
      </c>
      <c r="AT1" s="81">
        <v>2034</v>
      </c>
      <c r="AU1" s="81">
        <v>2035</v>
      </c>
      <c r="AV1" s="81">
        <v>2036</v>
      </c>
      <c r="AW1" s="81">
        <v>2037</v>
      </c>
      <c r="AX1" s="81">
        <v>2038</v>
      </c>
      <c r="AY1" s="81">
        <v>2039</v>
      </c>
      <c r="AZ1" s="81">
        <v>2040</v>
      </c>
      <c r="BA1" s="81">
        <v>2041</v>
      </c>
      <c r="BB1" s="81">
        <v>2042</v>
      </c>
      <c r="BC1" s="81">
        <v>2043</v>
      </c>
      <c r="BD1" s="81">
        <v>2044</v>
      </c>
      <c r="BE1" s="81">
        <v>2045</v>
      </c>
      <c r="BF1" s="81">
        <v>2046</v>
      </c>
      <c r="BG1" s="81">
        <v>2047</v>
      </c>
      <c r="BH1" s="81">
        <v>2048</v>
      </c>
      <c r="BI1" s="81">
        <v>2049</v>
      </c>
      <c r="BJ1" s="81">
        <v>2050</v>
      </c>
    </row>
    <row r="2" spans="1:62" ht="15.75" thickBot="1" x14ac:dyDescent="0.3">
      <c r="A2" s="147" t="s">
        <v>143</v>
      </c>
      <c r="B2" s="147" t="s">
        <v>175</v>
      </c>
      <c r="C2" s="82" t="s">
        <v>176</v>
      </c>
      <c r="D2" s="82" t="s">
        <v>177</v>
      </c>
      <c r="E2" s="82" t="s">
        <v>178</v>
      </c>
      <c r="F2" s="82" t="s">
        <v>179</v>
      </c>
      <c r="G2" s="82" t="s">
        <v>180</v>
      </c>
      <c r="H2" s="82" t="s">
        <v>181</v>
      </c>
      <c r="I2" s="82" t="s">
        <v>182</v>
      </c>
      <c r="J2" s="82" t="s">
        <v>183</v>
      </c>
      <c r="K2" s="82"/>
      <c r="L2" s="83">
        <v>0</v>
      </c>
      <c r="M2" s="83">
        <v>0</v>
      </c>
      <c r="N2" s="83">
        <v>0</v>
      </c>
      <c r="O2" s="83">
        <v>0</v>
      </c>
      <c r="P2" s="83">
        <v>0</v>
      </c>
      <c r="Q2" s="83">
        <v>0</v>
      </c>
      <c r="R2" s="83">
        <v>0</v>
      </c>
      <c r="S2" s="83">
        <v>0</v>
      </c>
      <c r="T2" s="83">
        <v>0</v>
      </c>
      <c r="U2" s="83">
        <v>0</v>
      </c>
      <c r="V2" s="83">
        <v>0</v>
      </c>
      <c r="W2" s="83">
        <v>0</v>
      </c>
      <c r="X2" s="83">
        <v>0</v>
      </c>
      <c r="Y2" s="83">
        <v>0</v>
      </c>
      <c r="Z2" s="83">
        <v>0</v>
      </c>
      <c r="AA2" s="83">
        <v>0</v>
      </c>
      <c r="AB2" s="83">
        <v>0</v>
      </c>
      <c r="AC2" s="83">
        <v>0</v>
      </c>
      <c r="AD2" s="83">
        <v>0</v>
      </c>
      <c r="AE2" s="83">
        <v>0</v>
      </c>
      <c r="AF2" s="83">
        <v>0</v>
      </c>
      <c r="AG2" s="83">
        <v>0</v>
      </c>
      <c r="AH2" s="83">
        <v>0</v>
      </c>
      <c r="AI2" s="83">
        <v>0</v>
      </c>
      <c r="AJ2" s="83">
        <v>0</v>
      </c>
      <c r="AK2" s="83">
        <v>0</v>
      </c>
      <c r="AL2" s="83">
        <v>0</v>
      </c>
      <c r="AM2" s="83">
        <v>0</v>
      </c>
      <c r="AN2" s="83">
        <v>0</v>
      </c>
      <c r="AO2" s="83">
        <v>0</v>
      </c>
      <c r="AP2" s="83">
        <v>0</v>
      </c>
      <c r="AQ2" s="83">
        <v>0</v>
      </c>
      <c r="AR2" s="83">
        <v>0</v>
      </c>
      <c r="AS2" s="83">
        <v>0</v>
      </c>
      <c r="AT2" s="83">
        <v>0</v>
      </c>
      <c r="AU2" s="83">
        <v>0</v>
      </c>
      <c r="AV2" s="83">
        <v>0</v>
      </c>
      <c r="AW2" s="83">
        <v>0</v>
      </c>
      <c r="AX2" s="83">
        <v>0</v>
      </c>
      <c r="AY2" s="83">
        <v>0</v>
      </c>
      <c r="AZ2" s="83">
        <v>0</v>
      </c>
      <c r="BA2" s="83">
        <v>0</v>
      </c>
      <c r="BB2" s="83">
        <v>0</v>
      </c>
      <c r="BC2" s="83">
        <v>0</v>
      </c>
      <c r="BD2" s="83">
        <v>0</v>
      </c>
      <c r="BE2" s="83">
        <v>0</v>
      </c>
      <c r="BF2" s="83">
        <v>0</v>
      </c>
      <c r="BG2" s="83">
        <v>0</v>
      </c>
      <c r="BH2" s="83">
        <v>0</v>
      </c>
      <c r="BI2" s="83">
        <v>0</v>
      </c>
      <c r="BJ2" s="83">
        <v>0</v>
      </c>
    </row>
    <row r="3" spans="1:62" ht="15.75" thickBot="1" x14ac:dyDescent="0.3">
      <c r="A3" s="148"/>
      <c r="B3" s="148"/>
      <c r="C3" s="82" t="s">
        <v>176</v>
      </c>
      <c r="D3" s="82" t="s">
        <v>177</v>
      </c>
      <c r="E3" s="82" t="s">
        <v>178</v>
      </c>
      <c r="F3" s="82" t="s">
        <v>179</v>
      </c>
      <c r="G3" s="82" t="s">
        <v>180</v>
      </c>
      <c r="H3" s="82" t="s">
        <v>181</v>
      </c>
      <c r="I3" s="82" t="s">
        <v>13</v>
      </c>
      <c r="J3" s="82" t="s">
        <v>183</v>
      </c>
      <c r="K3" s="82"/>
      <c r="L3" s="83">
        <v>0</v>
      </c>
      <c r="M3" s="83">
        <v>0</v>
      </c>
      <c r="N3" s="83">
        <v>0</v>
      </c>
      <c r="O3" s="83">
        <v>0</v>
      </c>
      <c r="P3" s="83">
        <v>0</v>
      </c>
      <c r="Q3" s="83">
        <v>0</v>
      </c>
      <c r="R3" s="83">
        <v>0</v>
      </c>
      <c r="S3" s="83">
        <v>0</v>
      </c>
      <c r="T3" s="83">
        <v>0</v>
      </c>
      <c r="U3" s="83">
        <v>0</v>
      </c>
      <c r="V3" s="83">
        <v>0</v>
      </c>
      <c r="W3" s="83">
        <v>0</v>
      </c>
      <c r="X3" s="83">
        <v>0</v>
      </c>
      <c r="Y3" s="83">
        <v>0</v>
      </c>
      <c r="Z3" s="83">
        <v>0</v>
      </c>
      <c r="AA3" s="83">
        <v>0</v>
      </c>
      <c r="AB3" s="83">
        <v>0</v>
      </c>
      <c r="AC3" s="83">
        <v>0</v>
      </c>
      <c r="AD3" s="83">
        <v>0</v>
      </c>
      <c r="AE3" s="83">
        <v>0</v>
      </c>
      <c r="AF3" s="83">
        <v>0</v>
      </c>
      <c r="AG3" s="83">
        <v>0</v>
      </c>
      <c r="AH3" s="83">
        <v>0</v>
      </c>
      <c r="AI3" s="83">
        <v>0</v>
      </c>
      <c r="AJ3" s="83">
        <v>0</v>
      </c>
      <c r="AK3" s="83">
        <v>0</v>
      </c>
      <c r="AL3" s="83">
        <v>0</v>
      </c>
      <c r="AM3" s="83">
        <v>0</v>
      </c>
      <c r="AN3" s="83">
        <v>0</v>
      </c>
      <c r="AO3" s="83">
        <v>0</v>
      </c>
      <c r="AP3" s="83">
        <v>0</v>
      </c>
      <c r="AQ3" s="83">
        <v>0</v>
      </c>
      <c r="AR3" s="83">
        <v>0</v>
      </c>
      <c r="AS3" s="83">
        <v>0</v>
      </c>
      <c r="AT3" s="83">
        <v>0</v>
      </c>
      <c r="AU3" s="83">
        <v>0</v>
      </c>
      <c r="AV3" s="83">
        <v>0</v>
      </c>
      <c r="AW3" s="83">
        <v>0</v>
      </c>
      <c r="AX3" s="83">
        <v>0</v>
      </c>
      <c r="AY3" s="83">
        <v>0</v>
      </c>
      <c r="AZ3" s="83">
        <v>0</v>
      </c>
      <c r="BA3" s="83">
        <v>0</v>
      </c>
      <c r="BB3" s="83">
        <v>0</v>
      </c>
      <c r="BC3" s="83">
        <v>0</v>
      </c>
      <c r="BD3" s="83">
        <v>0</v>
      </c>
      <c r="BE3" s="83">
        <v>0</v>
      </c>
      <c r="BF3" s="83">
        <v>0</v>
      </c>
      <c r="BG3" s="83">
        <v>0</v>
      </c>
      <c r="BH3" s="83">
        <v>0</v>
      </c>
      <c r="BI3" s="83">
        <v>0</v>
      </c>
      <c r="BJ3" s="83">
        <v>0</v>
      </c>
    </row>
    <row r="4" spans="1:62" ht="15.75" thickBot="1" x14ac:dyDescent="0.3">
      <c r="A4" s="148"/>
      <c r="B4" s="148"/>
      <c r="C4" s="82" t="s">
        <v>176</v>
      </c>
      <c r="D4" s="82" t="s">
        <v>177</v>
      </c>
      <c r="E4" s="82" t="s">
        <v>178</v>
      </c>
      <c r="F4" s="82" t="s">
        <v>179</v>
      </c>
      <c r="G4" s="82" t="s">
        <v>180</v>
      </c>
      <c r="H4" s="82" t="s">
        <v>181</v>
      </c>
      <c r="I4" s="82" t="s">
        <v>184</v>
      </c>
      <c r="J4" s="82" t="s">
        <v>183</v>
      </c>
      <c r="K4" s="82"/>
      <c r="L4" s="83">
        <v>0</v>
      </c>
      <c r="M4" s="83">
        <v>0</v>
      </c>
      <c r="N4" s="83">
        <v>0</v>
      </c>
      <c r="O4" s="83">
        <v>0</v>
      </c>
      <c r="P4" s="83">
        <v>0</v>
      </c>
      <c r="Q4" s="83">
        <v>0</v>
      </c>
      <c r="R4" s="83">
        <v>0</v>
      </c>
      <c r="S4" s="83">
        <v>0</v>
      </c>
      <c r="T4" s="83">
        <v>0</v>
      </c>
      <c r="U4" s="83">
        <v>0</v>
      </c>
      <c r="V4" s="83">
        <v>0</v>
      </c>
      <c r="W4" s="83">
        <v>0</v>
      </c>
      <c r="X4" s="83">
        <v>0</v>
      </c>
      <c r="Y4" s="83">
        <v>0</v>
      </c>
      <c r="Z4" s="83">
        <v>0</v>
      </c>
      <c r="AA4" s="83">
        <v>0</v>
      </c>
      <c r="AB4" s="83">
        <v>0</v>
      </c>
      <c r="AC4" s="83">
        <v>0</v>
      </c>
      <c r="AD4" s="83">
        <v>0</v>
      </c>
      <c r="AE4" s="83">
        <v>0</v>
      </c>
      <c r="AF4" s="83">
        <v>0</v>
      </c>
      <c r="AG4" s="83">
        <v>0</v>
      </c>
      <c r="AH4" s="83">
        <v>0</v>
      </c>
      <c r="AI4" s="83">
        <v>0</v>
      </c>
      <c r="AJ4" s="83">
        <v>0</v>
      </c>
      <c r="AK4" s="83">
        <v>0</v>
      </c>
      <c r="AL4" s="83">
        <v>0</v>
      </c>
      <c r="AM4" s="83">
        <v>0</v>
      </c>
      <c r="AN4" s="83">
        <v>0</v>
      </c>
      <c r="AO4" s="83">
        <v>0</v>
      </c>
      <c r="AP4" s="83">
        <v>0</v>
      </c>
      <c r="AQ4" s="83">
        <v>0</v>
      </c>
      <c r="AR4" s="83">
        <v>0</v>
      </c>
      <c r="AS4" s="83">
        <v>0</v>
      </c>
      <c r="AT4" s="83">
        <v>0</v>
      </c>
      <c r="AU4" s="83">
        <v>0</v>
      </c>
      <c r="AV4" s="83">
        <v>0</v>
      </c>
      <c r="AW4" s="83">
        <v>0</v>
      </c>
      <c r="AX4" s="83">
        <v>0</v>
      </c>
      <c r="AY4" s="83">
        <v>0</v>
      </c>
      <c r="AZ4" s="83">
        <v>0</v>
      </c>
      <c r="BA4" s="83">
        <v>0</v>
      </c>
      <c r="BB4" s="83">
        <v>0</v>
      </c>
      <c r="BC4" s="83">
        <v>0</v>
      </c>
      <c r="BD4" s="83">
        <v>0</v>
      </c>
      <c r="BE4" s="83">
        <v>0</v>
      </c>
      <c r="BF4" s="83">
        <v>0</v>
      </c>
      <c r="BG4" s="83">
        <v>0</v>
      </c>
      <c r="BH4" s="83">
        <v>0</v>
      </c>
      <c r="BI4" s="83">
        <v>0</v>
      </c>
      <c r="BJ4" s="83">
        <v>0</v>
      </c>
    </row>
    <row r="5" spans="1:62" ht="15.75" thickBot="1" x14ac:dyDescent="0.3">
      <c r="A5" s="148"/>
      <c r="B5" s="148"/>
      <c r="C5" s="82" t="s">
        <v>176</v>
      </c>
      <c r="D5" s="82" t="s">
        <v>177</v>
      </c>
      <c r="E5" s="82" t="s">
        <v>178</v>
      </c>
      <c r="F5" s="82" t="s">
        <v>179</v>
      </c>
      <c r="G5" s="82" t="s">
        <v>180</v>
      </c>
      <c r="H5" s="82" t="s">
        <v>185</v>
      </c>
      <c r="I5" s="82" t="s">
        <v>186</v>
      </c>
      <c r="J5" s="82" t="s">
        <v>183</v>
      </c>
      <c r="K5" s="82"/>
      <c r="L5" s="83">
        <v>0</v>
      </c>
      <c r="M5" s="83">
        <v>0</v>
      </c>
      <c r="N5" s="83">
        <v>0</v>
      </c>
      <c r="O5" s="83">
        <v>0</v>
      </c>
      <c r="P5" s="83">
        <v>0</v>
      </c>
      <c r="Q5" s="83">
        <v>0</v>
      </c>
      <c r="R5" s="83">
        <v>0</v>
      </c>
      <c r="S5" s="83">
        <v>0</v>
      </c>
      <c r="T5" s="83">
        <v>0</v>
      </c>
      <c r="U5" s="83">
        <v>0</v>
      </c>
      <c r="V5" s="83">
        <v>0</v>
      </c>
      <c r="W5" s="83">
        <v>0</v>
      </c>
      <c r="X5" s="83">
        <v>0</v>
      </c>
      <c r="Y5" s="83">
        <v>0</v>
      </c>
      <c r="Z5" s="83">
        <v>0</v>
      </c>
      <c r="AA5" s="83">
        <v>0</v>
      </c>
      <c r="AB5" s="83">
        <v>0</v>
      </c>
      <c r="AC5" s="83">
        <v>0</v>
      </c>
      <c r="AD5" s="83">
        <v>0</v>
      </c>
      <c r="AE5" s="83">
        <v>0</v>
      </c>
      <c r="AF5" s="83">
        <v>0</v>
      </c>
      <c r="AG5" s="83">
        <v>0</v>
      </c>
      <c r="AH5" s="83">
        <v>0</v>
      </c>
      <c r="AI5" s="83">
        <v>0</v>
      </c>
      <c r="AJ5" s="83">
        <v>0</v>
      </c>
      <c r="AK5" s="83">
        <v>0</v>
      </c>
      <c r="AL5" s="83">
        <v>0</v>
      </c>
      <c r="AM5" s="83">
        <v>0</v>
      </c>
      <c r="AN5" s="83">
        <v>0</v>
      </c>
      <c r="AO5" s="83">
        <v>0</v>
      </c>
      <c r="AP5" s="83">
        <v>0</v>
      </c>
      <c r="AQ5" s="83">
        <v>0</v>
      </c>
      <c r="AR5" s="83">
        <v>0</v>
      </c>
      <c r="AS5" s="83">
        <v>0</v>
      </c>
      <c r="AT5" s="83">
        <v>0</v>
      </c>
      <c r="AU5" s="83">
        <v>0</v>
      </c>
      <c r="AV5" s="83">
        <v>0</v>
      </c>
      <c r="AW5" s="83">
        <v>0</v>
      </c>
      <c r="AX5" s="83">
        <v>0</v>
      </c>
      <c r="AY5" s="83">
        <v>0</v>
      </c>
      <c r="AZ5" s="83">
        <v>0</v>
      </c>
      <c r="BA5" s="83">
        <v>0</v>
      </c>
      <c r="BB5" s="83">
        <v>0</v>
      </c>
      <c r="BC5" s="83">
        <v>0</v>
      </c>
      <c r="BD5" s="83">
        <v>0</v>
      </c>
      <c r="BE5" s="83">
        <v>0</v>
      </c>
      <c r="BF5" s="83">
        <v>0</v>
      </c>
      <c r="BG5" s="83">
        <v>0</v>
      </c>
      <c r="BH5" s="83">
        <v>0</v>
      </c>
      <c r="BI5" s="83">
        <v>0</v>
      </c>
      <c r="BJ5" s="83">
        <v>0</v>
      </c>
    </row>
    <row r="6" spans="1:62" ht="15.75" thickBot="1" x14ac:dyDescent="0.3">
      <c r="A6" s="148"/>
      <c r="B6" s="148"/>
      <c r="C6" s="82" t="s">
        <v>176</v>
      </c>
      <c r="D6" s="82" t="s">
        <v>177</v>
      </c>
      <c r="E6" s="82" t="s">
        <v>178</v>
      </c>
      <c r="F6" s="82" t="s">
        <v>179</v>
      </c>
      <c r="G6" s="82" t="s">
        <v>180</v>
      </c>
      <c r="H6" s="82" t="s">
        <v>185</v>
      </c>
      <c r="I6" s="82" t="s">
        <v>187</v>
      </c>
      <c r="J6" s="82" t="s">
        <v>183</v>
      </c>
      <c r="K6" s="82"/>
      <c r="L6" s="83">
        <v>6.5</v>
      </c>
      <c r="M6" s="83">
        <v>6.1</v>
      </c>
      <c r="N6" s="83">
        <v>6.5</v>
      </c>
      <c r="O6" s="83">
        <v>7.2</v>
      </c>
      <c r="P6" s="83">
        <v>7.6</v>
      </c>
      <c r="Q6" s="83">
        <v>8</v>
      </c>
      <c r="R6" s="83">
        <v>8.6999999999999993</v>
      </c>
      <c r="S6" s="83">
        <v>9.1999999999999993</v>
      </c>
      <c r="T6" s="83">
        <v>9.6</v>
      </c>
      <c r="U6" s="83">
        <v>10</v>
      </c>
      <c r="V6" s="83">
        <v>10.7</v>
      </c>
      <c r="W6" s="83">
        <v>11.7</v>
      </c>
      <c r="X6" s="83">
        <v>12.4</v>
      </c>
      <c r="Y6" s="83">
        <v>13.4</v>
      </c>
      <c r="Z6" s="83">
        <v>13</v>
      </c>
      <c r="AA6" s="83">
        <v>13</v>
      </c>
      <c r="AB6" s="83">
        <v>14.9</v>
      </c>
      <c r="AC6" s="83">
        <v>15.9</v>
      </c>
      <c r="AD6" s="83">
        <v>16.899999999999999</v>
      </c>
      <c r="AE6" s="83">
        <v>17.100000000000001</v>
      </c>
      <c r="AF6" s="83">
        <v>18.600000000000001</v>
      </c>
      <c r="AG6" s="83">
        <v>19.100000000000001</v>
      </c>
      <c r="AH6" s="83">
        <v>19.399999999999999</v>
      </c>
      <c r="AI6" s="83">
        <v>20</v>
      </c>
      <c r="AJ6" s="83">
        <v>20.3</v>
      </c>
      <c r="AK6" s="83">
        <v>20.8</v>
      </c>
      <c r="AL6" s="83">
        <v>21.3</v>
      </c>
      <c r="AM6" s="83">
        <v>21.8</v>
      </c>
      <c r="AN6" s="83">
        <v>22.3</v>
      </c>
      <c r="AO6" s="83">
        <v>22.7</v>
      </c>
      <c r="AP6" s="83">
        <v>23.2</v>
      </c>
      <c r="AQ6" s="83">
        <v>23.6</v>
      </c>
      <c r="AR6" s="83">
        <v>24</v>
      </c>
      <c r="AS6" s="83">
        <v>24.4</v>
      </c>
      <c r="AT6" s="83">
        <v>24.8</v>
      </c>
      <c r="AU6" s="83">
        <v>25.1</v>
      </c>
      <c r="AV6" s="83">
        <v>25.5</v>
      </c>
      <c r="AW6" s="83">
        <v>25.8</v>
      </c>
      <c r="AX6" s="83">
        <v>26.1</v>
      </c>
      <c r="AY6" s="83">
        <v>26.3</v>
      </c>
      <c r="AZ6" s="83">
        <v>26.6</v>
      </c>
      <c r="BA6" s="83">
        <v>26.8</v>
      </c>
      <c r="BB6" s="83">
        <v>27</v>
      </c>
      <c r="BC6" s="83">
        <v>27.2</v>
      </c>
      <c r="BD6" s="83">
        <v>27.3</v>
      </c>
      <c r="BE6" s="83">
        <v>27.4</v>
      </c>
      <c r="BF6" s="83">
        <v>27.5</v>
      </c>
      <c r="BG6" s="83">
        <v>27.5</v>
      </c>
      <c r="BH6" s="83">
        <v>27.5</v>
      </c>
      <c r="BI6" s="83">
        <v>27.5</v>
      </c>
      <c r="BJ6" s="83">
        <v>27.4</v>
      </c>
    </row>
    <row r="7" spans="1:62" ht="15.75" thickBot="1" x14ac:dyDescent="0.3">
      <c r="A7" s="148"/>
      <c r="B7" s="148"/>
      <c r="C7" s="82" t="s">
        <v>176</v>
      </c>
      <c r="D7" s="82" t="s">
        <v>177</v>
      </c>
      <c r="E7" s="82" t="s">
        <v>178</v>
      </c>
      <c r="F7" s="82" t="s">
        <v>179</v>
      </c>
      <c r="G7" s="82" t="s">
        <v>180</v>
      </c>
      <c r="H7" s="82" t="s">
        <v>185</v>
      </c>
      <c r="I7" s="82" t="s">
        <v>188</v>
      </c>
      <c r="J7" s="82" t="s">
        <v>183</v>
      </c>
      <c r="K7" s="82"/>
      <c r="L7" s="83">
        <v>266</v>
      </c>
      <c r="M7" s="83">
        <v>267</v>
      </c>
      <c r="N7" s="83">
        <v>258</v>
      </c>
      <c r="O7" s="83">
        <v>240</v>
      </c>
      <c r="P7" s="83">
        <v>245</v>
      </c>
      <c r="Q7" s="83">
        <v>240</v>
      </c>
      <c r="R7" s="83">
        <v>240</v>
      </c>
      <c r="S7" s="83">
        <v>247</v>
      </c>
      <c r="T7" s="83">
        <v>253</v>
      </c>
      <c r="U7" s="83">
        <v>256</v>
      </c>
      <c r="V7" s="83">
        <v>264</v>
      </c>
      <c r="W7" s="83">
        <v>267</v>
      </c>
      <c r="X7" s="83">
        <v>268</v>
      </c>
      <c r="Y7" s="83">
        <v>273</v>
      </c>
      <c r="Z7" s="83">
        <v>274</v>
      </c>
      <c r="AA7" s="83">
        <v>274</v>
      </c>
      <c r="AB7" s="83">
        <v>275</v>
      </c>
      <c r="AC7" s="83">
        <v>277</v>
      </c>
      <c r="AD7" s="83">
        <v>274</v>
      </c>
      <c r="AE7" s="83">
        <v>272</v>
      </c>
      <c r="AF7" s="83">
        <v>282</v>
      </c>
      <c r="AG7" s="83">
        <v>273</v>
      </c>
      <c r="AH7" s="83">
        <v>271</v>
      </c>
      <c r="AI7" s="83">
        <v>283</v>
      </c>
      <c r="AJ7" s="83">
        <v>285</v>
      </c>
      <c r="AK7" s="83">
        <v>285</v>
      </c>
      <c r="AL7" s="83">
        <v>285</v>
      </c>
      <c r="AM7" s="83">
        <v>284</v>
      </c>
      <c r="AN7" s="83">
        <v>283</v>
      </c>
      <c r="AO7" s="83">
        <v>282</v>
      </c>
      <c r="AP7" s="83">
        <v>281</v>
      </c>
      <c r="AQ7" s="83">
        <v>280</v>
      </c>
      <c r="AR7" s="83">
        <v>279</v>
      </c>
      <c r="AS7" s="83">
        <v>277</v>
      </c>
      <c r="AT7" s="83">
        <v>276</v>
      </c>
      <c r="AU7" s="83">
        <v>275</v>
      </c>
      <c r="AV7" s="83">
        <v>273</v>
      </c>
      <c r="AW7" s="83">
        <v>271</v>
      </c>
      <c r="AX7" s="83">
        <v>269</v>
      </c>
      <c r="AY7" s="83">
        <v>267</v>
      </c>
      <c r="AZ7" s="83">
        <v>265</v>
      </c>
      <c r="BA7" s="83">
        <v>263</v>
      </c>
      <c r="BB7" s="83">
        <v>260</v>
      </c>
      <c r="BC7" s="83">
        <v>258</v>
      </c>
      <c r="BD7" s="83">
        <v>255</v>
      </c>
      <c r="BE7" s="83">
        <v>252</v>
      </c>
      <c r="BF7" s="83">
        <v>249</v>
      </c>
      <c r="BG7" s="83">
        <v>246</v>
      </c>
      <c r="BH7" s="83">
        <v>242</v>
      </c>
      <c r="BI7" s="83">
        <v>238</v>
      </c>
      <c r="BJ7" s="83">
        <v>234</v>
      </c>
    </row>
    <row r="8" spans="1:62" ht="15.75" thickBot="1" x14ac:dyDescent="0.3">
      <c r="A8" s="148"/>
      <c r="B8" s="148"/>
      <c r="C8" s="82" t="s">
        <v>176</v>
      </c>
      <c r="D8" s="82" t="s">
        <v>177</v>
      </c>
      <c r="E8" s="82" t="s">
        <v>178</v>
      </c>
      <c r="F8" s="82" t="s">
        <v>179</v>
      </c>
      <c r="G8" s="82" t="s">
        <v>180</v>
      </c>
      <c r="H8" s="82" t="s">
        <v>185</v>
      </c>
      <c r="I8" s="82" t="s">
        <v>189</v>
      </c>
      <c r="J8" s="82" t="s">
        <v>183</v>
      </c>
      <c r="K8" s="82"/>
      <c r="L8" s="83">
        <v>0</v>
      </c>
      <c r="M8" s="83">
        <v>0</v>
      </c>
      <c r="N8" s="83">
        <v>0</v>
      </c>
      <c r="O8" s="83">
        <v>0</v>
      </c>
      <c r="P8" s="83">
        <v>0</v>
      </c>
      <c r="Q8" s="83">
        <v>0</v>
      </c>
      <c r="R8" s="83">
        <v>0</v>
      </c>
      <c r="S8" s="83">
        <v>0</v>
      </c>
      <c r="T8" s="83">
        <v>0</v>
      </c>
      <c r="U8" s="83">
        <v>0</v>
      </c>
      <c r="V8" s="83">
        <v>0</v>
      </c>
      <c r="W8" s="83">
        <v>0</v>
      </c>
      <c r="X8" s="83">
        <v>0</v>
      </c>
      <c r="Y8" s="83">
        <v>0</v>
      </c>
      <c r="Z8" s="83">
        <v>0</v>
      </c>
      <c r="AA8" s="83">
        <v>0</v>
      </c>
      <c r="AB8" s="83">
        <v>0</v>
      </c>
      <c r="AC8" s="83">
        <v>0</v>
      </c>
      <c r="AD8" s="83">
        <v>0</v>
      </c>
      <c r="AE8" s="83">
        <v>0</v>
      </c>
      <c r="AF8" s="83">
        <v>0</v>
      </c>
      <c r="AG8" s="83">
        <v>0</v>
      </c>
      <c r="AH8" s="83">
        <v>0</v>
      </c>
      <c r="AI8" s="83">
        <v>0</v>
      </c>
      <c r="AJ8" s="83">
        <v>0</v>
      </c>
      <c r="AK8" s="83">
        <v>0</v>
      </c>
      <c r="AL8" s="83">
        <v>0</v>
      </c>
      <c r="AM8" s="83">
        <v>0</v>
      </c>
      <c r="AN8" s="83">
        <v>0</v>
      </c>
      <c r="AO8" s="83">
        <v>0</v>
      </c>
      <c r="AP8" s="83">
        <v>0</v>
      </c>
      <c r="AQ8" s="83">
        <v>0</v>
      </c>
      <c r="AR8" s="83">
        <v>0</v>
      </c>
      <c r="AS8" s="83">
        <v>0</v>
      </c>
      <c r="AT8" s="83">
        <v>0</v>
      </c>
      <c r="AU8" s="83">
        <v>0</v>
      </c>
      <c r="AV8" s="83">
        <v>0</v>
      </c>
      <c r="AW8" s="83">
        <v>0</v>
      </c>
      <c r="AX8" s="83">
        <v>0</v>
      </c>
      <c r="AY8" s="83">
        <v>0</v>
      </c>
      <c r="AZ8" s="83">
        <v>0</v>
      </c>
      <c r="BA8" s="83">
        <v>0</v>
      </c>
      <c r="BB8" s="83">
        <v>0</v>
      </c>
      <c r="BC8" s="83">
        <v>0</v>
      </c>
      <c r="BD8" s="83">
        <v>0</v>
      </c>
      <c r="BE8" s="83">
        <v>0</v>
      </c>
      <c r="BF8" s="83">
        <v>0</v>
      </c>
      <c r="BG8" s="83">
        <v>0</v>
      </c>
      <c r="BH8" s="83">
        <v>0</v>
      </c>
      <c r="BI8" s="83">
        <v>0</v>
      </c>
      <c r="BJ8" s="83">
        <v>0</v>
      </c>
    </row>
    <row r="9" spans="1:62" ht="15.75" thickBot="1" x14ac:dyDescent="0.3">
      <c r="A9" s="148"/>
      <c r="B9" s="148"/>
      <c r="C9" s="82" t="s">
        <v>176</v>
      </c>
      <c r="D9" s="82" t="s">
        <v>177</v>
      </c>
      <c r="E9" s="82" t="s">
        <v>178</v>
      </c>
      <c r="F9" s="82" t="s">
        <v>179</v>
      </c>
      <c r="G9" s="82" t="s">
        <v>180</v>
      </c>
      <c r="H9" s="82" t="s">
        <v>185</v>
      </c>
      <c r="I9" s="82" t="s">
        <v>190</v>
      </c>
      <c r="J9" s="82" t="s">
        <v>183</v>
      </c>
      <c r="K9" s="82"/>
      <c r="L9" s="83">
        <v>0</v>
      </c>
      <c r="M9" s="83">
        <v>0</v>
      </c>
      <c r="N9" s="83">
        <v>0</v>
      </c>
      <c r="O9" s="83">
        <v>0</v>
      </c>
      <c r="P9" s="83">
        <v>0</v>
      </c>
      <c r="Q9" s="83">
        <v>0</v>
      </c>
      <c r="R9" s="83">
        <v>0</v>
      </c>
      <c r="S9" s="83">
        <v>0</v>
      </c>
      <c r="T9" s="83">
        <v>0</v>
      </c>
      <c r="U9" s="83">
        <v>0</v>
      </c>
      <c r="V9" s="83">
        <v>0</v>
      </c>
      <c r="W9" s="83">
        <v>0</v>
      </c>
      <c r="X9" s="83">
        <v>0</v>
      </c>
      <c r="Y9" s="83">
        <v>0</v>
      </c>
      <c r="Z9" s="83">
        <v>0</v>
      </c>
      <c r="AA9" s="83">
        <v>0</v>
      </c>
      <c r="AB9" s="83">
        <v>0</v>
      </c>
      <c r="AC9" s="83">
        <v>0</v>
      </c>
      <c r="AD9" s="83">
        <v>0</v>
      </c>
      <c r="AE9" s="83">
        <v>0</v>
      </c>
      <c r="AF9" s="83">
        <v>0</v>
      </c>
      <c r="AG9" s="83">
        <v>0</v>
      </c>
      <c r="AH9" s="83">
        <v>0</v>
      </c>
      <c r="AI9" s="83">
        <v>0</v>
      </c>
      <c r="AJ9" s="83">
        <v>0</v>
      </c>
      <c r="AK9" s="83">
        <v>0</v>
      </c>
      <c r="AL9" s="83">
        <v>0</v>
      </c>
      <c r="AM9" s="83">
        <v>0</v>
      </c>
      <c r="AN9" s="83">
        <v>0</v>
      </c>
      <c r="AO9" s="83">
        <v>0</v>
      </c>
      <c r="AP9" s="83">
        <v>0</v>
      </c>
      <c r="AQ9" s="83">
        <v>0</v>
      </c>
      <c r="AR9" s="83">
        <v>0</v>
      </c>
      <c r="AS9" s="83">
        <v>0</v>
      </c>
      <c r="AT9" s="83">
        <v>0</v>
      </c>
      <c r="AU9" s="83">
        <v>0</v>
      </c>
      <c r="AV9" s="83">
        <v>0</v>
      </c>
      <c r="AW9" s="83">
        <v>0</v>
      </c>
      <c r="AX9" s="83">
        <v>0</v>
      </c>
      <c r="AY9" s="83">
        <v>0</v>
      </c>
      <c r="AZ9" s="83">
        <v>0</v>
      </c>
      <c r="BA9" s="83">
        <v>0</v>
      </c>
      <c r="BB9" s="83">
        <v>0</v>
      </c>
      <c r="BC9" s="83">
        <v>0</v>
      </c>
      <c r="BD9" s="83">
        <v>0</v>
      </c>
      <c r="BE9" s="83">
        <v>0</v>
      </c>
      <c r="BF9" s="83">
        <v>0</v>
      </c>
      <c r="BG9" s="83">
        <v>0</v>
      </c>
      <c r="BH9" s="83">
        <v>0</v>
      </c>
      <c r="BI9" s="83">
        <v>0</v>
      </c>
      <c r="BJ9" s="83">
        <v>0</v>
      </c>
    </row>
    <row r="10" spans="1:62" ht="15.75" thickBot="1" x14ac:dyDescent="0.3">
      <c r="A10" s="148"/>
      <c r="B10" s="148"/>
      <c r="C10" s="82" t="s">
        <v>176</v>
      </c>
      <c r="D10" s="82" t="s">
        <v>177</v>
      </c>
      <c r="E10" s="82" t="s">
        <v>178</v>
      </c>
      <c r="F10" s="82" t="s">
        <v>179</v>
      </c>
      <c r="G10" s="82" t="s">
        <v>180</v>
      </c>
      <c r="H10" s="82" t="s">
        <v>185</v>
      </c>
      <c r="I10" s="82" t="s">
        <v>191</v>
      </c>
      <c r="J10" s="82" t="s">
        <v>183</v>
      </c>
      <c r="K10" s="82"/>
      <c r="L10" s="83">
        <v>0</v>
      </c>
      <c r="M10" s="83">
        <v>0</v>
      </c>
      <c r="N10" s="83">
        <v>0</v>
      </c>
      <c r="O10" s="83">
        <v>0</v>
      </c>
      <c r="P10" s="83">
        <v>0</v>
      </c>
      <c r="Q10" s="83">
        <v>0</v>
      </c>
      <c r="R10" s="83">
        <v>0</v>
      </c>
      <c r="S10" s="83">
        <v>0</v>
      </c>
      <c r="T10" s="83">
        <v>0</v>
      </c>
      <c r="U10" s="83">
        <v>0</v>
      </c>
      <c r="V10" s="83">
        <v>0</v>
      </c>
      <c r="W10" s="83">
        <v>0</v>
      </c>
      <c r="X10" s="83">
        <v>0</v>
      </c>
      <c r="Y10" s="83">
        <v>0</v>
      </c>
      <c r="Z10" s="83">
        <v>0</v>
      </c>
      <c r="AA10" s="83">
        <v>0</v>
      </c>
      <c r="AB10" s="83">
        <v>0</v>
      </c>
      <c r="AC10" s="83">
        <v>0</v>
      </c>
      <c r="AD10" s="83">
        <v>0</v>
      </c>
      <c r="AE10" s="83">
        <v>0</v>
      </c>
      <c r="AF10" s="83">
        <v>0</v>
      </c>
      <c r="AG10" s="83">
        <v>0</v>
      </c>
      <c r="AH10" s="83">
        <v>0</v>
      </c>
      <c r="AI10" s="83">
        <v>0</v>
      </c>
      <c r="AJ10" s="83">
        <v>0</v>
      </c>
      <c r="AK10" s="83">
        <v>0</v>
      </c>
      <c r="AL10" s="83">
        <v>0</v>
      </c>
      <c r="AM10" s="83">
        <v>0</v>
      </c>
      <c r="AN10" s="83">
        <v>0</v>
      </c>
      <c r="AO10" s="83">
        <v>0</v>
      </c>
      <c r="AP10" s="83">
        <v>0</v>
      </c>
      <c r="AQ10" s="83">
        <v>0</v>
      </c>
      <c r="AR10" s="83">
        <v>0</v>
      </c>
      <c r="AS10" s="83">
        <v>0</v>
      </c>
      <c r="AT10" s="83">
        <v>0</v>
      </c>
      <c r="AU10" s="83">
        <v>0</v>
      </c>
      <c r="AV10" s="83">
        <v>0</v>
      </c>
      <c r="AW10" s="83">
        <v>0</v>
      </c>
      <c r="AX10" s="83">
        <v>0</v>
      </c>
      <c r="AY10" s="83">
        <v>0</v>
      </c>
      <c r="AZ10" s="83">
        <v>0</v>
      </c>
      <c r="BA10" s="83">
        <v>0</v>
      </c>
      <c r="BB10" s="83">
        <v>0</v>
      </c>
      <c r="BC10" s="83">
        <v>0</v>
      </c>
      <c r="BD10" s="83">
        <v>0</v>
      </c>
      <c r="BE10" s="83">
        <v>0</v>
      </c>
      <c r="BF10" s="83">
        <v>0</v>
      </c>
      <c r="BG10" s="83">
        <v>0</v>
      </c>
      <c r="BH10" s="83">
        <v>0</v>
      </c>
      <c r="BI10" s="83">
        <v>0</v>
      </c>
      <c r="BJ10" s="83">
        <v>0</v>
      </c>
    </row>
    <row r="11" spans="1:62" ht="15.75" thickBot="1" x14ac:dyDescent="0.3">
      <c r="A11" s="148"/>
      <c r="B11" s="148"/>
      <c r="C11" s="82" t="s">
        <v>176</v>
      </c>
      <c r="D11" s="82" t="s">
        <v>177</v>
      </c>
      <c r="E11" s="82" t="s">
        <v>178</v>
      </c>
      <c r="F11" s="82" t="s">
        <v>179</v>
      </c>
      <c r="G11" s="82" t="s">
        <v>180</v>
      </c>
      <c r="H11" s="82" t="s">
        <v>185</v>
      </c>
      <c r="I11" s="82" t="s">
        <v>192</v>
      </c>
      <c r="J11" s="82" t="s">
        <v>183</v>
      </c>
      <c r="K11" s="82"/>
      <c r="L11" s="83">
        <v>292</v>
      </c>
      <c r="M11" s="83">
        <v>305</v>
      </c>
      <c r="N11" s="83">
        <v>340</v>
      </c>
      <c r="O11" s="83">
        <v>354</v>
      </c>
      <c r="P11" s="83">
        <v>359</v>
      </c>
      <c r="Q11" s="83">
        <v>366</v>
      </c>
      <c r="R11" s="83">
        <v>368</v>
      </c>
      <c r="S11" s="83">
        <v>349</v>
      </c>
      <c r="T11" s="83">
        <v>345</v>
      </c>
      <c r="U11" s="83">
        <v>340</v>
      </c>
      <c r="V11" s="83">
        <v>326</v>
      </c>
      <c r="W11" s="83">
        <v>293</v>
      </c>
      <c r="X11" s="83">
        <v>291</v>
      </c>
      <c r="Y11" s="83">
        <v>257</v>
      </c>
      <c r="Z11" s="83">
        <v>276</v>
      </c>
      <c r="AA11" s="83">
        <v>285</v>
      </c>
      <c r="AB11" s="83">
        <v>272</v>
      </c>
      <c r="AC11" s="83">
        <v>288</v>
      </c>
      <c r="AD11" s="83">
        <v>321</v>
      </c>
      <c r="AE11" s="83">
        <v>313</v>
      </c>
      <c r="AF11" s="83">
        <v>319</v>
      </c>
      <c r="AG11" s="83">
        <v>329</v>
      </c>
      <c r="AH11" s="83">
        <v>301</v>
      </c>
      <c r="AI11" s="83">
        <v>297</v>
      </c>
      <c r="AJ11" s="83">
        <v>290</v>
      </c>
      <c r="AK11" s="83">
        <v>286</v>
      </c>
      <c r="AL11" s="83">
        <v>281</v>
      </c>
      <c r="AM11" s="83">
        <v>277</v>
      </c>
      <c r="AN11" s="83">
        <v>272</v>
      </c>
      <c r="AO11" s="83">
        <v>268</v>
      </c>
      <c r="AP11" s="83">
        <v>263</v>
      </c>
      <c r="AQ11" s="83">
        <v>258</v>
      </c>
      <c r="AR11" s="83">
        <v>254</v>
      </c>
      <c r="AS11" s="83">
        <v>249</v>
      </c>
      <c r="AT11" s="83">
        <v>244</v>
      </c>
      <c r="AU11" s="83">
        <v>239</v>
      </c>
      <c r="AV11" s="83">
        <v>235</v>
      </c>
      <c r="AW11" s="83">
        <v>230</v>
      </c>
      <c r="AX11" s="83">
        <v>225</v>
      </c>
      <c r="AY11" s="83">
        <v>220</v>
      </c>
      <c r="AZ11" s="83">
        <v>215</v>
      </c>
      <c r="BA11" s="83">
        <v>210</v>
      </c>
      <c r="BB11" s="83">
        <v>205</v>
      </c>
      <c r="BC11" s="83">
        <v>200</v>
      </c>
      <c r="BD11" s="83">
        <v>194</v>
      </c>
      <c r="BE11" s="83">
        <v>189</v>
      </c>
      <c r="BF11" s="83">
        <v>184</v>
      </c>
      <c r="BG11" s="83">
        <v>179</v>
      </c>
      <c r="BH11" s="83">
        <v>173</v>
      </c>
      <c r="BI11" s="83">
        <v>168</v>
      </c>
      <c r="BJ11" s="83">
        <v>162</v>
      </c>
    </row>
    <row r="12" spans="1:62" ht="15.75" thickBot="1" x14ac:dyDescent="0.3">
      <c r="A12" s="148"/>
      <c r="B12" s="148"/>
      <c r="C12" s="82" t="s">
        <v>176</v>
      </c>
      <c r="D12" s="82" t="s">
        <v>177</v>
      </c>
      <c r="E12" s="82" t="s">
        <v>178</v>
      </c>
      <c r="F12" s="82" t="s">
        <v>179</v>
      </c>
      <c r="G12" s="82" t="s">
        <v>180</v>
      </c>
      <c r="H12" s="82" t="s">
        <v>185</v>
      </c>
      <c r="I12" s="82" t="s">
        <v>193</v>
      </c>
      <c r="J12" s="82" t="s">
        <v>183</v>
      </c>
      <c r="K12" s="82"/>
      <c r="L12" s="83">
        <v>2.2000000000000002</v>
      </c>
      <c r="M12" s="83">
        <v>2.9</v>
      </c>
      <c r="N12" s="83">
        <v>3.8</v>
      </c>
      <c r="O12" s="83">
        <v>4.5999999999999996</v>
      </c>
      <c r="P12" s="83">
        <v>5.4</v>
      </c>
      <c r="Q12" s="83">
        <v>6.3</v>
      </c>
      <c r="R12" s="83">
        <v>7.2</v>
      </c>
      <c r="S12" s="83">
        <v>8.3000000000000007</v>
      </c>
      <c r="T12" s="83">
        <v>9.4</v>
      </c>
      <c r="U12" s="83">
        <v>10.5</v>
      </c>
      <c r="V12" s="83">
        <v>11.8</v>
      </c>
      <c r="W12" s="83">
        <v>13.2</v>
      </c>
      <c r="X12" s="83">
        <v>14.7</v>
      </c>
      <c r="Y12" s="83">
        <v>16.5</v>
      </c>
      <c r="Z12" s="83">
        <v>18.600000000000001</v>
      </c>
      <c r="AA12" s="83">
        <v>20.6</v>
      </c>
      <c r="AB12" s="83">
        <v>22.6</v>
      </c>
      <c r="AC12" s="83">
        <v>24.3</v>
      </c>
      <c r="AD12" s="83">
        <v>25.9</v>
      </c>
      <c r="AE12" s="83">
        <v>27.5</v>
      </c>
      <c r="AF12" s="83">
        <v>29.2</v>
      </c>
      <c r="AG12" s="83">
        <v>30</v>
      </c>
      <c r="AH12" s="83">
        <v>31.4</v>
      </c>
      <c r="AI12" s="83">
        <v>32.700000000000003</v>
      </c>
      <c r="AJ12" s="83">
        <v>33.700000000000003</v>
      </c>
      <c r="AK12" s="83">
        <v>34.9</v>
      </c>
      <c r="AL12" s="83">
        <v>36.200000000000003</v>
      </c>
      <c r="AM12" s="83">
        <v>37.299999999999997</v>
      </c>
      <c r="AN12" s="83">
        <v>38.4</v>
      </c>
      <c r="AO12" s="83">
        <v>39.6</v>
      </c>
      <c r="AP12" s="83">
        <v>40.700000000000003</v>
      </c>
      <c r="AQ12" s="83">
        <v>41.7</v>
      </c>
      <c r="AR12" s="83">
        <v>42.7</v>
      </c>
      <c r="AS12" s="83">
        <v>43.7</v>
      </c>
      <c r="AT12" s="83">
        <v>44.7</v>
      </c>
      <c r="AU12" s="83">
        <v>45.6</v>
      </c>
      <c r="AV12" s="83">
        <v>46.5</v>
      </c>
      <c r="AW12" s="83">
        <v>47.3</v>
      </c>
      <c r="AX12" s="83">
        <v>48.1</v>
      </c>
      <c r="AY12" s="83">
        <v>48.9</v>
      </c>
      <c r="AZ12" s="83">
        <v>49.6</v>
      </c>
      <c r="BA12" s="83">
        <v>50.2</v>
      </c>
      <c r="BB12" s="83">
        <v>50.8</v>
      </c>
      <c r="BC12" s="83">
        <v>51.3</v>
      </c>
      <c r="BD12" s="83">
        <v>51.8</v>
      </c>
      <c r="BE12" s="83">
        <v>52.2</v>
      </c>
      <c r="BF12" s="83">
        <v>52.5</v>
      </c>
      <c r="BG12" s="83">
        <v>52.8</v>
      </c>
      <c r="BH12" s="83">
        <v>53</v>
      </c>
      <c r="BI12" s="83">
        <v>53</v>
      </c>
      <c r="BJ12" s="83">
        <v>53</v>
      </c>
    </row>
    <row r="13" spans="1:62" ht="15.75" thickBot="1" x14ac:dyDescent="0.3">
      <c r="A13" s="148"/>
      <c r="B13" s="148"/>
      <c r="C13" s="82" t="s">
        <v>176</v>
      </c>
      <c r="D13" s="82" t="s">
        <v>177</v>
      </c>
      <c r="E13" s="82" t="s">
        <v>178</v>
      </c>
      <c r="F13" s="82" t="s">
        <v>179</v>
      </c>
      <c r="G13" s="82" t="s">
        <v>180</v>
      </c>
      <c r="H13" s="82" t="s">
        <v>185</v>
      </c>
      <c r="I13" s="82" t="s">
        <v>182</v>
      </c>
      <c r="J13" s="82" t="s">
        <v>183</v>
      </c>
      <c r="K13" s="82"/>
      <c r="L13" s="83">
        <v>0</v>
      </c>
      <c r="M13" s="83">
        <v>0</v>
      </c>
      <c r="N13" s="83">
        <v>0</v>
      </c>
      <c r="O13" s="83">
        <v>0</v>
      </c>
      <c r="P13" s="83">
        <v>0</v>
      </c>
      <c r="Q13" s="83">
        <v>0</v>
      </c>
      <c r="R13" s="83">
        <v>0</v>
      </c>
      <c r="S13" s="83">
        <v>0</v>
      </c>
      <c r="T13" s="83">
        <v>0</v>
      </c>
      <c r="U13" s="83">
        <v>0</v>
      </c>
      <c r="V13" s="83">
        <v>0</v>
      </c>
      <c r="W13" s="83">
        <v>0</v>
      </c>
      <c r="X13" s="83">
        <v>0</v>
      </c>
      <c r="Y13" s="83">
        <v>0</v>
      </c>
      <c r="Z13" s="83">
        <v>0</v>
      </c>
      <c r="AA13" s="83">
        <v>0</v>
      </c>
      <c r="AB13" s="83">
        <v>0</v>
      </c>
      <c r="AC13" s="83">
        <v>0</v>
      </c>
      <c r="AD13" s="83">
        <v>0</v>
      </c>
      <c r="AE13" s="83">
        <v>0</v>
      </c>
      <c r="AF13" s="83">
        <v>0</v>
      </c>
      <c r="AG13" s="83">
        <v>0</v>
      </c>
      <c r="AH13" s="83">
        <v>0</v>
      </c>
      <c r="AI13" s="83">
        <v>0</v>
      </c>
      <c r="AJ13" s="83">
        <v>0</v>
      </c>
      <c r="AK13" s="83">
        <v>0</v>
      </c>
      <c r="AL13" s="83">
        <v>0</v>
      </c>
      <c r="AM13" s="83">
        <v>0</v>
      </c>
      <c r="AN13" s="83">
        <v>0</v>
      </c>
      <c r="AO13" s="83">
        <v>0</v>
      </c>
      <c r="AP13" s="83">
        <v>0</v>
      </c>
      <c r="AQ13" s="83">
        <v>0</v>
      </c>
      <c r="AR13" s="83">
        <v>0</v>
      </c>
      <c r="AS13" s="83">
        <v>0</v>
      </c>
      <c r="AT13" s="83">
        <v>0</v>
      </c>
      <c r="AU13" s="83">
        <v>0</v>
      </c>
      <c r="AV13" s="83">
        <v>0</v>
      </c>
      <c r="AW13" s="83">
        <v>0</v>
      </c>
      <c r="AX13" s="83">
        <v>0</v>
      </c>
      <c r="AY13" s="83">
        <v>0</v>
      </c>
      <c r="AZ13" s="83">
        <v>0</v>
      </c>
      <c r="BA13" s="83">
        <v>0</v>
      </c>
      <c r="BB13" s="83">
        <v>0</v>
      </c>
      <c r="BC13" s="83">
        <v>0</v>
      </c>
      <c r="BD13" s="83">
        <v>0</v>
      </c>
      <c r="BE13" s="83">
        <v>0</v>
      </c>
      <c r="BF13" s="83">
        <v>0</v>
      </c>
      <c r="BG13" s="83">
        <v>0</v>
      </c>
      <c r="BH13" s="83">
        <v>0</v>
      </c>
      <c r="BI13" s="83">
        <v>0</v>
      </c>
      <c r="BJ13" s="83">
        <v>0</v>
      </c>
    </row>
    <row r="14" spans="1:62" ht="15.75" thickBot="1" x14ac:dyDescent="0.3">
      <c r="A14" s="148"/>
      <c r="B14" s="148"/>
      <c r="C14" s="82" t="s">
        <v>176</v>
      </c>
      <c r="D14" s="82" t="s">
        <v>177</v>
      </c>
      <c r="E14" s="82" t="s">
        <v>178</v>
      </c>
      <c r="F14" s="82" t="s">
        <v>179</v>
      </c>
      <c r="G14" s="82" t="s">
        <v>180</v>
      </c>
      <c r="H14" s="82" t="s">
        <v>185</v>
      </c>
      <c r="I14" s="82" t="s">
        <v>13</v>
      </c>
      <c r="J14" s="82" t="s">
        <v>183</v>
      </c>
      <c r="K14" s="82"/>
      <c r="L14" s="83">
        <v>301</v>
      </c>
      <c r="M14" s="83">
        <v>266</v>
      </c>
      <c r="N14" s="83">
        <v>262</v>
      </c>
      <c r="O14" s="83">
        <v>274</v>
      </c>
      <c r="P14" s="83">
        <v>283</v>
      </c>
      <c r="Q14" s="83">
        <v>300</v>
      </c>
      <c r="R14" s="83">
        <v>309</v>
      </c>
      <c r="S14" s="83">
        <v>327</v>
      </c>
      <c r="T14" s="83">
        <v>344</v>
      </c>
      <c r="U14" s="83">
        <v>366</v>
      </c>
      <c r="V14" s="83">
        <v>390</v>
      </c>
      <c r="W14" s="83">
        <v>403</v>
      </c>
      <c r="X14" s="83">
        <v>424</v>
      </c>
      <c r="Y14" s="83">
        <v>450</v>
      </c>
      <c r="Z14" s="83">
        <v>476</v>
      </c>
      <c r="AA14" s="83">
        <v>472</v>
      </c>
      <c r="AB14" s="83">
        <v>478</v>
      </c>
      <c r="AC14" s="83">
        <v>484</v>
      </c>
      <c r="AD14" s="83">
        <v>496</v>
      </c>
      <c r="AE14" s="83">
        <v>515</v>
      </c>
      <c r="AF14" s="83">
        <v>536</v>
      </c>
      <c r="AG14" s="83">
        <v>542</v>
      </c>
      <c r="AH14" s="83">
        <v>560</v>
      </c>
      <c r="AI14" s="83">
        <v>559</v>
      </c>
      <c r="AJ14" s="83">
        <v>573</v>
      </c>
      <c r="AK14" s="83">
        <v>585</v>
      </c>
      <c r="AL14" s="83">
        <v>597</v>
      </c>
      <c r="AM14" s="83">
        <v>609</v>
      </c>
      <c r="AN14" s="83">
        <v>622</v>
      </c>
      <c r="AO14" s="83">
        <v>633</v>
      </c>
      <c r="AP14" s="83">
        <v>645</v>
      </c>
      <c r="AQ14" s="83">
        <v>655</v>
      </c>
      <c r="AR14" s="83">
        <v>666</v>
      </c>
      <c r="AS14" s="83">
        <v>676</v>
      </c>
      <c r="AT14" s="83">
        <v>686</v>
      </c>
      <c r="AU14" s="83">
        <v>696</v>
      </c>
      <c r="AV14" s="83">
        <v>706</v>
      </c>
      <c r="AW14" s="83">
        <v>715</v>
      </c>
      <c r="AX14" s="83">
        <v>723</v>
      </c>
      <c r="AY14" s="83">
        <v>732</v>
      </c>
      <c r="AZ14" s="83">
        <v>740</v>
      </c>
      <c r="BA14" s="83">
        <v>748</v>
      </c>
      <c r="BB14" s="83">
        <v>755</v>
      </c>
      <c r="BC14" s="83">
        <v>763</v>
      </c>
      <c r="BD14" s="83">
        <v>770</v>
      </c>
      <c r="BE14" s="83">
        <v>777</v>
      </c>
      <c r="BF14" s="83">
        <v>784</v>
      </c>
      <c r="BG14" s="83">
        <v>791</v>
      </c>
      <c r="BH14" s="83">
        <v>798</v>
      </c>
      <c r="BI14" s="83">
        <v>805</v>
      </c>
      <c r="BJ14" s="83">
        <v>812</v>
      </c>
    </row>
    <row r="15" spans="1:62" ht="15.75" thickBot="1" x14ac:dyDescent="0.3">
      <c r="A15" s="149"/>
      <c r="B15" s="149"/>
      <c r="C15" s="82" t="s">
        <v>176</v>
      </c>
      <c r="D15" s="82" t="s">
        <v>177</v>
      </c>
      <c r="E15" s="82" t="s">
        <v>178</v>
      </c>
      <c r="F15" s="82" t="s">
        <v>179</v>
      </c>
      <c r="G15" s="82" t="s">
        <v>180</v>
      </c>
      <c r="H15" s="82" t="s">
        <v>185</v>
      </c>
      <c r="I15" s="82" t="s">
        <v>184</v>
      </c>
      <c r="J15" s="82" t="s">
        <v>183</v>
      </c>
      <c r="K15" s="82"/>
      <c r="L15" s="83">
        <v>0</v>
      </c>
      <c r="M15" s="83">
        <v>0</v>
      </c>
      <c r="N15" s="83">
        <v>0</v>
      </c>
      <c r="O15" s="83">
        <v>0</v>
      </c>
      <c r="P15" s="83">
        <v>0</v>
      </c>
      <c r="Q15" s="83">
        <v>0</v>
      </c>
      <c r="R15" s="83">
        <v>0</v>
      </c>
      <c r="S15" s="83">
        <v>0</v>
      </c>
      <c r="T15" s="83">
        <v>0</v>
      </c>
      <c r="U15" s="83">
        <v>0</v>
      </c>
      <c r="V15" s="83">
        <v>0</v>
      </c>
      <c r="W15" s="83">
        <v>0</v>
      </c>
      <c r="X15" s="83">
        <v>0</v>
      </c>
      <c r="Y15" s="83">
        <v>0</v>
      </c>
      <c r="Z15" s="83">
        <v>0</v>
      </c>
      <c r="AA15" s="83">
        <v>0</v>
      </c>
      <c r="AB15" s="83">
        <v>0</v>
      </c>
      <c r="AC15" s="83">
        <v>0</v>
      </c>
      <c r="AD15" s="83">
        <v>0</v>
      </c>
      <c r="AE15" s="83">
        <v>0</v>
      </c>
      <c r="AF15" s="83">
        <v>0</v>
      </c>
      <c r="AG15" s="83">
        <v>0</v>
      </c>
      <c r="AH15" s="83">
        <v>0</v>
      </c>
      <c r="AI15" s="83">
        <v>0</v>
      </c>
      <c r="AJ15" s="83">
        <v>0</v>
      </c>
      <c r="AK15" s="83">
        <v>0</v>
      </c>
      <c r="AL15" s="83">
        <v>0</v>
      </c>
      <c r="AM15" s="83">
        <v>0</v>
      </c>
      <c r="AN15" s="83">
        <v>0</v>
      </c>
      <c r="AO15" s="83">
        <v>0</v>
      </c>
      <c r="AP15" s="83">
        <v>0</v>
      </c>
      <c r="AQ15" s="83">
        <v>0</v>
      </c>
      <c r="AR15" s="83">
        <v>0</v>
      </c>
      <c r="AS15" s="83">
        <v>0</v>
      </c>
      <c r="AT15" s="83">
        <v>0</v>
      </c>
      <c r="AU15" s="83">
        <v>0</v>
      </c>
      <c r="AV15" s="83">
        <v>0</v>
      </c>
      <c r="AW15" s="83">
        <v>0</v>
      </c>
      <c r="AX15" s="83">
        <v>0</v>
      </c>
      <c r="AY15" s="83">
        <v>0</v>
      </c>
      <c r="AZ15" s="83">
        <v>0</v>
      </c>
      <c r="BA15" s="83">
        <v>0</v>
      </c>
      <c r="BB15" s="83">
        <v>0</v>
      </c>
      <c r="BC15" s="83">
        <v>0</v>
      </c>
      <c r="BD15" s="83">
        <v>0</v>
      </c>
      <c r="BE15" s="83">
        <v>0</v>
      </c>
      <c r="BF15" s="83">
        <v>0</v>
      </c>
      <c r="BG15" s="83">
        <v>0</v>
      </c>
      <c r="BH15" s="83">
        <v>0</v>
      </c>
      <c r="BI15" s="83">
        <v>0</v>
      </c>
      <c r="BJ15" s="83">
        <v>0</v>
      </c>
    </row>
    <row r="16" spans="1:62" ht="15.75" thickBot="1" x14ac:dyDescent="0.3"/>
    <row r="17" spans="1:62" ht="16.5" thickBot="1" x14ac:dyDescent="0.3">
      <c r="A17" s="74" t="s">
        <v>194</v>
      </c>
      <c r="B17" s="74" t="s">
        <v>195</v>
      </c>
      <c r="C17" s="75">
        <v>948000000000</v>
      </c>
    </row>
    <row r="19" spans="1:62" ht="15.75" thickBot="1" x14ac:dyDescent="0.3"/>
    <row r="20" spans="1:62" ht="15.75" thickBot="1" x14ac:dyDescent="0.3">
      <c r="A20" s="76" t="s">
        <v>166</v>
      </c>
      <c r="B20" s="76" t="s">
        <v>88</v>
      </c>
      <c r="C20" s="76" t="s">
        <v>167</v>
      </c>
      <c r="D20" s="76" t="s">
        <v>168</v>
      </c>
      <c r="E20" s="76" t="s">
        <v>169</v>
      </c>
      <c r="F20" s="76" t="s">
        <v>170</v>
      </c>
      <c r="G20" s="76" t="s">
        <v>88</v>
      </c>
      <c r="H20" s="76" t="s">
        <v>171</v>
      </c>
      <c r="I20" s="76" t="s">
        <v>172</v>
      </c>
      <c r="J20" s="76" t="s">
        <v>173</v>
      </c>
      <c r="K20" s="76" t="s">
        <v>174</v>
      </c>
      <c r="L20" s="77">
        <v>2000</v>
      </c>
      <c r="M20" s="77">
        <v>2001</v>
      </c>
      <c r="N20" s="77">
        <v>2002</v>
      </c>
      <c r="O20" s="77">
        <v>2003</v>
      </c>
      <c r="P20" s="77">
        <v>2004</v>
      </c>
      <c r="Q20" s="77">
        <v>2005</v>
      </c>
      <c r="R20" s="77">
        <v>2006</v>
      </c>
      <c r="S20" s="77">
        <v>2007</v>
      </c>
      <c r="T20" s="77">
        <v>2008</v>
      </c>
      <c r="U20" s="77">
        <v>2009</v>
      </c>
      <c r="V20" s="77">
        <v>2010</v>
      </c>
      <c r="W20" s="77">
        <v>2011</v>
      </c>
      <c r="X20" s="77">
        <v>2012</v>
      </c>
      <c r="Y20" s="77">
        <v>2013</v>
      </c>
      <c r="Z20" s="77">
        <v>2014</v>
      </c>
      <c r="AA20" s="77">
        <v>2015</v>
      </c>
      <c r="AB20" s="77">
        <v>2016</v>
      </c>
      <c r="AC20" s="77">
        <v>2017</v>
      </c>
      <c r="AD20" s="77">
        <v>2018</v>
      </c>
      <c r="AE20" s="77">
        <v>2019</v>
      </c>
      <c r="AF20" s="77">
        <v>2020</v>
      </c>
      <c r="AG20" s="77">
        <v>2021</v>
      </c>
      <c r="AH20" s="77">
        <v>2022</v>
      </c>
      <c r="AI20" s="77">
        <v>2023</v>
      </c>
      <c r="AJ20" s="77">
        <v>2024</v>
      </c>
      <c r="AK20" s="77">
        <v>2025</v>
      </c>
      <c r="AL20" s="77">
        <v>2026</v>
      </c>
      <c r="AM20" s="77">
        <v>2027</v>
      </c>
      <c r="AN20" s="77">
        <v>2028</v>
      </c>
      <c r="AO20" s="77">
        <v>2029</v>
      </c>
      <c r="AP20" s="77">
        <v>2030</v>
      </c>
      <c r="AQ20" s="77">
        <v>2031</v>
      </c>
      <c r="AR20" s="77">
        <v>2032</v>
      </c>
      <c r="AS20" s="77">
        <v>2033</v>
      </c>
      <c r="AT20" s="77">
        <v>2034</v>
      </c>
      <c r="AU20" s="77">
        <v>2035</v>
      </c>
      <c r="AV20" s="77">
        <v>2036</v>
      </c>
      <c r="AW20" s="77">
        <v>2037</v>
      </c>
      <c r="AX20" s="77">
        <v>2038</v>
      </c>
      <c r="AY20" s="77">
        <v>2039</v>
      </c>
      <c r="AZ20" s="77">
        <v>2040</v>
      </c>
      <c r="BA20" s="77">
        <v>2041</v>
      </c>
      <c r="BB20" s="77">
        <v>2042</v>
      </c>
      <c r="BC20" s="77">
        <v>2043</v>
      </c>
      <c r="BD20" s="77">
        <v>2044</v>
      </c>
      <c r="BE20" s="77">
        <v>2045</v>
      </c>
      <c r="BF20" s="77">
        <v>2046</v>
      </c>
      <c r="BG20" s="77">
        <v>2047</v>
      </c>
      <c r="BH20" s="77">
        <v>2048</v>
      </c>
      <c r="BI20" s="77">
        <v>2049</v>
      </c>
      <c r="BJ20" s="77">
        <v>2050</v>
      </c>
    </row>
    <row r="21" spans="1:62" ht="15.75" thickBot="1" x14ac:dyDescent="0.3">
      <c r="A21" s="147" t="s">
        <v>143</v>
      </c>
      <c r="B21" s="147" t="s">
        <v>175</v>
      </c>
      <c r="C21" s="78" t="s">
        <v>176</v>
      </c>
      <c r="D21" s="78" t="s">
        <v>177</v>
      </c>
      <c r="E21" s="78" t="s">
        <v>178</v>
      </c>
      <c r="F21" s="78" t="s">
        <v>179</v>
      </c>
      <c r="G21" s="78" t="s">
        <v>180</v>
      </c>
      <c r="H21" s="78" t="s">
        <v>181</v>
      </c>
      <c r="I21" s="78" t="s">
        <v>182</v>
      </c>
      <c r="J21" s="78" t="s">
        <v>196</v>
      </c>
      <c r="K21" s="78"/>
      <c r="L21" s="79">
        <f>L2*$C$17</f>
        <v>0</v>
      </c>
      <c r="M21" s="79">
        <f t="shared" ref="M21:BJ26" si="0">M2*$C$17</f>
        <v>0</v>
      </c>
      <c r="N21" s="79">
        <f t="shared" si="0"/>
        <v>0</v>
      </c>
      <c r="O21" s="79">
        <f t="shared" si="0"/>
        <v>0</v>
      </c>
      <c r="P21" s="79">
        <f t="shared" si="0"/>
        <v>0</v>
      </c>
      <c r="Q21" s="79">
        <f t="shared" si="0"/>
        <v>0</v>
      </c>
      <c r="R21" s="79">
        <f t="shared" si="0"/>
        <v>0</v>
      </c>
      <c r="S21" s="79">
        <f t="shared" si="0"/>
        <v>0</v>
      </c>
      <c r="T21" s="79">
        <f t="shared" si="0"/>
        <v>0</v>
      </c>
      <c r="U21" s="79">
        <f t="shared" si="0"/>
        <v>0</v>
      </c>
      <c r="V21" s="79">
        <f t="shared" si="0"/>
        <v>0</v>
      </c>
      <c r="W21" s="79">
        <f t="shared" si="0"/>
        <v>0</v>
      </c>
      <c r="X21" s="79">
        <f t="shared" si="0"/>
        <v>0</v>
      </c>
      <c r="Y21" s="79">
        <f t="shared" si="0"/>
        <v>0</v>
      </c>
      <c r="Z21" s="79">
        <f t="shared" si="0"/>
        <v>0</v>
      </c>
      <c r="AA21" s="79">
        <f t="shared" si="0"/>
        <v>0</v>
      </c>
      <c r="AB21" s="79">
        <f t="shared" si="0"/>
        <v>0</v>
      </c>
      <c r="AC21" s="79">
        <f t="shared" si="0"/>
        <v>0</v>
      </c>
      <c r="AD21" s="79">
        <f t="shared" si="0"/>
        <v>0</v>
      </c>
      <c r="AE21" s="79">
        <f t="shared" si="0"/>
        <v>0</v>
      </c>
      <c r="AF21" s="79">
        <f t="shared" si="0"/>
        <v>0</v>
      </c>
      <c r="AG21" s="79">
        <f t="shared" si="0"/>
        <v>0</v>
      </c>
      <c r="AH21" s="79">
        <f t="shared" si="0"/>
        <v>0</v>
      </c>
      <c r="AI21" s="79">
        <f t="shared" si="0"/>
        <v>0</v>
      </c>
      <c r="AJ21" s="79">
        <f t="shared" si="0"/>
        <v>0</v>
      </c>
      <c r="AK21" s="79">
        <f t="shared" si="0"/>
        <v>0</v>
      </c>
      <c r="AL21" s="79">
        <f t="shared" si="0"/>
        <v>0</v>
      </c>
      <c r="AM21" s="79">
        <f t="shared" si="0"/>
        <v>0</v>
      </c>
      <c r="AN21" s="79">
        <f t="shared" si="0"/>
        <v>0</v>
      </c>
      <c r="AO21" s="79">
        <f t="shared" si="0"/>
        <v>0</v>
      </c>
      <c r="AP21" s="79">
        <f t="shared" si="0"/>
        <v>0</v>
      </c>
      <c r="AQ21" s="79">
        <f t="shared" si="0"/>
        <v>0</v>
      </c>
      <c r="AR21" s="79">
        <f t="shared" si="0"/>
        <v>0</v>
      </c>
      <c r="AS21" s="79">
        <f t="shared" si="0"/>
        <v>0</v>
      </c>
      <c r="AT21" s="79">
        <f t="shared" si="0"/>
        <v>0</v>
      </c>
      <c r="AU21" s="79">
        <f t="shared" si="0"/>
        <v>0</v>
      </c>
      <c r="AV21" s="79">
        <f t="shared" si="0"/>
        <v>0</v>
      </c>
      <c r="AW21" s="79">
        <f t="shared" si="0"/>
        <v>0</v>
      </c>
      <c r="AX21" s="79">
        <f t="shared" si="0"/>
        <v>0</v>
      </c>
      <c r="AY21" s="79">
        <f t="shared" si="0"/>
        <v>0</v>
      </c>
      <c r="AZ21" s="79">
        <f t="shared" si="0"/>
        <v>0</v>
      </c>
      <c r="BA21" s="79">
        <f t="shared" si="0"/>
        <v>0</v>
      </c>
      <c r="BB21" s="79">
        <f t="shared" si="0"/>
        <v>0</v>
      </c>
      <c r="BC21" s="79">
        <f t="shared" si="0"/>
        <v>0</v>
      </c>
      <c r="BD21" s="79">
        <f t="shared" si="0"/>
        <v>0</v>
      </c>
      <c r="BE21" s="79">
        <f t="shared" si="0"/>
        <v>0</v>
      </c>
      <c r="BF21" s="79">
        <f t="shared" si="0"/>
        <v>0</v>
      </c>
      <c r="BG21" s="79">
        <f t="shared" si="0"/>
        <v>0</v>
      </c>
      <c r="BH21" s="79">
        <f t="shared" si="0"/>
        <v>0</v>
      </c>
      <c r="BI21" s="79">
        <f t="shared" si="0"/>
        <v>0</v>
      </c>
      <c r="BJ21" s="79">
        <f t="shared" si="0"/>
        <v>0</v>
      </c>
    </row>
    <row r="22" spans="1:62" ht="15.75" thickBot="1" x14ac:dyDescent="0.3">
      <c r="A22" s="148"/>
      <c r="B22" s="148"/>
      <c r="C22" s="78" t="s">
        <v>176</v>
      </c>
      <c r="D22" s="78" t="s">
        <v>177</v>
      </c>
      <c r="E22" s="78" t="s">
        <v>178</v>
      </c>
      <c r="F22" s="78" t="s">
        <v>179</v>
      </c>
      <c r="G22" s="78" t="s">
        <v>180</v>
      </c>
      <c r="H22" s="78" t="s">
        <v>181</v>
      </c>
      <c r="I22" s="78" t="s">
        <v>13</v>
      </c>
      <c r="J22" s="78" t="s">
        <v>196</v>
      </c>
      <c r="K22" s="78"/>
      <c r="L22" s="79">
        <f t="shared" ref="L22:AA34" si="1">L3*$C$17</f>
        <v>0</v>
      </c>
      <c r="M22" s="79">
        <f t="shared" si="1"/>
        <v>0</v>
      </c>
      <c r="N22" s="79">
        <f t="shared" si="1"/>
        <v>0</v>
      </c>
      <c r="O22" s="79">
        <f t="shared" si="1"/>
        <v>0</v>
      </c>
      <c r="P22" s="79">
        <f t="shared" si="1"/>
        <v>0</v>
      </c>
      <c r="Q22" s="79">
        <f t="shared" si="1"/>
        <v>0</v>
      </c>
      <c r="R22" s="79">
        <f t="shared" si="1"/>
        <v>0</v>
      </c>
      <c r="S22" s="79">
        <f t="shared" si="1"/>
        <v>0</v>
      </c>
      <c r="T22" s="79">
        <f t="shared" si="1"/>
        <v>0</v>
      </c>
      <c r="U22" s="79">
        <f t="shared" si="1"/>
        <v>0</v>
      </c>
      <c r="V22" s="79">
        <f t="shared" si="1"/>
        <v>0</v>
      </c>
      <c r="W22" s="79">
        <f t="shared" si="1"/>
        <v>0</v>
      </c>
      <c r="X22" s="79">
        <f t="shared" si="1"/>
        <v>0</v>
      </c>
      <c r="Y22" s="79">
        <f t="shared" si="1"/>
        <v>0</v>
      </c>
      <c r="Z22" s="79">
        <f t="shared" si="1"/>
        <v>0</v>
      </c>
      <c r="AA22" s="79">
        <f t="shared" si="1"/>
        <v>0</v>
      </c>
      <c r="AB22" s="79">
        <f t="shared" si="0"/>
        <v>0</v>
      </c>
      <c r="AC22" s="79">
        <f t="shared" si="0"/>
        <v>0</v>
      </c>
      <c r="AD22" s="79">
        <f t="shared" si="0"/>
        <v>0</v>
      </c>
      <c r="AE22" s="79">
        <f t="shared" si="0"/>
        <v>0</v>
      </c>
      <c r="AF22" s="79">
        <f t="shared" si="0"/>
        <v>0</v>
      </c>
      <c r="AG22" s="79">
        <f t="shared" si="0"/>
        <v>0</v>
      </c>
      <c r="AH22" s="79">
        <f t="shared" si="0"/>
        <v>0</v>
      </c>
      <c r="AI22" s="79">
        <f t="shared" si="0"/>
        <v>0</v>
      </c>
      <c r="AJ22" s="79">
        <f t="shared" si="0"/>
        <v>0</v>
      </c>
      <c r="AK22" s="79">
        <f t="shared" si="0"/>
        <v>0</v>
      </c>
      <c r="AL22" s="79">
        <f t="shared" si="0"/>
        <v>0</v>
      </c>
      <c r="AM22" s="79">
        <f t="shared" si="0"/>
        <v>0</v>
      </c>
      <c r="AN22" s="79">
        <f t="shared" si="0"/>
        <v>0</v>
      </c>
      <c r="AO22" s="79">
        <f t="shared" si="0"/>
        <v>0</v>
      </c>
      <c r="AP22" s="79">
        <f t="shared" si="0"/>
        <v>0</v>
      </c>
      <c r="AQ22" s="79">
        <f t="shared" si="0"/>
        <v>0</v>
      </c>
      <c r="AR22" s="79">
        <f t="shared" si="0"/>
        <v>0</v>
      </c>
      <c r="AS22" s="79">
        <f t="shared" si="0"/>
        <v>0</v>
      </c>
      <c r="AT22" s="79">
        <f t="shared" si="0"/>
        <v>0</v>
      </c>
      <c r="AU22" s="79">
        <f t="shared" si="0"/>
        <v>0</v>
      </c>
      <c r="AV22" s="79">
        <f t="shared" si="0"/>
        <v>0</v>
      </c>
      <c r="AW22" s="79">
        <f t="shared" si="0"/>
        <v>0</v>
      </c>
      <c r="AX22" s="79">
        <f t="shared" si="0"/>
        <v>0</v>
      </c>
      <c r="AY22" s="79">
        <f t="shared" si="0"/>
        <v>0</v>
      </c>
      <c r="AZ22" s="79">
        <f t="shared" si="0"/>
        <v>0</v>
      </c>
      <c r="BA22" s="79">
        <f t="shared" si="0"/>
        <v>0</v>
      </c>
      <c r="BB22" s="79">
        <f t="shared" si="0"/>
        <v>0</v>
      </c>
      <c r="BC22" s="79">
        <f t="shared" si="0"/>
        <v>0</v>
      </c>
      <c r="BD22" s="79">
        <f t="shared" si="0"/>
        <v>0</v>
      </c>
      <c r="BE22" s="79">
        <f t="shared" si="0"/>
        <v>0</v>
      </c>
      <c r="BF22" s="79">
        <f t="shared" si="0"/>
        <v>0</v>
      </c>
      <c r="BG22" s="79">
        <f t="shared" si="0"/>
        <v>0</v>
      </c>
      <c r="BH22" s="79">
        <f t="shared" si="0"/>
        <v>0</v>
      </c>
      <c r="BI22" s="79">
        <f t="shared" si="0"/>
        <v>0</v>
      </c>
      <c r="BJ22" s="79">
        <f t="shared" si="0"/>
        <v>0</v>
      </c>
    </row>
    <row r="23" spans="1:62" ht="15.75" thickBot="1" x14ac:dyDescent="0.3">
      <c r="A23" s="148"/>
      <c r="B23" s="148"/>
      <c r="C23" s="78" t="s">
        <v>176</v>
      </c>
      <c r="D23" s="78" t="s">
        <v>177</v>
      </c>
      <c r="E23" s="78" t="s">
        <v>178</v>
      </c>
      <c r="F23" s="78" t="s">
        <v>179</v>
      </c>
      <c r="G23" s="78" t="s">
        <v>180</v>
      </c>
      <c r="H23" s="78" t="s">
        <v>181</v>
      </c>
      <c r="I23" s="78" t="s">
        <v>184</v>
      </c>
      <c r="J23" s="78" t="s">
        <v>196</v>
      </c>
      <c r="K23" s="78"/>
      <c r="L23" s="79">
        <f t="shared" si="1"/>
        <v>0</v>
      </c>
      <c r="M23" s="79">
        <f t="shared" si="0"/>
        <v>0</v>
      </c>
      <c r="N23" s="79">
        <f t="shared" si="0"/>
        <v>0</v>
      </c>
      <c r="O23" s="79">
        <f t="shared" si="0"/>
        <v>0</v>
      </c>
      <c r="P23" s="79">
        <f t="shared" si="0"/>
        <v>0</v>
      </c>
      <c r="Q23" s="79">
        <f t="shared" si="0"/>
        <v>0</v>
      </c>
      <c r="R23" s="79">
        <f t="shared" si="0"/>
        <v>0</v>
      </c>
      <c r="S23" s="79">
        <f t="shared" si="0"/>
        <v>0</v>
      </c>
      <c r="T23" s="79">
        <f t="shared" si="0"/>
        <v>0</v>
      </c>
      <c r="U23" s="79">
        <f t="shared" si="0"/>
        <v>0</v>
      </c>
      <c r="V23" s="79">
        <f t="shared" si="0"/>
        <v>0</v>
      </c>
      <c r="W23" s="79">
        <f t="shared" si="0"/>
        <v>0</v>
      </c>
      <c r="X23" s="79">
        <f t="shared" si="0"/>
        <v>0</v>
      </c>
      <c r="Y23" s="79">
        <f t="shared" si="0"/>
        <v>0</v>
      </c>
      <c r="Z23" s="79">
        <f t="shared" si="0"/>
        <v>0</v>
      </c>
      <c r="AA23" s="79">
        <f t="shared" si="0"/>
        <v>0</v>
      </c>
      <c r="AB23" s="79">
        <f t="shared" si="0"/>
        <v>0</v>
      </c>
      <c r="AC23" s="79">
        <f t="shared" si="0"/>
        <v>0</v>
      </c>
      <c r="AD23" s="79">
        <f t="shared" si="0"/>
        <v>0</v>
      </c>
      <c r="AE23" s="79">
        <f t="shared" si="0"/>
        <v>0</v>
      </c>
      <c r="AF23" s="79">
        <f t="shared" si="0"/>
        <v>0</v>
      </c>
      <c r="AG23" s="79">
        <f t="shared" si="0"/>
        <v>0</v>
      </c>
      <c r="AH23" s="79">
        <f t="shared" si="0"/>
        <v>0</v>
      </c>
      <c r="AI23" s="79">
        <f t="shared" si="0"/>
        <v>0</v>
      </c>
      <c r="AJ23" s="79">
        <f t="shared" si="0"/>
        <v>0</v>
      </c>
      <c r="AK23" s="79">
        <f t="shared" si="0"/>
        <v>0</v>
      </c>
      <c r="AL23" s="79">
        <f t="shared" si="0"/>
        <v>0</v>
      </c>
      <c r="AM23" s="79">
        <f t="shared" si="0"/>
        <v>0</v>
      </c>
      <c r="AN23" s="79">
        <f t="shared" si="0"/>
        <v>0</v>
      </c>
      <c r="AO23" s="79">
        <f t="shared" si="0"/>
        <v>0</v>
      </c>
      <c r="AP23" s="79">
        <f t="shared" si="0"/>
        <v>0</v>
      </c>
      <c r="AQ23" s="79">
        <f t="shared" si="0"/>
        <v>0</v>
      </c>
      <c r="AR23" s="79">
        <f t="shared" si="0"/>
        <v>0</v>
      </c>
      <c r="AS23" s="79">
        <f t="shared" si="0"/>
        <v>0</v>
      </c>
      <c r="AT23" s="79">
        <f t="shared" si="0"/>
        <v>0</v>
      </c>
      <c r="AU23" s="79">
        <f t="shared" si="0"/>
        <v>0</v>
      </c>
      <c r="AV23" s="79">
        <f t="shared" si="0"/>
        <v>0</v>
      </c>
      <c r="AW23" s="79">
        <f t="shared" si="0"/>
        <v>0</v>
      </c>
      <c r="AX23" s="79">
        <f t="shared" si="0"/>
        <v>0</v>
      </c>
      <c r="AY23" s="79">
        <f t="shared" si="0"/>
        <v>0</v>
      </c>
      <c r="AZ23" s="79">
        <f t="shared" si="0"/>
        <v>0</v>
      </c>
      <c r="BA23" s="79">
        <f t="shared" si="0"/>
        <v>0</v>
      </c>
      <c r="BB23" s="79">
        <f t="shared" si="0"/>
        <v>0</v>
      </c>
      <c r="BC23" s="79">
        <f t="shared" si="0"/>
        <v>0</v>
      </c>
      <c r="BD23" s="79">
        <f t="shared" si="0"/>
        <v>0</v>
      </c>
      <c r="BE23" s="79">
        <f t="shared" si="0"/>
        <v>0</v>
      </c>
      <c r="BF23" s="79">
        <f t="shared" si="0"/>
        <v>0</v>
      </c>
      <c r="BG23" s="79">
        <f t="shared" si="0"/>
        <v>0</v>
      </c>
      <c r="BH23" s="79">
        <f t="shared" si="0"/>
        <v>0</v>
      </c>
      <c r="BI23" s="79">
        <f t="shared" si="0"/>
        <v>0</v>
      </c>
      <c r="BJ23" s="79">
        <f t="shared" si="0"/>
        <v>0</v>
      </c>
    </row>
    <row r="24" spans="1:62" ht="15.75" thickBot="1" x14ac:dyDescent="0.3">
      <c r="A24" s="148"/>
      <c r="B24" s="148"/>
      <c r="C24" s="78" t="s">
        <v>176</v>
      </c>
      <c r="D24" s="78" t="s">
        <v>177</v>
      </c>
      <c r="E24" s="78" t="s">
        <v>178</v>
      </c>
      <c r="F24" s="78" t="s">
        <v>179</v>
      </c>
      <c r="G24" s="78" t="s">
        <v>180</v>
      </c>
      <c r="H24" s="78" t="s">
        <v>185</v>
      </c>
      <c r="I24" s="78" t="s">
        <v>186</v>
      </c>
      <c r="J24" s="78" t="s">
        <v>196</v>
      </c>
      <c r="K24" s="78"/>
      <c r="L24" s="79">
        <f t="shared" si="1"/>
        <v>0</v>
      </c>
      <c r="M24" s="79">
        <f t="shared" si="0"/>
        <v>0</v>
      </c>
      <c r="N24" s="79">
        <f t="shared" si="0"/>
        <v>0</v>
      </c>
      <c r="O24" s="79">
        <f t="shared" si="0"/>
        <v>0</v>
      </c>
      <c r="P24" s="79">
        <f t="shared" si="0"/>
        <v>0</v>
      </c>
      <c r="Q24" s="79">
        <f t="shared" si="0"/>
        <v>0</v>
      </c>
      <c r="R24" s="79">
        <f t="shared" si="0"/>
        <v>0</v>
      </c>
      <c r="S24" s="79">
        <f t="shared" si="0"/>
        <v>0</v>
      </c>
      <c r="T24" s="79">
        <f t="shared" si="0"/>
        <v>0</v>
      </c>
      <c r="U24" s="79">
        <f t="shared" si="0"/>
        <v>0</v>
      </c>
      <c r="V24" s="79">
        <f t="shared" si="0"/>
        <v>0</v>
      </c>
      <c r="W24" s="79">
        <f t="shared" si="0"/>
        <v>0</v>
      </c>
      <c r="X24" s="79">
        <f t="shared" si="0"/>
        <v>0</v>
      </c>
      <c r="Y24" s="79">
        <f t="shared" si="0"/>
        <v>0</v>
      </c>
      <c r="Z24" s="79">
        <f t="shared" si="0"/>
        <v>0</v>
      </c>
      <c r="AA24" s="79">
        <f t="shared" si="0"/>
        <v>0</v>
      </c>
      <c r="AB24" s="79">
        <f t="shared" si="0"/>
        <v>0</v>
      </c>
      <c r="AC24" s="79">
        <f t="shared" si="0"/>
        <v>0</v>
      </c>
      <c r="AD24" s="79">
        <f t="shared" si="0"/>
        <v>0</v>
      </c>
      <c r="AE24" s="79">
        <f t="shared" si="0"/>
        <v>0</v>
      </c>
      <c r="AF24" s="79">
        <f t="shared" si="0"/>
        <v>0</v>
      </c>
      <c r="AG24" s="79">
        <f t="shared" si="0"/>
        <v>0</v>
      </c>
      <c r="AH24" s="79">
        <f t="shared" si="0"/>
        <v>0</v>
      </c>
      <c r="AI24" s="79">
        <f t="shared" si="0"/>
        <v>0</v>
      </c>
      <c r="AJ24" s="79">
        <f t="shared" si="0"/>
        <v>0</v>
      </c>
      <c r="AK24" s="79">
        <f t="shared" si="0"/>
        <v>0</v>
      </c>
      <c r="AL24" s="79">
        <f t="shared" si="0"/>
        <v>0</v>
      </c>
      <c r="AM24" s="79">
        <f t="shared" si="0"/>
        <v>0</v>
      </c>
      <c r="AN24" s="79">
        <f t="shared" si="0"/>
        <v>0</v>
      </c>
      <c r="AO24" s="79">
        <f t="shared" si="0"/>
        <v>0</v>
      </c>
      <c r="AP24" s="79">
        <f t="shared" si="0"/>
        <v>0</v>
      </c>
      <c r="AQ24" s="79">
        <f t="shared" si="0"/>
        <v>0</v>
      </c>
      <c r="AR24" s="79">
        <f t="shared" si="0"/>
        <v>0</v>
      </c>
      <c r="AS24" s="79">
        <f t="shared" si="0"/>
        <v>0</v>
      </c>
      <c r="AT24" s="79">
        <f t="shared" si="0"/>
        <v>0</v>
      </c>
      <c r="AU24" s="79">
        <f t="shared" si="0"/>
        <v>0</v>
      </c>
      <c r="AV24" s="79">
        <f t="shared" si="0"/>
        <v>0</v>
      </c>
      <c r="AW24" s="79">
        <f t="shared" si="0"/>
        <v>0</v>
      </c>
      <c r="AX24" s="79">
        <f t="shared" si="0"/>
        <v>0</v>
      </c>
      <c r="AY24" s="79">
        <f t="shared" si="0"/>
        <v>0</v>
      </c>
      <c r="AZ24" s="79">
        <f t="shared" si="0"/>
        <v>0</v>
      </c>
      <c r="BA24" s="79">
        <f t="shared" si="0"/>
        <v>0</v>
      </c>
      <c r="BB24" s="79">
        <f t="shared" si="0"/>
        <v>0</v>
      </c>
      <c r="BC24" s="79">
        <f t="shared" si="0"/>
        <v>0</v>
      </c>
      <c r="BD24" s="79">
        <f t="shared" si="0"/>
        <v>0</v>
      </c>
      <c r="BE24" s="79">
        <f t="shared" si="0"/>
        <v>0</v>
      </c>
      <c r="BF24" s="79">
        <f t="shared" si="0"/>
        <v>0</v>
      </c>
      <c r="BG24" s="79">
        <f t="shared" si="0"/>
        <v>0</v>
      </c>
      <c r="BH24" s="79">
        <f t="shared" si="0"/>
        <v>0</v>
      </c>
      <c r="BI24" s="79">
        <f t="shared" si="0"/>
        <v>0</v>
      </c>
      <c r="BJ24" s="79">
        <f t="shared" si="0"/>
        <v>0</v>
      </c>
    </row>
    <row r="25" spans="1:62" ht="15.75" thickBot="1" x14ac:dyDescent="0.3">
      <c r="A25" s="148"/>
      <c r="B25" s="148"/>
      <c r="C25" s="78" t="s">
        <v>176</v>
      </c>
      <c r="D25" s="78" t="s">
        <v>177</v>
      </c>
      <c r="E25" s="78" t="s">
        <v>178</v>
      </c>
      <c r="F25" s="78" t="s">
        <v>179</v>
      </c>
      <c r="G25" s="78" t="s">
        <v>180</v>
      </c>
      <c r="H25" s="78" t="s">
        <v>185</v>
      </c>
      <c r="I25" s="78" t="s">
        <v>187</v>
      </c>
      <c r="J25" s="78" t="s">
        <v>196</v>
      </c>
      <c r="K25" s="78"/>
      <c r="L25" s="79">
        <f t="shared" si="1"/>
        <v>6162000000000</v>
      </c>
      <c r="M25" s="79">
        <f t="shared" si="0"/>
        <v>5782800000000</v>
      </c>
      <c r="N25" s="79">
        <f t="shared" si="0"/>
        <v>6162000000000</v>
      </c>
      <c r="O25" s="79">
        <f t="shared" si="0"/>
        <v>6825600000000</v>
      </c>
      <c r="P25" s="79">
        <f t="shared" si="0"/>
        <v>7204800000000</v>
      </c>
      <c r="Q25" s="79">
        <f t="shared" si="0"/>
        <v>7584000000000</v>
      </c>
      <c r="R25" s="79">
        <f t="shared" si="0"/>
        <v>8247599999999.999</v>
      </c>
      <c r="S25" s="79">
        <f t="shared" si="0"/>
        <v>8721599999999.999</v>
      </c>
      <c r="T25" s="79">
        <f t="shared" si="0"/>
        <v>9100800000000</v>
      </c>
      <c r="U25" s="79">
        <f t="shared" si="0"/>
        <v>9480000000000</v>
      </c>
      <c r="V25" s="79">
        <f t="shared" si="0"/>
        <v>10143600000000</v>
      </c>
      <c r="W25" s="79">
        <f t="shared" si="0"/>
        <v>11091600000000</v>
      </c>
      <c r="X25" s="79">
        <f t="shared" si="0"/>
        <v>11755200000000</v>
      </c>
      <c r="Y25" s="79">
        <f t="shared" si="0"/>
        <v>12703200000000</v>
      </c>
      <c r="Z25" s="79">
        <f t="shared" si="0"/>
        <v>12324000000000</v>
      </c>
      <c r="AA25" s="79">
        <f t="shared" si="0"/>
        <v>12324000000000</v>
      </c>
      <c r="AB25" s="79">
        <f t="shared" si="0"/>
        <v>14125200000000</v>
      </c>
      <c r="AC25" s="79">
        <f t="shared" si="0"/>
        <v>15073200000000</v>
      </c>
      <c r="AD25" s="79">
        <f t="shared" si="0"/>
        <v>16021199999999.998</v>
      </c>
      <c r="AE25" s="79">
        <f t="shared" si="0"/>
        <v>16210800000000.002</v>
      </c>
      <c r="AF25" s="79">
        <f t="shared" si="0"/>
        <v>17632800000000</v>
      </c>
      <c r="AG25" s="79">
        <f t="shared" si="0"/>
        <v>18106800000000</v>
      </c>
      <c r="AH25" s="79">
        <f t="shared" si="0"/>
        <v>18391200000000</v>
      </c>
      <c r="AI25" s="79">
        <f t="shared" si="0"/>
        <v>18960000000000</v>
      </c>
      <c r="AJ25" s="79">
        <f t="shared" si="0"/>
        <v>19244400000000</v>
      </c>
      <c r="AK25" s="79">
        <f t="shared" si="0"/>
        <v>19718400000000</v>
      </c>
      <c r="AL25" s="79">
        <f t="shared" si="0"/>
        <v>20192400000000</v>
      </c>
      <c r="AM25" s="79">
        <f t="shared" si="0"/>
        <v>20666400000000</v>
      </c>
      <c r="AN25" s="79">
        <f t="shared" si="0"/>
        <v>21140400000000</v>
      </c>
      <c r="AO25" s="79">
        <f t="shared" si="0"/>
        <v>21519600000000</v>
      </c>
      <c r="AP25" s="79">
        <f t="shared" si="0"/>
        <v>21993600000000</v>
      </c>
      <c r="AQ25" s="79">
        <f t="shared" si="0"/>
        <v>22372800000000</v>
      </c>
      <c r="AR25" s="79">
        <f t="shared" si="0"/>
        <v>22752000000000</v>
      </c>
      <c r="AS25" s="79">
        <f t="shared" si="0"/>
        <v>23131200000000</v>
      </c>
      <c r="AT25" s="79">
        <f t="shared" si="0"/>
        <v>23510400000000</v>
      </c>
      <c r="AU25" s="79">
        <f t="shared" si="0"/>
        <v>23794800000000</v>
      </c>
      <c r="AV25" s="79">
        <f t="shared" si="0"/>
        <v>24174000000000</v>
      </c>
      <c r="AW25" s="79">
        <f t="shared" si="0"/>
        <v>24458400000000</v>
      </c>
      <c r="AX25" s="79">
        <f t="shared" si="0"/>
        <v>24742800000000</v>
      </c>
      <c r="AY25" s="79">
        <f t="shared" si="0"/>
        <v>24932400000000</v>
      </c>
      <c r="AZ25" s="79">
        <f t="shared" si="0"/>
        <v>25216800000000</v>
      </c>
      <c r="BA25" s="79">
        <f t="shared" si="0"/>
        <v>25406400000000</v>
      </c>
      <c r="BB25" s="79">
        <f t="shared" si="0"/>
        <v>25596000000000</v>
      </c>
      <c r="BC25" s="79">
        <f t="shared" si="0"/>
        <v>25785600000000</v>
      </c>
      <c r="BD25" s="79">
        <f t="shared" si="0"/>
        <v>25880400000000</v>
      </c>
      <c r="BE25" s="79">
        <f t="shared" si="0"/>
        <v>25975200000000</v>
      </c>
      <c r="BF25" s="79">
        <f t="shared" si="0"/>
        <v>26070000000000</v>
      </c>
      <c r="BG25" s="79">
        <f t="shared" si="0"/>
        <v>26070000000000</v>
      </c>
      <c r="BH25" s="79">
        <f t="shared" si="0"/>
        <v>26070000000000</v>
      </c>
      <c r="BI25" s="79">
        <f t="shared" si="0"/>
        <v>26070000000000</v>
      </c>
      <c r="BJ25" s="79">
        <f t="shared" si="0"/>
        <v>25975200000000</v>
      </c>
    </row>
    <row r="26" spans="1:62" ht="15.75" thickBot="1" x14ac:dyDescent="0.3">
      <c r="A26" s="148"/>
      <c r="B26" s="148"/>
      <c r="C26" s="78" t="s">
        <v>176</v>
      </c>
      <c r="D26" s="78" t="s">
        <v>177</v>
      </c>
      <c r="E26" s="78" t="s">
        <v>178</v>
      </c>
      <c r="F26" s="78" t="s">
        <v>179</v>
      </c>
      <c r="G26" s="78" t="s">
        <v>180</v>
      </c>
      <c r="H26" s="78" t="s">
        <v>185</v>
      </c>
      <c r="I26" s="78" t="s">
        <v>188</v>
      </c>
      <c r="J26" s="78" t="s">
        <v>196</v>
      </c>
      <c r="K26" s="78"/>
      <c r="L26" s="79">
        <f t="shared" si="1"/>
        <v>252168000000000</v>
      </c>
      <c r="M26" s="79">
        <f t="shared" si="0"/>
        <v>253116000000000</v>
      </c>
      <c r="N26" s="79">
        <f t="shared" si="0"/>
        <v>244584000000000</v>
      </c>
      <c r="O26" s="79">
        <f t="shared" si="0"/>
        <v>227520000000000</v>
      </c>
      <c r="P26" s="79">
        <f t="shared" si="0"/>
        <v>232260000000000</v>
      </c>
      <c r="Q26" s="79">
        <f t="shared" si="0"/>
        <v>227520000000000</v>
      </c>
      <c r="R26" s="79">
        <f t="shared" si="0"/>
        <v>227520000000000</v>
      </c>
      <c r="S26" s="79">
        <f t="shared" si="0"/>
        <v>234156000000000</v>
      </c>
      <c r="T26" s="79">
        <f t="shared" si="0"/>
        <v>239844000000000</v>
      </c>
      <c r="U26" s="79">
        <f t="shared" si="0"/>
        <v>242688000000000</v>
      </c>
      <c r="V26" s="79">
        <f t="shared" si="0"/>
        <v>250272000000000</v>
      </c>
      <c r="W26" s="79">
        <f t="shared" si="0"/>
        <v>253116000000000</v>
      </c>
      <c r="X26" s="79">
        <f t="shared" si="0"/>
        <v>254064000000000</v>
      </c>
      <c r="Y26" s="79">
        <f t="shared" si="0"/>
        <v>258804000000000</v>
      </c>
      <c r="Z26" s="79">
        <f t="shared" si="0"/>
        <v>259752000000000</v>
      </c>
      <c r="AA26" s="79">
        <f t="shared" si="0"/>
        <v>259752000000000</v>
      </c>
      <c r="AB26" s="79">
        <f t="shared" si="0"/>
        <v>260700000000000</v>
      </c>
      <c r="AC26" s="79">
        <f t="shared" si="0"/>
        <v>262596000000000</v>
      </c>
      <c r="AD26" s="79">
        <f t="shared" si="0"/>
        <v>259752000000000</v>
      </c>
      <c r="AE26" s="79">
        <f t="shared" si="0"/>
        <v>257856000000000</v>
      </c>
      <c r="AF26" s="79">
        <f t="shared" si="0"/>
        <v>267336000000000</v>
      </c>
      <c r="AG26" s="79">
        <f t="shared" ref="M26:BJ31" si="2">AG7*$C$17</f>
        <v>258804000000000</v>
      </c>
      <c r="AH26" s="79">
        <f t="shared" si="2"/>
        <v>256908000000000</v>
      </c>
      <c r="AI26" s="79">
        <f t="shared" si="2"/>
        <v>268284000000000</v>
      </c>
      <c r="AJ26" s="79">
        <f t="shared" si="2"/>
        <v>270180000000000</v>
      </c>
      <c r="AK26" s="79">
        <f t="shared" si="2"/>
        <v>270180000000000</v>
      </c>
      <c r="AL26" s="79">
        <f t="shared" si="2"/>
        <v>270180000000000</v>
      </c>
      <c r="AM26" s="79">
        <f t="shared" si="2"/>
        <v>269232000000000</v>
      </c>
      <c r="AN26" s="79">
        <f t="shared" si="2"/>
        <v>268284000000000</v>
      </c>
      <c r="AO26" s="79">
        <f t="shared" si="2"/>
        <v>267336000000000</v>
      </c>
      <c r="AP26" s="79">
        <f t="shared" si="2"/>
        <v>266388000000000</v>
      </c>
      <c r="AQ26" s="79">
        <f t="shared" si="2"/>
        <v>265440000000000</v>
      </c>
      <c r="AR26" s="79">
        <f t="shared" si="2"/>
        <v>264492000000000</v>
      </c>
      <c r="AS26" s="79">
        <f t="shared" si="2"/>
        <v>262596000000000</v>
      </c>
      <c r="AT26" s="79">
        <f t="shared" si="2"/>
        <v>261648000000000</v>
      </c>
      <c r="AU26" s="79">
        <f t="shared" si="2"/>
        <v>260700000000000</v>
      </c>
      <c r="AV26" s="79">
        <f t="shared" si="2"/>
        <v>258804000000000</v>
      </c>
      <c r="AW26" s="79">
        <f t="shared" si="2"/>
        <v>256908000000000</v>
      </c>
      <c r="AX26" s="79">
        <f t="shared" si="2"/>
        <v>255012000000000</v>
      </c>
      <c r="AY26" s="79">
        <f t="shared" si="2"/>
        <v>253116000000000</v>
      </c>
      <c r="AZ26" s="79">
        <f t="shared" si="2"/>
        <v>251220000000000</v>
      </c>
      <c r="BA26" s="79">
        <f t="shared" si="2"/>
        <v>249324000000000</v>
      </c>
      <c r="BB26" s="79">
        <f t="shared" si="2"/>
        <v>246480000000000</v>
      </c>
      <c r="BC26" s="79">
        <f t="shared" si="2"/>
        <v>244584000000000</v>
      </c>
      <c r="BD26" s="79">
        <f t="shared" si="2"/>
        <v>241740000000000</v>
      </c>
      <c r="BE26" s="79">
        <f t="shared" si="2"/>
        <v>238896000000000</v>
      </c>
      <c r="BF26" s="79">
        <f t="shared" si="2"/>
        <v>236052000000000</v>
      </c>
      <c r="BG26" s="79">
        <f t="shared" si="2"/>
        <v>233208000000000</v>
      </c>
      <c r="BH26" s="79">
        <f t="shared" si="2"/>
        <v>229416000000000</v>
      </c>
      <c r="BI26" s="79">
        <f t="shared" si="2"/>
        <v>225624000000000</v>
      </c>
      <c r="BJ26" s="79">
        <f t="shared" si="2"/>
        <v>221832000000000</v>
      </c>
    </row>
    <row r="27" spans="1:62" ht="15.75" thickBot="1" x14ac:dyDescent="0.3">
      <c r="A27" s="148"/>
      <c r="B27" s="148"/>
      <c r="C27" s="78" t="s">
        <v>176</v>
      </c>
      <c r="D27" s="78" t="s">
        <v>177</v>
      </c>
      <c r="E27" s="78" t="s">
        <v>178</v>
      </c>
      <c r="F27" s="78" t="s">
        <v>179</v>
      </c>
      <c r="G27" s="78" t="s">
        <v>180</v>
      </c>
      <c r="H27" s="78" t="s">
        <v>185</v>
      </c>
      <c r="I27" s="78" t="s">
        <v>189</v>
      </c>
      <c r="J27" s="78" t="s">
        <v>196</v>
      </c>
      <c r="K27" s="78"/>
      <c r="L27" s="79">
        <f t="shared" si="1"/>
        <v>0</v>
      </c>
      <c r="M27" s="79">
        <f t="shared" si="2"/>
        <v>0</v>
      </c>
      <c r="N27" s="79">
        <f t="shared" si="2"/>
        <v>0</v>
      </c>
      <c r="O27" s="79">
        <f t="shared" si="2"/>
        <v>0</v>
      </c>
      <c r="P27" s="79">
        <f t="shared" si="2"/>
        <v>0</v>
      </c>
      <c r="Q27" s="79">
        <f t="shared" si="2"/>
        <v>0</v>
      </c>
      <c r="R27" s="79">
        <f t="shared" si="2"/>
        <v>0</v>
      </c>
      <c r="S27" s="79">
        <f t="shared" si="2"/>
        <v>0</v>
      </c>
      <c r="T27" s="79">
        <f t="shared" si="2"/>
        <v>0</v>
      </c>
      <c r="U27" s="79">
        <f t="shared" si="2"/>
        <v>0</v>
      </c>
      <c r="V27" s="79">
        <f t="shared" si="2"/>
        <v>0</v>
      </c>
      <c r="W27" s="79">
        <f t="shared" si="2"/>
        <v>0</v>
      </c>
      <c r="X27" s="79">
        <f t="shared" si="2"/>
        <v>0</v>
      </c>
      <c r="Y27" s="79">
        <f t="shared" si="2"/>
        <v>0</v>
      </c>
      <c r="Z27" s="79">
        <f t="shared" si="2"/>
        <v>0</v>
      </c>
      <c r="AA27" s="79">
        <f t="shared" si="2"/>
        <v>0</v>
      </c>
      <c r="AB27" s="79">
        <f t="shared" si="2"/>
        <v>0</v>
      </c>
      <c r="AC27" s="79">
        <f t="shared" si="2"/>
        <v>0</v>
      </c>
      <c r="AD27" s="79">
        <f t="shared" si="2"/>
        <v>0</v>
      </c>
      <c r="AE27" s="79">
        <f t="shared" si="2"/>
        <v>0</v>
      </c>
      <c r="AF27" s="79">
        <f t="shared" si="2"/>
        <v>0</v>
      </c>
      <c r="AG27" s="79">
        <f t="shared" si="2"/>
        <v>0</v>
      </c>
      <c r="AH27" s="79">
        <f t="shared" si="2"/>
        <v>0</v>
      </c>
      <c r="AI27" s="79">
        <f t="shared" si="2"/>
        <v>0</v>
      </c>
      <c r="AJ27" s="79">
        <f t="shared" si="2"/>
        <v>0</v>
      </c>
      <c r="AK27" s="79">
        <f t="shared" si="2"/>
        <v>0</v>
      </c>
      <c r="AL27" s="79">
        <f t="shared" si="2"/>
        <v>0</v>
      </c>
      <c r="AM27" s="79">
        <f t="shared" si="2"/>
        <v>0</v>
      </c>
      <c r="AN27" s="79">
        <f t="shared" si="2"/>
        <v>0</v>
      </c>
      <c r="AO27" s="79">
        <f t="shared" si="2"/>
        <v>0</v>
      </c>
      <c r="AP27" s="79">
        <f t="shared" si="2"/>
        <v>0</v>
      </c>
      <c r="AQ27" s="79">
        <f t="shared" si="2"/>
        <v>0</v>
      </c>
      <c r="AR27" s="79">
        <f t="shared" si="2"/>
        <v>0</v>
      </c>
      <c r="AS27" s="79">
        <f t="shared" si="2"/>
        <v>0</v>
      </c>
      <c r="AT27" s="79">
        <f t="shared" si="2"/>
        <v>0</v>
      </c>
      <c r="AU27" s="79">
        <f t="shared" si="2"/>
        <v>0</v>
      </c>
      <c r="AV27" s="79">
        <f t="shared" si="2"/>
        <v>0</v>
      </c>
      <c r="AW27" s="79">
        <f t="shared" si="2"/>
        <v>0</v>
      </c>
      <c r="AX27" s="79">
        <f t="shared" si="2"/>
        <v>0</v>
      </c>
      <c r="AY27" s="79">
        <f t="shared" si="2"/>
        <v>0</v>
      </c>
      <c r="AZ27" s="79">
        <f t="shared" si="2"/>
        <v>0</v>
      </c>
      <c r="BA27" s="79">
        <f t="shared" si="2"/>
        <v>0</v>
      </c>
      <c r="BB27" s="79">
        <f t="shared" si="2"/>
        <v>0</v>
      </c>
      <c r="BC27" s="79">
        <f t="shared" si="2"/>
        <v>0</v>
      </c>
      <c r="BD27" s="79">
        <f t="shared" si="2"/>
        <v>0</v>
      </c>
      <c r="BE27" s="79">
        <f t="shared" si="2"/>
        <v>0</v>
      </c>
      <c r="BF27" s="79">
        <f t="shared" si="2"/>
        <v>0</v>
      </c>
      <c r="BG27" s="79">
        <f t="shared" si="2"/>
        <v>0</v>
      </c>
      <c r="BH27" s="79">
        <f t="shared" si="2"/>
        <v>0</v>
      </c>
      <c r="BI27" s="79">
        <f t="shared" si="2"/>
        <v>0</v>
      </c>
      <c r="BJ27" s="79">
        <f t="shared" si="2"/>
        <v>0</v>
      </c>
    </row>
    <row r="28" spans="1:62" ht="15.75" thickBot="1" x14ac:dyDescent="0.3">
      <c r="A28" s="148"/>
      <c r="B28" s="148"/>
      <c r="C28" s="78" t="s">
        <v>176</v>
      </c>
      <c r="D28" s="78" t="s">
        <v>177</v>
      </c>
      <c r="E28" s="78" t="s">
        <v>178</v>
      </c>
      <c r="F28" s="78" t="s">
        <v>179</v>
      </c>
      <c r="G28" s="78" t="s">
        <v>180</v>
      </c>
      <c r="H28" s="78" t="s">
        <v>185</v>
      </c>
      <c r="I28" s="78" t="s">
        <v>190</v>
      </c>
      <c r="J28" s="78" t="s">
        <v>196</v>
      </c>
      <c r="K28" s="78"/>
      <c r="L28" s="79">
        <f t="shared" si="1"/>
        <v>0</v>
      </c>
      <c r="M28" s="79">
        <f t="shared" si="2"/>
        <v>0</v>
      </c>
      <c r="N28" s="79">
        <f t="shared" si="2"/>
        <v>0</v>
      </c>
      <c r="O28" s="79">
        <f t="shared" si="2"/>
        <v>0</v>
      </c>
      <c r="P28" s="79">
        <f t="shared" si="2"/>
        <v>0</v>
      </c>
      <c r="Q28" s="79">
        <f t="shared" si="2"/>
        <v>0</v>
      </c>
      <c r="R28" s="79">
        <f t="shared" si="2"/>
        <v>0</v>
      </c>
      <c r="S28" s="79">
        <f t="shared" si="2"/>
        <v>0</v>
      </c>
      <c r="T28" s="79">
        <f t="shared" si="2"/>
        <v>0</v>
      </c>
      <c r="U28" s="79">
        <f t="shared" si="2"/>
        <v>0</v>
      </c>
      <c r="V28" s="79">
        <f t="shared" si="2"/>
        <v>0</v>
      </c>
      <c r="W28" s="79">
        <f t="shared" si="2"/>
        <v>0</v>
      </c>
      <c r="X28" s="79">
        <f t="shared" si="2"/>
        <v>0</v>
      </c>
      <c r="Y28" s="79">
        <f t="shared" si="2"/>
        <v>0</v>
      </c>
      <c r="Z28" s="79">
        <f t="shared" si="2"/>
        <v>0</v>
      </c>
      <c r="AA28" s="79">
        <f t="shared" si="2"/>
        <v>0</v>
      </c>
      <c r="AB28" s="79">
        <f t="shared" si="2"/>
        <v>0</v>
      </c>
      <c r="AC28" s="79">
        <f t="shared" si="2"/>
        <v>0</v>
      </c>
      <c r="AD28" s="79">
        <f t="shared" si="2"/>
        <v>0</v>
      </c>
      <c r="AE28" s="79">
        <f t="shared" si="2"/>
        <v>0</v>
      </c>
      <c r="AF28" s="79">
        <f t="shared" si="2"/>
        <v>0</v>
      </c>
      <c r="AG28" s="79">
        <f t="shared" si="2"/>
        <v>0</v>
      </c>
      <c r="AH28" s="79">
        <f t="shared" si="2"/>
        <v>0</v>
      </c>
      <c r="AI28" s="79">
        <f t="shared" si="2"/>
        <v>0</v>
      </c>
      <c r="AJ28" s="79">
        <f t="shared" si="2"/>
        <v>0</v>
      </c>
      <c r="AK28" s="79">
        <f t="shared" si="2"/>
        <v>0</v>
      </c>
      <c r="AL28" s="79">
        <f t="shared" si="2"/>
        <v>0</v>
      </c>
      <c r="AM28" s="79">
        <f t="shared" si="2"/>
        <v>0</v>
      </c>
      <c r="AN28" s="79">
        <f t="shared" si="2"/>
        <v>0</v>
      </c>
      <c r="AO28" s="79">
        <f t="shared" si="2"/>
        <v>0</v>
      </c>
      <c r="AP28" s="79">
        <f t="shared" si="2"/>
        <v>0</v>
      </c>
      <c r="AQ28" s="79">
        <f t="shared" si="2"/>
        <v>0</v>
      </c>
      <c r="AR28" s="79">
        <f t="shared" si="2"/>
        <v>0</v>
      </c>
      <c r="AS28" s="79">
        <f t="shared" si="2"/>
        <v>0</v>
      </c>
      <c r="AT28" s="79">
        <f t="shared" si="2"/>
        <v>0</v>
      </c>
      <c r="AU28" s="79">
        <f t="shared" si="2"/>
        <v>0</v>
      </c>
      <c r="AV28" s="79">
        <f t="shared" si="2"/>
        <v>0</v>
      </c>
      <c r="AW28" s="79">
        <f t="shared" si="2"/>
        <v>0</v>
      </c>
      <c r="AX28" s="79">
        <f t="shared" si="2"/>
        <v>0</v>
      </c>
      <c r="AY28" s="79">
        <f t="shared" si="2"/>
        <v>0</v>
      </c>
      <c r="AZ28" s="79">
        <f t="shared" si="2"/>
        <v>0</v>
      </c>
      <c r="BA28" s="79">
        <f t="shared" si="2"/>
        <v>0</v>
      </c>
      <c r="BB28" s="79">
        <f t="shared" si="2"/>
        <v>0</v>
      </c>
      <c r="BC28" s="79">
        <f t="shared" si="2"/>
        <v>0</v>
      </c>
      <c r="BD28" s="79">
        <f t="shared" si="2"/>
        <v>0</v>
      </c>
      <c r="BE28" s="79">
        <f t="shared" si="2"/>
        <v>0</v>
      </c>
      <c r="BF28" s="79">
        <f t="shared" si="2"/>
        <v>0</v>
      </c>
      <c r="BG28" s="79">
        <f t="shared" si="2"/>
        <v>0</v>
      </c>
      <c r="BH28" s="79">
        <f t="shared" si="2"/>
        <v>0</v>
      </c>
      <c r="BI28" s="79">
        <f t="shared" si="2"/>
        <v>0</v>
      </c>
      <c r="BJ28" s="79">
        <f t="shared" si="2"/>
        <v>0</v>
      </c>
    </row>
    <row r="29" spans="1:62" ht="15.75" thickBot="1" x14ac:dyDescent="0.3">
      <c r="A29" s="148"/>
      <c r="B29" s="148"/>
      <c r="C29" s="78" t="s">
        <v>176</v>
      </c>
      <c r="D29" s="78" t="s">
        <v>177</v>
      </c>
      <c r="E29" s="78" t="s">
        <v>178</v>
      </c>
      <c r="F29" s="78" t="s">
        <v>179</v>
      </c>
      <c r="G29" s="78" t="s">
        <v>180</v>
      </c>
      <c r="H29" s="78" t="s">
        <v>185</v>
      </c>
      <c r="I29" s="78" t="s">
        <v>191</v>
      </c>
      <c r="J29" s="78" t="s">
        <v>196</v>
      </c>
      <c r="K29" s="78"/>
      <c r="L29" s="79">
        <f t="shared" si="1"/>
        <v>0</v>
      </c>
      <c r="M29" s="79">
        <f t="shared" si="2"/>
        <v>0</v>
      </c>
      <c r="N29" s="79">
        <f t="shared" si="2"/>
        <v>0</v>
      </c>
      <c r="O29" s="79">
        <f t="shared" si="2"/>
        <v>0</v>
      </c>
      <c r="P29" s="79">
        <f t="shared" si="2"/>
        <v>0</v>
      </c>
      <c r="Q29" s="79">
        <f t="shared" si="2"/>
        <v>0</v>
      </c>
      <c r="R29" s="79">
        <f t="shared" si="2"/>
        <v>0</v>
      </c>
      <c r="S29" s="79">
        <f t="shared" si="2"/>
        <v>0</v>
      </c>
      <c r="T29" s="79">
        <f t="shared" si="2"/>
        <v>0</v>
      </c>
      <c r="U29" s="79">
        <f t="shared" si="2"/>
        <v>0</v>
      </c>
      <c r="V29" s="79">
        <f t="shared" si="2"/>
        <v>0</v>
      </c>
      <c r="W29" s="79">
        <f t="shared" si="2"/>
        <v>0</v>
      </c>
      <c r="X29" s="79">
        <f t="shared" si="2"/>
        <v>0</v>
      </c>
      <c r="Y29" s="79">
        <f t="shared" si="2"/>
        <v>0</v>
      </c>
      <c r="Z29" s="79">
        <f t="shared" si="2"/>
        <v>0</v>
      </c>
      <c r="AA29" s="79">
        <f t="shared" si="2"/>
        <v>0</v>
      </c>
      <c r="AB29" s="79">
        <f t="shared" si="2"/>
        <v>0</v>
      </c>
      <c r="AC29" s="79">
        <f t="shared" si="2"/>
        <v>0</v>
      </c>
      <c r="AD29" s="79">
        <f t="shared" si="2"/>
        <v>0</v>
      </c>
      <c r="AE29" s="79">
        <f t="shared" si="2"/>
        <v>0</v>
      </c>
      <c r="AF29" s="79">
        <f t="shared" si="2"/>
        <v>0</v>
      </c>
      <c r="AG29" s="79">
        <f t="shared" si="2"/>
        <v>0</v>
      </c>
      <c r="AH29" s="79">
        <f t="shared" si="2"/>
        <v>0</v>
      </c>
      <c r="AI29" s="79">
        <f t="shared" si="2"/>
        <v>0</v>
      </c>
      <c r="AJ29" s="79">
        <f t="shared" si="2"/>
        <v>0</v>
      </c>
      <c r="AK29" s="79">
        <f t="shared" si="2"/>
        <v>0</v>
      </c>
      <c r="AL29" s="79">
        <f t="shared" si="2"/>
        <v>0</v>
      </c>
      <c r="AM29" s="79">
        <f t="shared" si="2"/>
        <v>0</v>
      </c>
      <c r="AN29" s="79">
        <f t="shared" si="2"/>
        <v>0</v>
      </c>
      <c r="AO29" s="79">
        <f t="shared" si="2"/>
        <v>0</v>
      </c>
      <c r="AP29" s="79">
        <f t="shared" si="2"/>
        <v>0</v>
      </c>
      <c r="AQ29" s="79">
        <f t="shared" si="2"/>
        <v>0</v>
      </c>
      <c r="AR29" s="79">
        <f t="shared" si="2"/>
        <v>0</v>
      </c>
      <c r="AS29" s="79">
        <f t="shared" si="2"/>
        <v>0</v>
      </c>
      <c r="AT29" s="79">
        <f t="shared" si="2"/>
        <v>0</v>
      </c>
      <c r="AU29" s="79">
        <f t="shared" si="2"/>
        <v>0</v>
      </c>
      <c r="AV29" s="79">
        <f t="shared" si="2"/>
        <v>0</v>
      </c>
      <c r="AW29" s="79">
        <f t="shared" si="2"/>
        <v>0</v>
      </c>
      <c r="AX29" s="79">
        <f t="shared" si="2"/>
        <v>0</v>
      </c>
      <c r="AY29" s="79">
        <f t="shared" si="2"/>
        <v>0</v>
      </c>
      <c r="AZ29" s="79">
        <f t="shared" si="2"/>
        <v>0</v>
      </c>
      <c r="BA29" s="79">
        <f t="shared" si="2"/>
        <v>0</v>
      </c>
      <c r="BB29" s="79">
        <f t="shared" si="2"/>
        <v>0</v>
      </c>
      <c r="BC29" s="79">
        <f t="shared" si="2"/>
        <v>0</v>
      </c>
      <c r="BD29" s="79">
        <f t="shared" si="2"/>
        <v>0</v>
      </c>
      <c r="BE29" s="79">
        <f t="shared" si="2"/>
        <v>0</v>
      </c>
      <c r="BF29" s="79">
        <f t="shared" si="2"/>
        <v>0</v>
      </c>
      <c r="BG29" s="79">
        <f t="shared" si="2"/>
        <v>0</v>
      </c>
      <c r="BH29" s="79">
        <f t="shared" si="2"/>
        <v>0</v>
      </c>
      <c r="BI29" s="79">
        <f t="shared" si="2"/>
        <v>0</v>
      </c>
      <c r="BJ29" s="79">
        <f t="shared" si="2"/>
        <v>0</v>
      </c>
    </row>
    <row r="30" spans="1:62" ht="15.75" thickBot="1" x14ac:dyDescent="0.3">
      <c r="A30" s="148"/>
      <c r="B30" s="148"/>
      <c r="C30" s="78" t="s">
        <v>176</v>
      </c>
      <c r="D30" s="78" t="s">
        <v>177</v>
      </c>
      <c r="E30" s="78" t="s">
        <v>178</v>
      </c>
      <c r="F30" s="78" t="s">
        <v>179</v>
      </c>
      <c r="G30" s="78" t="s">
        <v>180</v>
      </c>
      <c r="H30" s="78" t="s">
        <v>185</v>
      </c>
      <c r="I30" s="78" t="s">
        <v>192</v>
      </c>
      <c r="J30" s="78" t="s">
        <v>196</v>
      </c>
      <c r="K30" s="78"/>
      <c r="L30" s="79">
        <f t="shared" si="1"/>
        <v>276816000000000</v>
      </c>
      <c r="M30" s="79">
        <f t="shared" si="2"/>
        <v>289140000000000</v>
      </c>
      <c r="N30" s="79">
        <f t="shared" si="2"/>
        <v>322320000000000</v>
      </c>
      <c r="O30" s="79">
        <f t="shared" si="2"/>
        <v>335592000000000</v>
      </c>
      <c r="P30" s="79">
        <f t="shared" si="2"/>
        <v>340332000000000</v>
      </c>
      <c r="Q30" s="79">
        <f t="shared" si="2"/>
        <v>346968000000000</v>
      </c>
      <c r="R30" s="79">
        <f t="shared" si="2"/>
        <v>348864000000000</v>
      </c>
      <c r="S30" s="79">
        <f t="shared" si="2"/>
        <v>330852000000000</v>
      </c>
      <c r="T30" s="79">
        <f t="shared" si="2"/>
        <v>327060000000000</v>
      </c>
      <c r="U30" s="79">
        <f t="shared" si="2"/>
        <v>322320000000000</v>
      </c>
      <c r="V30" s="79">
        <f t="shared" si="2"/>
        <v>309048000000000</v>
      </c>
      <c r="W30" s="79">
        <f t="shared" si="2"/>
        <v>277764000000000</v>
      </c>
      <c r="X30" s="79">
        <f t="shared" si="2"/>
        <v>275868000000000</v>
      </c>
      <c r="Y30" s="79">
        <f t="shared" si="2"/>
        <v>243636000000000</v>
      </c>
      <c r="Z30" s="79">
        <f t="shared" si="2"/>
        <v>261648000000000</v>
      </c>
      <c r="AA30" s="79">
        <f t="shared" si="2"/>
        <v>270180000000000</v>
      </c>
      <c r="AB30" s="79">
        <f t="shared" si="2"/>
        <v>257856000000000</v>
      </c>
      <c r="AC30" s="79">
        <f t="shared" si="2"/>
        <v>273024000000000</v>
      </c>
      <c r="AD30" s="79">
        <f t="shared" si="2"/>
        <v>304308000000000</v>
      </c>
      <c r="AE30" s="79">
        <f t="shared" si="2"/>
        <v>296724000000000</v>
      </c>
      <c r="AF30" s="79">
        <f t="shared" si="2"/>
        <v>302412000000000</v>
      </c>
      <c r="AG30" s="79">
        <f t="shared" si="2"/>
        <v>311892000000000</v>
      </c>
      <c r="AH30" s="79">
        <f t="shared" si="2"/>
        <v>285348000000000</v>
      </c>
      <c r="AI30" s="79">
        <f t="shared" si="2"/>
        <v>281556000000000</v>
      </c>
      <c r="AJ30" s="79">
        <f t="shared" si="2"/>
        <v>274920000000000</v>
      </c>
      <c r="AK30" s="79">
        <f t="shared" si="2"/>
        <v>271128000000000</v>
      </c>
      <c r="AL30" s="79">
        <f t="shared" si="2"/>
        <v>266388000000000</v>
      </c>
      <c r="AM30" s="79">
        <f t="shared" si="2"/>
        <v>262596000000000</v>
      </c>
      <c r="AN30" s="79">
        <f t="shared" si="2"/>
        <v>257856000000000</v>
      </c>
      <c r="AO30" s="79">
        <f t="shared" si="2"/>
        <v>254064000000000</v>
      </c>
      <c r="AP30" s="79">
        <f t="shared" si="2"/>
        <v>249324000000000</v>
      </c>
      <c r="AQ30" s="79">
        <f t="shared" si="2"/>
        <v>244584000000000</v>
      </c>
      <c r="AR30" s="79">
        <f t="shared" si="2"/>
        <v>240792000000000</v>
      </c>
      <c r="AS30" s="79">
        <f t="shared" si="2"/>
        <v>236052000000000</v>
      </c>
      <c r="AT30" s="79">
        <f t="shared" si="2"/>
        <v>231312000000000</v>
      </c>
      <c r="AU30" s="79">
        <f t="shared" si="2"/>
        <v>226572000000000</v>
      </c>
      <c r="AV30" s="79">
        <f t="shared" si="2"/>
        <v>222780000000000</v>
      </c>
      <c r="AW30" s="79">
        <f t="shared" si="2"/>
        <v>218040000000000</v>
      </c>
      <c r="AX30" s="79">
        <f t="shared" si="2"/>
        <v>213300000000000</v>
      </c>
      <c r="AY30" s="79">
        <f t="shared" si="2"/>
        <v>208560000000000</v>
      </c>
      <c r="AZ30" s="79">
        <f t="shared" si="2"/>
        <v>203820000000000</v>
      </c>
      <c r="BA30" s="79">
        <f t="shared" si="2"/>
        <v>199080000000000</v>
      </c>
      <c r="BB30" s="79">
        <f t="shared" si="2"/>
        <v>194340000000000</v>
      </c>
      <c r="BC30" s="79">
        <f t="shared" si="2"/>
        <v>189600000000000</v>
      </c>
      <c r="BD30" s="79">
        <f t="shared" si="2"/>
        <v>183912000000000</v>
      </c>
      <c r="BE30" s="79">
        <f t="shared" si="2"/>
        <v>179172000000000</v>
      </c>
      <c r="BF30" s="79">
        <f t="shared" si="2"/>
        <v>174432000000000</v>
      </c>
      <c r="BG30" s="79">
        <f t="shared" si="2"/>
        <v>169692000000000</v>
      </c>
      <c r="BH30" s="79">
        <f t="shared" si="2"/>
        <v>164004000000000</v>
      </c>
      <c r="BI30" s="79">
        <f t="shared" si="2"/>
        <v>159264000000000</v>
      </c>
      <c r="BJ30" s="79">
        <f t="shared" si="2"/>
        <v>153576000000000</v>
      </c>
    </row>
    <row r="31" spans="1:62" ht="15.75" thickBot="1" x14ac:dyDescent="0.3">
      <c r="A31" s="148"/>
      <c r="B31" s="148"/>
      <c r="C31" s="78" t="s">
        <v>176</v>
      </c>
      <c r="D31" s="78" t="s">
        <v>177</v>
      </c>
      <c r="E31" s="78" t="s">
        <v>178</v>
      </c>
      <c r="F31" s="78" t="s">
        <v>179</v>
      </c>
      <c r="G31" s="78" t="s">
        <v>180</v>
      </c>
      <c r="H31" s="78" t="s">
        <v>185</v>
      </c>
      <c r="I31" s="78" t="s">
        <v>193</v>
      </c>
      <c r="J31" s="78" t="s">
        <v>196</v>
      </c>
      <c r="K31" s="78"/>
      <c r="L31" s="79">
        <f t="shared" si="1"/>
        <v>2085600000000.0002</v>
      </c>
      <c r="M31" s="79">
        <f t="shared" si="2"/>
        <v>2749200000000</v>
      </c>
      <c r="N31" s="79">
        <f t="shared" si="2"/>
        <v>3602400000000</v>
      </c>
      <c r="O31" s="79">
        <f t="shared" si="2"/>
        <v>4360799999999.9995</v>
      </c>
      <c r="P31" s="79">
        <f t="shared" si="2"/>
        <v>5119200000000</v>
      </c>
      <c r="Q31" s="79">
        <f t="shared" si="2"/>
        <v>5972400000000</v>
      </c>
      <c r="R31" s="79">
        <f t="shared" si="2"/>
        <v>6825600000000</v>
      </c>
      <c r="S31" s="79">
        <f t="shared" si="2"/>
        <v>7868400000000.001</v>
      </c>
      <c r="T31" s="79">
        <f t="shared" si="2"/>
        <v>8911200000000</v>
      </c>
      <c r="U31" s="79">
        <f t="shared" si="2"/>
        <v>9954000000000</v>
      </c>
      <c r="V31" s="79">
        <f t="shared" si="2"/>
        <v>11186400000000</v>
      </c>
      <c r="W31" s="79">
        <f t="shared" si="2"/>
        <v>12513600000000</v>
      </c>
      <c r="X31" s="79">
        <f t="shared" si="2"/>
        <v>13935600000000</v>
      </c>
      <c r="Y31" s="79">
        <f t="shared" si="2"/>
        <v>15642000000000</v>
      </c>
      <c r="Z31" s="79">
        <f t="shared" si="2"/>
        <v>17632800000000</v>
      </c>
      <c r="AA31" s="79">
        <f t="shared" si="2"/>
        <v>19528800000000</v>
      </c>
      <c r="AB31" s="79">
        <f t="shared" si="2"/>
        <v>21424800000000</v>
      </c>
      <c r="AC31" s="79">
        <f t="shared" si="2"/>
        <v>23036400000000</v>
      </c>
      <c r="AD31" s="79">
        <f t="shared" si="2"/>
        <v>24553200000000</v>
      </c>
      <c r="AE31" s="79">
        <f t="shared" si="2"/>
        <v>26070000000000</v>
      </c>
      <c r="AF31" s="79">
        <f t="shared" si="2"/>
        <v>27681600000000</v>
      </c>
      <c r="AG31" s="79">
        <f t="shared" si="2"/>
        <v>28440000000000</v>
      </c>
      <c r="AH31" s="79">
        <f t="shared" si="2"/>
        <v>29767200000000</v>
      </c>
      <c r="AI31" s="79">
        <f t="shared" si="2"/>
        <v>30999600000000.004</v>
      </c>
      <c r="AJ31" s="79">
        <f t="shared" si="2"/>
        <v>31947600000000.004</v>
      </c>
      <c r="AK31" s="79">
        <f t="shared" si="2"/>
        <v>33085200000000</v>
      </c>
      <c r="AL31" s="79">
        <f t="shared" ref="M31:BJ34" si="3">AL12*$C$17</f>
        <v>34317600000000.004</v>
      </c>
      <c r="AM31" s="79">
        <f t="shared" si="3"/>
        <v>35360400000000</v>
      </c>
      <c r="AN31" s="79">
        <f t="shared" si="3"/>
        <v>36403200000000</v>
      </c>
      <c r="AO31" s="79">
        <f t="shared" si="3"/>
        <v>37540800000000</v>
      </c>
      <c r="AP31" s="79">
        <f t="shared" si="3"/>
        <v>38583600000000</v>
      </c>
      <c r="AQ31" s="79">
        <f t="shared" si="3"/>
        <v>39531600000000</v>
      </c>
      <c r="AR31" s="79">
        <f t="shared" si="3"/>
        <v>40479600000000</v>
      </c>
      <c r="AS31" s="79">
        <f t="shared" si="3"/>
        <v>41427600000000</v>
      </c>
      <c r="AT31" s="79">
        <f t="shared" si="3"/>
        <v>42375600000000</v>
      </c>
      <c r="AU31" s="79">
        <f t="shared" si="3"/>
        <v>43228800000000</v>
      </c>
      <c r="AV31" s="79">
        <f t="shared" si="3"/>
        <v>44082000000000</v>
      </c>
      <c r="AW31" s="79">
        <f t="shared" si="3"/>
        <v>44840400000000</v>
      </c>
      <c r="AX31" s="79">
        <f t="shared" si="3"/>
        <v>45598800000000</v>
      </c>
      <c r="AY31" s="79">
        <f t="shared" si="3"/>
        <v>46357200000000</v>
      </c>
      <c r="AZ31" s="79">
        <f t="shared" si="3"/>
        <v>47020800000000</v>
      </c>
      <c r="BA31" s="79">
        <f t="shared" si="3"/>
        <v>47589600000000</v>
      </c>
      <c r="BB31" s="79">
        <f t="shared" si="3"/>
        <v>48158400000000</v>
      </c>
      <c r="BC31" s="79">
        <f t="shared" si="3"/>
        <v>48632400000000</v>
      </c>
      <c r="BD31" s="79">
        <f t="shared" si="3"/>
        <v>49106400000000</v>
      </c>
      <c r="BE31" s="79">
        <f t="shared" si="3"/>
        <v>49485600000000</v>
      </c>
      <c r="BF31" s="79">
        <f t="shared" si="3"/>
        <v>49770000000000</v>
      </c>
      <c r="BG31" s="79">
        <f t="shared" si="3"/>
        <v>50054400000000</v>
      </c>
      <c r="BH31" s="79">
        <f t="shared" si="3"/>
        <v>50244000000000</v>
      </c>
      <c r="BI31" s="79">
        <f t="shared" si="3"/>
        <v>50244000000000</v>
      </c>
      <c r="BJ31" s="79">
        <f t="shared" si="3"/>
        <v>50244000000000</v>
      </c>
    </row>
    <row r="32" spans="1:62" ht="15.75" thickBot="1" x14ac:dyDescent="0.3">
      <c r="A32" s="148"/>
      <c r="B32" s="148"/>
      <c r="C32" s="78" t="s">
        <v>176</v>
      </c>
      <c r="D32" s="78" t="s">
        <v>177</v>
      </c>
      <c r="E32" s="78" t="s">
        <v>178</v>
      </c>
      <c r="F32" s="78" t="s">
        <v>179</v>
      </c>
      <c r="G32" s="78" t="s">
        <v>180</v>
      </c>
      <c r="H32" s="78" t="s">
        <v>185</v>
      </c>
      <c r="I32" s="78" t="s">
        <v>182</v>
      </c>
      <c r="J32" s="78" t="s">
        <v>196</v>
      </c>
      <c r="K32" s="78"/>
      <c r="L32" s="79">
        <f t="shared" si="1"/>
        <v>0</v>
      </c>
      <c r="M32" s="79">
        <f t="shared" si="3"/>
        <v>0</v>
      </c>
      <c r="N32" s="79">
        <f t="shared" si="3"/>
        <v>0</v>
      </c>
      <c r="O32" s="79">
        <f t="shared" si="3"/>
        <v>0</v>
      </c>
      <c r="P32" s="79">
        <f t="shared" si="3"/>
        <v>0</v>
      </c>
      <c r="Q32" s="79">
        <f t="shared" si="3"/>
        <v>0</v>
      </c>
      <c r="R32" s="79">
        <f t="shared" si="3"/>
        <v>0</v>
      </c>
      <c r="S32" s="79">
        <f t="shared" si="3"/>
        <v>0</v>
      </c>
      <c r="T32" s="79">
        <f t="shared" si="3"/>
        <v>0</v>
      </c>
      <c r="U32" s="79">
        <f t="shared" si="3"/>
        <v>0</v>
      </c>
      <c r="V32" s="79">
        <f t="shared" si="3"/>
        <v>0</v>
      </c>
      <c r="W32" s="79">
        <f t="shared" si="3"/>
        <v>0</v>
      </c>
      <c r="X32" s="79">
        <f t="shared" si="3"/>
        <v>0</v>
      </c>
      <c r="Y32" s="79">
        <f t="shared" si="3"/>
        <v>0</v>
      </c>
      <c r="Z32" s="79">
        <f t="shared" si="3"/>
        <v>0</v>
      </c>
      <c r="AA32" s="79">
        <f t="shared" si="3"/>
        <v>0</v>
      </c>
      <c r="AB32" s="79">
        <f t="shared" si="3"/>
        <v>0</v>
      </c>
      <c r="AC32" s="79">
        <f t="shared" si="3"/>
        <v>0</v>
      </c>
      <c r="AD32" s="79">
        <f t="shared" si="3"/>
        <v>0</v>
      </c>
      <c r="AE32" s="79">
        <f t="shared" si="3"/>
        <v>0</v>
      </c>
      <c r="AF32" s="79">
        <f t="shared" si="3"/>
        <v>0</v>
      </c>
      <c r="AG32" s="79">
        <f t="shared" si="3"/>
        <v>0</v>
      </c>
      <c r="AH32" s="79">
        <f t="shared" si="3"/>
        <v>0</v>
      </c>
      <c r="AI32" s="79">
        <f t="shared" si="3"/>
        <v>0</v>
      </c>
      <c r="AJ32" s="79">
        <f t="shared" si="3"/>
        <v>0</v>
      </c>
      <c r="AK32" s="79">
        <f t="shared" si="3"/>
        <v>0</v>
      </c>
      <c r="AL32" s="79">
        <f t="shared" si="3"/>
        <v>0</v>
      </c>
      <c r="AM32" s="79">
        <f t="shared" si="3"/>
        <v>0</v>
      </c>
      <c r="AN32" s="79">
        <f t="shared" si="3"/>
        <v>0</v>
      </c>
      <c r="AO32" s="79">
        <f t="shared" si="3"/>
        <v>0</v>
      </c>
      <c r="AP32" s="79">
        <f t="shared" si="3"/>
        <v>0</v>
      </c>
      <c r="AQ32" s="79">
        <f t="shared" si="3"/>
        <v>0</v>
      </c>
      <c r="AR32" s="79">
        <f t="shared" si="3"/>
        <v>0</v>
      </c>
      <c r="AS32" s="79">
        <f t="shared" si="3"/>
        <v>0</v>
      </c>
      <c r="AT32" s="79">
        <f t="shared" si="3"/>
        <v>0</v>
      </c>
      <c r="AU32" s="79">
        <f t="shared" si="3"/>
        <v>0</v>
      </c>
      <c r="AV32" s="79">
        <f t="shared" si="3"/>
        <v>0</v>
      </c>
      <c r="AW32" s="79">
        <f t="shared" si="3"/>
        <v>0</v>
      </c>
      <c r="AX32" s="79">
        <f t="shared" si="3"/>
        <v>0</v>
      </c>
      <c r="AY32" s="79">
        <f t="shared" si="3"/>
        <v>0</v>
      </c>
      <c r="AZ32" s="79">
        <f t="shared" si="3"/>
        <v>0</v>
      </c>
      <c r="BA32" s="79">
        <f t="shared" si="3"/>
        <v>0</v>
      </c>
      <c r="BB32" s="79">
        <f t="shared" si="3"/>
        <v>0</v>
      </c>
      <c r="BC32" s="79">
        <f t="shared" si="3"/>
        <v>0</v>
      </c>
      <c r="BD32" s="79">
        <f t="shared" si="3"/>
        <v>0</v>
      </c>
      <c r="BE32" s="79">
        <f t="shared" si="3"/>
        <v>0</v>
      </c>
      <c r="BF32" s="79">
        <f t="shared" si="3"/>
        <v>0</v>
      </c>
      <c r="BG32" s="79">
        <f t="shared" si="3"/>
        <v>0</v>
      </c>
      <c r="BH32" s="79">
        <f t="shared" si="3"/>
        <v>0</v>
      </c>
      <c r="BI32" s="79">
        <f t="shared" si="3"/>
        <v>0</v>
      </c>
      <c r="BJ32" s="79">
        <f t="shared" si="3"/>
        <v>0</v>
      </c>
    </row>
    <row r="33" spans="1:62" ht="15.75" thickBot="1" x14ac:dyDescent="0.3">
      <c r="A33" s="148"/>
      <c r="B33" s="148"/>
      <c r="C33" s="78" t="s">
        <v>176</v>
      </c>
      <c r="D33" s="78" t="s">
        <v>177</v>
      </c>
      <c r="E33" s="78" t="s">
        <v>178</v>
      </c>
      <c r="F33" s="78" t="s">
        <v>179</v>
      </c>
      <c r="G33" s="78" t="s">
        <v>180</v>
      </c>
      <c r="H33" s="78" t="s">
        <v>185</v>
      </c>
      <c r="I33" s="78" t="s">
        <v>13</v>
      </c>
      <c r="J33" s="78" t="s">
        <v>196</v>
      </c>
      <c r="K33" s="78"/>
      <c r="L33" s="79">
        <f t="shared" si="1"/>
        <v>285348000000000</v>
      </c>
      <c r="M33" s="79">
        <f t="shared" si="3"/>
        <v>252168000000000</v>
      </c>
      <c r="N33" s="79">
        <f t="shared" si="3"/>
        <v>248376000000000</v>
      </c>
      <c r="O33" s="79">
        <f t="shared" si="3"/>
        <v>259752000000000</v>
      </c>
      <c r="P33" s="79">
        <f t="shared" si="3"/>
        <v>268284000000000</v>
      </c>
      <c r="Q33" s="79">
        <f t="shared" si="3"/>
        <v>284400000000000</v>
      </c>
      <c r="R33" s="79">
        <f t="shared" si="3"/>
        <v>292932000000000</v>
      </c>
      <c r="S33" s="79">
        <f t="shared" si="3"/>
        <v>309996000000000</v>
      </c>
      <c r="T33" s="79">
        <f t="shared" si="3"/>
        <v>326112000000000</v>
      </c>
      <c r="U33" s="79">
        <f t="shared" si="3"/>
        <v>346968000000000</v>
      </c>
      <c r="V33" s="79">
        <f t="shared" si="3"/>
        <v>369720000000000</v>
      </c>
      <c r="W33" s="79">
        <f t="shared" si="3"/>
        <v>382044000000000</v>
      </c>
      <c r="X33" s="79">
        <f t="shared" si="3"/>
        <v>401952000000000</v>
      </c>
      <c r="Y33" s="79">
        <f t="shared" si="3"/>
        <v>426600000000000</v>
      </c>
      <c r="Z33" s="79">
        <f t="shared" si="3"/>
        <v>451248000000000</v>
      </c>
      <c r="AA33" s="79">
        <f t="shared" si="3"/>
        <v>447456000000000</v>
      </c>
      <c r="AB33" s="79">
        <f t="shared" si="3"/>
        <v>453144000000000</v>
      </c>
      <c r="AC33" s="79">
        <f t="shared" si="3"/>
        <v>458832000000000</v>
      </c>
      <c r="AD33" s="79">
        <f t="shared" si="3"/>
        <v>470208000000000</v>
      </c>
      <c r="AE33" s="79">
        <f t="shared" si="3"/>
        <v>488220000000000</v>
      </c>
      <c r="AF33" s="79">
        <f t="shared" si="3"/>
        <v>508128000000000</v>
      </c>
      <c r="AG33" s="79">
        <f t="shared" si="3"/>
        <v>513816000000000</v>
      </c>
      <c r="AH33" s="79">
        <f t="shared" si="3"/>
        <v>530880000000000</v>
      </c>
      <c r="AI33" s="79">
        <f t="shared" si="3"/>
        <v>529932000000000</v>
      </c>
      <c r="AJ33" s="79">
        <f t="shared" si="3"/>
        <v>543204000000000</v>
      </c>
      <c r="AK33" s="79">
        <f t="shared" si="3"/>
        <v>554580000000000</v>
      </c>
      <c r="AL33" s="79">
        <f t="shared" si="3"/>
        <v>565956000000000</v>
      </c>
      <c r="AM33" s="79">
        <f t="shared" si="3"/>
        <v>577332000000000</v>
      </c>
      <c r="AN33" s="79">
        <f t="shared" si="3"/>
        <v>589656000000000</v>
      </c>
      <c r="AO33" s="79">
        <f t="shared" si="3"/>
        <v>600084000000000</v>
      </c>
      <c r="AP33" s="79">
        <f t="shared" si="3"/>
        <v>611460000000000</v>
      </c>
      <c r="AQ33" s="79">
        <f t="shared" si="3"/>
        <v>620940000000000</v>
      </c>
      <c r="AR33" s="79">
        <f t="shared" si="3"/>
        <v>631368000000000</v>
      </c>
      <c r="AS33" s="79">
        <f t="shared" si="3"/>
        <v>640848000000000</v>
      </c>
      <c r="AT33" s="79">
        <f t="shared" si="3"/>
        <v>650328000000000</v>
      </c>
      <c r="AU33" s="79">
        <f t="shared" si="3"/>
        <v>659808000000000</v>
      </c>
      <c r="AV33" s="79">
        <f t="shared" si="3"/>
        <v>669288000000000</v>
      </c>
      <c r="AW33" s="79">
        <f t="shared" si="3"/>
        <v>677820000000000</v>
      </c>
      <c r="AX33" s="79">
        <f t="shared" si="3"/>
        <v>685404000000000</v>
      </c>
      <c r="AY33" s="79">
        <f t="shared" si="3"/>
        <v>693936000000000</v>
      </c>
      <c r="AZ33" s="79">
        <f t="shared" si="3"/>
        <v>701520000000000</v>
      </c>
      <c r="BA33" s="79">
        <f t="shared" si="3"/>
        <v>709104000000000</v>
      </c>
      <c r="BB33" s="79">
        <f t="shared" si="3"/>
        <v>715740000000000</v>
      </c>
      <c r="BC33" s="79">
        <f t="shared" si="3"/>
        <v>723324000000000</v>
      </c>
      <c r="BD33" s="79">
        <f t="shared" si="3"/>
        <v>729960000000000</v>
      </c>
      <c r="BE33" s="79">
        <f t="shared" si="3"/>
        <v>736596000000000</v>
      </c>
      <c r="BF33" s="79">
        <f t="shared" si="3"/>
        <v>743232000000000</v>
      </c>
      <c r="BG33" s="79">
        <f t="shared" si="3"/>
        <v>749868000000000</v>
      </c>
      <c r="BH33" s="79">
        <f t="shared" si="3"/>
        <v>756504000000000</v>
      </c>
      <c r="BI33" s="79">
        <f t="shared" si="3"/>
        <v>763140000000000</v>
      </c>
      <c r="BJ33" s="79">
        <f t="shared" si="3"/>
        <v>769776000000000</v>
      </c>
    </row>
    <row r="34" spans="1:62" ht="15.75" thickBot="1" x14ac:dyDescent="0.3">
      <c r="A34" s="149"/>
      <c r="B34" s="149"/>
      <c r="C34" s="78" t="s">
        <v>176</v>
      </c>
      <c r="D34" s="78" t="s">
        <v>177</v>
      </c>
      <c r="E34" s="78" t="s">
        <v>178</v>
      </c>
      <c r="F34" s="78" t="s">
        <v>179</v>
      </c>
      <c r="G34" s="78" t="s">
        <v>180</v>
      </c>
      <c r="H34" s="78" t="s">
        <v>185</v>
      </c>
      <c r="I34" s="78" t="s">
        <v>184</v>
      </c>
      <c r="J34" s="78" t="s">
        <v>196</v>
      </c>
      <c r="K34" s="78"/>
      <c r="L34" s="79">
        <f t="shared" si="1"/>
        <v>0</v>
      </c>
      <c r="M34" s="79">
        <f t="shared" si="3"/>
        <v>0</v>
      </c>
      <c r="N34" s="79">
        <f t="shared" si="3"/>
        <v>0</v>
      </c>
      <c r="O34" s="79">
        <f t="shared" si="3"/>
        <v>0</v>
      </c>
      <c r="P34" s="79">
        <f t="shared" si="3"/>
        <v>0</v>
      </c>
      <c r="Q34" s="79">
        <f t="shared" si="3"/>
        <v>0</v>
      </c>
      <c r="R34" s="79">
        <f t="shared" si="3"/>
        <v>0</v>
      </c>
      <c r="S34" s="79">
        <f t="shared" si="3"/>
        <v>0</v>
      </c>
      <c r="T34" s="79">
        <f t="shared" si="3"/>
        <v>0</v>
      </c>
      <c r="U34" s="79">
        <f t="shared" si="3"/>
        <v>0</v>
      </c>
      <c r="V34" s="79">
        <f t="shared" si="3"/>
        <v>0</v>
      </c>
      <c r="W34" s="79">
        <f t="shared" si="3"/>
        <v>0</v>
      </c>
      <c r="X34" s="79">
        <f t="shared" si="3"/>
        <v>0</v>
      </c>
      <c r="Y34" s="79">
        <f t="shared" si="3"/>
        <v>0</v>
      </c>
      <c r="Z34" s="79">
        <f t="shared" si="3"/>
        <v>0</v>
      </c>
      <c r="AA34" s="79">
        <f t="shared" si="3"/>
        <v>0</v>
      </c>
      <c r="AB34" s="79">
        <f t="shared" si="3"/>
        <v>0</v>
      </c>
      <c r="AC34" s="79">
        <f t="shared" si="3"/>
        <v>0</v>
      </c>
      <c r="AD34" s="79">
        <f t="shared" si="3"/>
        <v>0</v>
      </c>
      <c r="AE34" s="79">
        <f t="shared" si="3"/>
        <v>0</v>
      </c>
      <c r="AF34" s="79">
        <f t="shared" si="3"/>
        <v>0</v>
      </c>
      <c r="AG34" s="79">
        <f t="shared" si="3"/>
        <v>0</v>
      </c>
      <c r="AH34" s="79">
        <f t="shared" si="3"/>
        <v>0</v>
      </c>
      <c r="AI34" s="79">
        <f t="shared" si="3"/>
        <v>0</v>
      </c>
      <c r="AJ34" s="79">
        <f t="shared" si="3"/>
        <v>0</v>
      </c>
      <c r="AK34" s="79">
        <f t="shared" si="3"/>
        <v>0</v>
      </c>
      <c r="AL34" s="79">
        <f t="shared" si="3"/>
        <v>0</v>
      </c>
      <c r="AM34" s="79">
        <f t="shared" si="3"/>
        <v>0</v>
      </c>
      <c r="AN34" s="79">
        <f t="shared" si="3"/>
        <v>0</v>
      </c>
      <c r="AO34" s="79">
        <f t="shared" si="3"/>
        <v>0</v>
      </c>
      <c r="AP34" s="79">
        <f t="shared" si="3"/>
        <v>0</v>
      </c>
      <c r="AQ34" s="79">
        <f t="shared" si="3"/>
        <v>0</v>
      </c>
      <c r="AR34" s="79">
        <f t="shared" si="3"/>
        <v>0</v>
      </c>
      <c r="AS34" s="79">
        <f t="shared" si="3"/>
        <v>0</v>
      </c>
      <c r="AT34" s="79">
        <f t="shared" si="3"/>
        <v>0</v>
      </c>
      <c r="AU34" s="79">
        <f t="shared" si="3"/>
        <v>0</v>
      </c>
      <c r="AV34" s="79">
        <f t="shared" si="3"/>
        <v>0</v>
      </c>
      <c r="AW34" s="79">
        <f t="shared" si="3"/>
        <v>0</v>
      </c>
      <c r="AX34" s="79">
        <f t="shared" si="3"/>
        <v>0</v>
      </c>
      <c r="AY34" s="79">
        <f t="shared" si="3"/>
        <v>0</v>
      </c>
      <c r="AZ34" s="79">
        <f t="shared" si="3"/>
        <v>0</v>
      </c>
      <c r="BA34" s="79">
        <f t="shared" si="3"/>
        <v>0</v>
      </c>
      <c r="BB34" s="79">
        <f t="shared" si="3"/>
        <v>0</v>
      </c>
      <c r="BC34" s="79">
        <f t="shared" si="3"/>
        <v>0</v>
      </c>
      <c r="BD34" s="79">
        <f t="shared" si="3"/>
        <v>0</v>
      </c>
      <c r="BE34" s="79">
        <f t="shared" si="3"/>
        <v>0</v>
      </c>
      <c r="BF34" s="79">
        <f t="shared" si="3"/>
        <v>0</v>
      </c>
      <c r="BG34" s="79">
        <f t="shared" si="3"/>
        <v>0</v>
      </c>
      <c r="BH34" s="79">
        <f t="shared" si="3"/>
        <v>0</v>
      </c>
      <c r="BI34" s="79">
        <f t="shared" si="3"/>
        <v>0</v>
      </c>
      <c r="BJ34" s="79">
        <f t="shared" si="3"/>
        <v>0</v>
      </c>
    </row>
    <row r="36" spans="1:62" ht="15.75" thickBot="1" x14ac:dyDescent="0.3"/>
    <row r="37" spans="1:62" ht="15.75" thickBot="1" x14ac:dyDescent="0.3">
      <c r="A37" s="76" t="s">
        <v>166</v>
      </c>
      <c r="B37" s="76" t="s">
        <v>88</v>
      </c>
      <c r="C37" s="76" t="s">
        <v>167</v>
      </c>
      <c r="D37" s="76" t="s">
        <v>168</v>
      </c>
      <c r="E37" s="76" t="s">
        <v>169</v>
      </c>
      <c r="F37" s="76" t="s">
        <v>170</v>
      </c>
      <c r="G37" s="76" t="s">
        <v>88</v>
      </c>
      <c r="H37" s="76" t="s">
        <v>171</v>
      </c>
      <c r="I37" s="76" t="s">
        <v>172</v>
      </c>
      <c r="J37" s="76" t="s">
        <v>173</v>
      </c>
      <c r="K37" s="76" t="s">
        <v>174</v>
      </c>
      <c r="L37" s="77">
        <v>2000</v>
      </c>
      <c r="M37" s="77">
        <v>2001</v>
      </c>
      <c r="N37" s="77">
        <v>2002</v>
      </c>
      <c r="O37" s="77">
        <v>2003</v>
      </c>
      <c r="P37" s="77">
        <v>2004</v>
      </c>
      <c r="Q37" s="77">
        <v>2005</v>
      </c>
      <c r="R37" s="77">
        <v>2006</v>
      </c>
      <c r="S37" s="77">
        <v>2007</v>
      </c>
      <c r="T37" s="77">
        <v>2008</v>
      </c>
      <c r="U37" s="77">
        <v>2009</v>
      </c>
      <c r="V37" s="77">
        <v>2010</v>
      </c>
      <c r="W37" s="77">
        <v>2011</v>
      </c>
      <c r="X37" s="77">
        <v>2012</v>
      </c>
      <c r="Y37" s="77">
        <v>2013</v>
      </c>
      <c r="Z37" s="77">
        <v>2014</v>
      </c>
      <c r="AA37" s="77">
        <v>2015</v>
      </c>
      <c r="AB37" s="77">
        <v>2016</v>
      </c>
      <c r="AC37" s="77">
        <v>2017</v>
      </c>
      <c r="AD37" s="77">
        <v>2018</v>
      </c>
      <c r="AE37" s="77">
        <v>2019</v>
      </c>
      <c r="AF37" s="77">
        <v>2020</v>
      </c>
      <c r="AG37" s="77">
        <v>2021</v>
      </c>
      <c r="AH37" s="77">
        <v>2022</v>
      </c>
      <c r="AI37" s="77">
        <v>2023</v>
      </c>
      <c r="AJ37" s="77">
        <v>2024</v>
      </c>
      <c r="AK37" s="77">
        <v>2025</v>
      </c>
      <c r="AL37" s="77">
        <v>2026</v>
      </c>
      <c r="AM37" s="77">
        <v>2027</v>
      </c>
      <c r="AN37" s="77">
        <v>2028</v>
      </c>
      <c r="AO37" s="77">
        <v>2029</v>
      </c>
      <c r="AP37" s="77">
        <v>2030</v>
      </c>
      <c r="AQ37" s="77">
        <v>2031</v>
      </c>
      <c r="AR37" s="77">
        <v>2032</v>
      </c>
      <c r="AS37" s="77">
        <v>2033</v>
      </c>
      <c r="AT37" s="77">
        <v>2034</v>
      </c>
      <c r="AU37" s="77">
        <v>2035</v>
      </c>
      <c r="AV37" s="77">
        <v>2036</v>
      </c>
      <c r="AW37" s="77">
        <v>2037</v>
      </c>
      <c r="AX37" s="77">
        <v>2038</v>
      </c>
      <c r="AY37" s="77">
        <v>2039</v>
      </c>
      <c r="AZ37" s="77">
        <v>2040</v>
      </c>
      <c r="BA37" s="77">
        <v>2041</v>
      </c>
      <c r="BB37" s="77">
        <v>2042</v>
      </c>
      <c r="BC37" s="77">
        <v>2043</v>
      </c>
      <c r="BD37" s="77">
        <v>2044</v>
      </c>
      <c r="BE37" s="77">
        <v>2045</v>
      </c>
      <c r="BF37" s="77">
        <v>2046</v>
      </c>
      <c r="BG37" s="77">
        <v>2047</v>
      </c>
      <c r="BH37" s="77">
        <v>2048</v>
      </c>
      <c r="BI37" s="77">
        <v>2049</v>
      </c>
      <c r="BJ37" s="77">
        <v>2050</v>
      </c>
    </row>
    <row r="38" spans="1:62" ht="15.75" thickBot="1" x14ac:dyDescent="0.3">
      <c r="A38" s="147" t="s">
        <v>143</v>
      </c>
      <c r="B38" s="147" t="s">
        <v>197</v>
      </c>
      <c r="C38" s="78" t="s">
        <v>176</v>
      </c>
      <c r="D38" s="78" t="s">
        <v>177</v>
      </c>
      <c r="E38" s="78" t="s">
        <v>178</v>
      </c>
      <c r="F38" s="78" t="s">
        <v>179</v>
      </c>
      <c r="G38" s="78" t="s">
        <v>198</v>
      </c>
      <c r="H38" s="78" t="s">
        <v>181</v>
      </c>
      <c r="I38" s="78" t="s">
        <v>182</v>
      </c>
      <c r="J38" s="78" t="s">
        <v>183</v>
      </c>
      <c r="K38" s="78"/>
      <c r="L38" s="79">
        <v>0</v>
      </c>
      <c r="M38" s="79">
        <v>0</v>
      </c>
      <c r="N38" s="79">
        <v>0</v>
      </c>
      <c r="O38" s="79">
        <v>0</v>
      </c>
      <c r="P38" s="79">
        <v>0</v>
      </c>
      <c r="Q38" s="79">
        <v>0</v>
      </c>
      <c r="R38" s="79">
        <v>0</v>
      </c>
      <c r="S38" s="79">
        <v>0</v>
      </c>
      <c r="T38" s="79">
        <v>0</v>
      </c>
      <c r="U38" s="79">
        <v>0</v>
      </c>
      <c r="V38" s="79">
        <v>0</v>
      </c>
      <c r="W38" s="79">
        <v>0</v>
      </c>
      <c r="X38" s="79">
        <v>0</v>
      </c>
      <c r="Y38" s="79">
        <v>0</v>
      </c>
      <c r="Z38" s="79">
        <v>0</v>
      </c>
      <c r="AA38" s="79">
        <v>0</v>
      </c>
      <c r="AB38" s="79">
        <v>0</v>
      </c>
      <c r="AC38" s="79">
        <v>0</v>
      </c>
      <c r="AD38" s="79">
        <v>0</v>
      </c>
      <c r="AE38" s="79">
        <v>0</v>
      </c>
      <c r="AF38" s="79">
        <v>0</v>
      </c>
      <c r="AG38" s="79">
        <v>0</v>
      </c>
      <c r="AH38" s="79">
        <v>0</v>
      </c>
      <c r="AI38" s="79">
        <v>0</v>
      </c>
      <c r="AJ38" s="79">
        <v>0</v>
      </c>
      <c r="AK38" s="79">
        <v>0</v>
      </c>
      <c r="AL38" s="79">
        <v>0</v>
      </c>
      <c r="AM38" s="79">
        <v>0</v>
      </c>
      <c r="AN38" s="79">
        <v>0</v>
      </c>
      <c r="AO38" s="79">
        <v>0</v>
      </c>
      <c r="AP38" s="79">
        <v>0</v>
      </c>
      <c r="AQ38" s="79">
        <v>0</v>
      </c>
      <c r="AR38" s="79">
        <v>0</v>
      </c>
      <c r="AS38" s="79">
        <v>0</v>
      </c>
      <c r="AT38" s="79">
        <v>0</v>
      </c>
      <c r="AU38" s="79">
        <v>0</v>
      </c>
      <c r="AV38" s="79">
        <v>0</v>
      </c>
      <c r="AW38" s="79">
        <v>0</v>
      </c>
      <c r="AX38" s="79">
        <v>0</v>
      </c>
      <c r="AY38" s="79">
        <v>0</v>
      </c>
      <c r="AZ38" s="79">
        <v>0</v>
      </c>
      <c r="BA38" s="79">
        <v>0</v>
      </c>
      <c r="BB38" s="79">
        <v>0</v>
      </c>
      <c r="BC38" s="79">
        <v>0</v>
      </c>
      <c r="BD38" s="79">
        <v>0</v>
      </c>
      <c r="BE38" s="79">
        <v>0</v>
      </c>
      <c r="BF38" s="79">
        <v>0</v>
      </c>
      <c r="BG38" s="79">
        <v>0</v>
      </c>
      <c r="BH38" s="79">
        <v>0</v>
      </c>
      <c r="BI38" s="79">
        <v>0</v>
      </c>
      <c r="BJ38" s="79">
        <v>0</v>
      </c>
    </row>
    <row r="39" spans="1:62" ht="15.75" thickBot="1" x14ac:dyDescent="0.3">
      <c r="A39" s="148"/>
      <c r="B39" s="148"/>
      <c r="C39" s="78" t="s">
        <v>176</v>
      </c>
      <c r="D39" s="78" t="s">
        <v>177</v>
      </c>
      <c r="E39" s="78" t="s">
        <v>178</v>
      </c>
      <c r="F39" s="78" t="s">
        <v>179</v>
      </c>
      <c r="G39" s="78" t="s">
        <v>198</v>
      </c>
      <c r="H39" s="78" t="s">
        <v>181</v>
      </c>
      <c r="I39" s="78" t="s">
        <v>13</v>
      </c>
      <c r="J39" s="78" t="s">
        <v>183</v>
      </c>
      <c r="K39" s="78"/>
      <c r="L39" s="79">
        <v>0</v>
      </c>
      <c r="M39" s="79">
        <v>0</v>
      </c>
      <c r="N39" s="79">
        <v>0</v>
      </c>
      <c r="O39" s="79">
        <v>0</v>
      </c>
      <c r="P39" s="79">
        <v>0</v>
      </c>
      <c r="Q39" s="79">
        <v>0</v>
      </c>
      <c r="R39" s="79">
        <v>0</v>
      </c>
      <c r="S39" s="79">
        <v>0</v>
      </c>
      <c r="T39" s="79">
        <v>0</v>
      </c>
      <c r="U39" s="79">
        <v>0</v>
      </c>
      <c r="V39" s="79">
        <v>0</v>
      </c>
      <c r="W39" s="79">
        <v>0</v>
      </c>
      <c r="X39" s="79">
        <v>0</v>
      </c>
      <c r="Y39" s="79">
        <v>0</v>
      </c>
      <c r="Z39" s="79">
        <v>0</v>
      </c>
      <c r="AA39" s="79">
        <v>0</v>
      </c>
      <c r="AB39" s="79">
        <v>0</v>
      </c>
      <c r="AC39" s="79">
        <v>0</v>
      </c>
      <c r="AD39" s="79">
        <v>0</v>
      </c>
      <c r="AE39" s="79">
        <v>0</v>
      </c>
      <c r="AF39" s="79">
        <v>0</v>
      </c>
      <c r="AG39" s="79">
        <v>0</v>
      </c>
      <c r="AH39" s="79">
        <v>0</v>
      </c>
      <c r="AI39" s="79">
        <v>0</v>
      </c>
      <c r="AJ39" s="79">
        <v>0</v>
      </c>
      <c r="AK39" s="79">
        <v>0</v>
      </c>
      <c r="AL39" s="79">
        <v>0</v>
      </c>
      <c r="AM39" s="79">
        <v>0</v>
      </c>
      <c r="AN39" s="79">
        <v>0</v>
      </c>
      <c r="AO39" s="79">
        <v>0</v>
      </c>
      <c r="AP39" s="79">
        <v>0</v>
      </c>
      <c r="AQ39" s="79">
        <v>0</v>
      </c>
      <c r="AR39" s="79">
        <v>0</v>
      </c>
      <c r="AS39" s="79">
        <v>0</v>
      </c>
      <c r="AT39" s="79">
        <v>0</v>
      </c>
      <c r="AU39" s="79">
        <v>0</v>
      </c>
      <c r="AV39" s="79">
        <v>0</v>
      </c>
      <c r="AW39" s="79">
        <v>0</v>
      </c>
      <c r="AX39" s="79">
        <v>0</v>
      </c>
      <c r="AY39" s="79">
        <v>0</v>
      </c>
      <c r="AZ39" s="79">
        <v>0</v>
      </c>
      <c r="BA39" s="79">
        <v>0</v>
      </c>
      <c r="BB39" s="79">
        <v>0</v>
      </c>
      <c r="BC39" s="79">
        <v>0</v>
      </c>
      <c r="BD39" s="79">
        <v>0</v>
      </c>
      <c r="BE39" s="79">
        <v>0</v>
      </c>
      <c r="BF39" s="79">
        <v>0</v>
      </c>
      <c r="BG39" s="79">
        <v>0</v>
      </c>
      <c r="BH39" s="79">
        <v>0</v>
      </c>
      <c r="BI39" s="79">
        <v>0</v>
      </c>
      <c r="BJ39" s="79">
        <v>0</v>
      </c>
    </row>
    <row r="40" spans="1:62" ht="15.75" thickBot="1" x14ac:dyDescent="0.3">
      <c r="A40" s="148"/>
      <c r="B40" s="148"/>
      <c r="C40" s="78" t="s">
        <v>176</v>
      </c>
      <c r="D40" s="78" t="s">
        <v>177</v>
      </c>
      <c r="E40" s="78" t="s">
        <v>178</v>
      </c>
      <c r="F40" s="78" t="s">
        <v>179</v>
      </c>
      <c r="G40" s="78" t="s">
        <v>198</v>
      </c>
      <c r="H40" s="78" t="s">
        <v>181</v>
      </c>
      <c r="I40" s="78" t="s">
        <v>184</v>
      </c>
      <c r="J40" s="78" t="s">
        <v>183</v>
      </c>
      <c r="K40" s="78"/>
      <c r="L40" s="79">
        <v>0</v>
      </c>
      <c r="M40" s="79">
        <v>0</v>
      </c>
      <c r="N40" s="79">
        <v>0</v>
      </c>
      <c r="O40" s="79">
        <v>0</v>
      </c>
      <c r="P40" s="79">
        <v>0</v>
      </c>
      <c r="Q40" s="79">
        <v>0</v>
      </c>
      <c r="R40" s="79">
        <v>0</v>
      </c>
      <c r="S40" s="79">
        <v>0</v>
      </c>
      <c r="T40" s="79">
        <v>0</v>
      </c>
      <c r="U40" s="79">
        <v>0</v>
      </c>
      <c r="V40" s="79">
        <v>0</v>
      </c>
      <c r="W40" s="79">
        <v>0</v>
      </c>
      <c r="X40" s="79">
        <v>0</v>
      </c>
      <c r="Y40" s="79">
        <v>0</v>
      </c>
      <c r="Z40" s="79">
        <v>0</v>
      </c>
      <c r="AA40" s="79">
        <v>0</v>
      </c>
      <c r="AB40" s="79">
        <v>0</v>
      </c>
      <c r="AC40" s="79">
        <v>0</v>
      </c>
      <c r="AD40" s="79">
        <v>0</v>
      </c>
      <c r="AE40" s="79">
        <v>0</v>
      </c>
      <c r="AF40" s="79">
        <v>0</v>
      </c>
      <c r="AG40" s="79">
        <v>0</v>
      </c>
      <c r="AH40" s="79">
        <v>0</v>
      </c>
      <c r="AI40" s="79">
        <v>0</v>
      </c>
      <c r="AJ40" s="79">
        <v>0</v>
      </c>
      <c r="AK40" s="79">
        <v>0</v>
      </c>
      <c r="AL40" s="79">
        <v>0</v>
      </c>
      <c r="AM40" s="79">
        <v>0</v>
      </c>
      <c r="AN40" s="79">
        <v>0</v>
      </c>
      <c r="AO40" s="79">
        <v>0</v>
      </c>
      <c r="AP40" s="79">
        <v>0</v>
      </c>
      <c r="AQ40" s="79">
        <v>0</v>
      </c>
      <c r="AR40" s="79">
        <v>0</v>
      </c>
      <c r="AS40" s="79">
        <v>0</v>
      </c>
      <c r="AT40" s="79">
        <v>0</v>
      </c>
      <c r="AU40" s="79">
        <v>0</v>
      </c>
      <c r="AV40" s="79">
        <v>0</v>
      </c>
      <c r="AW40" s="79">
        <v>0</v>
      </c>
      <c r="AX40" s="79">
        <v>0</v>
      </c>
      <c r="AY40" s="79">
        <v>0</v>
      </c>
      <c r="AZ40" s="79">
        <v>0</v>
      </c>
      <c r="BA40" s="79">
        <v>0</v>
      </c>
      <c r="BB40" s="79">
        <v>0</v>
      </c>
      <c r="BC40" s="79">
        <v>0</v>
      </c>
      <c r="BD40" s="79">
        <v>0</v>
      </c>
      <c r="BE40" s="79">
        <v>0</v>
      </c>
      <c r="BF40" s="79">
        <v>0</v>
      </c>
      <c r="BG40" s="79">
        <v>0</v>
      </c>
      <c r="BH40" s="79">
        <v>0</v>
      </c>
      <c r="BI40" s="79">
        <v>0</v>
      </c>
      <c r="BJ40" s="79">
        <v>0</v>
      </c>
    </row>
    <row r="41" spans="1:62" ht="15.75" thickBot="1" x14ac:dyDescent="0.3">
      <c r="A41" s="148"/>
      <c r="B41" s="148"/>
      <c r="C41" s="78" t="s">
        <v>176</v>
      </c>
      <c r="D41" s="78" t="s">
        <v>177</v>
      </c>
      <c r="E41" s="78" t="s">
        <v>178</v>
      </c>
      <c r="F41" s="78" t="s">
        <v>179</v>
      </c>
      <c r="G41" s="78" t="s">
        <v>198</v>
      </c>
      <c r="H41" s="78" t="s">
        <v>185</v>
      </c>
      <c r="I41" s="78" t="s">
        <v>186</v>
      </c>
      <c r="J41" s="78" t="s">
        <v>183</v>
      </c>
      <c r="K41" s="78"/>
      <c r="L41" s="79">
        <v>0</v>
      </c>
      <c r="M41" s="79">
        <v>0</v>
      </c>
      <c r="N41" s="79">
        <v>0</v>
      </c>
      <c r="O41" s="79">
        <v>0</v>
      </c>
      <c r="P41" s="79">
        <v>0</v>
      </c>
      <c r="Q41" s="79">
        <v>0</v>
      </c>
      <c r="R41" s="79">
        <v>0</v>
      </c>
      <c r="S41" s="79">
        <v>0</v>
      </c>
      <c r="T41" s="79">
        <v>0</v>
      </c>
      <c r="U41" s="79">
        <v>0</v>
      </c>
      <c r="V41" s="79">
        <v>0</v>
      </c>
      <c r="W41" s="79">
        <v>0</v>
      </c>
      <c r="X41" s="79">
        <v>0</v>
      </c>
      <c r="Y41" s="79">
        <v>0</v>
      </c>
      <c r="Z41" s="79">
        <v>0</v>
      </c>
      <c r="AA41" s="79">
        <v>0</v>
      </c>
      <c r="AB41" s="79">
        <v>0</v>
      </c>
      <c r="AC41" s="79">
        <v>0</v>
      </c>
      <c r="AD41" s="79">
        <v>0</v>
      </c>
      <c r="AE41" s="79">
        <v>0</v>
      </c>
      <c r="AF41" s="79">
        <v>0</v>
      </c>
      <c r="AG41" s="79">
        <v>0</v>
      </c>
      <c r="AH41" s="79">
        <v>0</v>
      </c>
      <c r="AI41" s="79">
        <v>0</v>
      </c>
      <c r="AJ41" s="79">
        <v>0</v>
      </c>
      <c r="AK41" s="79">
        <v>0</v>
      </c>
      <c r="AL41" s="79">
        <v>0</v>
      </c>
      <c r="AM41" s="79">
        <v>0</v>
      </c>
      <c r="AN41" s="79">
        <v>0</v>
      </c>
      <c r="AO41" s="79">
        <v>0</v>
      </c>
      <c r="AP41" s="79">
        <v>0</v>
      </c>
      <c r="AQ41" s="79">
        <v>0</v>
      </c>
      <c r="AR41" s="79">
        <v>0</v>
      </c>
      <c r="AS41" s="79">
        <v>0</v>
      </c>
      <c r="AT41" s="79">
        <v>0</v>
      </c>
      <c r="AU41" s="79">
        <v>0</v>
      </c>
      <c r="AV41" s="79">
        <v>0</v>
      </c>
      <c r="AW41" s="79">
        <v>0</v>
      </c>
      <c r="AX41" s="79">
        <v>0</v>
      </c>
      <c r="AY41" s="79">
        <v>0</v>
      </c>
      <c r="AZ41" s="79">
        <v>0</v>
      </c>
      <c r="BA41" s="79">
        <v>0</v>
      </c>
      <c r="BB41" s="79">
        <v>0</v>
      </c>
      <c r="BC41" s="79">
        <v>0</v>
      </c>
      <c r="BD41" s="79">
        <v>0</v>
      </c>
      <c r="BE41" s="79">
        <v>0</v>
      </c>
      <c r="BF41" s="79">
        <v>0</v>
      </c>
      <c r="BG41" s="79">
        <v>0</v>
      </c>
      <c r="BH41" s="79">
        <v>0</v>
      </c>
      <c r="BI41" s="79">
        <v>0</v>
      </c>
      <c r="BJ41" s="79">
        <v>0</v>
      </c>
    </row>
    <row r="42" spans="1:62" ht="15.75" thickBot="1" x14ac:dyDescent="0.3">
      <c r="A42" s="148"/>
      <c r="B42" s="148"/>
      <c r="C42" s="78" t="s">
        <v>176</v>
      </c>
      <c r="D42" s="78" t="s">
        <v>177</v>
      </c>
      <c r="E42" s="78" t="s">
        <v>178</v>
      </c>
      <c r="F42" s="78" t="s">
        <v>179</v>
      </c>
      <c r="G42" s="78" t="s">
        <v>198</v>
      </c>
      <c r="H42" s="78" t="s">
        <v>185</v>
      </c>
      <c r="I42" s="78" t="s">
        <v>187</v>
      </c>
      <c r="J42" s="78" t="s">
        <v>183</v>
      </c>
      <c r="K42" s="78"/>
      <c r="L42" s="79">
        <v>4</v>
      </c>
      <c r="M42" s="79">
        <v>7</v>
      </c>
      <c r="N42" s="79">
        <v>9.4</v>
      </c>
      <c r="O42" s="79">
        <v>10.1</v>
      </c>
      <c r="P42" s="79">
        <v>11</v>
      </c>
      <c r="Q42" s="79">
        <v>11.8</v>
      </c>
      <c r="R42" s="79">
        <v>13.4</v>
      </c>
      <c r="S42" s="79">
        <v>13.9</v>
      </c>
      <c r="T42" s="79">
        <v>7.3</v>
      </c>
      <c r="U42" s="79">
        <v>7.5</v>
      </c>
      <c r="V42" s="79">
        <v>11</v>
      </c>
      <c r="W42" s="79">
        <v>9.6999999999999993</v>
      </c>
      <c r="X42" s="79">
        <v>9.9</v>
      </c>
      <c r="Y42" s="79">
        <v>9.5</v>
      </c>
      <c r="Z42" s="79">
        <v>9.1999999999999993</v>
      </c>
      <c r="AA42" s="79">
        <v>6.6</v>
      </c>
      <c r="AB42" s="79">
        <v>7.4</v>
      </c>
      <c r="AC42" s="79">
        <v>5.6</v>
      </c>
      <c r="AD42" s="79">
        <v>6.4</v>
      </c>
      <c r="AE42" s="79">
        <v>6.2</v>
      </c>
      <c r="AF42" s="79">
        <v>4.7</v>
      </c>
      <c r="AG42" s="79">
        <v>5.7</v>
      </c>
      <c r="AH42" s="79">
        <v>5.8</v>
      </c>
      <c r="AI42" s="79">
        <v>5.9</v>
      </c>
      <c r="AJ42" s="79">
        <v>5.9</v>
      </c>
      <c r="AK42" s="79">
        <v>6</v>
      </c>
      <c r="AL42" s="79">
        <v>6.1</v>
      </c>
      <c r="AM42" s="79">
        <v>6.1</v>
      </c>
      <c r="AN42" s="79">
        <v>6.2</v>
      </c>
      <c r="AO42" s="79">
        <v>6.3</v>
      </c>
      <c r="AP42" s="79">
        <v>6.3</v>
      </c>
      <c r="AQ42" s="79">
        <v>6.4</v>
      </c>
      <c r="AR42" s="79">
        <v>6.5</v>
      </c>
      <c r="AS42" s="79">
        <v>6.5</v>
      </c>
      <c r="AT42" s="79">
        <v>6.6</v>
      </c>
      <c r="AU42" s="79">
        <v>6.7</v>
      </c>
      <c r="AV42" s="79">
        <v>6.7</v>
      </c>
      <c r="AW42" s="79">
        <v>6.8</v>
      </c>
      <c r="AX42" s="79">
        <v>6.9</v>
      </c>
      <c r="AY42" s="79">
        <v>7</v>
      </c>
      <c r="AZ42" s="79">
        <v>7</v>
      </c>
      <c r="BA42" s="79">
        <v>7.1</v>
      </c>
      <c r="BB42" s="79">
        <v>7.2</v>
      </c>
      <c r="BC42" s="79">
        <v>7.3</v>
      </c>
      <c r="BD42" s="79">
        <v>7.3</v>
      </c>
      <c r="BE42" s="79">
        <v>7.4</v>
      </c>
      <c r="BF42" s="79">
        <v>7.5</v>
      </c>
      <c r="BG42" s="79">
        <v>7.6</v>
      </c>
      <c r="BH42" s="79">
        <v>7.7</v>
      </c>
      <c r="BI42" s="79">
        <v>7.7</v>
      </c>
      <c r="BJ42" s="79">
        <v>7.8</v>
      </c>
    </row>
    <row r="43" spans="1:62" ht="15.75" thickBot="1" x14ac:dyDescent="0.3">
      <c r="A43" s="148"/>
      <c r="B43" s="148"/>
      <c r="C43" s="78" t="s">
        <v>176</v>
      </c>
      <c r="D43" s="78" t="s">
        <v>177</v>
      </c>
      <c r="E43" s="78" t="s">
        <v>178</v>
      </c>
      <c r="F43" s="78" t="s">
        <v>179</v>
      </c>
      <c r="G43" s="78" t="s">
        <v>198</v>
      </c>
      <c r="H43" s="78" t="s">
        <v>185</v>
      </c>
      <c r="I43" s="78" t="s">
        <v>188</v>
      </c>
      <c r="J43" s="78" t="s">
        <v>183</v>
      </c>
      <c r="K43" s="78"/>
      <c r="L43" s="79">
        <v>56.9</v>
      </c>
      <c r="M43" s="79">
        <v>57.5</v>
      </c>
      <c r="N43" s="79">
        <v>61.1</v>
      </c>
      <c r="O43" s="79">
        <v>46.6</v>
      </c>
      <c r="P43" s="79">
        <v>49</v>
      </c>
      <c r="Q43" s="79">
        <v>44.7</v>
      </c>
      <c r="R43" s="79">
        <v>43.1</v>
      </c>
      <c r="S43" s="79">
        <v>45</v>
      </c>
      <c r="T43" s="79">
        <v>45.2</v>
      </c>
      <c r="U43" s="79">
        <v>36.5</v>
      </c>
      <c r="V43" s="79">
        <v>31.5</v>
      </c>
      <c r="W43" s="79">
        <v>33.799999999999997</v>
      </c>
      <c r="X43" s="79">
        <v>30.9</v>
      </c>
      <c r="Y43" s="79">
        <v>29.8</v>
      </c>
      <c r="Z43" s="79">
        <v>31</v>
      </c>
      <c r="AA43" s="79">
        <v>29.1</v>
      </c>
      <c r="AB43" s="79">
        <v>28.6</v>
      </c>
      <c r="AC43" s="79">
        <v>29</v>
      </c>
      <c r="AD43" s="79">
        <v>29</v>
      </c>
      <c r="AE43" s="79">
        <v>29.5</v>
      </c>
      <c r="AF43" s="79">
        <v>27.2</v>
      </c>
      <c r="AG43" s="79">
        <v>30.4</v>
      </c>
      <c r="AH43" s="79">
        <v>30</v>
      </c>
      <c r="AI43" s="79">
        <v>29.6</v>
      </c>
      <c r="AJ43" s="79">
        <v>29.2</v>
      </c>
      <c r="AK43" s="79">
        <v>28.8</v>
      </c>
      <c r="AL43" s="79">
        <v>28.4</v>
      </c>
      <c r="AM43" s="79">
        <v>28</v>
      </c>
      <c r="AN43" s="79">
        <v>27.7</v>
      </c>
      <c r="AO43" s="79">
        <v>27.3</v>
      </c>
      <c r="AP43" s="79">
        <v>26.9</v>
      </c>
      <c r="AQ43" s="79">
        <v>26.5</v>
      </c>
      <c r="AR43" s="79">
        <v>26.2</v>
      </c>
      <c r="AS43" s="79">
        <v>25.8</v>
      </c>
      <c r="AT43" s="79">
        <v>25.5</v>
      </c>
      <c r="AU43" s="79">
        <v>25.1</v>
      </c>
      <c r="AV43" s="79">
        <v>24.8</v>
      </c>
      <c r="AW43" s="79">
        <v>24.5</v>
      </c>
      <c r="AX43" s="79">
        <v>24.1</v>
      </c>
      <c r="AY43" s="79">
        <v>23.8</v>
      </c>
      <c r="AZ43" s="79">
        <v>23.5</v>
      </c>
      <c r="BA43" s="79">
        <v>23.2</v>
      </c>
      <c r="BB43" s="79">
        <v>22.9</v>
      </c>
      <c r="BC43" s="79">
        <v>22.5</v>
      </c>
      <c r="BD43" s="79">
        <v>22.2</v>
      </c>
      <c r="BE43" s="79">
        <v>21.9</v>
      </c>
      <c r="BF43" s="79">
        <v>21.6</v>
      </c>
      <c r="BG43" s="79">
        <v>21.4</v>
      </c>
      <c r="BH43" s="79">
        <v>21.1</v>
      </c>
      <c r="BI43" s="79">
        <v>20.8</v>
      </c>
      <c r="BJ43" s="79">
        <v>20.5</v>
      </c>
    </row>
    <row r="44" spans="1:62" ht="15.75" thickBot="1" x14ac:dyDescent="0.3">
      <c r="A44" s="148"/>
      <c r="B44" s="148"/>
      <c r="C44" s="78" t="s">
        <v>176</v>
      </c>
      <c r="D44" s="78" t="s">
        <v>177</v>
      </c>
      <c r="E44" s="78" t="s">
        <v>178</v>
      </c>
      <c r="F44" s="78" t="s">
        <v>179</v>
      </c>
      <c r="G44" s="78" t="s">
        <v>198</v>
      </c>
      <c r="H44" s="78" t="s">
        <v>185</v>
      </c>
      <c r="I44" s="78" t="s">
        <v>189</v>
      </c>
      <c r="J44" s="78" t="s">
        <v>183</v>
      </c>
      <c r="K44" s="78"/>
      <c r="L44" s="79">
        <v>0</v>
      </c>
      <c r="M44" s="79">
        <v>0</v>
      </c>
      <c r="N44" s="79">
        <v>0</v>
      </c>
      <c r="O44" s="79">
        <v>0</v>
      </c>
      <c r="P44" s="79">
        <v>0</v>
      </c>
      <c r="Q44" s="79">
        <v>0</v>
      </c>
      <c r="R44" s="79">
        <v>0</v>
      </c>
      <c r="S44" s="79">
        <v>0</v>
      </c>
      <c r="T44" s="79">
        <v>0</v>
      </c>
      <c r="U44" s="79">
        <v>0</v>
      </c>
      <c r="V44" s="79">
        <v>0</v>
      </c>
      <c r="W44" s="79">
        <v>0</v>
      </c>
      <c r="X44" s="79">
        <v>0</v>
      </c>
      <c r="Y44" s="79">
        <v>0</v>
      </c>
      <c r="Z44" s="79">
        <v>0</v>
      </c>
      <c r="AA44" s="79">
        <v>0</v>
      </c>
      <c r="AB44" s="79">
        <v>0</v>
      </c>
      <c r="AC44" s="79">
        <v>0</v>
      </c>
      <c r="AD44" s="79">
        <v>0</v>
      </c>
      <c r="AE44" s="79">
        <v>0</v>
      </c>
      <c r="AF44" s="79">
        <v>0</v>
      </c>
      <c r="AG44" s="79">
        <v>0</v>
      </c>
      <c r="AH44" s="79">
        <v>0</v>
      </c>
      <c r="AI44" s="79">
        <v>0</v>
      </c>
      <c r="AJ44" s="79">
        <v>0</v>
      </c>
      <c r="AK44" s="79">
        <v>0</v>
      </c>
      <c r="AL44" s="79">
        <v>0</v>
      </c>
      <c r="AM44" s="79">
        <v>0</v>
      </c>
      <c r="AN44" s="79">
        <v>0</v>
      </c>
      <c r="AO44" s="79">
        <v>0</v>
      </c>
      <c r="AP44" s="79">
        <v>0</v>
      </c>
      <c r="AQ44" s="79">
        <v>0</v>
      </c>
      <c r="AR44" s="79">
        <v>0</v>
      </c>
      <c r="AS44" s="79">
        <v>0</v>
      </c>
      <c r="AT44" s="79">
        <v>0</v>
      </c>
      <c r="AU44" s="79">
        <v>0</v>
      </c>
      <c r="AV44" s="79">
        <v>0</v>
      </c>
      <c r="AW44" s="79">
        <v>0</v>
      </c>
      <c r="AX44" s="79">
        <v>0</v>
      </c>
      <c r="AY44" s="79">
        <v>0</v>
      </c>
      <c r="AZ44" s="79">
        <v>0</v>
      </c>
      <c r="BA44" s="79">
        <v>0</v>
      </c>
      <c r="BB44" s="79">
        <v>0</v>
      </c>
      <c r="BC44" s="79">
        <v>0</v>
      </c>
      <c r="BD44" s="79">
        <v>0</v>
      </c>
      <c r="BE44" s="79">
        <v>0</v>
      </c>
      <c r="BF44" s="79">
        <v>0</v>
      </c>
      <c r="BG44" s="79">
        <v>0</v>
      </c>
      <c r="BH44" s="79">
        <v>0</v>
      </c>
      <c r="BI44" s="79">
        <v>0</v>
      </c>
      <c r="BJ44" s="79">
        <v>0</v>
      </c>
    </row>
    <row r="45" spans="1:62" ht="15.75" thickBot="1" x14ac:dyDescent="0.3">
      <c r="A45" s="148"/>
      <c r="B45" s="148"/>
      <c r="C45" s="78" t="s">
        <v>176</v>
      </c>
      <c r="D45" s="78" t="s">
        <v>177</v>
      </c>
      <c r="E45" s="78" t="s">
        <v>178</v>
      </c>
      <c r="F45" s="78" t="s">
        <v>179</v>
      </c>
      <c r="G45" s="78" t="s">
        <v>198</v>
      </c>
      <c r="H45" s="78" t="s">
        <v>185</v>
      </c>
      <c r="I45" s="78" t="s">
        <v>190</v>
      </c>
      <c r="J45" s="78" t="s">
        <v>183</v>
      </c>
      <c r="K45" s="78"/>
      <c r="L45" s="79">
        <v>0</v>
      </c>
      <c r="M45" s="79">
        <v>0</v>
      </c>
      <c r="N45" s="79">
        <v>0</v>
      </c>
      <c r="O45" s="79">
        <v>0</v>
      </c>
      <c r="P45" s="79">
        <v>0</v>
      </c>
      <c r="Q45" s="79">
        <v>0</v>
      </c>
      <c r="R45" s="79">
        <v>0</v>
      </c>
      <c r="S45" s="79">
        <v>0</v>
      </c>
      <c r="T45" s="79">
        <v>0</v>
      </c>
      <c r="U45" s="79">
        <v>0</v>
      </c>
      <c r="V45" s="79">
        <v>0</v>
      </c>
      <c r="W45" s="79">
        <v>0</v>
      </c>
      <c r="X45" s="79">
        <v>0</v>
      </c>
      <c r="Y45" s="79">
        <v>0</v>
      </c>
      <c r="Z45" s="79">
        <v>0</v>
      </c>
      <c r="AA45" s="79">
        <v>0</v>
      </c>
      <c r="AB45" s="79">
        <v>0</v>
      </c>
      <c r="AC45" s="79">
        <v>0</v>
      </c>
      <c r="AD45" s="79">
        <v>0</v>
      </c>
      <c r="AE45" s="79">
        <v>0</v>
      </c>
      <c r="AF45" s="79">
        <v>0</v>
      </c>
      <c r="AG45" s="79">
        <v>0</v>
      </c>
      <c r="AH45" s="79">
        <v>0</v>
      </c>
      <c r="AI45" s="79">
        <v>0</v>
      </c>
      <c r="AJ45" s="79">
        <v>0</v>
      </c>
      <c r="AK45" s="79">
        <v>0</v>
      </c>
      <c r="AL45" s="79">
        <v>0</v>
      </c>
      <c r="AM45" s="79">
        <v>0</v>
      </c>
      <c r="AN45" s="79">
        <v>0</v>
      </c>
      <c r="AO45" s="79">
        <v>0</v>
      </c>
      <c r="AP45" s="79">
        <v>0</v>
      </c>
      <c r="AQ45" s="79">
        <v>0</v>
      </c>
      <c r="AR45" s="79">
        <v>0</v>
      </c>
      <c r="AS45" s="79">
        <v>0</v>
      </c>
      <c r="AT45" s="79">
        <v>0</v>
      </c>
      <c r="AU45" s="79">
        <v>0</v>
      </c>
      <c r="AV45" s="79">
        <v>0</v>
      </c>
      <c r="AW45" s="79">
        <v>0</v>
      </c>
      <c r="AX45" s="79">
        <v>0</v>
      </c>
      <c r="AY45" s="79">
        <v>0</v>
      </c>
      <c r="AZ45" s="79">
        <v>0</v>
      </c>
      <c r="BA45" s="79">
        <v>0</v>
      </c>
      <c r="BB45" s="79">
        <v>0</v>
      </c>
      <c r="BC45" s="79">
        <v>0</v>
      </c>
      <c r="BD45" s="79">
        <v>0</v>
      </c>
      <c r="BE45" s="79">
        <v>0</v>
      </c>
      <c r="BF45" s="79">
        <v>0</v>
      </c>
      <c r="BG45" s="79">
        <v>0</v>
      </c>
      <c r="BH45" s="79">
        <v>0</v>
      </c>
      <c r="BI45" s="79">
        <v>0</v>
      </c>
      <c r="BJ45" s="79">
        <v>0</v>
      </c>
    </row>
    <row r="46" spans="1:62" ht="15.75" thickBot="1" x14ac:dyDescent="0.3">
      <c r="A46" s="148"/>
      <c r="B46" s="148"/>
      <c r="C46" s="78" t="s">
        <v>176</v>
      </c>
      <c r="D46" s="78" t="s">
        <v>177</v>
      </c>
      <c r="E46" s="78" t="s">
        <v>178</v>
      </c>
      <c r="F46" s="78" t="s">
        <v>179</v>
      </c>
      <c r="G46" s="78" t="s">
        <v>198</v>
      </c>
      <c r="H46" s="78" t="s">
        <v>185</v>
      </c>
      <c r="I46" s="78" t="s">
        <v>191</v>
      </c>
      <c r="J46" s="78" t="s">
        <v>183</v>
      </c>
      <c r="K46" s="78"/>
      <c r="L46" s="79">
        <v>0</v>
      </c>
      <c r="M46" s="79">
        <v>0</v>
      </c>
      <c r="N46" s="79">
        <v>0</v>
      </c>
      <c r="O46" s="79">
        <v>0</v>
      </c>
      <c r="P46" s="79">
        <v>0</v>
      </c>
      <c r="Q46" s="79">
        <v>0</v>
      </c>
      <c r="R46" s="79">
        <v>0</v>
      </c>
      <c r="S46" s="79">
        <v>0</v>
      </c>
      <c r="T46" s="79">
        <v>0</v>
      </c>
      <c r="U46" s="79">
        <v>0</v>
      </c>
      <c r="V46" s="79">
        <v>0</v>
      </c>
      <c r="W46" s="79">
        <v>0</v>
      </c>
      <c r="X46" s="79">
        <v>0</v>
      </c>
      <c r="Y46" s="79">
        <v>0</v>
      </c>
      <c r="Z46" s="79">
        <v>0</v>
      </c>
      <c r="AA46" s="79">
        <v>0</v>
      </c>
      <c r="AB46" s="79">
        <v>0</v>
      </c>
      <c r="AC46" s="79">
        <v>0</v>
      </c>
      <c r="AD46" s="79">
        <v>0</v>
      </c>
      <c r="AE46" s="79">
        <v>0</v>
      </c>
      <c r="AF46" s="79">
        <v>0</v>
      </c>
      <c r="AG46" s="79">
        <v>0</v>
      </c>
      <c r="AH46" s="79">
        <v>0</v>
      </c>
      <c r="AI46" s="79">
        <v>0</v>
      </c>
      <c r="AJ46" s="79">
        <v>0</v>
      </c>
      <c r="AK46" s="79">
        <v>0</v>
      </c>
      <c r="AL46" s="79">
        <v>0</v>
      </c>
      <c r="AM46" s="79">
        <v>0</v>
      </c>
      <c r="AN46" s="79">
        <v>0</v>
      </c>
      <c r="AO46" s="79">
        <v>0</v>
      </c>
      <c r="AP46" s="79">
        <v>0</v>
      </c>
      <c r="AQ46" s="79">
        <v>0</v>
      </c>
      <c r="AR46" s="79">
        <v>0</v>
      </c>
      <c r="AS46" s="79">
        <v>0</v>
      </c>
      <c r="AT46" s="79">
        <v>0</v>
      </c>
      <c r="AU46" s="79">
        <v>0</v>
      </c>
      <c r="AV46" s="79">
        <v>0</v>
      </c>
      <c r="AW46" s="79">
        <v>0</v>
      </c>
      <c r="AX46" s="79">
        <v>0</v>
      </c>
      <c r="AY46" s="79">
        <v>0</v>
      </c>
      <c r="AZ46" s="79">
        <v>0</v>
      </c>
      <c r="BA46" s="79">
        <v>0</v>
      </c>
      <c r="BB46" s="79">
        <v>0</v>
      </c>
      <c r="BC46" s="79">
        <v>0</v>
      </c>
      <c r="BD46" s="79">
        <v>0</v>
      </c>
      <c r="BE46" s="79">
        <v>0</v>
      </c>
      <c r="BF46" s="79">
        <v>0</v>
      </c>
      <c r="BG46" s="79">
        <v>0</v>
      </c>
      <c r="BH46" s="79">
        <v>0</v>
      </c>
      <c r="BI46" s="79">
        <v>0</v>
      </c>
      <c r="BJ46" s="79">
        <v>0</v>
      </c>
    </row>
    <row r="47" spans="1:62" ht="15.75" thickBot="1" x14ac:dyDescent="0.3">
      <c r="A47" s="148"/>
      <c r="B47" s="148"/>
      <c r="C47" s="78" t="s">
        <v>176</v>
      </c>
      <c r="D47" s="78" t="s">
        <v>177</v>
      </c>
      <c r="E47" s="78" t="s">
        <v>178</v>
      </c>
      <c r="F47" s="78" t="s">
        <v>179</v>
      </c>
      <c r="G47" s="78" t="s">
        <v>198</v>
      </c>
      <c r="H47" s="78" t="s">
        <v>185</v>
      </c>
      <c r="I47" s="78" t="s">
        <v>192</v>
      </c>
      <c r="J47" s="78" t="s">
        <v>183</v>
      </c>
      <c r="K47" s="78"/>
      <c r="L47" s="79">
        <v>5.8</v>
      </c>
      <c r="M47" s="79">
        <v>5.6</v>
      </c>
      <c r="N47" s="79">
        <v>5.2</v>
      </c>
      <c r="O47" s="79">
        <v>5.9</v>
      </c>
      <c r="P47" s="79">
        <v>5.7</v>
      </c>
      <c r="Q47" s="79">
        <v>5.9</v>
      </c>
      <c r="R47" s="79">
        <v>6</v>
      </c>
      <c r="S47" s="79">
        <v>6.3</v>
      </c>
      <c r="T47" s="79">
        <v>6.5</v>
      </c>
      <c r="U47" s="79">
        <v>6.6</v>
      </c>
      <c r="V47" s="79">
        <v>7.3</v>
      </c>
      <c r="W47" s="79">
        <v>7.8</v>
      </c>
      <c r="X47" s="79">
        <v>7.8</v>
      </c>
      <c r="Y47" s="79">
        <v>7.8</v>
      </c>
      <c r="Z47" s="79">
        <v>7.9</v>
      </c>
      <c r="AA47" s="79">
        <v>7.6</v>
      </c>
      <c r="AB47" s="79">
        <v>7.3</v>
      </c>
      <c r="AC47" s="79">
        <v>7.4</v>
      </c>
      <c r="AD47" s="79">
        <v>7.1</v>
      </c>
      <c r="AE47" s="79">
        <v>6.9</v>
      </c>
      <c r="AF47" s="79">
        <v>6.6</v>
      </c>
      <c r="AG47" s="79">
        <v>6.9</v>
      </c>
      <c r="AH47" s="79">
        <v>6.9</v>
      </c>
      <c r="AI47" s="79">
        <v>7</v>
      </c>
      <c r="AJ47" s="79">
        <v>7</v>
      </c>
      <c r="AK47" s="79">
        <v>7.1</v>
      </c>
      <c r="AL47" s="79">
        <v>7.1</v>
      </c>
      <c r="AM47" s="79">
        <v>7.2</v>
      </c>
      <c r="AN47" s="79">
        <v>7.2</v>
      </c>
      <c r="AO47" s="79">
        <v>7.3</v>
      </c>
      <c r="AP47" s="79">
        <v>7.3</v>
      </c>
      <c r="AQ47" s="79">
        <v>7.4</v>
      </c>
      <c r="AR47" s="79">
        <v>7.4</v>
      </c>
      <c r="AS47" s="79">
        <v>7.5</v>
      </c>
      <c r="AT47" s="79">
        <v>7.5</v>
      </c>
      <c r="AU47" s="79">
        <v>7.6</v>
      </c>
      <c r="AV47" s="79">
        <v>7.6</v>
      </c>
      <c r="AW47" s="79">
        <v>7.7</v>
      </c>
      <c r="AX47" s="79">
        <v>7.7</v>
      </c>
      <c r="AY47" s="79">
        <v>7.8</v>
      </c>
      <c r="AZ47" s="79">
        <v>7.9</v>
      </c>
      <c r="BA47" s="79">
        <v>7.9</v>
      </c>
      <c r="BB47" s="79">
        <v>8</v>
      </c>
      <c r="BC47" s="79">
        <v>8</v>
      </c>
      <c r="BD47" s="79">
        <v>8.1</v>
      </c>
      <c r="BE47" s="79">
        <v>8.1</v>
      </c>
      <c r="BF47" s="79">
        <v>8.1999999999999993</v>
      </c>
      <c r="BG47" s="79">
        <v>8.3000000000000007</v>
      </c>
      <c r="BH47" s="79">
        <v>8.3000000000000007</v>
      </c>
      <c r="BI47" s="79">
        <v>8.4</v>
      </c>
      <c r="BJ47" s="79">
        <v>8.4</v>
      </c>
    </row>
    <row r="48" spans="1:62" ht="15.75" thickBot="1" x14ac:dyDescent="0.3">
      <c r="A48" s="148"/>
      <c r="B48" s="148"/>
      <c r="C48" s="78" t="s">
        <v>176</v>
      </c>
      <c r="D48" s="78" t="s">
        <v>177</v>
      </c>
      <c r="E48" s="78" t="s">
        <v>178</v>
      </c>
      <c r="F48" s="78" t="s">
        <v>179</v>
      </c>
      <c r="G48" s="78" t="s">
        <v>198</v>
      </c>
      <c r="H48" s="78" t="s">
        <v>185</v>
      </c>
      <c r="I48" s="78" t="s">
        <v>193</v>
      </c>
      <c r="J48" s="78" t="s">
        <v>183</v>
      </c>
      <c r="K48" s="78"/>
      <c r="L48" s="79">
        <v>0.1</v>
      </c>
      <c r="M48" s="79">
        <v>0.2</v>
      </c>
      <c r="N48" s="79">
        <v>0.4</v>
      </c>
      <c r="O48" s="79">
        <v>0.5</v>
      </c>
      <c r="P48" s="79">
        <v>0.7</v>
      </c>
      <c r="Q48" s="79">
        <v>0.8</v>
      </c>
      <c r="R48" s="79">
        <v>1</v>
      </c>
      <c r="S48" s="79">
        <v>1.2</v>
      </c>
      <c r="T48" s="79">
        <v>1.4</v>
      </c>
      <c r="U48" s="79">
        <v>1.6</v>
      </c>
      <c r="V48" s="79">
        <v>1.9</v>
      </c>
      <c r="W48" s="79">
        <v>2.1</v>
      </c>
      <c r="X48" s="79">
        <v>2.5</v>
      </c>
      <c r="Y48" s="79">
        <v>2.9</v>
      </c>
      <c r="Z48" s="79">
        <v>3.4</v>
      </c>
      <c r="AA48" s="79">
        <v>3.9</v>
      </c>
      <c r="AB48" s="79">
        <v>4.4000000000000004</v>
      </c>
      <c r="AC48" s="79">
        <v>4.8</v>
      </c>
      <c r="AD48" s="79">
        <v>5.2</v>
      </c>
      <c r="AE48" s="79">
        <v>5.6</v>
      </c>
      <c r="AF48" s="79">
        <v>6.1</v>
      </c>
      <c r="AG48" s="79">
        <v>7.4</v>
      </c>
      <c r="AH48" s="79">
        <v>8.1</v>
      </c>
      <c r="AI48" s="79">
        <v>8.9</v>
      </c>
      <c r="AJ48" s="79">
        <v>9.8000000000000007</v>
      </c>
      <c r="AK48" s="79">
        <v>10.7</v>
      </c>
      <c r="AL48" s="79">
        <v>11.8</v>
      </c>
      <c r="AM48" s="79">
        <v>12.9</v>
      </c>
      <c r="AN48" s="79">
        <v>14.2</v>
      </c>
      <c r="AO48" s="79">
        <v>15.5</v>
      </c>
      <c r="AP48" s="79">
        <v>17.100000000000001</v>
      </c>
      <c r="AQ48" s="79">
        <v>18.7</v>
      </c>
      <c r="AR48" s="79">
        <v>20.5</v>
      </c>
      <c r="AS48" s="79">
        <v>22.5</v>
      </c>
      <c r="AT48" s="79">
        <v>24.7</v>
      </c>
      <c r="AU48" s="79">
        <v>27.1</v>
      </c>
      <c r="AV48" s="79">
        <v>29.8</v>
      </c>
      <c r="AW48" s="79">
        <v>32.700000000000003</v>
      </c>
      <c r="AX48" s="79">
        <v>35.799999999999997</v>
      </c>
      <c r="AY48" s="79">
        <v>39.299999999999997</v>
      </c>
      <c r="AZ48" s="79">
        <v>43.1</v>
      </c>
      <c r="BA48" s="79">
        <v>47.3</v>
      </c>
      <c r="BB48" s="79">
        <v>51.9</v>
      </c>
      <c r="BC48" s="79">
        <v>57</v>
      </c>
      <c r="BD48" s="79">
        <v>62.5</v>
      </c>
      <c r="BE48" s="79">
        <v>68.599999999999994</v>
      </c>
      <c r="BF48" s="79">
        <v>75.3</v>
      </c>
      <c r="BG48" s="79">
        <v>82.6</v>
      </c>
      <c r="BH48" s="79">
        <v>90.6</v>
      </c>
      <c r="BI48" s="79">
        <v>99.4</v>
      </c>
      <c r="BJ48" s="79">
        <v>109</v>
      </c>
    </row>
    <row r="49" spans="1:62" ht="15.75" thickBot="1" x14ac:dyDescent="0.3">
      <c r="A49" s="148"/>
      <c r="B49" s="148"/>
      <c r="C49" s="78" t="s">
        <v>176</v>
      </c>
      <c r="D49" s="78" t="s">
        <v>177</v>
      </c>
      <c r="E49" s="78" t="s">
        <v>178</v>
      </c>
      <c r="F49" s="78" t="s">
        <v>179</v>
      </c>
      <c r="G49" s="78" t="s">
        <v>198</v>
      </c>
      <c r="H49" s="78" t="s">
        <v>185</v>
      </c>
      <c r="I49" s="78" t="s">
        <v>182</v>
      </c>
      <c r="J49" s="78" t="s">
        <v>183</v>
      </c>
      <c r="K49" s="78"/>
      <c r="L49" s="79">
        <v>0</v>
      </c>
      <c r="M49" s="79">
        <v>0</v>
      </c>
      <c r="N49" s="79">
        <v>0</v>
      </c>
      <c r="O49" s="79">
        <v>0</v>
      </c>
      <c r="P49" s="79">
        <v>0</v>
      </c>
      <c r="Q49" s="79">
        <v>0</v>
      </c>
      <c r="R49" s="79">
        <v>0</v>
      </c>
      <c r="S49" s="79">
        <v>0</v>
      </c>
      <c r="T49" s="79">
        <v>0</v>
      </c>
      <c r="U49" s="79">
        <v>0</v>
      </c>
      <c r="V49" s="79">
        <v>0</v>
      </c>
      <c r="W49" s="79">
        <v>0</v>
      </c>
      <c r="X49" s="79">
        <v>0</v>
      </c>
      <c r="Y49" s="79">
        <v>0</v>
      </c>
      <c r="Z49" s="79">
        <v>0</v>
      </c>
      <c r="AA49" s="79">
        <v>0</v>
      </c>
      <c r="AB49" s="79">
        <v>0</v>
      </c>
      <c r="AC49" s="79">
        <v>0</v>
      </c>
      <c r="AD49" s="79">
        <v>0</v>
      </c>
      <c r="AE49" s="79">
        <v>0</v>
      </c>
      <c r="AF49" s="79">
        <v>0</v>
      </c>
      <c r="AG49" s="79">
        <v>0</v>
      </c>
      <c r="AH49" s="79">
        <v>0</v>
      </c>
      <c r="AI49" s="79">
        <v>0</v>
      </c>
      <c r="AJ49" s="79">
        <v>0</v>
      </c>
      <c r="AK49" s="79">
        <v>0</v>
      </c>
      <c r="AL49" s="79">
        <v>0</v>
      </c>
      <c r="AM49" s="79">
        <v>0</v>
      </c>
      <c r="AN49" s="79">
        <v>0</v>
      </c>
      <c r="AO49" s="79">
        <v>0</v>
      </c>
      <c r="AP49" s="79">
        <v>0</v>
      </c>
      <c r="AQ49" s="79">
        <v>0</v>
      </c>
      <c r="AR49" s="79">
        <v>0</v>
      </c>
      <c r="AS49" s="79">
        <v>0</v>
      </c>
      <c r="AT49" s="79">
        <v>0</v>
      </c>
      <c r="AU49" s="79">
        <v>0</v>
      </c>
      <c r="AV49" s="79">
        <v>0</v>
      </c>
      <c r="AW49" s="79">
        <v>0</v>
      </c>
      <c r="AX49" s="79">
        <v>0</v>
      </c>
      <c r="AY49" s="79">
        <v>0</v>
      </c>
      <c r="AZ49" s="79">
        <v>0</v>
      </c>
      <c r="BA49" s="79">
        <v>0</v>
      </c>
      <c r="BB49" s="79">
        <v>0</v>
      </c>
      <c r="BC49" s="79">
        <v>0</v>
      </c>
      <c r="BD49" s="79">
        <v>0</v>
      </c>
      <c r="BE49" s="79">
        <v>0</v>
      </c>
      <c r="BF49" s="79">
        <v>0</v>
      </c>
      <c r="BG49" s="79">
        <v>0</v>
      </c>
      <c r="BH49" s="79">
        <v>0</v>
      </c>
      <c r="BI49" s="79">
        <v>0</v>
      </c>
      <c r="BJ49" s="79">
        <v>0</v>
      </c>
    </row>
    <row r="50" spans="1:62" ht="15.75" thickBot="1" x14ac:dyDescent="0.3">
      <c r="A50" s="148"/>
      <c r="B50" s="148"/>
      <c r="C50" s="78" t="s">
        <v>176</v>
      </c>
      <c r="D50" s="78" t="s">
        <v>177</v>
      </c>
      <c r="E50" s="78" t="s">
        <v>178</v>
      </c>
      <c r="F50" s="78" t="s">
        <v>179</v>
      </c>
      <c r="G50" s="78" t="s">
        <v>198</v>
      </c>
      <c r="H50" s="78" t="s">
        <v>185</v>
      </c>
      <c r="I50" s="78" t="s">
        <v>13</v>
      </c>
      <c r="J50" s="78" t="s">
        <v>183</v>
      </c>
      <c r="K50" s="78"/>
      <c r="L50" s="79">
        <v>276</v>
      </c>
      <c r="M50" s="79">
        <v>259</v>
      </c>
      <c r="N50" s="79">
        <v>265</v>
      </c>
      <c r="O50" s="79">
        <v>281</v>
      </c>
      <c r="P50" s="79">
        <v>289</v>
      </c>
      <c r="Q50" s="79">
        <v>310</v>
      </c>
      <c r="R50" s="79">
        <v>318</v>
      </c>
      <c r="S50" s="79">
        <v>332</v>
      </c>
      <c r="T50" s="79">
        <v>349</v>
      </c>
      <c r="U50" s="79">
        <v>364</v>
      </c>
      <c r="V50" s="79">
        <v>384</v>
      </c>
      <c r="W50" s="79">
        <v>404</v>
      </c>
      <c r="X50" s="79">
        <v>431</v>
      </c>
      <c r="Y50" s="79">
        <v>453</v>
      </c>
      <c r="Z50" s="79">
        <v>481</v>
      </c>
      <c r="AA50" s="79">
        <v>486</v>
      </c>
      <c r="AB50" s="79">
        <v>476</v>
      </c>
      <c r="AC50" s="79">
        <v>481</v>
      </c>
      <c r="AD50" s="79">
        <v>490</v>
      </c>
      <c r="AE50" s="79">
        <v>507</v>
      </c>
      <c r="AF50" s="79">
        <v>459</v>
      </c>
      <c r="AG50" s="79">
        <v>476</v>
      </c>
      <c r="AH50" s="79">
        <v>510</v>
      </c>
      <c r="AI50" s="79">
        <v>505</v>
      </c>
      <c r="AJ50" s="79">
        <v>512</v>
      </c>
      <c r="AK50" s="79">
        <v>519</v>
      </c>
      <c r="AL50" s="79">
        <v>526</v>
      </c>
      <c r="AM50" s="79">
        <v>533</v>
      </c>
      <c r="AN50" s="79">
        <v>541</v>
      </c>
      <c r="AO50" s="79">
        <v>548</v>
      </c>
      <c r="AP50" s="79">
        <v>556</v>
      </c>
      <c r="AQ50" s="79">
        <v>563</v>
      </c>
      <c r="AR50" s="79">
        <v>570</v>
      </c>
      <c r="AS50" s="79">
        <v>576</v>
      </c>
      <c r="AT50" s="79">
        <v>583</v>
      </c>
      <c r="AU50" s="79">
        <v>590</v>
      </c>
      <c r="AV50" s="79">
        <v>596</v>
      </c>
      <c r="AW50" s="79">
        <v>603</v>
      </c>
      <c r="AX50" s="79">
        <v>610</v>
      </c>
      <c r="AY50" s="79">
        <v>617</v>
      </c>
      <c r="AZ50" s="79">
        <v>624</v>
      </c>
      <c r="BA50" s="79">
        <v>630</v>
      </c>
      <c r="BB50" s="79">
        <v>637</v>
      </c>
      <c r="BC50" s="79">
        <v>644</v>
      </c>
      <c r="BD50" s="79">
        <v>651</v>
      </c>
      <c r="BE50" s="79">
        <v>658</v>
      </c>
      <c r="BF50" s="79">
        <v>665</v>
      </c>
      <c r="BG50" s="79">
        <v>672</v>
      </c>
      <c r="BH50" s="79">
        <v>679</v>
      </c>
      <c r="BI50" s="79">
        <v>686</v>
      </c>
      <c r="BJ50" s="79">
        <v>693</v>
      </c>
    </row>
    <row r="51" spans="1:62" ht="15.75" thickBot="1" x14ac:dyDescent="0.3">
      <c r="A51" s="149"/>
      <c r="B51" s="149"/>
      <c r="C51" s="78" t="s">
        <v>176</v>
      </c>
      <c r="D51" s="78" t="s">
        <v>177</v>
      </c>
      <c r="E51" s="78" t="s">
        <v>178</v>
      </c>
      <c r="F51" s="78" t="s">
        <v>179</v>
      </c>
      <c r="G51" s="78" t="s">
        <v>198</v>
      </c>
      <c r="H51" s="78" t="s">
        <v>185</v>
      </c>
      <c r="I51" s="78" t="s">
        <v>184</v>
      </c>
      <c r="J51" s="78" t="s">
        <v>183</v>
      </c>
      <c r="K51" s="78"/>
      <c r="L51" s="79">
        <v>0</v>
      </c>
      <c r="M51" s="79">
        <v>0</v>
      </c>
      <c r="N51" s="79">
        <v>0</v>
      </c>
      <c r="O51" s="79">
        <v>0</v>
      </c>
      <c r="P51" s="79">
        <v>0</v>
      </c>
      <c r="Q51" s="79">
        <v>0</v>
      </c>
      <c r="R51" s="79">
        <v>0</v>
      </c>
      <c r="S51" s="79">
        <v>0</v>
      </c>
      <c r="T51" s="79">
        <v>0</v>
      </c>
      <c r="U51" s="79">
        <v>0</v>
      </c>
      <c r="V51" s="79">
        <v>0</v>
      </c>
      <c r="W51" s="79">
        <v>0</v>
      </c>
      <c r="X51" s="79">
        <v>0</v>
      </c>
      <c r="Y51" s="79">
        <v>0</v>
      </c>
      <c r="Z51" s="79">
        <v>0</v>
      </c>
      <c r="AA51" s="79">
        <v>0</v>
      </c>
      <c r="AB51" s="79">
        <v>0</v>
      </c>
      <c r="AC51" s="79">
        <v>0</v>
      </c>
      <c r="AD51" s="79">
        <v>0</v>
      </c>
      <c r="AE51" s="79">
        <v>0</v>
      </c>
      <c r="AF51" s="79">
        <v>0</v>
      </c>
      <c r="AG51" s="79">
        <v>0</v>
      </c>
      <c r="AH51" s="79">
        <v>0</v>
      </c>
      <c r="AI51" s="79">
        <v>0</v>
      </c>
      <c r="AJ51" s="79">
        <v>0</v>
      </c>
      <c r="AK51" s="79">
        <v>0</v>
      </c>
      <c r="AL51" s="79">
        <v>0</v>
      </c>
      <c r="AM51" s="79">
        <v>0</v>
      </c>
      <c r="AN51" s="79">
        <v>0</v>
      </c>
      <c r="AO51" s="79">
        <v>0</v>
      </c>
      <c r="AP51" s="79">
        <v>0</v>
      </c>
      <c r="AQ51" s="79">
        <v>0</v>
      </c>
      <c r="AR51" s="79">
        <v>0</v>
      </c>
      <c r="AS51" s="79">
        <v>0</v>
      </c>
      <c r="AT51" s="79">
        <v>0</v>
      </c>
      <c r="AU51" s="79">
        <v>0</v>
      </c>
      <c r="AV51" s="79">
        <v>0</v>
      </c>
      <c r="AW51" s="79">
        <v>0</v>
      </c>
      <c r="AX51" s="79">
        <v>0</v>
      </c>
      <c r="AY51" s="79">
        <v>0</v>
      </c>
      <c r="AZ51" s="79">
        <v>0</v>
      </c>
      <c r="BA51" s="79">
        <v>0</v>
      </c>
      <c r="BB51" s="79">
        <v>0</v>
      </c>
      <c r="BC51" s="79">
        <v>0</v>
      </c>
      <c r="BD51" s="79">
        <v>0</v>
      </c>
      <c r="BE51" s="79">
        <v>0</v>
      </c>
      <c r="BF51" s="79">
        <v>0</v>
      </c>
      <c r="BG51" s="79">
        <v>0</v>
      </c>
      <c r="BH51" s="79">
        <v>0</v>
      </c>
      <c r="BI51" s="79">
        <v>0</v>
      </c>
      <c r="BJ51" s="79">
        <v>0</v>
      </c>
    </row>
    <row r="53" spans="1:62" ht="15.75" thickBot="1" x14ac:dyDescent="0.3"/>
    <row r="54" spans="1:62" ht="15.75" thickBot="1" x14ac:dyDescent="0.3">
      <c r="A54" s="76" t="s">
        <v>166</v>
      </c>
      <c r="B54" s="76" t="s">
        <v>88</v>
      </c>
      <c r="C54" s="76" t="s">
        <v>167</v>
      </c>
      <c r="D54" s="76" t="s">
        <v>168</v>
      </c>
      <c r="E54" s="76" t="s">
        <v>169</v>
      </c>
      <c r="F54" s="76" t="s">
        <v>170</v>
      </c>
      <c r="G54" s="76" t="s">
        <v>88</v>
      </c>
      <c r="H54" s="76" t="s">
        <v>171</v>
      </c>
      <c r="I54" s="76" t="s">
        <v>172</v>
      </c>
      <c r="J54" s="76" t="s">
        <v>173</v>
      </c>
      <c r="K54" s="76" t="s">
        <v>174</v>
      </c>
      <c r="L54" s="77">
        <v>2000</v>
      </c>
      <c r="M54" s="77">
        <v>2001</v>
      </c>
      <c r="N54" s="77">
        <v>2002</v>
      </c>
      <c r="O54" s="77">
        <v>2003</v>
      </c>
      <c r="P54" s="77">
        <v>2004</v>
      </c>
      <c r="Q54" s="77">
        <v>2005</v>
      </c>
      <c r="R54" s="77">
        <v>2006</v>
      </c>
      <c r="S54" s="77">
        <v>2007</v>
      </c>
      <c r="T54" s="77">
        <v>2008</v>
      </c>
      <c r="U54" s="77">
        <v>2009</v>
      </c>
      <c r="V54" s="77">
        <v>2010</v>
      </c>
      <c r="W54" s="77">
        <v>2011</v>
      </c>
      <c r="X54" s="77">
        <v>2012</v>
      </c>
      <c r="Y54" s="77">
        <v>2013</v>
      </c>
      <c r="Z54" s="77">
        <v>2014</v>
      </c>
      <c r="AA54" s="77">
        <v>2015</v>
      </c>
      <c r="AB54" s="77">
        <v>2016</v>
      </c>
      <c r="AC54" s="77">
        <v>2017</v>
      </c>
      <c r="AD54" s="77">
        <v>2018</v>
      </c>
      <c r="AE54" s="77">
        <v>2019</v>
      </c>
      <c r="AF54" s="77">
        <v>2020</v>
      </c>
      <c r="AG54" s="77">
        <v>2021</v>
      </c>
      <c r="AH54" s="77">
        <v>2022</v>
      </c>
      <c r="AI54" s="77">
        <v>2023</v>
      </c>
      <c r="AJ54" s="77">
        <v>2024</v>
      </c>
      <c r="AK54" s="77">
        <v>2025</v>
      </c>
      <c r="AL54" s="77">
        <v>2026</v>
      </c>
      <c r="AM54" s="77">
        <v>2027</v>
      </c>
      <c r="AN54" s="77">
        <v>2028</v>
      </c>
      <c r="AO54" s="77">
        <v>2029</v>
      </c>
      <c r="AP54" s="77">
        <v>2030</v>
      </c>
      <c r="AQ54" s="77">
        <v>2031</v>
      </c>
      <c r="AR54" s="77">
        <v>2032</v>
      </c>
      <c r="AS54" s="77">
        <v>2033</v>
      </c>
      <c r="AT54" s="77">
        <v>2034</v>
      </c>
      <c r="AU54" s="77">
        <v>2035</v>
      </c>
      <c r="AV54" s="77">
        <v>2036</v>
      </c>
      <c r="AW54" s="77">
        <v>2037</v>
      </c>
      <c r="AX54" s="77">
        <v>2038</v>
      </c>
      <c r="AY54" s="77">
        <v>2039</v>
      </c>
      <c r="AZ54" s="77">
        <v>2040</v>
      </c>
      <c r="BA54" s="77">
        <v>2041</v>
      </c>
      <c r="BB54" s="77">
        <v>2042</v>
      </c>
      <c r="BC54" s="77">
        <v>2043</v>
      </c>
      <c r="BD54" s="77">
        <v>2044</v>
      </c>
      <c r="BE54" s="77">
        <v>2045</v>
      </c>
      <c r="BF54" s="77">
        <v>2046</v>
      </c>
      <c r="BG54" s="77">
        <v>2047</v>
      </c>
      <c r="BH54" s="77">
        <v>2048</v>
      </c>
      <c r="BI54" s="77">
        <v>2049</v>
      </c>
      <c r="BJ54" s="77">
        <v>2050</v>
      </c>
    </row>
    <row r="55" spans="1:62" ht="15.75" thickBot="1" x14ac:dyDescent="0.3">
      <c r="A55" s="147" t="s">
        <v>143</v>
      </c>
      <c r="B55" s="147" t="s">
        <v>197</v>
      </c>
      <c r="C55" s="78" t="s">
        <v>176</v>
      </c>
      <c r="D55" s="78" t="s">
        <v>177</v>
      </c>
      <c r="E55" s="78" t="s">
        <v>178</v>
      </c>
      <c r="F55" s="78" t="s">
        <v>179</v>
      </c>
      <c r="G55" s="78" t="s">
        <v>198</v>
      </c>
      <c r="H55" s="78" t="s">
        <v>181</v>
      </c>
      <c r="I55" s="78" t="s">
        <v>182</v>
      </c>
      <c r="J55" s="78" t="s">
        <v>196</v>
      </c>
      <c r="K55" s="78"/>
      <c r="L55" s="79">
        <f>L38*$C$17</f>
        <v>0</v>
      </c>
      <c r="M55" s="79">
        <f t="shared" ref="M55:BJ60" si="4">M38*$C$17</f>
        <v>0</v>
      </c>
      <c r="N55" s="79">
        <f t="shared" si="4"/>
        <v>0</v>
      </c>
      <c r="O55" s="79">
        <f t="shared" si="4"/>
        <v>0</v>
      </c>
      <c r="P55" s="79">
        <f t="shared" si="4"/>
        <v>0</v>
      </c>
      <c r="Q55" s="79">
        <f t="shared" si="4"/>
        <v>0</v>
      </c>
      <c r="R55" s="79">
        <f t="shared" si="4"/>
        <v>0</v>
      </c>
      <c r="S55" s="79">
        <f t="shared" si="4"/>
        <v>0</v>
      </c>
      <c r="T55" s="79">
        <f t="shared" si="4"/>
        <v>0</v>
      </c>
      <c r="U55" s="79">
        <f t="shared" si="4"/>
        <v>0</v>
      </c>
      <c r="V55" s="79">
        <f t="shared" si="4"/>
        <v>0</v>
      </c>
      <c r="W55" s="79">
        <f t="shared" si="4"/>
        <v>0</v>
      </c>
      <c r="X55" s="79">
        <f t="shared" si="4"/>
        <v>0</v>
      </c>
      <c r="Y55" s="79">
        <f t="shared" si="4"/>
        <v>0</v>
      </c>
      <c r="Z55" s="79">
        <f t="shared" si="4"/>
        <v>0</v>
      </c>
      <c r="AA55" s="79">
        <f t="shared" si="4"/>
        <v>0</v>
      </c>
      <c r="AB55" s="79">
        <f t="shared" si="4"/>
        <v>0</v>
      </c>
      <c r="AC55" s="79">
        <f t="shared" si="4"/>
        <v>0</v>
      </c>
      <c r="AD55" s="79">
        <f t="shared" si="4"/>
        <v>0</v>
      </c>
      <c r="AE55" s="79">
        <f t="shared" si="4"/>
        <v>0</v>
      </c>
      <c r="AF55" s="79">
        <f t="shared" si="4"/>
        <v>0</v>
      </c>
      <c r="AG55" s="79">
        <f t="shared" si="4"/>
        <v>0</v>
      </c>
      <c r="AH55" s="79">
        <f t="shared" si="4"/>
        <v>0</v>
      </c>
      <c r="AI55" s="79">
        <f t="shared" si="4"/>
        <v>0</v>
      </c>
      <c r="AJ55" s="79">
        <f t="shared" si="4"/>
        <v>0</v>
      </c>
      <c r="AK55" s="79">
        <f t="shared" si="4"/>
        <v>0</v>
      </c>
      <c r="AL55" s="79">
        <f t="shared" si="4"/>
        <v>0</v>
      </c>
      <c r="AM55" s="79">
        <f t="shared" si="4"/>
        <v>0</v>
      </c>
      <c r="AN55" s="79">
        <f t="shared" si="4"/>
        <v>0</v>
      </c>
      <c r="AO55" s="79">
        <f t="shared" si="4"/>
        <v>0</v>
      </c>
      <c r="AP55" s="79">
        <f t="shared" si="4"/>
        <v>0</v>
      </c>
      <c r="AQ55" s="79">
        <f t="shared" si="4"/>
        <v>0</v>
      </c>
      <c r="AR55" s="79">
        <f t="shared" si="4"/>
        <v>0</v>
      </c>
      <c r="AS55" s="79">
        <f t="shared" si="4"/>
        <v>0</v>
      </c>
      <c r="AT55" s="79">
        <f t="shared" si="4"/>
        <v>0</v>
      </c>
      <c r="AU55" s="79">
        <f t="shared" si="4"/>
        <v>0</v>
      </c>
      <c r="AV55" s="79">
        <f t="shared" si="4"/>
        <v>0</v>
      </c>
      <c r="AW55" s="79">
        <f t="shared" si="4"/>
        <v>0</v>
      </c>
      <c r="AX55" s="79">
        <f t="shared" si="4"/>
        <v>0</v>
      </c>
      <c r="AY55" s="79">
        <f t="shared" si="4"/>
        <v>0</v>
      </c>
      <c r="AZ55" s="79">
        <f t="shared" si="4"/>
        <v>0</v>
      </c>
      <c r="BA55" s="79">
        <f t="shared" si="4"/>
        <v>0</v>
      </c>
      <c r="BB55" s="79">
        <f t="shared" si="4"/>
        <v>0</v>
      </c>
      <c r="BC55" s="79">
        <f t="shared" si="4"/>
        <v>0</v>
      </c>
      <c r="BD55" s="79">
        <f t="shared" si="4"/>
        <v>0</v>
      </c>
      <c r="BE55" s="79">
        <f t="shared" si="4"/>
        <v>0</v>
      </c>
      <c r="BF55" s="79">
        <f t="shared" si="4"/>
        <v>0</v>
      </c>
      <c r="BG55" s="79">
        <f t="shared" si="4"/>
        <v>0</v>
      </c>
      <c r="BH55" s="79">
        <f t="shared" si="4"/>
        <v>0</v>
      </c>
      <c r="BI55" s="79">
        <f t="shared" si="4"/>
        <v>0</v>
      </c>
      <c r="BJ55" s="79">
        <f t="shared" si="4"/>
        <v>0</v>
      </c>
    </row>
    <row r="56" spans="1:62" ht="15.75" thickBot="1" x14ac:dyDescent="0.3">
      <c r="A56" s="148"/>
      <c r="B56" s="148"/>
      <c r="C56" s="78" t="s">
        <v>176</v>
      </c>
      <c r="D56" s="78" t="s">
        <v>177</v>
      </c>
      <c r="E56" s="78" t="s">
        <v>178</v>
      </c>
      <c r="F56" s="78" t="s">
        <v>179</v>
      </c>
      <c r="G56" s="78" t="s">
        <v>198</v>
      </c>
      <c r="H56" s="78" t="s">
        <v>181</v>
      </c>
      <c r="I56" s="78" t="s">
        <v>13</v>
      </c>
      <c r="J56" s="78" t="s">
        <v>196</v>
      </c>
      <c r="K56" s="78"/>
      <c r="L56" s="79">
        <f t="shared" ref="L56:AA68" si="5">L39*$C$17</f>
        <v>0</v>
      </c>
      <c r="M56" s="79">
        <f t="shared" si="5"/>
        <v>0</v>
      </c>
      <c r="N56" s="79">
        <f t="shared" si="5"/>
        <v>0</v>
      </c>
      <c r="O56" s="79">
        <f t="shared" si="5"/>
        <v>0</v>
      </c>
      <c r="P56" s="79">
        <f t="shared" si="5"/>
        <v>0</v>
      </c>
      <c r="Q56" s="79">
        <f t="shared" si="5"/>
        <v>0</v>
      </c>
      <c r="R56" s="79">
        <f t="shared" si="5"/>
        <v>0</v>
      </c>
      <c r="S56" s="79">
        <f t="shared" si="5"/>
        <v>0</v>
      </c>
      <c r="T56" s="79">
        <f t="shared" si="5"/>
        <v>0</v>
      </c>
      <c r="U56" s="79">
        <f t="shared" si="5"/>
        <v>0</v>
      </c>
      <c r="V56" s="79">
        <f t="shared" si="5"/>
        <v>0</v>
      </c>
      <c r="W56" s="79">
        <f t="shared" si="5"/>
        <v>0</v>
      </c>
      <c r="X56" s="79">
        <f t="shared" si="5"/>
        <v>0</v>
      </c>
      <c r="Y56" s="79">
        <f t="shared" si="5"/>
        <v>0</v>
      </c>
      <c r="Z56" s="79">
        <f t="shared" si="5"/>
        <v>0</v>
      </c>
      <c r="AA56" s="79">
        <f t="shared" si="5"/>
        <v>0</v>
      </c>
      <c r="AB56" s="79">
        <f t="shared" si="4"/>
        <v>0</v>
      </c>
      <c r="AC56" s="79">
        <f t="shared" si="4"/>
        <v>0</v>
      </c>
      <c r="AD56" s="79">
        <f t="shared" si="4"/>
        <v>0</v>
      </c>
      <c r="AE56" s="79">
        <f t="shared" si="4"/>
        <v>0</v>
      </c>
      <c r="AF56" s="79">
        <f t="shared" si="4"/>
        <v>0</v>
      </c>
      <c r="AG56" s="79">
        <f t="shared" si="4"/>
        <v>0</v>
      </c>
      <c r="AH56" s="79">
        <f t="shared" si="4"/>
        <v>0</v>
      </c>
      <c r="AI56" s="79">
        <f t="shared" si="4"/>
        <v>0</v>
      </c>
      <c r="AJ56" s="79">
        <f t="shared" si="4"/>
        <v>0</v>
      </c>
      <c r="AK56" s="79">
        <f t="shared" si="4"/>
        <v>0</v>
      </c>
      <c r="AL56" s="79">
        <f t="shared" si="4"/>
        <v>0</v>
      </c>
      <c r="AM56" s="79">
        <f t="shared" si="4"/>
        <v>0</v>
      </c>
      <c r="AN56" s="79">
        <f t="shared" si="4"/>
        <v>0</v>
      </c>
      <c r="AO56" s="79">
        <f t="shared" si="4"/>
        <v>0</v>
      </c>
      <c r="AP56" s="79">
        <f t="shared" si="4"/>
        <v>0</v>
      </c>
      <c r="AQ56" s="79">
        <f t="shared" si="4"/>
        <v>0</v>
      </c>
      <c r="AR56" s="79">
        <f t="shared" si="4"/>
        <v>0</v>
      </c>
      <c r="AS56" s="79">
        <f t="shared" si="4"/>
        <v>0</v>
      </c>
      <c r="AT56" s="79">
        <f t="shared" si="4"/>
        <v>0</v>
      </c>
      <c r="AU56" s="79">
        <f t="shared" si="4"/>
        <v>0</v>
      </c>
      <c r="AV56" s="79">
        <f t="shared" si="4"/>
        <v>0</v>
      </c>
      <c r="AW56" s="79">
        <f t="shared" si="4"/>
        <v>0</v>
      </c>
      <c r="AX56" s="79">
        <f t="shared" si="4"/>
        <v>0</v>
      </c>
      <c r="AY56" s="79">
        <f t="shared" si="4"/>
        <v>0</v>
      </c>
      <c r="AZ56" s="79">
        <f t="shared" si="4"/>
        <v>0</v>
      </c>
      <c r="BA56" s="79">
        <f t="shared" si="4"/>
        <v>0</v>
      </c>
      <c r="BB56" s="79">
        <f t="shared" si="4"/>
        <v>0</v>
      </c>
      <c r="BC56" s="79">
        <f t="shared" si="4"/>
        <v>0</v>
      </c>
      <c r="BD56" s="79">
        <f t="shared" si="4"/>
        <v>0</v>
      </c>
      <c r="BE56" s="79">
        <f t="shared" si="4"/>
        <v>0</v>
      </c>
      <c r="BF56" s="79">
        <f t="shared" si="4"/>
        <v>0</v>
      </c>
      <c r="BG56" s="79">
        <f t="shared" si="4"/>
        <v>0</v>
      </c>
      <c r="BH56" s="79">
        <f t="shared" si="4"/>
        <v>0</v>
      </c>
      <c r="BI56" s="79">
        <f t="shared" si="4"/>
        <v>0</v>
      </c>
      <c r="BJ56" s="79">
        <f t="shared" si="4"/>
        <v>0</v>
      </c>
    </row>
    <row r="57" spans="1:62" ht="15.75" thickBot="1" x14ac:dyDescent="0.3">
      <c r="A57" s="148"/>
      <c r="B57" s="148"/>
      <c r="C57" s="78" t="s">
        <v>176</v>
      </c>
      <c r="D57" s="78" t="s">
        <v>177</v>
      </c>
      <c r="E57" s="78" t="s">
        <v>178</v>
      </c>
      <c r="F57" s="78" t="s">
        <v>179</v>
      </c>
      <c r="G57" s="78" t="s">
        <v>198</v>
      </c>
      <c r="H57" s="78" t="s">
        <v>181</v>
      </c>
      <c r="I57" s="78" t="s">
        <v>184</v>
      </c>
      <c r="J57" s="78" t="s">
        <v>196</v>
      </c>
      <c r="K57" s="78"/>
      <c r="L57" s="79">
        <f t="shared" si="5"/>
        <v>0</v>
      </c>
      <c r="M57" s="79">
        <f t="shared" si="4"/>
        <v>0</v>
      </c>
      <c r="N57" s="79">
        <f t="shared" si="4"/>
        <v>0</v>
      </c>
      <c r="O57" s="79">
        <f t="shared" si="4"/>
        <v>0</v>
      </c>
      <c r="P57" s="79">
        <f t="shared" si="4"/>
        <v>0</v>
      </c>
      <c r="Q57" s="79">
        <f t="shared" si="4"/>
        <v>0</v>
      </c>
      <c r="R57" s="79">
        <f t="shared" si="4"/>
        <v>0</v>
      </c>
      <c r="S57" s="79">
        <f t="shared" si="4"/>
        <v>0</v>
      </c>
      <c r="T57" s="79">
        <f t="shared" si="4"/>
        <v>0</v>
      </c>
      <c r="U57" s="79">
        <f t="shared" si="4"/>
        <v>0</v>
      </c>
      <c r="V57" s="79">
        <f t="shared" si="4"/>
        <v>0</v>
      </c>
      <c r="W57" s="79">
        <f t="shared" si="4"/>
        <v>0</v>
      </c>
      <c r="X57" s="79">
        <f t="shared" si="4"/>
        <v>0</v>
      </c>
      <c r="Y57" s="79">
        <f t="shared" si="4"/>
        <v>0</v>
      </c>
      <c r="Z57" s="79">
        <f t="shared" si="4"/>
        <v>0</v>
      </c>
      <c r="AA57" s="79">
        <f t="shared" si="4"/>
        <v>0</v>
      </c>
      <c r="AB57" s="79">
        <f t="shared" si="4"/>
        <v>0</v>
      </c>
      <c r="AC57" s="79">
        <f t="shared" si="4"/>
        <v>0</v>
      </c>
      <c r="AD57" s="79">
        <f t="shared" si="4"/>
        <v>0</v>
      </c>
      <c r="AE57" s="79">
        <f t="shared" si="4"/>
        <v>0</v>
      </c>
      <c r="AF57" s="79">
        <f t="shared" si="4"/>
        <v>0</v>
      </c>
      <c r="AG57" s="79">
        <f t="shared" si="4"/>
        <v>0</v>
      </c>
      <c r="AH57" s="79">
        <f t="shared" si="4"/>
        <v>0</v>
      </c>
      <c r="AI57" s="79">
        <f t="shared" si="4"/>
        <v>0</v>
      </c>
      <c r="AJ57" s="79">
        <f t="shared" si="4"/>
        <v>0</v>
      </c>
      <c r="AK57" s="79">
        <f t="shared" si="4"/>
        <v>0</v>
      </c>
      <c r="AL57" s="79">
        <f t="shared" si="4"/>
        <v>0</v>
      </c>
      <c r="AM57" s="79">
        <f t="shared" si="4"/>
        <v>0</v>
      </c>
      <c r="AN57" s="79">
        <f t="shared" si="4"/>
        <v>0</v>
      </c>
      <c r="AO57" s="79">
        <f t="shared" si="4"/>
        <v>0</v>
      </c>
      <c r="AP57" s="79">
        <f t="shared" si="4"/>
        <v>0</v>
      </c>
      <c r="AQ57" s="79">
        <f t="shared" si="4"/>
        <v>0</v>
      </c>
      <c r="AR57" s="79">
        <f t="shared" si="4"/>
        <v>0</v>
      </c>
      <c r="AS57" s="79">
        <f t="shared" si="4"/>
        <v>0</v>
      </c>
      <c r="AT57" s="79">
        <f t="shared" si="4"/>
        <v>0</v>
      </c>
      <c r="AU57" s="79">
        <f t="shared" si="4"/>
        <v>0</v>
      </c>
      <c r="AV57" s="79">
        <f t="shared" si="4"/>
        <v>0</v>
      </c>
      <c r="AW57" s="79">
        <f t="shared" si="4"/>
        <v>0</v>
      </c>
      <c r="AX57" s="79">
        <f t="shared" si="4"/>
        <v>0</v>
      </c>
      <c r="AY57" s="79">
        <f t="shared" si="4"/>
        <v>0</v>
      </c>
      <c r="AZ57" s="79">
        <f t="shared" si="4"/>
        <v>0</v>
      </c>
      <c r="BA57" s="79">
        <f t="shared" si="4"/>
        <v>0</v>
      </c>
      <c r="BB57" s="79">
        <f t="shared" si="4"/>
        <v>0</v>
      </c>
      <c r="BC57" s="79">
        <f t="shared" si="4"/>
        <v>0</v>
      </c>
      <c r="BD57" s="79">
        <f t="shared" si="4"/>
        <v>0</v>
      </c>
      <c r="BE57" s="79">
        <f t="shared" si="4"/>
        <v>0</v>
      </c>
      <c r="BF57" s="79">
        <f t="shared" si="4"/>
        <v>0</v>
      </c>
      <c r="BG57" s="79">
        <f t="shared" si="4"/>
        <v>0</v>
      </c>
      <c r="BH57" s="79">
        <f t="shared" si="4"/>
        <v>0</v>
      </c>
      <c r="BI57" s="79">
        <f t="shared" si="4"/>
        <v>0</v>
      </c>
      <c r="BJ57" s="79">
        <f t="shared" si="4"/>
        <v>0</v>
      </c>
    </row>
    <row r="58" spans="1:62" ht="15.75" thickBot="1" x14ac:dyDescent="0.3">
      <c r="A58" s="148"/>
      <c r="B58" s="148"/>
      <c r="C58" s="78" t="s">
        <v>176</v>
      </c>
      <c r="D58" s="78" t="s">
        <v>177</v>
      </c>
      <c r="E58" s="78" t="s">
        <v>178</v>
      </c>
      <c r="F58" s="78" t="s">
        <v>179</v>
      </c>
      <c r="G58" s="78" t="s">
        <v>198</v>
      </c>
      <c r="H58" s="78" t="s">
        <v>185</v>
      </c>
      <c r="I58" s="78" t="s">
        <v>186</v>
      </c>
      <c r="J58" s="78" t="s">
        <v>196</v>
      </c>
      <c r="K58" s="78"/>
      <c r="L58" s="79">
        <f t="shared" si="5"/>
        <v>0</v>
      </c>
      <c r="M58" s="79">
        <f t="shared" si="4"/>
        <v>0</v>
      </c>
      <c r="N58" s="79">
        <f t="shared" si="4"/>
        <v>0</v>
      </c>
      <c r="O58" s="79">
        <f t="shared" si="4"/>
        <v>0</v>
      </c>
      <c r="P58" s="79">
        <f t="shared" si="4"/>
        <v>0</v>
      </c>
      <c r="Q58" s="79">
        <f t="shared" si="4"/>
        <v>0</v>
      </c>
      <c r="R58" s="79">
        <f t="shared" si="4"/>
        <v>0</v>
      </c>
      <c r="S58" s="79">
        <f t="shared" si="4"/>
        <v>0</v>
      </c>
      <c r="T58" s="79">
        <f t="shared" si="4"/>
        <v>0</v>
      </c>
      <c r="U58" s="79">
        <f t="shared" si="4"/>
        <v>0</v>
      </c>
      <c r="V58" s="79">
        <f t="shared" si="4"/>
        <v>0</v>
      </c>
      <c r="W58" s="79">
        <f t="shared" si="4"/>
        <v>0</v>
      </c>
      <c r="X58" s="79">
        <f t="shared" si="4"/>
        <v>0</v>
      </c>
      <c r="Y58" s="79">
        <f t="shared" si="4"/>
        <v>0</v>
      </c>
      <c r="Z58" s="79">
        <f t="shared" si="4"/>
        <v>0</v>
      </c>
      <c r="AA58" s="79">
        <f t="shared" si="4"/>
        <v>0</v>
      </c>
      <c r="AB58" s="79">
        <f t="shared" si="4"/>
        <v>0</v>
      </c>
      <c r="AC58" s="79">
        <f t="shared" si="4"/>
        <v>0</v>
      </c>
      <c r="AD58" s="79">
        <f t="shared" si="4"/>
        <v>0</v>
      </c>
      <c r="AE58" s="79">
        <f t="shared" si="4"/>
        <v>0</v>
      </c>
      <c r="AF58" s="79">
        <f t="shared" si="4"/>
        <v>0</v>
      </c>
      <c r="AG58" s="79">
        <f t="shared" si="4"/>
        <v>0</v>
      </c>
      <c r="AH58" s="79">
        <f t="shared" si="4"/>
        <v>0</v>
      </c>
      <c r="AI58" s="79">
        <f t="shared" si="4"/>
        <v>0</v>
      </c>
      <c r="AJ58" s="79">
        <f t="shared" si="4"/>
        <v>0</v>
      </c>
      <c r="AK58" s="79">
        <f t="shared" si="4"/>
        <v>0</v>
      </c>
      <c r="AL58" s="79">
        <f t="shared" si="4"/>
        <v>0</v>
      </c>
      <c r="AM58" s="79">
        <f t="shared" si="4"/>
        <v>0</v>
      </c>
      <c r="AN58" s="79">
        <f t="shared" si="4"/>
        <v>0</v>
      </c>
      <c r="AO58" s="79">
        <f t="shared" si="4"/>
        <v>0</v>
      </c>
      <c r="AP58" s="79">
        <f t="shared" si="4"/>
        <v>0</v>
      </c>
      <c r="AQ58" s="79">
        <f t="shared" si="4"/>
        <v>0</v>
      </c>
      <c r="AR58" s="79">
        <f t="shared" si="4"/>
        <v>0</v>
      </c>
      <c r="AS58" s="79">
        <f t="shared" si="4"/>
        <v>0</v>
      </c>
      <c r="AT58" s="79">
        <f t="shared" si="4"/>
        <v>0</v>
      </c>
      <c r="AU58" s="79">
        <f t="shared" si="4"/>
        <v>0</v>
      </c>
      <c r="AV58" s="79">
        <f t="shared" si="4"/>
        <v>0</v>
      </c>
      <c r="AW58" s="79">
        <f t="shared" si="4"/>
        <v>0</v>
      </c>
      <c r="AX58" s="79">
        <f t="shared" si="4"/>
        <v>0</v>
      </c>
      <c r="AY58" s="79">
        <f t="shared" si="4"/>
        <v>0</v>
      </c>
      <c r="AZ58" s="79">
        <f t="shared" si="4"/>
        <v>0</v>
      </c>
      <c r="BA58" s="79">
        <f t="shared" si="4"/>
        <v>0</v>
      </c>
      <c r="BB58" s="79">
        <f t="shared" si="4"/>
        <v>0</v>
      </c>
      <c r="BC58" s="79">
        <f t="shared" si="4"/>
        <v>0</v>
      </c>
      <c r="BD58" s="79">
        <f t="shared" si="4"/>
        <v>0</v>
      </c>
      <c r="BE58" s="79">
        <f t="shared" si="4"/>
        <v>0</v>
      </c>
      <c r="BF58" s="79">
        <f t="shared" si="4"/>
        <v>0</v>
      </c>
      <c r="BG58" s="79">
        <f t="shared" si="4"/>
        <v>0</v>
      </c>
      <c r="BH58" s="79">
        <f t="shared" si="4"/>
        <v>0</v>
      </c>
      <c r="BI58" s="79">
        <f t="shared" si="4"/>
        <v>0</v>
      </c>
      <c r="BJ58" s="79">
        <f t="shared" si="4"/>
        <v>0</v>
      </c>
    </row>
    <row r="59" spans="1:62" ht="15.75" thickBot="1" x14ac:dyDescent="0.3">
      <c r="A59" s="148"/>
      <c r="B59" s="148"/>
      <c r="C59" s="78" t="s">
        <v>176</v>
      </c>
      <c r="D59" s="78" t="s">
        <v>177</v>
      </c>
      <c r="E59" s="78" t="s">
        <v>178</v>
      </c>
      <c r="F59" s="78" t="s">
        <v>179</v>
      </c>
      <c r="G59" s="78" t="s">
        <v>198</v>
      </c>
      <c r="H59" s="78" t="s">
        <v>185</v>
      </c>
      <c r="I59" s="78" t="s">
        <v>187</v>
      </c>
      <c r="J59" s="78" t="s">
        <v>196</v>
      </c>
      <c r="K59" s="78"/>
      <c r="L59" s="79">
        <f t="shared" si="5"/>
        <v>3792000000000</v>
      </c>
      <c r="M59" s="79">
        <f t="shared" si="4"/>
        <v>6636000000000</v>
      </c>
      <c r="N59" s="79">
        <f t="shared" si="4"/>
        <v>8911200000000</v>
      </c>
      <c r="O59" s="79">
        <f t="shared" si="4"/>
        <v>9574800000000</v>
      </c>
      <c r="P59" s="79">
        <f t="shared" si="4"/>
        <v>10428000000000</v>
      </c>
      <c r="Q59" s="79">
        <f t="shared" si="4"/>
        <v>11186400000000</v>
      </c>
      <c r="R59" s="79">
        <f t="shared" si="4"/>
        <v>12703200000000</v>
      </c>
      <c r="S59" s="79">
        <f t="shared" si="4"/>
        <v>13177200000000</v>
      </c>
      <c r="T59" s="79">
        <f t="shared" si="4"/>
        <v>6920400000000</v>
      </c>
      <c r="U59" s="79">
        <f t="shared" si="4"/>
        <v>7110000000000</v>
      </c>
      <c r="V59" s="79">
        <f t="shared" si="4"/>
        <v>10428000000000</v>
      </c>
      <c r="W59" s="79">
        <f t="shared" si="4"/>
        <v>9195600000000</v>
      </c>
      <c r="X59" s="79">
        <f t="shared" si="4"/>
        <v>9385200000000</v>
      </c>
      <c r="Y59" s="79">
        <f t="shared" si="4"/>
        <v>9006000000000</v>
      </c>
      <c r="Z59" s="79">
        <f t="shared" si="4"/>
        <v>8721599999999.999</v>
      </c>
      <c r="AA59" s="79">
        <f t="shared" si="4"/>
        <v>6256800000000</v>
      </c>
      <c r="AB59" s="79">
        <f t="shared" si="4"/>
        <v>7015200000000</v>
      </c>
      <c r="AC59" s="79">
        <f t="shared" si="4"/>
        <v>5308800000000</v>
      </c>
      <c r="AD59" s="79">
        <f t="shared" si="4"/>
        <v>6067200000000</v>
      </c>
      <c r="AE59" s="79">
        <f t="shared" si="4"/>
        <v>5877600000000</v>
      </c>
      <c r="AF59" s="79">
        <f t="shared" si="4"/>
        <v>4455600000000</v>
      </c>
      <c r="AG59" s="79">
        <f t="shared" si="4"/>
        <v>5403600000000</v>
      </c>
      <c r="AH59" s="79">
        <f t="shared" si="4"/>
        <v>5498400000000</v>
      </c>
      <c r="AI59" s="79">
        <f t="shared" si="4"/>
        <v>5593200000000</v>
      </c>
      <c r="AJ59" s="79">
        <f t="shared" si="4"/>
        <v>5593200000000</v>
      </c>
      <c r="AK59" s="79">
        <f t="shared" si="4"/>
        <v>5688000000000</v>
      </c>
      <c r="AL59" s="79">
        <f t="shared" si="4"/>
        <v>5782800000000</v>
      </c>
      <c r="AM59" s="79">
        <f t="shared" si="4"/>
        <v>5782800000000</v>
      </c>
      <c r="AN59" s="79">
        <f t="shared" si="4"/>
        <v>5877600000000</v>
      </c>
      <c r="AO59" s="79">
        <f t="shared" si="4"/>
        <v>5972400000000</v>
      </c>
      <c r="AP59" s="79">
        <f t="shared" si="4"/>
        <v>5972400000000</v>
      </c>
      <c r="AQ59" s="79">
        <f t="shared" si="4"/>
        <v>6067200000000</v>
      </c>
      <c r="AR59" s="79">
        <f t="shared" si="4"/>
        <v>6162000000000</v>
      </c>
      <c r="AS59" s="79">
        <f t="shared" si="4"/>
        <v>6162000000000</v>
      </c>
      <c r="AT59" s="79">
        <f t="shared" si="4"/>
        <v>6256800000000</v>
      </c>
      <c r="AU59" s="79">
        <f t="shared" si="4"/>
        <v>6351600000000</v>
      </c>
      <c r="AV59" s="79">
        <f t="shared" si="4"/>
        <v>6351600000000</v>
      </c>
      <c r="AW59" s="79">
        <f t="shared" si="4"/>
        <v>6446400000000</v>
      </c>
      <c r="AX59" s="79">
        <f t="shared" si="4"/>
        <v>6541200000000</v>
      </c>
      <c r="AY59" s="79">
        <f t="shared" si="4"/>
        <v>6636000000000</v>
      </c>
      <c r="AZ59" s="79">
        <f t="shared" si="4"/>
        <v>6636000000000</v>
      </c>
      <c r="BA59" s="79">
        <f t="shared" si="4"/>
        <v>6730800000000</v>
      </c>
      <c r="BB59" s="79">
        <f t="shared" si="4"/>
        <v>6825600000000</v>
      </c>
      <c r="BC59" s="79">
        <f t="shared" si="4"/>
        <v>6920400000000</v>
      </c>
      <c r="BD59" s="79">
        <f t="shared" si="4"/>
        <v>6920400000000</v>
      </c>
      <c r="BE59" s="79">
        <f t="shared" si="4"/>
        <v>7015200000000</v>
      </c>
      <c r="BF59" s="79">
        <f t="shared" si="4"/>
        <v>7110000000000</v>
      </c>
      <c r="BG59" s="79">
        <f t="shared" si="4"/>
        <v>7204800000000</v>
      </c>
      <c r="BH59" s="79">
        <f t="shared" si="4"/>
        <v>7299600000000</v>
      </c>
      <c r="BI59" s="79">
        <f t="shared" si="4"/>
        <v>7299600000000</v>
      </c>
      <c r="BJ59" s="79">
        <f t="shared" si="4"/>
        <v>7394400000000</v>
      </c>
    </row>
    <row r="60" spans="1:62" ht="15.75" thickBot="1" x14ac:dyDescent="0.3">
      <c r="A60" s="148"/>
      <c r="B60" s="148"/>
      <c r="C60" s="78" t="s">
        <v>176</v>
      </c>
      <c r="D60" s="78" t="s">
        <v>177</v>
      </c>
      <c r="E60" s="78" t="s">
        <v>178</v>
      </c>
      <c r="F60" s="78" t="s">
        <v>179</v>
      </c>
      <c r="G60" s="78" t="s">
        <v>198</v>
      </c>
      <c r="H60" s="78" t="s">
        <v>185</v>
      </c>
      <c r="I60" s="78" t="s">
        <v>188</v>
      </c>
      <c r="J60" s="78" t="s">
        <v>196</v>
      </c>
      <c r="K60" s="78"/>
      <c r="L60" s="79">
        <f t="shared" si="5"/>
        <v>53941200000000</v>
      </c>
      <c r="M60" s="79">
        <f t="shared" si="4"/>
        <v>54510000000000</v>
      </c>
      <c r="N60" s="79">
        <f t="shared" si="4"/>
        <v>57922800000000</v>
      </c>
      <c r="O60" s="79">
        <f t="shared" si="4"/>
        <v>44176800000000</v>
      </c>
      <c r="P60" s="79">
        <f t="shared" si="4"/>
        <v>46452000000000</v>
      </c>
      <c r="Q60" s="79">
        <f t="shared" si="4"/>
        <v>42375600000000</v>
      </c>
      <c r="R60" s="79">
        <f t="shared" si="4"/>
        <v>40858800000000</v>
      </c>
      <c r="S60" s="79">
        <f t="shared" si="4"/>
        <v>42660000000000</v>
      </c>
      <c r="T60" s="79">
        <f t="shared" si="4"/>
        <v>42849600000000</v>
      </c>
      <c r="U60" s="79">
        <f t="shared" si="4"/>
        <v>34602000000000</v>
      </c>
      <c r="V60" s="79">
        <f t="shared" si="4"/>
        <v>29862000000000</v>
      </c>
      <c r="W60" s="79">
        <f t="shared" si="4"/>
        <v>32042399999999.996</v>
      </c>
      <c r="X60" s="79">
        <f t="shared" si="4"/>
        <v>29293200000000</v>
      </c>
      <c r="Y60" s="79">
        <f t="shared" si="4"/>
        <v>28250400000000</v>
      </c>
      <c r="Z60" s="79">
        <f t="shared" si="4"/>
        <v>29388000000000</v>
      </c>
      <c r="AA60" s="79">
        <f t="shared" si="4"/>
        <v>27586800000000</v>
      </c>
      <c r="AB60" s="79">
        <f t="shared" si="4"/>
        <v>27112800000000</v>
      </c>
      <c r="AC60" s="79">
        <f t="shared" si="4"/>
        <v>27492000000000</v>
      </c>
      <c r="AD60" s="79">
        <f t="shared" si="4"/>
        <v>27492000000000</v>
      </c>
      <c r="AE60" s="79">
        <f t="shared" si="4"/>
        <v>27966000000000</v>
      </c>
      <c r="AF60" s="79">
        <f t="shared" si="4"/>
        <v>25785600000000</v>
      </c>
      <c r="AG60" s="79">
        <f t="shared" ref="M60:BJ65" si="6">AG43*$C$17</f>
        <v>28819200000000</v>
      </c>
      <c r="AH60" s="79">
        <f t="shared" si="6"/>
        <v>28440000000000</v>
      </c>
      <c r="AI60" s="79">
        <f t="shared" si="6"/>
        <v>28060800000000</v>
      </c>
      <c r="AJ60" s="79">
        <f t="shared" si="6"/>
        <v>27681600000000</v>
      </c>
      <c r="AK60" s="79">
        <f t="shared" si="6"/>
        <v>27302400000000</v>
      </c>
      <c r="AL60" s="79">
        <f t="shared" si="6"/>
        <v>26923200000000</v>
      </c>
      <c r="AM60" s="79">
        <f t="shared" si="6"/>
        <v>26544000000000</v>
      </c>
      <c r="AN60" s="79">
        <f t="shared" si="6"/>
        <v>26259600000000</v>
      </c>
      <c r="AO60" s="79">
        <f t="shared" si="6"/>
        <v>25880400000000</v>
      </c>
      <c r="AP60" s="79">
        <f t="shared" si="6"/>
        <v>25501200000000</v>
      </c>
      <c r="AQ60" s="79">
        <f t="shared" si="6"/>
        <v>25122000000000</v>
      </c>
      <c r="AR60" s="79">
        <f t="shared" si="6"/>
        <v>24837600000000</v>
      </c>
      <c r="AS60" s="79">
        <f t="shared" si="6"/>
        <v>24458400000000</v>
      </c>
      <c r="AT60" s="79">
        <f t="shared" si="6"/>
        <v>24174000000000</v>
      </c>
      <c r="AU60" s="79">
        <f t="shared" si="6"/>
        <v>23794800000000</v>
      </c>
      <c r="AV60" s="79">
        <f t="shared" si="6"/>
        <v>23510400000000</v>
      </c>
      <c r="AW60" s="79">
        <f t="shared" si="6"/>
        <v>23226000000000</v>
      </c>
      <c r="AX60" s="79">
        <f t="shared" si="6"/>
        <v>22846800000000</v>
      </c>
      <c r="AY60" s="79">
        <f t="shared" si="6"/>
        <v>22562400000000</v>
      </c>
      <c r="AZ60" s="79">
        <f t="shared" si="6"/>
        <v>22278000000000</v>
      </c>
      <c r="BA60" s="79">
        <f t="shared" si="6"/>
        <v>21993600000000</v>
      </c>
      <c r="BB60" s="79">
        <f t="shared" si="6"/>
        <v>21709200000000</v>
      </c>
      <c r="BC60" s="79">
        <f t="shared" si="6"/>
        <v>21330000000000</v>
      </c>
      <c r="BD60" s="79">
        <f t="shared" si="6"/>
        <v>21045600000000</v>
      </c>
      <c r="BE60" s="79">
        <f t="shared" si="6"/>
        <v>20761200000000</v>
      </c>
      <c r="BF60" s="79">
        <f t="shared" si="6"/>
        <v>20476800000000</v>
      </c>
      <c r="BG60" s="79">
        <f t="shared" si="6"/>
        <v>20287200000000</v>
      </c>
      <c r="BH60" s="79">
        <f t="shared" si="6"/>
        <v>20002800000000</v>
      </c>
      <c r="BI60" s="79">
        <f t="shared" si="6"/>
        <v>19718400000000</v>
      </c>
      <c r="BJ60" s="79">
        <f t="shared" si="6"/>
        <v>19434000000000</v>
      </c>
    </row>
    <row r="61" spans="1:62" ht="15.75" thickBot="1" x14ac:dyDescent="0.3">
      <c r="A61" s="148"/>
      <c r="B61" s="148"/>
      <c r="C61" s="78" t="s">
        <v>176</v>
      </c>
      <c r="D61" s="78" t="s">
        <v>177</v>
      </c>
      <c r="E61" s="78" t="s">
        <v>178</v>
      </c>
      <c r="F61" s="78" t="s">
        <v>179</v>
      </c>
      <c r="G61" s="78" t="s">
        <v>198</v>
      </c>
      <c r="H61" s="78" t="s">
        <v>185</v>
      </c>
      <c r="I61" s="78" t="s">
        <v>189</v>
      </c>
      <c r="J61" s="78" t="s">
        <v>196</v>
      </c>
      <c r="K61" s="78"/>
      <c r="L61" s="79">
        <f t="shared" si="5"/>
        <v>0</v>
      </c>
      <c r="M61" s="79">
        <f t="shared" si="6"/>
        <v>0</v>
      </c>
      <c r="N61" s="79">
        <f t="shared" si="6"/>
        <v>0</v>
      </c>
      <c r="O61" s="79">
        <f t="shared" si="6"/>
        <v>0</v>
      </c>
      <c r="P61" s="79">
        <f t="shared" si="6"/>
        <v>0</v>
      </c>
      <c r="Q61" s="79">
        <f t="shared" si="6"/>
        <v>0</v>
      </c>
      <c r="R61" s="79">
        <f t="shared" si="6"/>
        <v>0</v>
      </c>
      <c r="S61" s="79">
        <f t="shared" si="6"/>
        <v>0</v>
      </c>
      <c r="T61" s="79">
        <f t="shared" si="6"/>
        <v>0</v>
      </c>
      <c r="U61" s="79">
        <f t="shared" si="6"/>
        <v>0</v>
      </c>
      <c r="V61" s="79">
        <f t="shared" si="6"/>
        <v>0</v>
      </c>
      <c r="W61" s="79">
        <f t="shared" si="6"/>
        <v>0</v>
      </c>
      <c r="X61" s="79">
        <f t="shared" si="6"/>
        <v>0</v>
      </c>
      <c r="Y61" s="79">
        <f t="shared" si="6"/>
        <v>0</v>
      </c>
      <c r="Z61" s="79">
        <f t="shared" si="6"/>
        <v>0</v>
      </c>
      <c r="AA61" s="79">
        <f t="shared" si="6"/>
        <v>0</v>
      </c>
      <c r="AB61" s="79">
        <f t="shared" si="6"/>
        <v>0</v>
      </c>
      <c r="AC61" s="79">
        <f t="shared" si="6"/>
        <v>0</v>
      </c>
      <c r="AD61" s="79">
        <f t="shared" si="6"/>
        <v>0</v>
      </c>
      <c r="AE61" s="79">
        <f t="shared" si="6"/>
        <v>0</v>
      </c>
      <c r="AF61" s="79">
        <f t="shared" si="6"/>
        <v>0</v>
      </c>
      <c r="AG61" s="79">
        <f t="shared" si="6"/>
        <v>0</v>
      </c>
      <c r="AH61" s="79">
        <f t="shared" si="6"/>
        <v>0</v>
      </c>
      <c r="AI61" s="79">
        <f t="shared" si="6"/>
        <v>0</v>
      </c>
      <c r="AJ61" s="79">
        <f t="shared" si="6"/>
        <v>0</v>
      </c>
      <c r="AK61" s="79">
        <f t="shared" si="6"/>
        <v>0</v>
      </c>
      <c r="AL61" s="79">
        <f t="shared" si="6"/>
        <v>0</v>
      </c>
      <c r="AM61" s="79">
        <f t="shared" si="6"/>
        <v>0</v>
      </c>
      <c r="AN61" s="79">
        <f t="shared" si="6"/>
        <v>0</v>
      </c>
      <c r="AO61" s="79">
        <f t="shared" si="6"/>
        <v>0</v>
      </c>
      <c r="AP61" s="79">
        <f t="shared" si="6"/>
        <v>0</v>
      </c>
      <c r="AQ61" s="79">
        <f t="shared" si="6"/>
        <v>0</v>
      </c>
      <c r="AR61" s="79">
        <f t="shared" si="6"/>
        <v>0</v>
      </c>
      <c r="AS61" s="79">
        <f t="shared" si="6"/>
        <v>0</v>
      </c>
      <c r="AT61" s="79">
        <f t="shared" si="6"/>
        <v>0</v>
      </c>
      <c r="AU61" s="79">
        <f t="shared" si="6"/>
        <v>0</v>
      </c>
      <c r="AV61" s="79">
        <f t="shared" si="6"/>
        <v>0</v>
      </c>
      <c r="AW61" s="79">
        <f t="shared" si="6"/>
        <v>0</v>
      </c>
      <c r="AX61" s="79">
        <f t="shared" si="6"/>
        <v>0</v>
      </c>
      <c r="AY61" s="79">
        <f t="shared" si="6"/>
        <v>0</v>
      </c>
      <c r="AZ61" s="79">
        <f t="shared" si="6"/>
        <v>0</v>
      </c>
      <c r="BA61" s="79">
        <f t="shared" si="6"/>
        <v>0</v>
      </c>
      <c r="BB61" s="79">
        <f t="shared" si="6"/>
        <v>0</v>
      </c>
      <c r="BC61" s="79">
        <f t="shared" si="6"/>
        <v>0</v>
      </c>
      <c r="BD61" s="79">
        <f t="shared" si="6"/>
        <v>0</v>
      </c>
      <c r="BE61" s="79">
        <f t="shared" si="6"/>
        <v>0</v>
      </c>
      <c r="BF61" s="79">
        <f t="shared" si="6"/>
        <v>0</v>
      </c>
      <c r="BG61" s="79">
        <f t="shared" si="6"/>
        <v>0</v>
      </c>
      <c r="BH61" s="79">
        <f t="shared" si="6"/>
        <v>0</v>
      </c>
      <c r="BI61" s="79">
        <f t="shared" si="6"/>
        <v>0</v>
      </c>
      <c r="BJ61" s="79">
        <f t="shared" si="6"/>
        <v>0</v>
      </c>
    </row>
    <row r="62" spans="1:62" ht="15.75" thickBot="1" x14ac:dyDescent="0.3">
      <c r="A62" s="148"/>
      <c r="B62" s="148"/>
      <c r="C62" s="78" t="s">
        <v>176</v>
      </c>
      <c r="D62" s="78" t="s">
        <v>177</v>
      </c>
      <c r="E62" s="78" t="s">
        <v>178</v>
      </c>
      <c r="F62" s="78" t="s">
        <v>179</v>
      </c>
      <c r="G62" s="78" t="s">
        <v>198</v>
      </c>
      <c r="H62" s="78" t="s">
        <v>185</v>
      </c>
      <c r="I62" s="78" t="s">
        <v>190</v>
      </c>
      <c r="J62" s="78" t="s">
        <v>196</v>
      </c>
      <c r="K62" s="78"/>
      <c r="L62" s="79">
        <f t="shared" si="5"/>
        <v>0</v>
      </c>
      <c r="M62" s="79">
        <f t="shared" si="6"/>
        <v>0</v>
      </c>
      <c r="N62" s="79">
        <f t="shared" si="6"/>
        <v>0</v>
      </c>
      <c r="O62" s="79">
        <f t="shared" si="6"/>
        <v>0</v>
      </c>
      <c r="P62" s="79">
        <f t="shared" si="6"/>
        <v>0</v>
      </c>
      <c r="Q62" s="79">
        <f t="shared" si="6"/>
        <v>0</v>
      </c>
      <c r="R62" s="79">
        <f t="shared" si="6"/>
        <v>0</v>
      </c>
      <c r="S62" s="79">
        <f t="shared" si="6"/>
        <v>0</v>
      </c>
      <c r="T62" s="79">
        <f t="shared" si="6"/>
        <v>0</v>
      </c>
      <c r="U62" s="79">
        <f t="shared" si="6"/>
        <v>0</v>
      </c>
      <c r="V62" s="79">
        <f t="shared" si="6"/>
        <v>0</v>
      </c>
      <c r="W62" s="79">
        <f t="shared" si="6"/>
        <v>0</v>
      </c>
      <c r="X62" s="79">
        <f t="shared" si="6"/>
        <v>0</v>
      </c>
      <c r="Y62" s="79">
        <f t="shared" si="6"/>
        <v>0</v>
      </c>
      <c r="Z62" s="79">
        <f t="shared" si="6"/>
        <v>0</v>
      </c>
      <c r="AA62" s="79">
        <f t="shared" si="6"/>
        <v>0</v>
      </c>
      <c r="AB62" s="79">
        <f t="shared" si="6"/>
        <v>0</v>
      </c>
      <c r="AC62" s="79">
        <f t="shared" si="6"/>
        <v>0</v>
      </c>
      <c r="AD62" s="79">
        <f t="shared" si="6"/>
        <v>0</v>
      </c>
      <c r="AE62" s="79">
        <f t="shared" si="6"/>
        <v>0</v>
      </c>
      <c r="AF62" s="79">
        <f t="shared" si="6"/>
        <v>0</v>
      </c>
      <c r="AG62" s="79">
        <f t="shared" si="6"/>
        <v>0</v>
      </c>
      <c r="AH62" s="79">
        <f t="shared" si="6"/>
        <v>0</v>
      </c>
      <c r="AI62" s="79">
        <f t="shared" si="6"/>
        <v>0</v>
      </c>
      <c r="AJ62" s="79">
        <f t="shared" si="6"/>
        <v>0</v>
      </c>
      <c r="AK62" s="79">
        <f t="shared" si="6"/>
        <v>0</v>
      </c>
      <c r="AL62" s="79">
        <f t="shared" si="6"/>
        <v>0</v>
      </c>
      <c r="AM62" s="79">
        <f t="shared" si="6"/>
        <v>0</v>
      </c>
      <c r="AN62" s="79">
        <f t="shared" si="6"/>
        <v>0</v>
      </c>
      <c r="AO62" s="79">
        <f t="shared" si="6"/>
        <v>0</v>
      </c>
      <c r="AP62" s="79">
        <f t="shared" si="6"/>
        <v>0</v>
      </c>
      <c r="AQ62" s="79">
        <f t="shared" si="6"/>
        <v>0</v>
      </c>
      <c r="AR62" s="79">
        <f t="shared" si="6"/>
        <v>0</v>
      </c>
      <c r="AS62" s="79">
        <f t="shared" si="6"/>
        <v>0</v>
      </c>
      <c r="AT62" s="79">
        <f t="shared" si="6"/>
        <v>0</v>
      </c>
      <c r="AU62" s="79">
        <f t="shared" si="6"/>
        <v>0</v>
      </c>
      <c r="AV62" s="79">
        <f t="shared" si="6"/>
        <v>0</v>
      </c>
      <c r="AW62" s="79">
        <f t="shared" si="6"/>
        <v>0</v>
      </c>
      <c r="AX62" s="79">
        <f t="shared" si="6"/>
        <v>0</v>
      </c>
      <c r="AY62" s="79">
        <f t="shared" si="6"/>
        <v>0</v>
      </c>
      <c r="AZ62" s="79">
        <f t="shared" si="6"/>
        <v>0</v>
      </c>
      <c r="BA62" s="79">
        <f t="shared" si="6"/>
        <v>0</v>
      </c>
      <c r="BB62" s="79">
        <f t="shared" si="6"/>
        <v>0</v>
      </c>
      <c r="BC62" s="79">
        <f t="shared" si="6"/>
        <v>0</v>
      </c>
      <c r="BD62" s="79">
        <f t="shared" si="6"/>
        <v>0</v>
      </c>
      <c r="BE62" s="79">
        <f t="shared" si="6"/>
        <v>0</v>
      </c>
      <c r="BF62" s="79">
        <f t="shared" si="6"/>
        <v>0</v>
      </c>
      <c r="BG62" s="79">
        <f t="shared" si="6"/>
        <v>0</v>
      </c>
      <c r="BH62" s="79">
        <f t="shared" si="6"/>
        <v>0</v>
      </c>
      <c r="BI62" s="79">
        <f t="shared" si="6"/>
        <v>0</v>
      </c>
      <c r="BJ62" s="79">
        <f t="shared" si="6"/>
        <v>0</v>
      </c>
    </row>
    <row r="63" spans="1:62" ht="15.75" thickBot="1" x14ac:dyDescent="0.3">
      <c r="A63" s="148"/>
      <c r="B63" s="148"/>
      <c r="C63" s="78" t="s">
        <v>176</v>
      </c>
      <c r="D63" s="78" t="s">
        <v>177</v>
      </c>
      <c r="E63" s="78" t="s">
        <v>178</v>
      </c>
      <c r="F63" s="78" t="s">
        <v>179</v>
      </c>
      <c r="G63" s="78" t="s">
        <v>198</v>
      </c>
      <c r="H63" s="78" t="s">
        <v>185</v>
      </c>
      <c r="I63" s="78" t="s">
        <v>191</v>
      </c>
      <c r="J63" s="78" t="s">
        <v>196</v>
      </c>
      <c r="K63" s="78"/>
      <c r="L63" s="79">
        <f t="shared" si="5"/>
        <v>0</v>
      </c>
      <c r="M63" s="79">
        <f t="shared" si="6"/>
        <v>0</v>
      </c>
      <c r="N63" s="79">
        <f t="shared" si="6"/>
        <v>0</v>
      </c>
      <c r="O63" s="79">
        <f t="shared" si="6"/>
        <v>0</v>
      </c>
      <c r="P63" s="79">
        <f t="shared" si="6"/>
        <v>0</v>
      </c>
      <c r="Q63" s="79">
        <f t="shared" si="6"/>
        <v>0</v>
      </c>
      <c r="R63" s="79">
        <f t="shared" si="6"/>
        <v>0</v>
      </c>
      <c r="S63" s="79">
        <f t="shared" si="6"/>
        <v>0</v>
      </c>
      <c r="T63" s="79">
        <f t="shared" si="6"/>
        <v>0</v>
      </c>
      <c r="U63" s="79">
        <f t="shared" si="6"/>
        <v>0</v>
      </c>
      <c r="V63" s="79">
        <f t="shared" si="6"/>
        <v>0</v>
      </c>
      <c r="W63" s="79">
        <f t="shared" si="6"/>
        <v>0</v>
      </c>
      <c r="X63" s="79">
        <f t="shared" si="6"/>
        <v>0</v>
      </c>
      <c r="Y63" s="79">
        <f t="shared" si="6"/>
        <v>0</v>
      </c>
      <c r="Z63" s="79">
        <f t="shared" si="6"/>
        <v>0</v>
      </c>
      <c r="AA63" s="79">
        <f t="shared" si="6"/>
        <v>0</v>
      </c>
      <c r="AB63" s="79">
        <f t="shared" si="6"/>
        <v>0</v>
      </c>
      <c r="AC63" s="79">
        <f t="shared" si="6"/>
        <v>0</v>
      </c>
      <c r="AD63" s="79">
        <f t="shared" si="6"/>
        <v>0</v>
      </c>
      <c r="AE63" s="79">
        <f t="shared" si="6"/>
        <v>0</v>
      </c>
      <c r="AF63" s="79">
        <f t="shared" si="6"/>
        <v>0</v>
      </c>
      <c r="AG63" s="79">
        <f t="shared" si="6"/>
        <v>0</v>
      </c>
      <c r="AH63" s="79">
        <f t="shared" si="6"/>
        <v>0</v>
      </c>
      <c r="AI63" s="79">
        <f t="shared" si="6"/>
        <v>0</v>
      </c>
      <c r="AJ63" s="79">
        <f t="shared" si="6"/>
        <v>0</v>
      </c>
      <c r="AK63" s="79">
        <f t="shared" si="6"/>
        <v>0</v>
      </c>
      <c r="AL63" s="79">
        <f t="shared" si="6"/>
        <v>0</v>
      </c>
      <c r="AM63" s="79">
        <f t="shared" si="6"/>
        <v>0</v>
      </c>
      <c r="AN63" s="79">
        <f t="shared" si="6"/>
        <v>0</v>
      </c>
      <c r="AO63" s="79">
        <f t="shared" si="6"/>
        <v>0</v>
      </c>
      <c r="AP63" s="79">
        <f t="shared" si="6"/>
        <v>0</v>
      </c>
      <c r="AQ63" s="79">
        <f t="shared" si="6"/>
        <v>0</v>
      </c>
      <c r="AR63" s="79">
        <f t="shared" si="6"/>
        <v>0</v>
      </c>
      <c r="AS63" s="79">
        <f t="shared" si="6"/>
        <v>0</v>
      </c>
      <c r="AT63" s="79">
        <f t="shared" si="6"/>
        <v>0</v>
      </c>
      <c r="AU63" s="79">
        <f t="shared" si="6"/>
        <v>0</v>
      </c>
      <c r="AV63" s="79">
        <f t="shared" si="6"/>
        <v>0</v>
      </c>
      <c r="AW63" s="79">
        <f t="shared" si="6"/>
        <v>0</v>
      </c>
      <c r="AX63" s="79">
        <f t="shared" si="6"/>
        <v>0</v>
      </c>
      <c r="AY63" s="79">
        <f t="shared" si="6"/>
        <v>0</v>
      </c>
      <c r="AZ63" s="79">
        <f t="shared" si="6"/>
        <v>0</v>
      </c>
      <c r="BA63" s="79">
        <f t="shared" si="6"/>
        <v>0</v>
      </c>
      <c r="BB63" s="79">
        <f t="shared" si="6"/>
        <v>0</v>
      </c>
      <c r="BC63" s="79">
        <f t="shared" si="6"/>
        <v>0</v>
      </c>
      <c r="BD63" s="79">
        <f t="shared" si="6"/>
        <v>0</v>
      </c>
      <c r="BE63" s="79">
        <f t="shared" si="6"/>
        <v>0</v>
      </c>
      <c r="BF63" s="79">
        <f t="shared" si="6"/>
        <v>0</v>
      </c>
      <c r="BG63" s="79">
        <f t="shared" si="6"/>
        <v>0</v>
      </c>
      <c r="BH63" s="79">
        <f t="shared" si="6"/>
        <v>0</v>
      </c>
      <c r="BI63" s="79">
        <f t="shared" si="6"/>
        <v>0</v>
      </c>
      <c r="BJ63" s="79">
        <f t="shared" si="6"/>
        <v>0</v>
      </c>
    </row>
    <row r="64" spans="1:62" ht="15.75" thickBot="1" x14ac:dyDescent="0.3">
      <c r="A64" s="148"/>
      <c r="B64" s="148"/>
      <c r="C64" s="78" t="s">
        <v>176</v>
      </c>
      <c r="D64" s="78" t="s">
        <v>177</v>
      </c>
      <c r="E64" s="78" t="s">
        <v>178</v>
      </c>
      <c r="F64" s="78" t="s">
        <v>179</v>
      </c>
      <c r="G64" s="78" t="s">
        <v>198</v>
      </c>
      <c r="H64" s="78" t="s">
        <v>185</v>
      </c>
      <c r="I64" s="78" t="s">
        <v>192</v>
      </c>
      <c r="J64" s="78" t="s">
        <v>196</v>
      </c>
      <c r="K64" s="78"/>
      <c r="L64" s="79">
        <f t="shared" si="5"/>
        <v>5498400000000</v>
      </c>
      <c r="M64" s="79">
        <f t="shared" si="6"/>
        <v>5308800000000</v>
      </c>
      <c r="N64" s="79">
        <f t="shared" si="6"/>
        <v>4929600000000</v>
      </c>
      <c r="O64" s="79">
        <f t="shared" si="6"/>
        <v>5593200000000</v>
      </c>
      <c r="P64" s="79">
        <f t="shared" si="6"/>
        <v>5403600000000</v>
      </c>
      <c r="Q64" s="79">
        <f t="shared" si="6"/>
        <v>5593200000000</v>
      </c>
      <c r="R64" s="79">
        <f t="shared" si="6"/>
        <v>5688000000000</v>
      </c>
      <c r="S64" s="79">
        <f t="shared" si="6"/>
        <v>5972400000000</v>
      </c>
      <c r="T64" s="79">
        <f t="shared" si="6"/>
        <v>6162000000000</v>
      </c>
      <c r="U64" s="79">
        <f t="shared" si="6"/>
        <v>6256800000000</v>
      </c>
      <c r="V64" s="79">
        <f t="shared" si="6"/>
        <v>6920400000000</v>
      </c>
      <c r="W64" s="79">
        <f t="shared" si="6"/>
        <v>7394400000000</v>
      </c>
      <c r="X64" s="79">
        <f t="shared" si="6"/>
        <v>7394400000000</v>
      </c>
      <c r="Y64" s="79">
        <f t="shared" si="6"/>
        <v>7394400000000</v>
      </c>
      <c r="Z64" s="79">
        <f t="shared" si="6"/>
        <v>7489200000000</v>
      </c>
      <c r="AA64" s="79">
        <f t="shared" si="6"/>
        <v>7204800000000</v>
      </c>
      <c r="AB64" s="79">
        <f t="shared" si="6"/>
        <v>6920400000000</v>
      </c>
      <c r="AC64" s="79">
        <f t="shared" si="6"/>
        <v>7015200000000</v>
      </c>
      <c r="AD64" s="79">
        <f t="shared" si="6"/>
        <v>6730800000000</v>
      </c>
      <c r="AE64" s="79">
        <f t="shared" si="6"/>
        <v>6541200000000</v>
      </c>
      <c r="AF64" s="79">
        <f t="shared" si="6"/>
        <v>6256800000000</v>
      </c>
      <c r="AG64" s="79">
        <f t="shared" si="6"/>
        <v>6541200000000</v>
      </c>
      <c r="AH64" s="79">
        <f t="shared" si="6"/>
        <v>6541200000000</v>
      </c>
      <c r="AI64" s="79">
        <f t="shared" si="6"/>
        <v>6636000000000</v>
      </c>
      <c r="AJ64" s="79">
        <f t="shared" si="6"/>
        <v>6636000000000</v>
      </c>
      <c r="AK64" s="79">
        <f t="shared" si="6"/>
        <v>6730800000000</v>
      </c>
      <c r="AL64" s="79">
        <f t="shared" si="6"/>
        <v>6730800000000</v>
      </c>
      <c r="AM64" s="79">
        <f t="shared" si="6"/>
        <v>6825600000000</v>
      </c>
      <c r="AN64" s="79">
        <f t="shared" si="6"/>
        <v>6825600000000</v>
      </c>
      <c r="AO64" s="79">
        <f t="shared" si="6"/>
        <v>6920400000000</v>
      </c>
      <c r="AP64" s="79">
        <f t="shared" si="6"/>
        <v>6920400000000</v>
      </c>
      <c r="AQ64" s="79">
        <f t="shared" si="6"/>
        <v>7015200000000</v>
      </c>
      <c r="AR64" s="79">
        <f t="shared" si="6"/>
        <v>7015200000000</v>
      </c>
      <c r="AS64" s="79">
        <f t="shared" si="6"/>
        <v>7110000000000</v>
      </c>
      <c r="AT64" s="79">
        <f t="shared" si="6"/>
        <v>7110000000000</v>
      </c>
      <c r="AU64" s="79">
        <f t="shared" si="6"/>
        <v>7204800000000</v>
      </c>
      <c r="AV64" s="79">
        <f t="shared" si="6"/>
        <v>7204800000000</v>
      </c>
      <c r="AW64" s="79">
        <f t="shared" si="6"/>
        <v>7299600000000</v>
      </c>
      <c r="AX64" s="79">
        <f t="shared" si="6"/>
        <v>7299600000000</v>
      </c>
      <c r="AY64" s="79">
        <f t="shared" si="6"/>
        <v>7394400000000</v>
      </c>
      <c r="AZ64" s="79">
        <f t="shared" si="6"/>
        <v>7489200000000</v>
      </c>
      <c r="BA64" s="79">
        <f t="shared" si="6"/>
        <v>7489200000000</v>
      </c>
      <c r="BB64" s="79">
        <f t="shared" si="6"/>
        <v>7584000000000</v>
      </c>
      <c r="BC64" s="79">
        <f t="shared" si="6"/>
        <v>7584000000000</v>
      </c>
      <c r="BD64" s="79">
        <f t="shared" si="6"/>
        <v>7678800000000</v>
      </c>
      <c r="BE64" s="79">
        <f t="shared" si="6"/>
        <v>7678800000000</v>
      </c>
      <c r="BF64" s="79">
        <f t="shared" si="6"/>
        <v>7773599999999.999</v>
      </c>
      <c r="BG64" s="79">
        <f t="shared" si="6"/>
        <v>7868400000000.001</v>
      </c>
      <c r="BH64" s="79">
        <f t="shared" si="6"/>
        <v>7868400000000.001</v>
      </c>
      <c r="BI64" s="79">
        <f t="shared" si="6"/>
        <v>7963200000000</v>
      </c>
      <c r="BJ64" s="79">
        <f t="shared" si="6"/>
        <v>7963200000000</v>
      </c>
    </row>
    <row r="65" spans="1:62" ht="15.75" thickBot="1" x14ac:dyDescent="0.3">
      <c r="A65" s="148"/>
      <c r="B65" s="148"/>
      <c r="C65" s="78" t="s">
        <v>176</v>
      </c>
      <c r="D65" s="78" t="s">
        <v>177</v>
      </c>
      <c r="E65" s="78" t="s">
        <v>178</v>
      </c>
      <c r="F65" s="78" t="s">
        <v>179</v>
      </c>
      <c r="G65" s="78" t="s">
        <v>198</v>
      </c>
      <c r="H65" s="78" t="s">
        <v>185</v>
      </c>
      <c r="I65" s="78" t="s">
        <v>193</v>
      </c>
      <c r="J65" s="78" t="s">
        <v>196</v>
      </c>
      <c r="K65" s="78"/>
      <c r="L65" s="79">
        <f t="shared" si="5"/>
        <v>94800000000</v>
      </c>
      <c r="M65" s="79">
        <f t="shared" si="6"/>
        <v>189600000000</v>
      </c>
      <c r="N65" s="79">
        <f t="shared" si="6"/>
        <v>379200000000</v>
      </c>
      <c r="O65" s="79">
        <f t="shared" si="6"/>
        <v>474000000000</v>
      </c>
      <c r="P65" s="79">
        <f t="shared" si="6"/>
        <v>663600000000</v>
      </c>
      <c r="Q65" s="79">
        <f t="shared" si="6"/>
        <v>758400000000</v>
      </c>
      <c r="R65" s="79">
        <f t="shared" si="6"/>
        <v>948000000000</v>
      </c>
      <c r="S65" s="79">
        <f t="shared" si="6"/>
        <v>1137600000000</v>
      </c>
      <c r="T65" s="79">
        <f t="shared" si="6"/>
        <v>1327200000000</v>
      </c>
      <c r="U65" s="79">
        <f t="shared" si="6"/>
        <v>1516800000000</v>
      </c>
      <c r="V65" s="79">
        <f t="shared" si="6"/>
        <v>1801200000000</v>
      </c>
      <c r="W65" s="79">
        <f t="shared" si="6"/>
        <v>1990800000000</v>
      </c>
      <c r="X65" s="79">
        <f t="shared" si="6"/>
        <v>2370000000000</v>
      </c>
      <c r="Y65" s="79">
        <f t="shared" si="6"/>
        <v>2749200000000</v>
      </c>
      <c r="Z65" s="79">
        <f t="shared" si="6"/>
        <v>3223200000000</v>
      </c>
      <c r="AA65" s="79">
        <f t="shared" si="6"/>
        <v>3697200000000</v>
      </c>
      <c r="AB65" s="79">
        <f t="shared" si="6"/>
        <v>4171200000000.0005</v>
      </c>
      <c r="AC65" s="79">
        <f t="shared" si="6"/>
        <v>4550400000000</v>
      </c>
      <c r="AD65" s="79">
        <f t="shared" si="6"/>
        <v>4929600000000</v>
      </c>
      <c r="AE65" s="79">
        <f t="shared" si="6"/>
        <v>5308800000000</v>
      </c>
      <c r="AF65" s="79">
        <f t="shared" si="6"/>
        <v>5782800000000</v>
      </c>
      <c r="AG65" s="79">
        <f t="shared" si="6"/>
        <v>7015200000000</v>
      </c>
      <c r="AH65" s="79">
        <f t="shared" si="6"/>
        <v>7678800000000</v>
      </c>
      <c r="AI65" s="79">
        <f t="shared" si="6"/>
        <v>8437200000000</v>
      </c>
      <c r="AJ65" s="79">
        <f t="shared" si="6"/>
        <v>9290400000000</v>
      </c>
      <c r="AK65" s="79">
        <f t="shared" si="6"/>
        <v>10143600000000</v>
      </c>
      <c r="AL65" s="79">
        <f t="shared" ref="M65:BJ68" si="7">AL48*$C$17</f>
        <v>11186400000000</v>
      </c>
      <c r="AM65" s="79">
        <f t="shared" si="7"/>
        <v>12229200000000</v>
      </c>
      <c r="AN65" s="79">
        <f t="shared" si="7"/>
        <v>13461600000000</v>
      </c>
      <c r="AO65" s="79">
        <f t="shared" si="7"/>
        <v>14694000000000</v>
      </c>
      <c r="AP65" s="79">
        <f t="shared" si="7"/>
        <v>16210800000000.002</v>
      </c>
      <c r="AQ65" s="79">
        <f t="shared" si="7"/>
        <v>17727600000000</v>
      </c>
      <c r="AR65" s="79">
        <f t="shared" si="7"/>
        <v>19434000000000</v>
      </c>
      <c r="AS65" s="79">
        <f t="shared" si="7"/>
        <v>21330000000000</v>
      </c>
      <c r="AT65" s="79">
        <f t="shared" si="7"/>
        <v>23415600000000</v>
      </c>
      <c r="AU65" s="79">
        <f t="shared" si="7"/>
        <v>25690800000000</v>
      </c>
      <c r="AV65" s="79">
        <f t="shared" si="7"/>
        <v>28250400000000</v>
      </c>
      <c r="AW65" s="79">
        <f t="shared" si="7"/>
        <v>30999600000000.004</v>
      </c>
      <c r="AX65" s="79">
        <f t="shared" si="7"/>
        <v>33938399999999.996</v>
      </c>
      <c r="AY65" s="79">
        <f t="shared" si="7"/>
        <v>37256400000000</v>
      </c>
      <c r="AZ65" s="79">
        <f t="shared" si="7"/>
        <v>40858800000000</v>
      </c>
      <c r="BA65" s="79">
        <f t="shared" si="7"/>
        <v>44840400000000</v>
      </c>
      <c r="BB65" s="79">
        <f t="shared" si="7"/>
        <v>49201200000000</v>
      </c>
      <c r="BC65" s="79">
        <f t="shared" si="7"/>
        <v>54036000000000</v>
      </c>
      <c r="BD65" s="79">
        <f t="shared" si="7"/>
        <v>59250000000000</v>
      </c>
      <c r="BE65" s="79">
        <f t="shared" si="7"/>
        <v>65032799999999.992</v>
      </c>
      <c r="BF65" s="79">
        <f t="shared" si="7"/>
        <v>71384400000000</v>
      </c>
      <c r="BG65" s="79">
        <f t="shared" si="7"/>
        <v>78304800000000</v>
      </c>
      <c r="BH65" s="79">
        <f t="shared" si="7"/>
        <v>85888800000000</v>
      </c>
      <c r="BI65" s="79">
        <f t="shared" si="7"/>
        <v>94231200000000</v>
      </c>
      <c r="BJ65" s="79">
        <f t="shared" si="7"/>
        <v>103332000000000</v>
      </c>
    </row>
    <row r="66" spans="1:62" ht="15.75" thickBot="1" x14ac:dyDescent="0.3">
      <c r="A66" s="148"/>
      <c r="B66" s="148"/>
      <c r="C66" s="78" t="s">
        <v>176</v>
      </c>
      <c r="D66" s="78" t="s">
        <v>177</v>
      </c>
      <c r="E66" s="78" t="s">
        <v>178</v>
      </c>
      <c r="F66" s="78" t="s">
        <v>179</v>
      </c>
      <c r="G66" s="78" t="s">
        <v>198</v>
      </c>
      <c r="H66" s="78" t="s">
        <v>185</v>
      </c>
      <c r="I66" s="78" t="s">
        <v>182</v>
      </c>
      <c r="J66" s="78" t="s">
        <v>196</v>
      </c>
      <c r="K66" s="78"/>
      <c r="L66" s="79">
        <f t="shared" si="5"/>
        <v>0</v>
      </c>
      <c r="M66" s="79">
        <f t="shared" si="7"/>
        <v>0</v>
      </c>
      <c r="N66" s="79">
        <f t="shared" si="7"/>
        <v>0</v>
      </c>
      <c r="O66" s="79">
        <f t="shared" si="7"/>
        <v>0</v>
      </c>
      <c r="P66" s="79">
        <f t="shared" si="7"/>
        <v>0</v>
      </c>
      <c r="Q66" s="79">
        <f t="shared" si="7"/>
        <v>0</v>
      </c>
      <c r="R66" s="79">
        <f t="shared" si="7"/>
        <v>0</v>
      </c>
      <c r="S66" s="79">
        <f t="shared" si="7"/>
        <v>0</v>
      </c>
      <c r="T66" s="79">
        <f t="shared" si="7"/>
        <v>0</v>
      </c>
      <c r="U66" s="79">
        <f t="shared" si="7"/>
        <v>0</v>
      </c>
      <c r="V66" s="79">
        <f t="shared" si="7"/>
        <v>0</v>
      </c>
      <c r="W66" s="79">
        <f t="shared" si="7"/>
        <v>0</v>
      </c>
      <c r="X66" s="79">
        <f t="shared" si="7"/>
        <v>0</v>
      </c>
      <c r="Y66" s="79">
        <f t="shared" si="7"/>
        <v>0</v>
      </c>
      <c r="Z66" s="79">
        <f t="shared" si="7"/>
        <v>0</v>
      </c>
      <c r="AA66" s="79">
        <f t="shared" si="7"/>
        <v>0</v>
      </c>
      <c r="AB66" s="79">
        <f t="shared" si="7"/>
        <v>0</v>
      </c>
      <c r="AC66" s="79">
        <f t="shared" si="7"/>
        <v>0</v>
      </c>
      <c r="AD66" s="79">
        <f t="shared" si="7"/>
        <v>0</v>
      </c>
      <c r="AE66" s="79">
        <f t="shared" si="7"/>
        <v>0</v>
      </c>
      <c r="AF66" s="79">
        <f t="shared" si="7"/>
        <v>0</v>
      </c>
      <c r="AG66" s="79">
        <f t="shared" si="7"/>
        <v>0</v>
      </c>
      <c r="AH66" s="79">
        <f t="shared" si="7"/>
        <v>0</v>
      </c>
      <c r="AI66" s="79">
        <f t="shared" si="7"/>
        <v>0</v>
      </c>
      <c r="AJ66" s="79">
        <f t="shared" si="7"/>
        <v>0</v>
      </c>
      <c r="AK66" s="79">
        <f t="shared" si="7"/>
        <v>0</v>
      </c>
      <c r="AL66" s="79">
        <f t="shared" si="7"/>
        <v>0</v>
      </c>
      <c r="AM66" s="79">
        <f t="shared" si="7"/>
        <v>0</v>
      </c>
      <c r="AN66" s="79">
        <f t="shared" si="7"/>
        <v>0</v>
      </c>
      <c r="AO66" s="79">
        <f t="shared" si="7"/>
        <v>0</v>
      </c>
      <c r="AP66" s="79">
        <f t="shared" si="7"/>
        <v>0</v>
      </c>
      <c r="AQ66" s="79">
        <f t="shared" si="7"/>
        <v>0</v>
      </c>
      <c r="AR66" s="79">
        <f t="shared" si="7"/>
        <v>0</v>
      </c>
      <c r="AS66" s="79">
        <f t="shared" si="7"/>
        <v>0</v>
      </c>
      <c r="AT66" s="79">
        <f t="shared" si="7"/>
        <v>0</v>
      </c>
      <c r="AU66" s="79">
        <f t="shared" si="7"/>
        <v>0</v>
      </c>
      <c r="AV66" s="79">
        <f t="shared" si="7"/>
        <v>0</v>
      </c>
      <c r="AW66" s="79">
        <f t="shared" si="7"/>
        <v>0</v>
      </c>
      <c r="AX66" s="79">
        <f t="shared" si="7"/>
        <v>0</v>
      </c>
      <c r="AY66" s="79">
        <f t="shared" si="7"/>
        <v>0</v>
      </c>
      <c r="AZ66" s="79">
        <f t="shared" si="7"/>
        <v>0</v>
      </c>
      <c r="BA66" s="79">
        <f t="shared" si="7"/>
        <v>0</v>
      </c>
      <c r="BB66" s="79">
        <f t="shared" si="7"/>
        <v>0</v>
      </c>
      <c r="BC66" s="79">
        <f t="shared" si="7"/>
        <v>0</v>
      </c>
      <c r="BD66" s="79">
        <f t="shared" si="7"/>
        <v>0</v>
      </c>
      <c r="BE66" s="79">
        <f t="shared" si="7"/>
        <v>0</v>
      </c>
      <c r="BF66" s="79">
        <f t="shared" si="7"/>
        <v>0</v>
      </c>
      <c r="BG66" s="79">
        <f t="shared" si="7"/>
        <v>0</v>
      </c>
      <c r="BH66" s="79">
        <f t="shared" si="7"/>
        <v>0</v>
      </c>
      <c r="BI66" s="79">
        <f t="shared" si="7"/>
        <v>0</v>
      </c>
      <c r="BJ66" s="79">
        <f t="shared" si="7"/>
        <v>0</v>
      </c>
    </row>
    <row r="67" spans="1:62" ht="15.75" thickBot="1" x14ac:dyDescent="0.3">
      <c r="A67" s="148"/>
      <c r="B67" s="148"/>
      <c r="C67" s="78" t="s">
        <v>176</v>
      </c>
      <c r="D67" s="78" t="s">
        <v>177</v>
      </c>
      <c r="E67" s="78" t="s">
        <v>178</v>
      </c>
      <c r="F67" s="78" t="s">
        <v>179</v>
      </c>
      <c r="G67" s="78" t="s">
        <v>198</v>
      </c>
      <c r="H67" s="78" t="s">
        <v>185</v>
      </c>
      <c r="I67" s="78" t="s">
        <v>13</v>
      </c>
      <c r="J67" s="78" t="s">
        <v>196</v>
      </c>
      <c r="K67" s="78"/>
      <c r="L67" s="79">
        <f t="shared" si="5"/>
        <v>261648000000000</v>
      </c>
      <c r="M67" s="79">
        <f t="shared" si="7"/>
        <v>245532000000000</v>
      </c>
      <c r="N67" s="79">
        <f t="shared" si="7"/>
        <v>251220000000000</v>
      </c>
      <c r="O67" s="79">
        <f t="shared" si="7"/>
        <v>266388000000000</v>
      </c>
      <c r="P67" s="79">
        <f t="shared" si="7"/>
        <v>273972000000000</v>
      </c>
      <c r="Q67" s="79">
        <f t="shared" si="7"/>
        <v>293880000000000</v>
      </c>
      <c r="R67" s="79">
        <f t="shared" si="7"/>
        <v>301464000000000</v>
      </c>
      <c r="S67" s="79">
        <f t="shared" si="7"/>
        <v>314736000000000</v>
      </c>
      <c r="T67" s="79">
        <f t="shared" si="7"/>
        <v>330852000000000</v>
      </c>
      <c r="U67" s="79">
        <f t="shared" si="7"/>
        <v>345072000000000</v>
      </c>
      <c r="V67" s="79">
        <f t="shared" si="7"/>
        <v>364032000000000</v>
      </c>
      <c r="W67" s="79">
        <f t="shared" si="7"/>
        <v>382992000000000</v>
      </c>
      <c r="X67" s="79">
        <f t="shared" si="7"/>
        <v>408588000000000</v>
      </c>
      <c r="Y67" s="79">
        <f t="shared" si="7"/>
        <v>429444000000000</v>
      </c>
      <c r="Z67" s="79">
        <f t="shared" si="7"/>
        <v>455988000000000</v>
      </c>
      <c r="AA67" s="79">
        <f t="shared" si="7"/>
        <v>460728000000000</v>
      </c>
      <c r="AB67" s="79">
        <f t="shared" si="7"/>
        <v>451248000000000</v>
      </c>
      <c r="AC67" s="79">
        <f t="shared" si="7"/>
        <v>455988000000000</v>
      </c>
      <c r="AD67" s="79">
        <f t="shared" si="7"/>
        <v>464520000000000</v>
      </c>
      <c r="AE67" s="79">
        <f t="shared" si="7"/>
        <v>480636000000000</v>
      </c>
      <c r="AF67" s="79">
        <f t="shared" si="7"/>
        <v>435132000000000</v>
      </c>
      <c r="AG67" s="79">
        <f t="shared" si="7"/>
        <v>451248000000000</v>
      </c>
      <c r="AH67" s="79">
        <f t="shared" si="7"/>
        <v>483480000000000</v>
      </c>
      <c r="AI67" s="79">
        <f t="shared" si="7"/>
        <v>478740000000000</v>
      </c>
      <c r="AJ67" s="79">
        <f t="shared" si="7"/>
        <v>485376000000000</v>
      </c>
      <c r="AK67" s="79">
        <f t="shared" si="7"/>
        <v>492012000000000</v>
      </c>
      <c r="AL67" s="79">
        <f t="shared" si="7"/>
        <v>498648000000000</v>
      </c>
      <c r="AM67" s="79">
        <f t="shared" si="7"/>
        <v>505284000000000</v>
      </c>
      <c r="AN67" s="79">
        <f t="shared" si="7"/>
        <v>512868000000000</v>
      </c>
      <c r="AO67" s="79">
        <f t="shared" si="7"/>
        <v>519504000000000</v>
      </c>
      <c r="AP67" s="79">
        <f t="shared" si="7"/>
        <v>527088000000000</v>
      </c>
      <c r="AQ67" s="79">
        <f t="shared" si="7"/>
        <v>533724000000000</v>
      </c>
      <c r="AR67" s="79">
        <f t="shared" si="7"/>
        <v>540360000000000</v>
      </c>
      <c r="AS67" s="79">
        <f t="shared" si="7"/>
        <v>546048000000000</v>
      </c>
      <c r="AT67" s="79">
        <f t="shared" si="7"/>
        <v>552684000000000</v>
      </c>
      <c r="AU67" s="79">
        <f t="shared" si="7"/>
        <v>559320000000000</v>
      </c>
      <c r="AV67" s="79">
        <f t="shared" si="7"/>
        <v>565008000000000</v>
      </c>
      <c r="AW67" s="79">
        <f t="shared" si="7"/>
        <v>571644000000000</v>
      </c>
      <c r="AX67" s="79">
        <f t="shared" si="7"/>
        <v>578280000000000</v>
      </c>
      <c r="AY67" s="79">
        <f t="shared" si="7"/>
        <v>584916000000000</v>
      </c>
      <c r="AZ67" s="79">
        <f t="shared" si="7"/>
        <v>591552000000000</v>
      </c>
      <c r="BA67" s="79">
        <f t="shared" si="7"/>
        <v>597240000000000</v>
      </c>
      <c r="BB67" s="79">
        <f t="shared" si="7"/>
        <v>603876000000000</v>
      </c>
      <c r="BC67" s="79">
        <f t="shared" si="7"/>
        <v>610512000000000</v>
      </c>
      <c r="BD67" s="79">
        <f t="shared" si="7"/>
        <v>617148000000000</v>
      </c>
      <c r="BE67" s="79">
        <f t="shared" si="7"/>
        <v>623784000000000</v>
      </c>
      <c r="BF67" s="79">
        <f t="shared" si="7"/>
        <v>630420000000000</v>
      </c>
      <c r="BG67" s="79">
        <f t="shared" si="7"/>
        <v>637056000000000</v>
      </c>
      <c r="BH67" s="79">
        <f t="shared" si="7"/>
        <v>643692000000000</v>
      </c>
      <c r="BI67" s="79">
        <f t="shared" si="7"/>
        <v>650328000000000</v>
      </c>
      <c r="BJ67" s="79">
        <f t="shared" si="7"/>
        <v>656964000000000</v>
      </c>
    </row>
    <row r="68" spans="1:62" ht="15.75" thickBot="1" x14ac:dyDescent="0.3">
      <c r="A68" s="149"/>
      <c r="B68" s="149"/>
      <c r="C68" s="78" t="s">
        <v>176</v>
      </c>
      <c r="D68" s="78" t="s">
        <v>177</v>
      </c>
      <c r="E68" s="78" t="s">
        <v>178</v>
      </c>
      <c r="F68" s="78" t="s">
        <v>179</v>
      </c>
      <c r="G68" s="78" t="s">
        <v>198</v>
      </c>
      <c r="H68" s="78" t="s">
        <v>185</v>
      </c>
      <c r="I68" s="78" t="s">
        <v>184</v>
      </c>
      <c r="J68" s="78" t="s">
        <v>196</v>
      </c>
      <c r="K68" s="78"/>
      <c r="L68" s="79">
        <f t="shared" si="5"/>
        <v>0</v>
      </c>
      <c r="M68" s="79">
        <f t="shared" si="7"/>
        <v>0</v>
      </c>
      <c r="N68" s="79">
        <f t="shared" si="7"/>
        <v>0</v>
      </c>
      <c r="O68" s="79">
        <f t="shared" si="7"/>
        <v>0</v>
      </c>
      <c r="P68" s="79">
        <f t="shared" si="7"/>
        <v>0</v>
      </c>
      <c r="Q68" s="79">
        <f t="shared" si="7"/>
        <v>0</v>
      </c>
      <c r="R68" s="79">
        <f t="shared" si="7"/>
        <v>0</v>
      </c>
      <c r="S68" s="79">
        <f t="shared" si="7"/>
        <v>0</v>
      </c>
      <c r="T68" s="79">
        <f t="shared" si="7"/>
        <v>0</v>
      </c>
      <c r="U68" s="79">
        <f t="shared" si="7"/>
        <v>0</v>
      </c>
      <c r="V68" s="79">
        <f t="shared" si="7"/>
        <v>0</v>
      </c>
      <c r="W68" s="79">
        <f t="shared" si="7"/>
        <v>0</v>
      </c>
      <c r="X68" s="79">
        <f t="shared" si="7"/>
        <v>0</v>
      </c>
      <c r="Y68" s="79">
        <f t="shared" si="7"/>
        <v>0</v>
      </c>
      <c r="Z68" s="79">
        <f t="shared" si="7"/>
        <v>0</v>
      </c>
      <c r="AA68" s="79">
        <f t="shared" si="7"/>
        <v>0</v>
      </c>
      <c r="AB68" s="79">
        <f t="shared" si="7"/>
        <v>0</v>
      </c>
      <c r="AC68" s="79">
        <f t="shared" si="7"/>
        <v>0</v>
      </c>
      <c r="AD68" s="79">
        <f t="shared" si="7"/>
        <v>0</v>
      </c>
      <c r="AE68" s="79">
        <f t="shared" si="7"/>
        <v>0</v>
      </c>
      <c r="AF68" s="79">
        <f t="shared" si="7"/>
        <v>0</v>
      </c>
      <c r="AG68" s="79">
        <f t="shared" si="7"/>
        <v>0</v>
      </c>
      <c r="AH68" s="79">
        <f t="shared" si="7"/>
        <v>0</v>
      </c>
      <c r="AI68" s="79">
        <f t="shared" si="7"/>
        <v>0</v>
      </c>
      <c r="AJ68" s="79">
        <f t="shared" si="7"/>
        <v>0</v>
      </c>
      <c r="AK68" s="79">
        <f t="shared" si="7"/>
        <v>0</v>
      </c>
      <c r="AL68" s="79">
        <f t="shared" si="7"/>
        <v>0</v>
      </c>
      <c r="AM68" s="79">
        <f t="shared" si="7"/>
        <v>0</v>
      </c>
      <c r="AN68" s="79">
        <f t="shared" si="7"/>
        <v>0</v>
      </c>
      <c r="AO68" s="79">
        <f t="shared" si="7"/>
        <v>0</v>
      </c>
      <c r="AP68" s="79">
        <f t="shared" si="7"/>
        <v>0</v>
      </c>
      <c r="AQ68" s="79">
        <f t="shared" si="7"/>
        <v>0</v>
      </c>
      <c r="AR68" s="79">
        <f t="shared" si="7"/>
        <v>0</v>
      </c>
      <c r="AS68" s="79">
        <f t="shared" si="7"/>
        <v>0</v>
      </c>
      <c r="AT68" s="79">
        <f t="shared" si="7"/>
        <v>0</v>
      </c>
      <c r="AU68" s="79">
        <f t="shared" si="7"/>
        <v>0</v>
      </c>
      <c r="AV68" s="79">
        <f t="shared" si="7"/>
        <v>0</v>
      </c>
      <c r="AW68" s="79">
        <f t="shared" si="7"/>
        <v>0</v>
      </c>
      <c r="AX68" s="79">
        <f t="shared" si="7"/>
        <v>0</v>
      </c>
      <c r="AY68" s="79">
        <f t="shared" si="7"/>
        <v>0</v>
      </c>
      <c r="AZ68" s="79">
        <f t="shared" si="7"/>
        <v>0</v>
      </c>
      <c r="BA68" s="79">
        <f t="shared" si="7"/>
        <v>0</v>
      </c>
      <c r="BB68" s="79">
        <f t="shared" si="7"/>
        <v>0</v>
      </c>
      <c r="BC68" s="79">
        <f t="shared" si="7"/>
        <v>0</v>
      </c>
      <c r="BD68" s="79">
        <f t="shared" si="7"/>
        <v>0</v>
      </c>
      <c r="BE68" s="79">
        <f t="shared" si="7"/>
        <v>0</v>
      </c>
      <c r="BF68" s="79">
        <f t="shared" si="7"/>
        <v>0</v>
      </c>
      <c r="BG68" s="79">
        <f t="shared" si="7"/>
        <v>0</v>
      </c>
      <c r="BH68" s="79">
        <f t="shared" si="7"/>
        <v>0</v>
      </c>
      <c r="BI68" s="79">
        <f t="shared" si="7"/>
        <v>0</v>
      </c>
      <c r="BJ68" s="79">
        <f t="shared" si="7"/>
        <v>0</v>
      </c>
    </row>
  </sheetData>
  <mergeCells count="8">
    <mergeCell ref="A55:A68"/>
    <mergeCell ref="B55:B68"/>
    <mergeCell ref="A2:A15"/>
    <mergeCell ref="B2:B15"/>
    <mergeCell ref="A21:A34"/>
    <mergeCell ref="B21:B34"/>
    <mergeCell ref="A38:A51"/>
    <mergeCell ref="B38:B5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36"/>
  <sheetViews>
    <sheetView zoomScaleNormal="100" workbookViewId="0">
      <selection activeCell="D17" sqref="D17"/>
    </sheetView>
  </sheetViews>
  <sheetFormatPr baseColWidth="10" defaultColWidth="8.85546875" defaultRowHeight="15" x14ac:dyDescent="0.25"/>
  <cols>
    <col min="1" max="1" width="29.85546875" customWidth="1"/>
    <col min="2" max="32" width="1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3">
        <f>About!$B$108</f>
        <v>0</v>
      </c>
      <c r="C2" s="3">
        <f>About!$B$108</f>
        <v>0</v>
      </c>
      <c r="D2" s="3">
        <f>About!$B$108</f>
        <v>0</v>
      </c>
      <c r="E2" s="3">
        <f>About!$B$108</f>
        <v>0</v>
      </c>
      <c r="F2" s="3">
        <f>About!$B$108</f>
        <v>0</v>
      </c>
      <c r="G2" s="3">
        <f>About!$B$108</f>
        <v>0</v>
      </c>
      <c r="H2" s="3">
        <f>About!$B$108</f>
        <v>0</v>
      </c>
      <c r="I2" s="3">
        <f>About!$B$108</f>
        <v>0</v>
      </c>
      <c r="J2" s="3">
        <f>About!$B$108</f>
        <v>0</v>
      </c>
      <c r="K2" s="3">
        <f>About!$B$108</f>
        <v>0</v>
      </c>
      <c r="L2" s="3">
        <f>About!$B$108</f>
        <v>0</v>
      </c>
      <c r="M2" s="3">
        <f>About!$B$108</f>
        <v>0</v>
      </c>
      <c r="N2" s="3">
        <f>About!$B$108</f>
        <v>0</v>
      </c>
      <c r="O2" s="3">
        <f>About!$B$108</f>
        <v>0</v>
      </c>
      <c r="P2" s="3">
        <f>About!$B$108</f>
        <v>0</v>
      </c>
      <c r="Q2" s="3">
        <f>About!$B$108</f>
        <v>0</v>
      </c>
      <c r="R2" s="3">
        <f>About!$B$108</f>
        <v>0</v>
      </c>
      <c r="S2" s="3">
        <f>About!$B$108</f>
        <v>0</v>
      </c>
      <c r="T2" s="3">
        <f>About!$B$108</f>
        <v>0</v>
      </c>
      <c r="U2" s="3">
        <f>About!$B$108</f>
        <v>0</v>
      </c>
      <c r="V2" s="3">
        <f>About!$B$108</f>
        <v>0</v>
      </c>
      <c r="W2" s="3">
        <f>About!$B$108</f>
        <v>0</v>
      </c>
      <c r="X2" s="3">
        <f>About!$B$108</f>
        <v>0</v>
      </c>
      <c r="Y2" s="3">
        <f>About!$B$108</f>
        <v>0</v>
      </c>
      <c r="Z2" s="3">
        <f>About!$B$108</f>
        <v>0</v>
      </c>
      <c r="AA2" s="3">
        <f>About!$B$108</f>
        <v>0</v>
      </c>
      <c r="AB2" s="3">
        <f>About!$B$108</f>
        <v>0</v>
      </c>
      <c r="AC2" s="3">
        <f>About!$B$108</f>
        <v>0</v>
      </c>
      <c r="AD2" s="3">
        <f>About!$B$108</f>
        <v>0</v>
      </c>
      <c r="AE2" s="3">
        <f>About!$B$108</f>
        <v>0</v>
      </c>
      <c r="AF2" s="3">
        <f>About!$B$108</f>
        <v>0</v>
      </c>
      <c r="AH2" s="4"/>
    </row>
    <row r="3" spans="1:34" x14ac:dyDescent="0.25">
      <c r="A3" s="1" t="s">
        <v>2</v>
      </c>
      <c r="B3" s="3">
        <f>About!$B$108</f>
        <v>0</v>
      </c>
      <c r="C3" s="3">
        <f>About!$B$108</f>
        <v>0</v>
      </c>
      <c r="D3" s="3">
        <f>About!$B$108</f>
        <v>0</v>
      </c>
      <c r="E3" s="3">
        <f>About!$B$108</f>
        <v>0</v>
      </c>
      <c r="F3" s="3">
        <f>About!$B$108</f>
        <v>0</v>
      </c>
      <c r="G3" s="3">
        <f>About!$B$108</f>
        <v>0</v>
      </c>
      <c r="H3" s="3">
        <f>About!$B$108</f>
        <v>0</v>
      </c>
      <c r="I3" s="3">
        <f>About!$B$108</f>
        <v>0</v>
      </c>
      <c r="J3" s="3">
        <f>About!$B$108</f>
        <v>0</v>
      </c>
      <c r="K3" s="3">
        <f>About!$B$108</f>
        <v>0</v>
      </c>
      <c r="L3" s="3">
        <f>About!$B$108</f>
        <v>0</v>
      </c>
      <c r="M3" s="3">
        <f>About!$B$108</f>
        <v>0</v>
      </c>
      <c r="N3" s="3">
        <f>About!$B$108</f>
        <v>0</v>
      </c>
      <c r="O3" s="3">
        <f>About!$B$108</f>
        <v>0</v>
      </c>
      <c r="P3" s="3">
        <f>About!$B$108</f>
        <v>0</v>
      </c>
      <c r="Q3" s="3">
        <f>About!$B$108</f>
        <v>0</v>
      </c>
      <c r="R3" s="3">
        <f>About!$B$108</f>
        <v>0</v>
      </c>
      <c r="S3" s="3">
        <f>About!$B$108</f>
        <v>0</v>
      </c>
      <c r="T3" s="3">
        <f>About!$B$108</f>
        <v>0</v>
      </c>
      <c r="U3" s="3">
        <f>About!$B$108</f>
        <v>0</v>
      </c>
      <c r="V3" s="3">
        <f>About!$B$108</f>
        <v>0</v>
      </c>
      <c r="W3" s="3">
        <f>About!$B$108</f>
        <v>0</v>
      </c>
      <c r="X3" s="3">
        <f>About!$B$108</f>
        <v>0</v>
      </c>
      <c r="Y3" s="3">
        <f>About!$B$108</f>
        <v>0</v>
      </c>
      <c r="Z3" s="3">
        <f>About!$B$108</f>
        <v>0</v>
      </c>
      <c r="AA3" s="3">
        <f>About!$B$108</f>
        <v>0</v>
      </c>
      <c r="AB3" s="3">
        <f>About!$B$108</f>
        <v>0</v>
      </c>
      <c r="AC3" s="3">
        <f>About!$B$108</f>
        <v>0</v>
      </c>
      <c r="AD3" s="3">
        <f>About!$B$108</f>
        <v>0</v>
      </c>
      <c r="AE3" s="3">
        <f>About!$B$108</f>
        <v>0</v>
      </c>
      <c r="AF3" s="3">
        <f>About!$B$108</f>
        <v>0</v>
      </c>
    </row>
    <row r="4" spans="1:34" x14ac:dyDescent="0.25">
      <c r="A4" s="1" t="s">
        <v>3</v>
      </c>
      <c r="B4" s="3">
        <f>About!$B$108</f>
        <v>0</v>
      </c>
      <c r="C4" s="3">
        <f>About!$B$108</f>
        <v>0</v>
      </c>
      <c r="D4" s="3">
        <f>About!$B$108</f>
        <v>0</v>
      </c>
      <c r="E4" s="3">
        <f>About!$B$108</f>
        <v>0</v>
      </c>
      <c r="F4" s="3">
        <f>About!$B$108</f>
        <v>0</v>
      </c>
      <c r="G4" s="3">
        <f>About!$B$108</f>
        <v>0</v>
      </c>
      <c r="H4" s="3">
        <f>About!$B$108</f>
        <v>0</v>
      </c>
      <c r="I4" s="3">
        <f>About!$B$108</f>
        <v>0</v>
      </c>
      <c r="J4" s="3">
        <f>About!$B$108</f>
        <v>0</v>
      </c>
      <c r="K4" s="3">
        <f>About!$B$108</f>
        <v>0</v>
      </c>
      <c r="L4" s="3">
        <f>About!$B$108</f>
        <v>0</v>
      </c>
      <c r="M4" s="3">
        <f>About!$B$108</f>
        <v>0</v>
      </c>
      <c r="N4" s="3">
        <f>About!$B$108</f>
        <v>0</v>
      </c>
      <c r="O4" s="3">
        <f>About!$B$108</f>
        <v>0</v>
      </c>
      <c r="P4" s="3">
        <f>About!$B$108</f>
        <v>0</v>
      </c>
      <c r="Q4" s="3">
        <f>About!$B$108</f>
        <v>0</v>
      </c>
      <c r="R4" s="3">
        <f>About!$B$108</f>
        <v>0</v>
      </c>
      <c r="S4" s="3">
        <f>About!$B$108</f>
        <v>0</v>
      </c>
      <c r="T4" s="3">
        <f>About!$B$108</f>
        <v>0</v>
      </c>
      <c r="U4" s="3">
        <f>About!$B$108</f>
        <v>0</v>
      </c>
      <c r="V4" s="3">
        <f>About!$B$108</f>
        <v>0</v>
      </c>
      <c r="W4" s="3">
        <f>About!$B$108</f>
        <v>0</v>
      </c>
      <c r="X4" s="3">
        <f>About!$B$108</f>
        <v>0</v>
      </c>
      <c r="Y4" s="3">
        <f>About!$B$108</f>
        <v>0</v>
      </c>
      <c r="Z4" s="3">
        <f>About!$B$108</f>
        <v>0</v>
      </c>
      <c r="AA4" s="3">
        <f>About!$B$108</f>
        <v>0</v>
      </c>
      <c r="AB4" s="3">
        <f>About!$B$108</f>
        <v>0</v>
      </c>
      <c r="AC4" s="3">
        <f>About!$B$108</f>
        <v>0</v>
      </c>
      <c r="AD4" s="3">
        <f>About!$B$108</f>
        <v>0</v>
      </c>
      <c r="AE4" s="3">
        <f>About!$B$108</f>
        <v>0</v>
      </c>
      <c r="AF4" s="3">
        <f>About!$B$108</f>
        <v>0</v>
      </c>
    </row>
    <row r="5" spans="1:34" x14ac:dyDescent="0.25">
      <c r="A5" s="1" t="s">
        <v>4</v>
      </c>
      <c r="B5" s="3">
        <f>About!$B$108</f>
        <v>0</v>
      </c>
      <c r="C5" s="3">
        <f>About!$B$108</f>
        <v>0</v>
      </c>
      <c r="D5" s="3">
        <f>About!$B$108</f>
        <v>0</v>
      </c>
      <c r="E5" s="3">
        <f>About!$B$108</f>
        <v>0</v>
      </c>
      <c r="F5" s="3">
        <f>About!$B$108</f>
        <v>0</v>
      </c>
      <c r="G5" s="3">
        <f>About!$B$108</f>
        <v>0</v>
      </c>
      <c r="H5" s="3">
        <f>About!$B$108</f>
        <v>0</v>
      </c>
      <c r="I5" s="3">
        <f>About!$B$108</f>
        <v>0</v>
      </c>
      <c r="J5" s="3">
        <f>About!$B$108</f>
        <v>0</v>
      </c>
      <c r="K5" s="3">
        <f>About!$B$108</f>
        <v>0</v>
      </c>
      <c r="L5" s="3">
        <f>About!$B$108</f>
        <v>0</v>
      </c>
      <c r="M5" s="3">
        <f>About!$B$108</f>
        <v>0</v>
      </c>
      <c r="N5" s="3">
        <f>About!$B$108</f>
        <v>0</v>
      </c>
      <c r="O5" s="3">
        <f>About!$B$108</f>
        <v>0</v>
      </c>
      <c r="P5" s="3">
        <f>About!$B$108</f>
        <v>0</v>
      </c>
      <c r="Q5" s="3">
        <f>About!$B$108</f>
        <v>0</v>
      </c>
      <c r="R5" s="3">
        <f>About!$B$108</f>
        <v>0</v>
      </c>
      <c r="S5" s="3">
        <f>About!$B$108</f>
        <v>0</v>
      </c>
      <c r="T5" s="3">
        <f>About!$B$108</f>
        <v>0</v>
      </c>
      <c r="U5" s="3">
        <f>About!$B$108</f>
        <v>0</v>
      </c>
      <c r="V5" s="3">
        <f>About!$B$108</f>
        <v>0</v>
      </c>
      <c r="W5" s="3">
        <f>About!$B$108</f>
        <v>0</v>
      </c>
      <c r="X5" s="3">
        <f>About!$B$108</f>
        <v>0</v>
      </c>
      <c r="Y5" s="3">
        <f>About!$B$108</f>
        <v>0</v>
      </c>
      <c r="Z5" s="3">
        <f>About!$B$108</f>
        <v>0</v>
      </c>
      <c r="AA5" s="3">
        <f>About!$B$108</f>
        <v>0</v>
      </c>
      <c r="AB5" s="3">
        <f>About!$B$108</f>
        <v>0</v>
      </c>
      <c r="AC5" s="3">
        <f>About!$B$108</f>
        <v>0</v>
      </c>
      <c r="AD5" s="3">
        <f>About!$B$108</f>
        <v>0</v>
      </c>
      <c r="AE5" s="3">
        <f>About!$B$108</f>
        <v>0</v>
      </c>
      <c r="AF5" s="3">
        <f>About!$B$108</f>
        <v>0</v>
      </c>
    </row>
    <row r="6" spans="1:34" x14ac:dyDescent="0.25">
      <c r="A6" s="1" t="s">
        <v>6</v>
      </c>
      <c r="B6" s="3">
        <f>About!$B$108</f>
        <v>0</v>
      </c>
      <c r="C6" s="3">
        <f>About!$B$108</f>
        <v>0</v>
      </c>
      <c r="D6" s="3">
        <f>About!$B$108</f>
        <v>0</v>
      </c>
      <c r="E6" s="3">
        <f>About!$B$108</f>
        <v>0</v>
      </c>
      <c r="F6" s="3">
        <f>About!$B$108</f>
        <v>0</v>
      </c>
      <c r="G6" s="3">
        <f>About!$B$108</f>
        <v>0</v>
      </c>
      <c r="H6" s="3">
        <f>About!$B$108</f>
        <v>0</v>
      </c>
      <c r="I6" s="3">
        <f>About!$B$108</f>
        <v>0</v>
      </c>
      <c r="J6" s="3">
        <f>About!$B$108</f>
        <v>0</v>
      </c>
      <c r="K6" s="3">
        <f>About!$B$108</f>
        <v>0</v>
      </c>
      <c r="L6" s="3">
        <f>About!$B$108</f>
        <v>0</v>
      </c>
      <c r="M6" s="3">
        <f>About!$B$108</f>
        <v>0</v>
      </c>
      <c r="N6" s="3">
        <f>About!$B$108</f>
        <v>0</v>
      </c>
      <c r="O6" s="3">
        <f>About!$B$108</f>
        <v>0</v>
      </c>
      <c r="P6" s="3">
        <f>About!$B$108</f>
        <v>0</v>
      </c>
      <c r="Q6" s="3">
        <f>About!$B$108</f>
        <v>0</v>
      </c>
      <c r="R6" s="3">
        <f>About!$B$108</f>
        <v>0</v>
      </c>
      <c r="S6" s="3">
        <f>About!$B$108</f>
        <v>0</v>
      </c>
      <c r="T6" s="3">
        <f>About!$B$108</f>
        <v>0</v>
      </c>
      <c r="U6" s="3">
        <f>About!$B$108</f>
        <v>0</v>
      </c>
      <c r="V6" s="3">
        <f>About!$B$108</f>
        <v>0</v>
      </c>
      <c r="W6" s="3">
        <f>About!$B$108</f>
        <v>0</v>
      </c>
      <c r="X6" s="3">
        <f>About!$B$108</f>
        <v>0</v>
      </c>
      <c r="Y6" s="3">
        <f>About!$B$108</f>
        <v>0</v>
      </c>
      <c r="Z6" s="3">
        <f>About!$B$108</f>
        <v>0</v>
      </c>
      <c r="AA6" s="3">
        <f>About!$B$108</f>
        <v>0</v>
      </c>
      <c r="AB6" s="3">
        <f>About!$B$108</f>
        <v>0</v>
      </c>
      <c r="AC6" s="3">
        <f>About!$B$108</f>
        <v>0</v>
      </c>
      <c r="AD6" s="3">
        <f>About!$B$108</f>
        <v>0</v>
      </c>
      <c r="AE6" s="3">
        <f>About!$B$108</f>
        <v>0</v>
      </c>
      <c r="AF6" s="3">
        <f>About!$B$108</f>
        <v>0</v>
      </c>
    </row>
    <row r="7" spans="1:34" x14ac:dyDescent="0.25">
      <c r="A7" s="1" t="s">
        <v>12</v>
      </c>
      <c r="B7" s="3">
        <f>About!$B$108</f>
        <v>0</v>
      </c>
      <c r="C7" s="3">
        <f>About!$B$108</f>
        <v>0</v>
      </c>
      <c r="D7" s="3">
        <f>About!$B$108</f>
        <v>0</v>
      </c>
      <c r="E7" s="3">
        <f>About!$B$108</f>
        <v>0</v>
      </c>
      <c r="F7" s="3">
        <f>About!$B$108</f>
        <v>0</v>
      </c>
      <c r="G7" s="3">
        <f>About!$B$108</f>
        <v>0</v>
      </c>
      <c r="H7" s="3">
        <f>About!$B$108</f>
        <v>0</v>
      </c>
      <c r="I7" s="3">
        <f>About!$B$108</f>
        <v>0</v>
      </c>
      <c r="J7" s="3">
        <f>About!$B$108</f>
        <v>0</v>
      </c>
      <c r="K7" s="3">
        <f>About!$B$108</f>
        <v>0</v>
      </c>
      <c r="L7" s="3">
        <f>About!$B$108</f>
        <v>0</v>
      </c>
      <c r="M7" s="3">
        <f>About!$B$108</f>
        <v>0</v>
      </c>
      <c r="N7" s="3">
        <f>About!$B$108</f>
        <v>0</v>
      </c>
      <c r="O7" s="3">
        <f>About!$B$108</f>
        <v>0</v>
      </c>
      <c r="P7" s="3">
        <f>About!$B$108</f>
        <v>0</v>
      </c>
      <c r="Q7" s="3">
        <f>About!$B$108</f>
        <v>0</v>
      </c>
      <c r="R7" s="3">
        <f>About!$B$108</f>
        <v>0</v>
      </c>
      <c r="S7" s="3">
        <f>About!$B$108</f>
        <v>0</v>
      </c>
      <c r="T7" s="3">
        <f>About!$B$108</f>
        <v>0</v>
      </c>
      <c r="U7" s="3">
        <f>About!$B$108</f>
        <v>0</v>
      </c>
      <c r="V7" s="3">
        <f>About!$B$108</f>
        <v>0</v>
      </c>
      <c r="W7" s="3">
        <f>About!$B$108</f>
        <v>0</v>
      </c>
      <c r="X7" s="3">
        <f>About!$B$108</f>
        <v>0</v>
      </c>
      <c r="Y7" s="3">
        <f>About!$B$108</f>
        <v>0</v>
      </c>
      <c r="Z7" s="3">
        <f>About!$B$108</f>
        <v>0</v>
      </c>
      <c r="AA7" s="3">
        <f>About!$B$108</f>
        <v>0</v>
      </c>
      <c r="AB7" s="3">
        <f>About!$B$108</f>
        <v>0</v>
      </c>
      <c r="AC7" s="3">
        <f>About!$B$108</f>
        <v>0</v>
      </c>
      <c r="AD7" s="3">
        <f>About!$B$108</f>
        <v>0</v>
      </c>
      <c r="AE7" s="3">
        <f>About!$B$108</f>
        <v>0</v>
      </c>
      <c r="AF7" s="3">
        <f>About!$B$108</f>
        <v>0</v>
      </c>
    </row>
    <row r="8" spans="1:34" x14ac:dyDescent="0.25">
      <c r="A8" s="1" t="s">
        <v>15</v>
      </c>
      <c r="B8" s="3">
        <f>About!$B$108</f>
        <v>0</v>
      </c>
      <c r="C8" s="3">
        <f>About!$B$108</f>
        <v>0</v>
      </c>
      <c r="D8" s="3">
        <f>About!$B$108</f>
        <v>0</v>
      </c>
      <c r="E8" s="3">
        <f>About!$B$108</f>
        <v>0</v>
      </c>
      <c r="F8" s="3">
        <f>About!$B$108</f>
        <v>0</v>
      </c>
      <c r="G8" s="3">
        <f>About!$B$108</f>
        <v>0</v>
      </c>
      <c r="H8" s="3">
        <f>About!$B$108</f>
        <v>0</v>
      </c>
      <c r="I8" s="3">
        <f>About!$B$108</f>
        <v>0</v>
      </c>
      <c r="J8" s="3">
        <f>About!$B$108</f>
        <v>0</v>
      </c>
      <c r="K8" s="3">
        <f>About!$B$108</f>
        <v>0</v>
      </c>
      <c r="L8" s="3">
        <f>About!$B$108</f>
        <v>0</v>
      </c>
      <c r="M8" s="3">
        <f>About!$B$108</f>
        <v>0</v>
      </c>
      <c r="N8" s="3">
        <f>About!$B$108</f>
        <v>0</v>
      </c>
      <c r="O8" s="3">
        <f>About!$B$108</f>
        <v>0</v>
      </c>
      <c r="P8" s="3">
        <f>About!$B$108</f>
        <v>0</v>
      </c>
      <c r="Q8" s="3">
        <f>About!$B$108</f>
        <v>0</v>
      </c>
      <c r="R8" s="3">
        <f>About!$B$108</f>
        <v>0</v>
      </c>
      <c r="S8" s="3">
        <f>About!$B$108</f>
        <v>0</v>
      </c>
      <c r="T8" s="3">
        <f>About!$B$108</f>
        <v>0</v>
      </c>
      <c r="U8" s="3">
        <f>About!$B$108</f>
        <v>0</v>
      </c>
      <c r="V8" s="3">
        <f>About!$B$108</f>
        <v>0</v>
      </c>
      <c r="W8" s="3">
        <f>About!$B$108</f>
        <v>0</v>
      </c>
      <c r="X8" s="3">
        <f>About!$B$108</f>
        <v>0</v>
      </c>
      <c r="Y8" s="3">
        <f>About!$B$108</f>
        <v>0</v>
      </c>
      <c r="Z8" s="3">
        <f>About!$B$108</f>
        <v>0</v>
      </c>
      <c r="AA8" s="3">
        <f>About!$B$108</f>
        <v>0</v>
      </c>
      <c r="AB8" s="3">
        <f>About!$B$108</f>
        <v>0</v>
      </c>
      <c r="AC8" s="3">
        <f>About!$B$108</f>
        <v>0</v>
      </c>
      <c r="AD8" s="3">
        <f>About!$B$108</f>
        <v>0</v>
      </c>
      <c r="AE8" s="3">
        <f>About!$B$108</f>
        <v>0</v>
      </c>
      <c r="AF8" s="3">
        <f>About!$B$108</f>
        <v>0</v>
      </c>
    </row>
    <row r="9" spans="1:34" x14ac:dyDescent="0.25">
      <c r="A9" s="1" t="s">
        <v>16</v>
      </c>
      <c r="B9" s="3">
        <f>About!$B$108</f>
        <v>0</v>
      </c>
      <c r="C9" s="3">
        <f>About!$B$108</f>
        <v>0</v>
      </c>
      <c r="D9" s="3">
        <f>About!$B$108</f>
        <v>0</v>
      </c>
      <c r="E9" s="3">
        <f>About!$B$108</f>
        <v>0</v>
      </c>
      <c r="F9" s="3">
        <f>About!$B$108</f>
        <v>0</v>
      </c>
      <c r="G9" s="3">
        <f>About!$B$108</f>
        <v>0</v>
      </c>
      <c r="H9" s="3">
        <f>About!$B$108</f>
        <v>0</v>
      </c>
      <c r="I9" s="3">
        <f>About!$B$108</f>
        <v>0</v>
      </c>
      <c r="J9" s="3">
        <f>About!$B$108</f>
        <v>0</v>
      </c>
      <c r="K9" s="3">
        <f>About!$B$108</f>
        <v>0</v>
      </c>
      <c r="L9" s="3">
        <f>About!$B$108</f>
        <v>0</v>
      </c>
      <c r="M9" s="3">
        <f>About!$B$108</f>
        <v>0</v>
      </c>
      <c r="N9" s="3">
        <f>About!$B$108</f>
        <v>0</v>
      </c>
      <c r="O9" s="3">
        <f>About!$B$108</f>
        <v>0</v>
      </c>
      <c r="P9" s="3">
        <f>About!$B$108</f>
        <v>0</v>
      </c>
      <c r="Q9" s="3">
        <f>About!$B$108</f>
        <v>0</v>
      </c>
      <c r="R9" s="3">
        <f>About!$B$108</f>
        <v>0</v>
      </c>
      <c r="S9" s="3">
        <f>About!$B$108</f>
        <v>0</v>
      </c>
      <c r="T9" s="3">
        <f>About!$B$108</f>
        <v>0</v>
      </c>
      <c r="U9" s="3">
        <f>About!$B$108</f>
        <v>0</v>
      </c>
      <c r="V9" s="3">
        <f>About!$B$108</f>
        <v>0</v>
      </c>
      <c r="W9" s="3">
        <f>About!$B$108</f>
        <v>0</v>
      </c>
      <c r="X9" s="3">
        <f>About!$B$108</f>
        <v>0</v>
      </c>
      <c r="Y9" s="3">
        <f>About!$B$108</f>
        <v>0</v>
      </c>
      <c r="Z9" s="3">
        <f>About!$B$108</f>
        <v>0</v>
      </c>
      <c r="AA9" s="3">
        <f>About!$B$108</f>
        <v>0</v>
      </c>
      <c r="AB9" s="3">
        <f>About!$B$108</f>
        <v>0</v>
      </c>
      <c r="AC9" s="3">
        <f>About!$B$108</f>
        <v>0</v>
      </c>
      <c r="AD9" s="3">
        <f>About!$B$108</f>
        <v>0</v>
      </c>
      <c r="AE9" s="3">
        <f>About!$B$108</f>
        <v>0</v>
      </c>
      <c r="AF9" s="3">
        <f>About!$B$108</f>
        <v>0</v>
      </c>
    </row>
    <row r="10" spans="1:34" x14ac:dyDescent="0.25">
      <c r="A10" s="1" t="s">
        <v>17</v>
      </c>
      <c r="B10" s="3">
        <f>About!$B$108</f>
        <v>0</v>
      </c>
      <c r="C10" s="3">
        <f>About!$B$108</f>
        <v>0</v>
      </c>
      <c r="D10" s="3">
        <f>About!$B$108</f>
        <v>0</v>
      </c>
      <c r="E10" s="3">
        <f>About!$B$108</f>
        <v>0</v>
      </c>
      <c r="F10" s="3">
        <f>About!$B$108</f>
        <v>0</v>
      </c>
      <c r="G10" s="3">
        <f>About!$B$108</f>
        <v>0</v>
      </c>
      <c r="H10" s="3">
        <f>About!$B$108</f>
        <v>0</v>
      </c>
      <c r="I10" s="3">
        <f>About!$B$108</f>
        <v>0</v>
      </c>
      <c r="J10" s="3">
        <f>About!$B$108</f>
        <v>0</v>
      </c>
      <c r="K10" s="3">
        <f>About!$B$108</f>
        <v>0</v>
      </c>
      <c r="L10" s="3">
        <f>About!$B$108</f>
        <v>0</v>
      </c>
      <c r="M10" s="3">
        <f>About!$B$108</f>
        <v>0</v>
      </c>
      <c r="N10" s="3">
        <f>About!$B$108</f>
        <v>0</v>
      </c>
      <c r="O10" s="3">
        <f>About!$B$108</f>
        <v>0</v>
      </c>
      <c r="P10" s="3">
        <f>About!$B$108</f>
        <v>0</v>
      </c>
      <c r="Q10" s="3">
        <f>About!$B$108</f>
        <v>0</v>
      </c>
      <c r="R10" s="3">
        <f>About!$B$108</f>
        <v>0</v>
      </c>
      <c r="S10" s="3">
        <f>About!$B$108</f>
        <v>0</v>
      </c>
      <c r="T10" s="3">
        <f>About!$B$108</f>
        <v>0</v>
      </c>
      <c r="U10" s="3">
        <f>About!$B$108</f>
        <v>0</v>
      </c>
      <c r="V10" s="3">
        <f>About!$B$108</f>
        <v>0</v>
      </c>
      <c r="W10" s="3">
        <f>About!$B$108</f>
        <v>0</v>
      </c>
      <c r="X10" s="3">
        <f>About!$B$108</f>
        <v>0</v>
      </c>
      <c r="Y10" s="3">
        <f>About!$B$108</f>
        <v>0</v>
      </c>
      <c r="Z10" s="3">
        <f>About!$B$108</f>
        <v>0</v>
      </c>
      <c r="AA10" s="3">
        <f>About!$B$108</f>
        <v>0</v>
      </c>
      <c r="AB10" s="3">
        <f>About!$B$108</f>
        <v>0</v>
      </c>
      <c r="AC10" s="3">
        <f>About!$B$108</f>
        <v>0</v>
      </c>
      <c r="AD10" s="3">
        <f>About!$B$108</f>
        <v>0</v>
      </c>
      <c r="AE10" s="3">
        <f>About!$B$108</f>
        <v>0</v>
      </c>
      <c r="AF10" s="3">
        <f>About!$B$108</f>
        <v>0</v>
      </c>
    </row>
    <row r="11" spans="1:34" x14ac:dyDescent="0.25">
      <c r="A11" s="1" t="s">
        <v>18</v>
      </c>
      <c r="B11" s="3">
        <f>About!$B$108</f>
        <v>0</v>
      </c>
      <c r="C11" s="3">
        <f>About!$B$108</f>
        <v>0</v>
      </c>
      <c r="D11" s="3">
        <f>About!$B$108</f>
        <v>0</v>
      </c>
      <c r="E11" s="3">
        <f>About!$B$108</f>
        <v>0</v>
      </c>
      <c r="F11" s="3">
        <f>About!$B$108</f>
        <v>0</v>
      </c>
      <c r="G11" s="3">
        <f>About!$B$108</f>
        <v>0</v>
      </c>
      <c r="H11" s="3">
        <f>About!$B$108</f>
        <v>0</v>
      </c>
      <c r="I11" s="3">
        <f>About!$B$108</f>
        <v>0</v>
      </c>
      <c r="J11" s="3">
        <f>About!$B$108</f>
        <v>0</v>
      </c>
      <c r="K11" s="3">
        <f>About!$B$108</f>
        <v>0</v>
      </c>
      <c r="L11" s="3">
        <f>About!$B$108</f>
        <v>0</v>
      </c>
      <c r="M11" s="3">
        <f>About!$B$108</f>
        <v>0</v>
      </c>
      <c r="N11" s="3">
        <f>About!$B$108</f>
        <v>0</v>
      </c>
      <c r="O11" s="3">
        <f>About!$B$108</f>
        <v>0</v>
      </c>
      <c r="P11" s="3">
        <f>About!$B$108</f>
        <v>0</v>
      </c>
      <c r="Q11" s="3">
        <f>About!$B$108</f>
        <v>0</v>
      </c>
      <c r="R11" s="3">
        <f>About!$B$108</f>
        <v>0</v>
      </c>
      <c r="S11" s="3">
        <f>About!$B$108</f>
        <v>0</v>
      </c>
      <c r="T11" s="3">
        <f>About!$B$108</f>
        <v>0</v>
      </c>
      <c r="U11" s="3">
        <f>About!$B$108</f>
        <v>0</v>
      </c>
      <c r="V11" s="3">
        <f>About!$B$108</f>
        <v>0</v>
      </c>
      <c r="W11" s="3">
        <f>About!$B$108</f>
        <v>0</v>
      </c>
      <c r="X11" s="3">
        <f>About!$B$108</f>
        <v>0</v>
      </c>
      <c r="Y11" s="3">
        <f>About!$B$108</f>
        <v>0</v>
      </c>
      <c r="Z11" s="3">
        <f>About!$B$108</f>
        <v>0</v>
      </c>
      <c r="AA11" s="3">
        <f>About!$B$108</f>
        <v>0</v>
      </c>
      <c r="AB11" s="3">
        <f>About!$B$108</f>
        <v>0</v>
      </c>
      <c r="AC11" s="3">
        <f>About!$B$108</f>
        <v>0</v>
      </c>
      <c r="AD11" s="3">
        <f>About!$B$108</f>
        <v>0</v>
      </c>
      <c r="AE11" s="3">
        <f>About!$B$108</f>
        <v>0</v>
      </c>
      <c r="AF11" s="3">
        <f>About!$B$108</f>
        <v>0</v>
      </c>
    </row>
    <row r="27" spans="2:6" x14ac:dyDescent="0.25">
      <c r="B27" s="5"/>
      <c r="C27" s="5"/>
      <c r="D27" s="5"/>
      <c r="E27" s="5"/>
      <c r="F27" s="5"/>
    </row>
    <row r="28" spans="2:6" x14ac:dyDescent="0.25">
      <c r="B28" s="5"/>
      <c r="C28" s="5"/>
      <c r="D28" s="5"/>
      <c r="E28" s="5"/>
      <c r="F28" s="5"/>
    </row>
    <row r="29" spans="2:6" x14ac:dyDescent="0.25">
      <c r="B29" s="5"/>
      <c r="C29" s="5"/>
      <c r="D29" s="5"/>
      <c r="E29" s="5"/>
      <c r="F29" s="5"/>
    </row>
    <row r="30" spans="2:6" x14ac:dyDescent="0.25">
      <c r="B30" s="5"/>
      <c r="C30" s="5"/>
      <c r="D30" s="5"/>
      <c r="E30" s="5"/>
      <c r="F30" s="5"/>
    </row>
    <row r="31" spans="2:6" x14ac:dyDescent="0.25">
      <c r="B31" s="5"/>
      <c r="C31" s="5"/>
      <c r="D31" s="5"/>
      <c r="E31" s="5"/>
      <c r="F31" s="5"/>
    </row>
    <row r="32" spans="2:6" x14ac:dyDescent="0.25">
      <c r="B32" s="5"/>
      <c r="C32" s="5"/>
      <c r="D32" s="5"/>
      <c r="E32" s="5"/>
      <c r="F32" s="5"/>
    </row>
    <row r="33" spans="2:6" x14ac:dyDescent="0.25">
      <c r="B33" s="5"/>
      <c r="C33" s="5"/>
      <c r="D33" s="5"/>
      <c r="E33" s="5"/>
      <c r="F33" s="5"/>
    </row>
    <row r="34" spans="2:6" x14ac:dyDescent="0.25">
      <c r="B34" s="5"/>
      <c r="C34" s="5"/>
      <c r="D34" s="5"/>
      <c r="E34" s="5"/>
      <c r="F34" s="5"/>
    </row>
    <row r="35" spans="2:6" x14ac:dyDescent="0.25">
      <c r="B35" s="5"/>
      <c r="C35" s="5"/>
      <c r="D35" s="5"/>
      <c r="E35" s="5"/>
      <c r="F35" s="5"/>
    </row>
    <row r="36" spans="2:6" x14ac:dyDescent="0.25">
      <c r="B36" s="5"/>
      <c r="C36" s="5"/>
      <c r="D36" s="5"/>
      <c r="E36" s="5"/>
      <c r="F36" s="5"/>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11"/>
  <sheetViews>
    <sheetView zoomScaleNormal="100" workbookViewId="0">
      <selection activeCell="B1" sqref="B1:AF1"/>
    </sheetView>
  </sheetViews>
  <sheetFormatPr baseColWidth="10" defaultColWidth="8.85546875" defaultRowHeight="15" x14ac:dyDescent="0.25"/>
  <cols>
    <col min="1" max="1" width="29.85546875" customWidth="1"/>
    <col min="2" max="32" width="11.8554687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'Electricity Share'!B39</f>
        <v>200784554163188.62</v>
      </c>
      <c r="C2" s="62">
        <f>'Electricity Share'!C39</f>
        <v>207742974145950.22</v>
      </c>
      <c r="D2" s="62">
        <f>'Electricity Share'!D39</f>
        <v>212361957705961.28</v>
      </c>
      <c r="E2" s="62">
        <f>'Electricity Share'!E39</f>
        <v>209692745674621.87</v>
      </c>
      <c r="F2" s="62">
        <f>'Electricity Share'!F39</f>
        <v>211919588929232.56</v>
      </c>
      <c r="G2" s="62">
        <f>'Electricity Share'!G39</f>
        <v>213619810445754.56</v>
      </c>
      <c r="H2" s="62">
        <f>'Electricity Share'!H39</f>
        <v>215191492574421.09</v>
      </c>
      <c r="I2" s="62">
        <f>'Electricity Share'!I39</f>
        <v>216624810963777.91</v>
      </c>
      <c r="J2" s="62">
        <f>'Electricity Share'!J39</f>
        <v>218242853873580.09</v>
      </c>
      <c r="K2" s="62">
        <f>'Electricity Share'!K39</f>
        <v>220363437407559.5</v>
      </c>
      <c r="L2" s="62">
        <f>'Electricity Share'!L39</f>
        <v>225808304055623.37</v>
      </c>
      <c r="M2" s="62">
        <f>'Electricity Share'!M39</f>
        <v>230651411408579.12</v>
      </c>
      <c r="N2" s="62">
        <f>'Electricity Share'!N39</f>
        <v>235442644927752.16</v>
      </c>
      <c r="O2" s="62">
        <f>'Electricity Share'!O39</f>
        <v>239755835986655.62</v>
      </c>
      <c r="P2" s="62">
        <f>'Electricity Share'!P39</f>
        <v>244049995483102.59</v>
      </c>
      <c r="Q2" s="62">
        <f>'Electricity Share'!Q39</f>
        <v>248324271762157.34</v>
      </c>
      <c r="R2" s="62">
        <f>'Electricity Share'!R39</f>
        <v>251228886835230.31</v>
      </c>
      <c r="S2" s="62">
        <f>'Electricity Share'!S39</f>
        <v>253769940061320.91</v>
      </c>
      <c r="T2" s="62">
        <f>'Electricity Share'!T39</f>
        <v>256277847122973.47</v>
      </c>
      <c r="U2" s="62">
        <f>'Electricity Share'!U39</f>
        <v>258752508544971.44</v>
      </c>
      <c r="V2" s="62">
        <f>'Electricity Share'!V39</f>
        <v>261193705444847.59</v>
      </c>
      <c r="W2" s="62">
        <f>'Electricity Share'!W39</f>
        <v>264285768831690.81</v>
      </c>
      <c r="X2" s="62">
        <f>'Electricity Share'!X39</f>
        <v>267713656180515</v>
      </c>
      <c r="Y2" s="62">
        <f>'Electricity Share'!Y39</f>
        <v>270664488623550.34</v>
      </c>
      <c r="Z2" s="62">
        <f>'Electricity Share'!Z39</f>
        <v>273581856900857.03</v>
      </c>
      <c r="AA2" s="62">
        <f>'Electricity Share'!AA39</f>
        <v>276465136864284.87</v>
      </c>
      <c r="AB2" s="62">
        <f>'Electricity Share'!AB39</f>
        <v>280350748221234.28</v>
      </c>
      <c r="AC2" s="62">
        <f>'Electricity Share'!AC39</f>
        <v>284204065708799.62</v>
      </c>
      <c r="AD2" s="62">
        <f>'Electricity Share'!AD39</f>
        <v>288023656549555.62</v>
      </c>
      <c r="AE2" s="62">
        <f>'Electricity Share'!AE39</f>
        <v>292155273785595</v>
      </c>
      <c r="AF2" s="62">
        <f>'Electricity Share'!AF39</f>
        <v>295903977535979.81</v>
      </c>
    </row>
    <row r="3" spans="1:34" x14ac:dyDescent="0.25">
      <c r="A3" s="1" t="s">
        <v>2</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63">
        <v>0</v>
      </c>
      <c r="T3" s="63">
        <v>0</v>
      </c>
      <c r="U3" s="63">
        <v>0</v>
      </c>
      <c r="V3" s="63">
        <v>0</v>
      </c>
      <c r="W3" s="63">
        <v>0</v>
      </c>
      <c r="X3" s="63">
        <v>0</v>
      </c>
      <c r="Y3" s="63">
        <v>0</v>
      </c>
      <c r="Z3" s="63">
        <v>0</v>
      </c>
      <c r="AA3" s="63">
        <v>0</v>
      </c>
      <c r="AB3" s="63">
        <v>0</v>
      </c>
      <c r="AC3" s="63">
        <v>0</v>
      </c>
      <c r="AD3" s="63">
        <v>0</v>
      </c>
      <c r="AE3" s="63">
        <v>0</v>
      </c>
      <c r="AF3" s="63">
        <v>0</v>
      </c>
    </row>
    <row r="4" spans="1:34" x14ac:dyDescent="0.25">
      <c r="A4" s="1" t="s">
        <v>3</v>
      </c>
      <c r="B4" s="63">
        <v>0</v>
      </c>
      <c r="C4" s="63">
        <v>0</v>
      </c>
      <c r="D4" s="63">
        <v>0</v>
      </c>
      <c r="E4" s="63">
        <v>0</v>
      </c>
      <c r="F4" s="63">
        <v>0</v>
      </c>
      <c r="G4" s="63">
        <v>0</v>
      </c>
      <c r="H4" s="63">
        <v>0</v>
      </c>
      <c r="I4" s="63">
        <v>0</v>
      </c>
      <c r="J4" s="63">
        <v>0</v>
      </c>
      <c r="K4" s="63">
        <v>0</v>
      </c>
      <c r="L4" s="63">
        <v>0</v>
      </c>
      <c r="M4" s="63">
        <v>0</v>
      </c>
      <c r="N4" s="63">
        <v>0</v>
      </c>
      <c r="O4" s="63">
        <v>0</v>
      </c>
      <c r="P4" s="63">
        <v>0</v>
      </c>
      <c r="Q4" s="63">
        <v>0</v>
      </c>
      <c r="R4" s="63">
        <v>0</v>
      </c>
      <c r="S4" s="63">
        <v>0</v>
      </c>
      <c r="T4" s="63">
        <v>0</v>
      </c>
      <c r="U4" s="63">
        <v>0</v>
      </c>
      <c r="V4" s="63">
        <v>0</v>
      </c>
      <c r="W4" s="63">
        <v>0</v>
      </c>
      <c r="X4" s="63">
        <v>0</v>
      </c>
      <c r="Y4" s="63">
        <v>0</v>
      </c>
      <c r="Z4" s="63">
        <v>0</v>
      </c>
      <c r="AA4" s="63">
        <v>0</v>
      </c>
      <c r="AB4" s="63">
        <v>0</v>
      </c>
      <c r="AC4" s="63">
        <v>0</v>
      </c>
      <c r="AD4" s="63">
        <v>0</v>
      </c>
      <c r="AE4" s="63">
        <v>0</v>
      </c>
      <c r="AF4" s="63">
        <v>0</v>
      </c>
    </row>
    <row r="5" spans="1:34" x14ac:dyDescent="0.25">
      <c r="A5" s="1" t="s">
        <v>4</v>
      </c>
      <c r="B5" s="63">
        <v>0</v>
      </c>
      <c r="C5" s="63">
        <v>0</v>
      </c>
      <c r="D5" s="63">
        <v>0</v>
      </c>
      <c r="E5" s="63">
        <v>0</v>
      </c>
      <c r="F5" s="63">
        <v>0</v>
      </c>
      <c r="G5" s="63">
        <v>0</v>
      </c>
      <c r="H5" s="63">
        <v>0</v>
      </c>
      <c r="I5" s="63">
        <v>0</v>
      </c>
      <c r="J5" s="63">
        <v>0</v>
      </c>
      <c r="K5" s="63">
        <v>0</v>
      </c>
      <c r="L5" s="63">
        <v>0</v>
      </c>
      <c r="M5" s="63">
        <v>0</v>
      </c>
      <c r="N5" s="63">
        <v>0</v>
      </c>
      <c r="O5" s="63">
        <v>0</v>
      </c>
      <c r="P5" s="63">
        <v>0</v>
      </c>
      <c r="Q5" s="63">
        <v>0</v>
      </c>
      <c r="R5" s="63">
        <v>0</v>
      </c>
      <c r="S5" s="63">
        <v>0</v>
      </c>
      <c r="T5" s="63">
        <v>0</v>
      </c>
      <c r="U5" s="63">
        <v>0</v>
      </c>
      <c r="V5" s="63">
        <v>0</v>
      </c>
      <c r="W5" s="63">
        <v>0</v>
      </c>
      <c r="X5" s="63">
        <v>0</v>
      </c>
      <c r="Y5" s="63">
        <v>0</v>
      </c>
      <c r="Z5" s="63">
        <v>0</v>
      </c>
      <c r="AA5" s="63">
        <v>0</v>
      </c>
      <c r="AB5" s="63">
        <v>0</v>
      </c>
      <c r="AC5" s="63">
        <v>0</v>
      </c>
      <c r="AD5" s="63">
        <v>0</v>
      </c>
      <c r="AE5" s="63">
        <v>0</v>
      </c>
      <c r="AF5" s="63">
        <v>0</v>
      </c>
    </row>
    <row r="6" spans="1:34" x14ac:dyDescent="0.25">
      <c r="A6" s="1" t="s">
        <v>6</v>
      </c>
      <c r="B6" s="63">
        <v>0</v>
      </c>
      <c r="C6" s="63">
        <v>0</v>
      </c>
      <c r="D6" s="63">
        <v>0</v>
      </c>
      <c r="E6" s="63">
        <v>0</v>
      </c>
      <c r="F6" s="63">
        <v>0</v>
      </c>
      <c r="G6" s="63">
        <v>0</v>
      </c>
      <c r="H6" s="63">
        <v>0</v>
      </c>
      <c r="I6" s="63">
        <v>0</v>
      </c>
      <c r="J6" s="63">
        <v>0</v>
      </c>
      <c r="K6" s="63">
        <v>0</v>
      </c>
      <c r="L6" s="63">
        <v>0</v>
      </c>
      <c r="M6" s="63">
        <v>0</v>
      </c>
      <c r="N6" s="63">
        <v>0</v>
      </c>
      <c r="O6" s="63">
        <v>0</v>
      </c>
      <c r="P6" s="63">
        <v>0</v>
      </c>
      <c r="Q6" s="63">
        <v>0</v>
      </c>
      <c r="R6" s="63">
        <v>0</v>
      </c>
      <c r="S6" s="63">
        <v>0</v>
      </c>
      <c r="T6" s="63">
        <v>0</v>
      </c>
      <c r="U6" s="63">
        <v>0</v>
      </c>
      <c r="V6" s="63">
        <v>0</v>
      </c>
      <c r="W6" s="63">
        <v>0</v>
      </c>
      <c r="X6" s="63">
        <v>0</v>
      </c>
      <c r="Y6" s="63">
        <v>0</v>
      </c>
      <c r="Z6" s="63">
        <v>0</v>
      </c>
      <c r="AA6" s="63">
        <v>0</v>
      </c>
      <c r="AB6" s="63">
        <v>0</v>
      </c>
      <c r="AC6" s="63">
        <v>0</v>
      </c>
      <c r="AD6" s="63">
        <v>0</v>
      </c>
      <c r="AE6" s="63">
        <v>0</v>
      </c>
      <c r="AF6" s="63">
        <v>0</v>
      </c>
    </row>
    <row r="7" spans="1:34" x14ac:dyDescent="0.25">
      <c r="A7" s="1" t="s">
        <v>12</v>
      </c>
      <c r="B7" s="63">
        <v>0</v>
      </c>
      <c r="C7" s="63">
        <v>0</v>
      </c>
      <c r="D7" s="63">
        <v>0</v>
      </c>
      <c r="E7" s="63">
        <v>0</v>
      </c>
      <c r="F7" s="63">
        <v>0</v>
      </c>
      <c r="G7" s="63">
        <v>0</v>
      </c>
      <c r="H7" s="63">
        <v>0</v>
      </c>
      <c r="I7" s="63">
        <v>0</v>
      </c>
      <c r="J7" s="63">
        <v>0</v>
      </c>
      <c r="K7" s="63">
        <v>0</v>
      </c>
      <c r="L7" s="63">
        <v>0</v>
      </c>
      <c r="M7" s="63">
        <v>0</v>
      </c>
      <c r="N7" s="63">
        <v>0</v>
      </c>
      <c r="O7" s="63">
        <v>0</v>
      </c>
      <c r="P7" s="63">
        <v>0</v>
      </c>
      <c r="Q7" s="63">
        <v>0</v>
      </c>
      <c r="R7" s="63">
        <v>0</v>
      </c>
      <c r="S7" s="63">
        <v>0</v>
      </c>
      <c r="T7" s="63">
        <v>0</v>
      </c>
      <c r="U7" s="63">
        <v>0</v>
      </c>
      <c r="V7" s="63">
        <v>0</v>
      </c>
      <c r="W7" s="63">
        <v>0</v>
      </c>
      <c r="X7" s="63">
        <v>0</v>
      </c>
      <c r="Y7" s="63">
        <v>0</v>
      </c>
      <c r="Z7" s="63">
        <v>0</v>
      </c>
      <c r="AA7" s="63">
        <v>0</v>
      </c>
      <c r="AB7" s="63">
        <v>0</v>
      </c>
      <c r="AC7" s="63">
        <v>0</v>
      </c>
      <c r="AD7" s="63">
        <v>0</v>
      </c>
      <c r="AE7" s="63">
        <v>0</v>
      </c>
      <c r="AF7" s="63">
        <v>0</v>
      </c>
    </row>
    <row r="8" spans="1:34" x14ac:dyDescent="0.25">
      <c r="A8" s="1" t="s">
        <v>15</v>
      </c>
      <c r="B8" s="63">
        <v>0</v>
      </c>
      <c r="C8" s="63">
        <v>0</v>
      </c>
      <c r="D8" s="63">
        <v>0</v>
      </c>
      <c r="E8" s="63">
        <v>0</v>
      </c>
      <c r="F8" s="63">
        <v>0</v>
      </c>
      <c r="G8" s="63">
        <v>0</v>
      </c>
      <c r="H8" s="63">
        <v>0</v>
      </c>
      <c r="I8" s="63">
        <v>0</v>
      </c>
      <c r="J8" s="63">
        <v>0</v>
      </c>
      <c r="K8" s="63">
        <v>0</v>
      </c>
      <c r="L8" s="63">
        <v>0</v>
      </c>
      <c r="M8" s="63">
        <v>0</v>
      </c>
      <c r="N8" s="63">
        <v>0</v>
      </c>
      <c r="O8" s="63">
        <v>0</v>
      </c>
      <c r="P8" s="63">
        <v>0</v>
      </c>
      <c r="Q8" s="63">
        <v>0</v>
      </c>
      <c r="R8" s="63">
        <v>0</v>
      </c>
      <c r="S8" s="63">
        <v>0</v>
      </c>
      <c r="T8" s="63">
        <v>0</v>
      </c>
      <c r="U8" s="63">
        <v>0</v>
      </c>
      <c r="V8" s="63">
        <v>0</v>
      </c>
      <c r="W8" s="63">
        <v>0</v>
      </c>
      <c r="X8" s="63">
        <v>0</v>
      </c>
      <c r="Y8" s="63">
        <v>0</v>
      </c>
      <c r="Z8" s="63">
        <v>0</v>
      </c>
      <c r="AA8" s="63">
        <v>0</v>
      </c>
      <c r="AB8" s="63">
        <v>0</v>
      </c>
      <c r="AC8" s="63">
        <v>0</v>
      </c>
      <c r="AD8" s="63">
        <v>0</v>
      </c>
      <c r="AE8" s="63">
        <v>0</v>
      </c>
      <c r="AF8" s="63">
        <v>0</v>
      </c>
    </row>
    <row r="9" spans="1:34" x14ac:dyDescent="0.25">
      <c r="A9" s="1" t="s">
        <v>16</v>
      </c>
      <c r="B9" s="63">
        <v>0</v>
      </c>
      <c r="C9" s="63">
        <v>0</v>
      </c>
      <c r="D9" s="63">
        <v>0</v>
      </c>
      <c r="E9" s="63">
        <v>0</v>
      </c>
      <c r="F9" s="63">
        <v>0</v>
      </c>
      <c r="G9" s="63">
        <v>0</v>
      </c>
      <c r="H9" s="63">
        <v>0</v>
      </c>
      <c r="I9" s="63">
        <v>0</v>
      </c>
      <c r="J9" s="63">
        <v>0</v>
      </c>
      <c r="K9" s="63">
        <v>0</v>
      </c>
      <c r="L9" s="63">
        <v>0</v>
      </c>
      <c r="M9" s="63">
        <v>0</v>
      </c>
      <c r="N9" s="63">
        <v>0</v>
      </c>
      <c r="O9" s="63">
        <v>0</v>
      </c>
      <c r="P9" s="63">
        <v>0</v>
      </c>
      <c r="Q9" s="63">
        <v>0</v>
      </c>
      <c r="R9" s="63">
        <v>0</v>
      </c>
      <c r="S9" s="63">
        <v>0</v>
      </c>
      <c r="T9" s="63">
        <v>0</v>
      </c>
      <c r="U9" s="63">
        <v>0</v>
      </c>
      <c r="V9" s="63">
        <v>0</v>
      </c>
      <c r="W9" s="63">
        <v>0</v>
      </c>
      <c r="X9" s="63">
        <v>0</v>
      </c>
      <c r="Y9" s="63">
        <v>0</v>
      </c>
      <c r="Z9" s="63">
        <v>0</v>
      </c>
      <c r="AA9" s="63">
        <v>0</v>
      </c>
      <c r="AB9" s="63">
        <v>0</v>
      </c>
      <c r="AC9" s="63">
        <v>0</v>
      </c>
      <c r="AD9" s="63">
        <v>0</v>
      </c>
      <c r="AE9" s="63">
        <v>0</v>
      </c>
      <c r="AF9" s="63">
        <v>0</v>
      </c>
    </row>
    <row r="10" spans="1:34" x14ac:dyDescent="0.25">
      <c r="A10" s="1" t="s">
        <v>17</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3">
        <v>0</v>
      </c>
      <c r="AC10" s="63">
        <v>0</v>
      </c>
      <c r="AD10" s="63">
        <v>0</v>
      </c>
      <c r="AE10" s="63">
        <v>0</v>
      </c>
      <c r="AF10" s="63">
        <v>0</v>
      </c>
    </row>
    <row r="11" spans="1:34" x14ac:dyDescent="0.25">
      <c r="A11" s="1" t="s">
        <v>18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3">
        <v>0</v>
      </c>
      <c r="AD11" s="63">
        <v>0</v>
      </c>
      <c r="AE11" s="63">
        <v>0</v>
      </c>
      <c r="AF11" s="63">
        <v>0</v>
      </c>
    </row>
  </sheetData>
  <pageMargins left="0.7" right="0.7" top="0.75" bottom="0.75" header="0.3" footer="0.3"/>
  <pageSetup orientation="portrait" horizontalDpi="1200" verticalDpi="1200" r:id="rId1"/>
  <ignoredErrors>
    <ignoredError sqref="B3:AF11"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11"/>
  <sheetViews>
    <sheetView zoomScaleNormal="100" workbookViewId="0">
      <selection activeCell="K20" sqref="K20"/>
    </sheetView>
  </sheetViews>
  <sheetFormatPr baseColWidth="10" defaultColWidth="8.85546875" defaultRowHeight="15" x14ac:dyDescent="0.25"/>
  <cols>
    <col min="1" max="1" width="29.85546875" customWidth="1"/>
    <col min="2" max="32" width="10.42578125" bestFit="1"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'Electricity Share'!B40</f>
        <v>50698249679844.008</v>
      </c>
      <c r="C2" s="62">
        <f>'Electricity Share'!C40</f>
        <v>51958190398418.898</v>
      </c>
      <c r="D2" s="62">
        <f>'Electricity Share'!D40</f>
        <v>52728675095834.437</v>
      </c>
      <c r="E2" s="62">
        <f>'Electricity Share'!E40</f>
        <v>51809832260372.187</v>
      </c>
      <c r="F2" s="62">
        <f>'Electricity Share'!F40</f>
        <v>52216076659878.148</v>
      </c>
      <c r="G2" s="62">
        <f>'Electricity Share'!G40</f>
        <v>52534093258046.148</v>
      </c>
      <c r="H2" s="62">
        <f>'Electricity Share'!H40</f>
        <v>52830064898118.656</v>
      </c>
      <c r="I2" s="62">
        <f>'Electricity Share'!I40</f>
        <v>53101650914927.797</v>
      </c>
      <c r="J2" s="62">
        <f>'Electricity Share'!J40</f>
        <v>53428048972173.062</v>
      </c>
      <c r="K2" s="62">
        <f>'Electricity Share'!K40</f>
        <v>53886873837664.703</v>
      </c>
      <c r="L2" s="62">
        <f>'Electricity Share'!L40</f>
        <v>55167177764583.789</v>
      </c>
      <c r="M2" s="62">
        <f>'Electricity Share'!M40</f>
        <v>56308787579589.898</v>
      </c>
      <c r="N2" s="62">
        <f>'Electricity Share'!N40</f>
        <v>57437068595925.242</v>
      </c>
      <c r="O2" s="62">
        <f>'Electricity Share'!O40</f>
        <v>58450828122195.977</v>
      </c>
      <c r="P2" s="62">
        <f>'Electricity Share'!P40</f>
        <v>59470895332041.516</v>
      </c>
      <c r="Q2" s="62">
        <f>'Electricity Share'!Q40</f>
        <v>60497489608761.312</v>
      </c>
      <c r="R2" s="62">
        <f>'Electricity Share'!R40</f>
        <v>61202224326080.789</v>
      </c>
      <c r="S2" s="62">
        <f>'Electricity Share'!S40</f>
        <v>61830529069442.141</v>
      </c>
      <c r="T2" s="62">
        <f>'Electricity Share'!T40</f>
        <v>62463111419955.227</v>
      </c>
      <c r="U2" s="62">
        <f>'Electricity Share'!U40</f>
        <v>63100168829574.023</v>
      </c>
      <c r="V2" s="62">
        <f>'Electricity Share'!V40</f>
        <v>63741881015981.117</v>
      </c>
      <c r="W2" s="62">
        <f>'Electricity Share'!W40</f>
        <v>64555650775935.875</v>
      </c>
      <c r="X2" s="62">
        <f>'Electricity Share'!X40</f>
        <v>65430734869220.203</v>
      </c>
      <c r="Y2" s="62">
        <f>'Electricity Share'!Y40</f>
        <v>66204693791998.617</v>
      </c>
      <c r="Z2" s="62">
        <f>'Electricity Share'!Z40</f>
        <v>66986122858531.508</v>
      </c>
      <c r="AA2" s="62">
        <f>'Electricity Share'!AA40</f>
        <v>67775119295414.398</v>
      </c>
      <c r="AB2" s="62">
        <f>'Electricity Share'!AB40</f>
        <v>68826383734491.398</v>
      </c>
      <c r="AC2" s="62">
        <f>'Electricity Share'!AC40</f>
        <v>69887019492589.125</v>
      </c>
      <c r="AD2" s="62">
        <f>'Electricity Share'!AD40</f>
        <v>70957112193111.469</v>
      </c>
      <c r="AE2" s="62">
        <f>'Electricity Share'!AE40</f>
        <v>72122461901823.828</v>
      </c>
      <c r="AF2" s="62">
        <f>'Electricity Share'!AF40</f>
        <v>73212160152551.469</v>
      </c>
    </row>
    <row r="3" spans="1:34" x14ac:dyDescent="0.25">
      <c r="A3" s="1" t="s">
        <v>2</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63">
        <v>0</v>
      </c>
      <c r="T3" s="63">
        <v>0</v>
      </c>
      <c r="U3" s="63">
        <v>0</v>
      </c>
      <c r="V3" s="63">
        <v>0</v>
      </c>
      <c r="W3" s="63">
        <v>0</v>
      </c>
      <c r="X3" s="63">
        <v>0</v>
      </c>
      <c r="Y3" s="63">
        <v>0</v>
      </c>
      <c r="Z3" s="63">
        <v>0</v>
      </c>
      <c r="AA3" s="63">
        <v>0</v>
      </c>
      <c r="AB3" s="63">
        <v>0</v>
      </c>
      <c r="AC3" s="63">
        <v>0</v>
      </c>
      <c r="AD3" s="63">
        <v>0</v>
      </c>
      <c r="AE3" s="63">
        <v>0</v>
      </c>
      <c r="AF3" s="63">
        <v>0</v>
      </c>
    </row>
    <row r="4" spans="1:34" x14ac:dyDescent="0.25">
      <c r="A4" s="1" t="s">
        <v>3</v>
      </c>
      <c r="B4" s="63">
        <v>0</v>
      </c>
      <c r="C4" s="63">
        <v>0</v>
      </c>
      <c r="D4" s="63">
        <v>0</v>
      </c>
      <c r="E4" s="63">
        <v>0</v>
      </c>
      <c r="F4" s="63">
        <v>0</v>
      </c>
      <c r="G4" s="63">
        <v>0</v>
      </c>
      <c r="H4" s="63">
        <v>0</v>
      </c>
      <c r="I4" s="63">
        <v>0</v>
      </c>
      <c r="J4" s="63">
        <v>0</v>
      </c>
      <c r="K4" s="63">
        <v>0</v>
      </c>
      <c r="L4" s="63">
        <v>0</v>
      </c>
      <c r="M4" s="63">
        <v>0</v>
      </c>
      <c r="N4" s="63">
        <v>0</v>
      </c>
      <c r="O4" s="63">
        <v>0</v>
      </c>
      <c r="P4" s="63">
        <v>0</v>
      </c>
      <c r="Q4" s="63">
        <v>0</v>
      </c>
      <c r="R4" s="63">
        <v>0</v>
      </c>
      <c r="S4" s="63">
        <v>0</v>
      </c>
      <c r="T4" s="63">
        <v>0</v>
      </c>
      <c r="U4" s="63">
        <v>0</v>
      </c>
      <c r="V4" s="63">
        <v>0</v>
      </c>
      <c r="W4" s="63">
        <v>0</v>
      </c>
      <c r="X4" s="63">
        <v>0</v>
      </c>
      <c r="Y4" s="63">
        <v>0</v>
      </c>
      <c r="Z4" s="63">
        <v>0</v>
      </c>
      <c r="AA4" s="63">
        <v>0</v>
      </c>
      <c r="AB4" s="63">
        <v>0</v>
      </c>
      <c r="AC4" s="63">
        <v>0</v>
      </c>
      <c r="AD4" s="63">
        <v>0</v>
      </c>
      <c r="AE4" s="63">
        <v>0</v>
      </c>
      <c r="AF4" s="63">
        <v>0</v>
      </c>
    </row>
    <row r="5" spans="1:34" x14ac:dyDescent="0.25">
      <c r="A5" s="1" t="s">
        <v>4</v>
      </c>
      <c r="B5" s="63">
        <v>0</v>
      </c>
      <c r="C5" s="63">
        <v>0</v>
      </c>
      <c r="D5" s="63">
        <v>0</v>
      </c>
      <c r="E5" s="63">
        <v>0</v>
      </c>
      <c r="F5" s="63">
        <v>0</v>
      </c>
      <c r="G5" s="63">
        <v>0</v>
      </c>
      <c r="H5" s="63">
        <v>0</v>
      </c>
      <c r="I5" s="63">
        <v>0</v>
      </c>
      <c r="J5" s="63">
        <v>0</v>
      </c>
      <c r="K5" s="63">
        <v>0</v>
      </c>
      <c r="L5" s="63">
        <v>0</v>
      </c>
      <c r="M5" s="63">
        <v>0</v>
      </c>
      <c r="N5" s="63">
        <v>0</v>
      </c>
      <c r="O5" s="63">
        <v>0</v>
      </c>
      <c r="P5" s="63">
        <v>0</v>
      </c>
      <c r="Q5" s="63">
        <v>0</v>
      </c>
      <c r="R5" s="63">
        <v>0</v>
      </c>
      <c r="S5" s="63">
        <v>0</v>
      </c>
      <c r="T5" s="63">
        <v>0</v>
      </c>
      <c r="U5" s="63">
        <v>0</v>
      </c>
      <c r="V5" s="63">
        <v>0</v>
      </c>
      <c r="W5" s="63">
        <v>0</v>
      </c>
      <c r="X5" s="63">
        <v>0</v>
      </c>
      <c r="Y5" s="63">
        <v>0</v>
      </c>
      <c r="Z5" s="63">
        <v>0</v>
      </c>
      <c r="AA5" s="63">
        <v>0</v>
      </c>
      <c r="AB5" s="63">
        <v>0</v>
      </c>
      <c r="AC5" s="63">
        <v>0</v>
      </c>
      <c r="AD5" s="63">
        <v>0</v>
      </c>
      <c r="AE5" s="63">
        <v>0</v>
      </c>
      <c r="AF5" s="63">
        <v>0</v>
      </c>
    </row>
    <row r="6" spans="1:34" x14ac:dyDescent="0.25">
      <c r="A6" s="1" t="s">
        <v>6</v>
      </c>
      <c r="B6" s="63">
        <v>0</v>
      </c>
      <c r="C6" s="63">
        <v>0</v>
      </c>
      <c r="D6" s="63">
        <v>0</v>
      </c>
      <c r="E6" s="63">
        <v>0</v>
      </c>
      <c r="F6" s="63">
        <v>0</v>
      </c>
      <c r="G6" s="63">
        <v>0</v>
      </c>
      <c r="H6" s="63">
        <v>0</v>
      </c>
      <c r="I6" s="63">
        <v>0</v>
      </c>
      <c r="J6" s="63">
        <v>0</v>
      </c>
      <c r="K6" s="63">
        <v>0</v>
      </c>
      <c r="L6" s="63">
        <v>0</v>
      </c>
      <c r="M6" s="63">
        <v>0</v>
      </c>
      <c r="N6" s="63">
        <v>0</v>
      </c>
      <c r="O6" s="63">
        <v>0</v>
      </c>
      <c r="P6" s="63">
        <v>0</v>
      </c>
      <c r="Q6" s="63">
        <v>0</v>
      </c>
      <c r="R6" s="63">
        <v>0</v>
      </c>
      <c r="S6" s="63">
        <v>0</v>
      </c>
      <c r="T6" s="63">
        <v>0</v>
      </c>
      <c r="U6" s="63">
        <v>0</v>
      </c>
      <c r="V6" s="63">
        <v>0</v>
      </c>
      <c r="W6" s="63">
        <v>0</v>
      </c>
      <c r="X6" s="63">
        <v>0</v>
      </c>
      <c r="Y6" s="63">
        <v>0</v>
      </c>
      <c r="Z6" s="63">
        <v>0</v>
      </c>
      <c r="AA6" s="63">
        <v>0</v>
      </c>
      <c r="AB6" s="63">
        <v>0</v>
      </c>
      <c r="AC6" s="63">
        <v>0</v>
      </c>
      <c r="AD6" s="63">
        <v>0</v>
      </c>
      <c r="AE6" s="63">
        <v>0</v>
      </c>
      <c r="AF6" s="63">
        <v>0</v>
      </c>
    </row>
    <row r="7" spans="1:34" x14ac:dyDescent="0.25">
      <c r="A7" s="1" t="s">
        <v>12</v>
      </c>
      <c r="B7" s="63">
        <v>0</v>
      </c>
      <c r="C7" s="63">
        <v>0</v>
      </c>
      <c r="D7" s="63">
        <v>0</v>
      </c>
      <c r="E7" s="63">
        <v>0</v>
      </c>
      <c r="F7" s="63">
        <v>0</v>
      </c>
      <c r="G7" s="63">
        <v>0</v>
      </c>
      <c r="H7" s="63">
        <v>0</v>
      </c>
      <c r="I7" s="63">
        <v>0</v>
      </c>
      <c r="J7" s="63">
        <v>0</v>
      </c>
      <c r="K7" s="63">
        <v>0</v>
      </c>
      <c r="L7" s="63">
        <v>0</v>
      </c>
      <c r="M7" s="63">
        <v>0</v>
      </c>
      <c r="N7" s="63">
        <v>0</v>
      </c>
      <c r="O7" s="63">
        <v>0</v>
      </c>
      <c r="P7" s="63">
        <v>0</v>
      </c>
      <c r="Q7" s="63">
        <v>0</v>
      </c>
      <c r="R7" s="63">
        <v>0</v>
      </c>
      <c r="S7" s="63">
        <v>0</v>
      </c>
      <c r="T7" s="63">
        <v>0</v>
      </c>
      <c r="U7" s="63">
        <v>0</v>
      </c>
      <c r="V7" s="63">
        <v>0</v>
      </c>
      <c r="W7" s="63">
        <v>0</v>
      </c>
      <c r="X7" s="63">
        <v>0</v>
      </c>
      <c r="Y7" s="63">
        <v>0</v>
      </c>
      <c r="Z7" s="63">
        <v>0</v>
      </c>
      <c r="AA7" s="63">
        <v>0</v>
      </c>
      <c r="AB7" s="63">
        <v>0</v>
      </c>
      <c r="AC7" s="63">
        <v>0</v>
      </c>
      <c r="AD7" s="63">
        <v>0</v>
      </c>
      <c r="AE7" s="63">
        <v>0</v>
      </c>
      <c r="AF7" s="63">
        <v>0</v>
      </c>
    </row>
    <row r="8" spans="1:34" x14ac:dyDescent="0.25">
      <c r="A8" s="1" t="s">
        <v>15</v>
      </c>
      <c r="B8" s="63">
        <v>0</v>
      </c>
      <c r="C8" s="63">
        <v>0</v>
      </c>
      <c r="D8" s="63">
        <v>0</v>
      </c>
      <c r="E8" s="63">
        <v>0</v>
      </c>
      <c r="F8" s="63">
        <v>0</v>
      </c>
      <c r="G8" s="63">
        <v>0</v>
      </c>
      <c r="H8" s="63">
        <v>0</v>
      </c>
      <c r="I8" s="63">
        <v>0</v>
      </c>
      <c r="J8" s="63">
        <v>0</v>
      </c>
      <c r="K8" s="63">
        <v>0</v>
      </c>
      <c r="L8" s="63">
        <v>0</v>
      </c>
      <c r="M8" s="63">
        <v>0</v>
      </c>
      <c r="N8" s="63">
        <v>0</v>
      </c>
      <c r="O8" s="63">
        <v>0</v>
      </c>
      <c r="P8" s="63">
        <v>0</v>
      </c>
      <c r="Q8" s="63">
        <v>0</v>
      </c>
      <c r="R8" s="63">
        <v>0</v>
      </c>
      <c r="S8" s="63">
        <v>0</v>
      </c>
      <c r="T8" s="63">
        <v>0</v>
      </c>
      <c r="U8" s="63">
        <v>0</v>
      </c>
      <c r="V8" s="63">
        <v>0</v>
      </c>
      <c r="W8" s="63">
        <v>0</v>
      </c>
      <c r="X8" s="63">
        <v>0</v>
      </c>
      <c r="Y8" s="63">
        <v>0</v>
      </c>
      <c r="Z8" s="63">
        <v>0</v>
      </c>
      <c r="AA8" s="63">
        <v>0</v>
      </c>
      <c r="AB8" s="63">
        <v>0</v>
      </c>
      <c r="AC8" s="63">
        <v>0</v>
      </c>
      <c r="AD8" s="63">
        <v>0</v>
      </c>
      <c r="AE8" s="63">
        <v>0</v>
      </c>
      <c r="AF8" s="63">
        <v>0</v>
      </c>
    </row>
    <row r="9" spans="1:34" x14ac:dyDescent="0.25">
      <c r="A9" s="1" t="s">
        <v>16</v>
      </c>
      <c r="B9" s="63">
        <v>0</v>
      </c>
      <c r="C9" s="63">
        <v>0</v>
      </c>
      <c r="D9" s="63">
        <v>0</v>
      </c>
      <c r="E9" s="63">
        <v>0</v>
      </c>
      <c r="F9" s="63">
        <v>0</v>
      </c>
      <c r="G9" s="63">
        <v>0</v>
      </c>
      <c r="H9" s="63">
        <v>0</v>
      </c>
      <c r="I9" s="63">
        <v>0</v>
      </c>
      <c r="J9" s="63">
        <v>0</v>
      </c>
      <c r="K9" s="63">
        <v>0</v>
      </c>
      <c r="L9" s="63">
        <v>0</v>
      </c>
      <c r="M9" s="63">
        <v>0</v>
      </c>
      <c r="N9" s="63">
        <v>0</v>
      </c>
      <c r="O9" s="63">
        <v>0</v>
      </c>
      <c r="P9" s="63">
        <v>0</v>
      </c>
      <c r="Q9" s="63">
        <v>0</v>
      </c>
      <c r="R9" s="63">
        <v>0</v>
      </c>
      <c r="S9" s="63">
        <v>0</v>
      </c>
      <c r="T9" s="63">
        <v>0</v>
      </c>
      <c r="U9" s="63">
        <v>0</v>
      </c>
      <c r="V9" s="63">
        <v>0</v>
      </c>
      <c r="W9" s="63">
        <v>0</v>
      </c>
      <c r="X9" s="63">
        <v>0</v>
      </c>
      <c r="Y9" s="63">
        <v>0</v>
      </c>
      <c r="Z9" s="63">
        <v>0</v>
      </c>
      <c r="AA9" s="63">
        <v>0</v>
      </c>
      <c r="AB9" s="63">
        <v>0</v>
      </c>
      <c r="AC9" s="63">
        <v>0</v>
      </c>
      <c r="AD9" s="63">
        <v>0</v>
      </c>
      <c r="AE9" s="63">
        <v>0</v>
      </c>
      <c r="AF9" s="63">
        <v>0</v>
      </c>
    </row>
    <row r="10" spans="1:34" x14ac:dyDescent="0.25">
      <c r="A10" s="1" t="s">
        <v>17</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3">
        <v>0</v>
      </c>
      <c r="AC10" s="63">
        <v>0</v>
      </c>
      <c r="AD10" s="63">
        <v>0</v>
      </c>
      <c r="AE10" s="63">
        <v>0</v>
      </c>
      <c r="AF10" s="63">
        <v>0</v>
      </c>
    </row>
    <row r="11" spans="1:34" x14ac:dyDescent="0.25">
      <c r="A11" s="1" t="s">
        <v>18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3">
        <v>0</v>
      </c>
      <c r="AD11" s="63">
        <v>0</v>
      </c>
      <c r="AE11" s="63">
        <v>0</v>
      </c>
      <c r="AF11" s="63">
        <v>0</v>
      </c>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11"/>
  <sheetViews>
    <sheetView zoomScale="90" zoomScaleNormal="90" workbookViewId="0">
      <selection activeCell="B4" sqref="B4"/>
    </sheetView>
  </sheetViews>
  <sheetFormatPr baseColWidth="10" defaultColWidth="8.85546875" defaultRowHeight="15" x14ac:dyDescent="0.25"/>
  <cols>
    <col min="1" max="1" width="29.85546875" customWidth="1"/>
    <col min="2" max="32" width="13.4257812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84">
        <f>'Electricity Share'!B41</f>
        <v>373517196156967.37</v>
      </c>
      <c r="C2" s="84">
        <f>'Electricity Share'!C41</f>
        <v>389298835455630.94</v>
      </c>
      <c r="D2" s="84">
        <f>'Electricity Share'!D41</f>
        <v>391909367198204.31</v>
      </c>
      <c r="E2" s="84">
        <f>'Electricity Share'!E41</f>
        <v>387497422065005.87</v>
      </c>
      <c r="F2" s="84">
        <f>'Electricity Share'!F41</f>
        <v>388864334410889.31</v>
      </c>
      <c r="G2" s="84">
        <f>'Electricity Share'!G41</f>
        <v>390846096296199.31</v>
      </c>
      <c r="H2" s="84">
        <f>'Electricity Share'!H41</f>
        <v>392978442527460.25</v>
      </c>
      <c r="I2" s="84">
        <f>'Electricity Share'!I41</f>
        <v>395273538121294.25</v>
      </c>
      <c r="J2" s="84">
        <f>'Electricity Share'!J41</f>
        <v>398329097154246.87</v>
      </c>
      <c r="K2" s="84">
        <f>'Electricity Share'!K41</f>
        <v>402749688754775.75</v>
      </c>
      <c r="L2" s="84">
        <f>'Electricity Share'!L41</f>
        <v>406024518179792.81</v>
      </c>
      <c r="M2" s="84">
        <f>'Electricity Share'!M41</f>
        <v>411039801011830.94</v>
      </c>
      <c r="N2" s="84">
        <f>'Electricity Share'!N41</f>
        <v>416120286476322.69</v>
      </c>
      <c r="O2" s="84">
        <f>'Electricity Share'!O41</f>
        <v>420793335891148.44</v>
      </c>
      <c r="P2" s="84">
        <f>'Electricity Share'!P41</f>
        <v>425479109184856</v>
      </c>
      <c r="Q2" s="84">
        <f>'Electricity Share'!Q41</f>
        <v>430178238629081.31</v>
      </c>
      <c r="R2" s="84">
        <f>'Electricity Share'!R41</f>
        <v>432568888838688.87</v>
      </c>
      <c r="S2" s="84">
        <f>'Electricity Share'!S41</f>
        <v>434399530869236.94</v>
      </c>
      <c r="T2" s="84">
        <f>'Electricity Share'!T41</f>
        <v>436259041457071.44</v>
      </c>
      <c r="U2" s="84">
        <f>'Electricity Share'!U41</f>
        <v>438147322625454.56</v>
      </c>
      <c r="V2" s="84">
        <f>'Electricity Share'!V41</f>
        <v>440064413539171.19</v>
      </c>
      <c r="W2" s="84">
        <f>'Electricity Share'!W41</f>
        <v>443158580392373.31</v>
      </c>
      <c r="X2" s="84">
        <f>'Electricity Share'!X41</f>
        <v>446855608950264.87</v>
      </c>
      <c r="Y2" s="84">
        <f>'Electricity Share'!Y41</f>
        <v>450130817584451</v>
      </c>
      <c r="Z2" s="84">
        <f>'Electricity Share'!Z41</f>
        <v>453432020240611.37</v>
      </c>
      <c r="AA2" s="84">
        <f>'Electricity Share'!AA41</f>
        <v>456759743840300.81</v>
      </c>
      <c r="AB2" s="84">
        <f>'Electricity Share'!AB41</f>
        <v>461822868044274.37</v>
      </c>
      <c r="AC2" s="84">
        <f>'Electricity Share'!AC41</f>
        <v>466908914798611.25</v>
      </c>
      <c r="AD2" s="84">
        <f>'Electricity Share'!AD41</f>
        <v>472019231257333</v>
      </c>
      <c r="AE2" s="84">
        <f>'Electricity Share'!AE41</f>
        <v>477722264312581.12</v>
      </c>
      <c r="AF2" s="84">
        <f>'Electricity Share'!AF41</f>
        <v>482883862311468.62</v>
      </c>
    </row>
    <row r="3" spans="1:34" x14ac:dyDescent="0.25">
      <c r="A3" s="1" t="s">
        <v>2</v>
      </c>
      <c r="B3" s="84">
        <v>0</v>
      </c>
      <c r="C3" s="84">
        <v>0</v>
      </c>
      <c r="D3" s="84">
        <v>0</v>
      </c>
      <c r="E3" s="84">
        <v>0</v>
      </c>
      <c r="F3" s="84">
        <v>0</v>
      </c>
      <c r="G3" s="84">
        <v>0</v>
      </c>
      <c r="H3" s="84">
        <v>0</v>
      </c>
      <c r="I3" s="84">
        <v>0</v>
      </c>
      <c r="J3" s="84">
        <v>0</v>
      </c>
      <c r="K3" s="84">
        <v>0</v>
      </c>
      <c r="L3" s="84">
        <v>0</v>
      </c>
      <c r="M3" s="84">
        <v>0</v>
      </c>
      <c r="N3" s="84">
        <v>0</v>
      </c>
      <c r="O3" s="84">
        <v>0</v>
      </c>
      <c r="P3" s="84">
        <v>0</v>
      </c>
      <c r="Q3" s="84">
        <v>0</v>
      </c>
      <c r="R3" s="84">
        <v>0</v>
      </c>
      <c r="S3" s="84">
        <v>0</v>
      </c>
      <c r="T3" s="84">
        <v>0</v>
      </c>
      <c r="U3" s="84">
        <v>0</v>
      </c>
      <c r="V3" s="84">
        <v>0</v>
      </c>
      <c r="W3" s="84">
        <v>0</v>
      </c>
      <c r="X3" s="84">
        <v>0</v>
      </c>
      <c r="Y3" s="84">
        <v>0</v>
      </c>
      <c r="Z3" s="84">
        <v>0</v>
      </c>
      <c r="AA3" s="84">
        <v>0</v>
      </c>
      <c r="AB3" s="84">
        <v>0</v>
      </c>
      <c r="AC3" s="84">
        <v>0</v>
      </c>
      <c r="AD3" s="84">
        <v>0</v>
      </c>
      <c r="AE3" s="84">
        <v>0</v>
      </c>
      <c r="AF3" s="84">
        <v>0</v>
      </c>
    </row>
    <row r="4" spans="1:34" x14ac:dyDescent="0.25">
      <c r="A4" s="1" t="s">
        <v>3</v>
      </c>
      <c r="B4" s="84">
        <f>'BNEF Data - Projections'!AF25*'urban-residential-appl'!L37</f>
        <v>14562602292121.635</v>
      </c>
      <c r="C4" s="84">
        <f>'BNEF Data - Projections'!AG25*'urban-residential-appl'!M37</f>
        <v>14969110415404.873</v>
      </c>
      <c r="D4" s="84">
        <f>'BNEF Data - Projections'!AH25*'urban-residential-appl'!N37</f>
        <v>15273506693883.449</v>
      </c>
      <c r="E4" s="84">
        <f>'BNEF Data - Projections'!AI25*'urban-residential-appl'!O37</f>
        <v>15772162707850.949</v>
      </c>
      <c r="F4" s="84">
        <f>'BNEF Data - Projections'!AJ25*'urban-residential-appl'!P37</f>
        <v>16046375751893.371</v>
      </c>
      <c r="G4" s="84">
        <f>'BNEF Data - Projections'!AK25*'urban-residential-appl'!Q37</f>
        <v>16481034454030.928</v>
      </c>
      <c r="H4" s="84">
        <f>'BNEF Data - Projections'!AL25*'urban-residential-appl'!R37</f>
        <v>16918014005115.293</v>
      </c>
      <c r="I4" s="84">
        <f>'BNEF Data - Projections'!AM25*'urban-residential-appl'!S37</f>
        <v>17358078542271.572</v>
      </c>
      <c r="J4" s="84">
        <f>'BNEF Data - Projections'!AN25*'urban-residential-appl'!T37</f>
        <v>17801420744038.586</v>
      </c>
      <c r="K4" s="84">
        <f>'BNEF Data - Projections'!AO25*'urban-residential-appl'!U37</f>
        <v>18091745297831.187</v>
      </c>
      <c r="L4" s="84">
        <f>'BNEF Data - Projections'!AP25*'urban-residential-appl'!V37</f>
        <v>18489337485092.672</v>
      </c>
      <c r="M4" s="84">
        <f>'BNEF Data - Projections'!AQ25*'urban-residential-appl'!W37</f>
        <v>18801903706937.375</v>
      </c>
      <c r="N4" s="84">
        <f>'BNEF Data - Projections'!AR25*'urban-residential-appl'!X37</f>
        <v>19118405590051.012</v>
      </c>
      <c r="O4" s="84">
        <f>'BNEF Data - Projections'!AS25*'urban-residential-appl'!Y37</f>
        <v>19434124140307.613</v>
      </c>
      <c r="P4" s="84">
        <f>'BNEF Data - Projections'!AT25*'urban-residential-appl'!Z37</f>
        <v>19749041866833.738</v>
      </c>
      <c r="Q4" s="84">
        <f>'BNEF Data - Projections'!AU25*'urban-residential-appl'!AA37</f>
        <v>19983527329415.82</v>
      </c>
      <c r="R4" s="84">
        <f>'BNEF Data - Projections'!AV25*'urban-residential-appl'!AB37</f>
        <v>20297720035316.719</v>
      </c>
      <c r="S4" s="84">
        <f>'BNEF Data - Projections'!AW25*'urban-residential-appl'!AC37</f>
        <v>20531492994329.215</v>
      </c>
      <c r="T4" s="84">
        <f>'BNEF Data - Projections'!AX25*'urban-residential-appl'!AD37</f>
        <v>20764455659084.445</v>
      </c>
      <c r="U4" s="84">
        <f>'BNEF Data - Projections'!AY25*'urban-residential-appl'!AE37</f>
        <v>20917071939114.066</v>
      </c>
      <c r="V4" s="84">
        <f>'BNEF Data - Projections'!AZ25*'urban-residential-appl'!AF37</f>
        <v>21148433707873.988</v>
      </c>
      <c r="W4" s="84">
        <f>'BNEF Data - Projections'!BA25*'urban-residential-appl'!AG37</f>
        <v>21290117668747.902</v>
      </c>
      <c r="X4" s="84">
        <f>'BNEF Data - Projections'!BB25*'urban-residential-appl'!AH37</f>
        <v>21434147446928.52</v>
      </c>
      <c r="Y4" s="84">
        <f>'BNEF Data - Projections'!BC25*'urban-residential-appl'!AI37</f>
        <v>21577347171717.305</v>
      </c>
      <c r="Z4" s="84">
        <f>'BNEF Data - Projections'!BD25*'urban-residential-appl'!AJ37</f>
        <v>21640456137263.711</v>
      </c>
      <c r="AA4" s="84">
        <f>'BNEF Data - Projections'!BE25*'urban-residential-appl'!AK37</f>
        <v>21702874345449.656</v>
      </c>
      <c r="AB4" s="84">
        <f>'BNEF Data - Projections'!BF25*'urban-residential-appl'!AL37</f>
        <v>21764654293975.102</v>
      </c>
      <c r="AC4" s="84">
        <f>'BNEF Data - Projections'!BG25*'urban-residential-appl'!AM37</f>
        <v>21746694151311.371</v>
      </c>
      <c r="AD4" s="84">
        <f>'BNEF Data - Projections'!BH25*'urban-residential-appl'!AN37</f>
        <v>21728221948137.723</v>
      </c>
      <c r="AE4" s="84">
        <f>'BNEF Data - Projections'!BI25*'urban-residential-appl'!AO37</f>
        <v>21709259507537.305</v>
      </c>
      <c r="AF4" s="84">
        <f>'BNEF Data - Projections'!BJ25*'urban-residential-appl'!AP37</f>
        <v>21610955887634.223</v>
      </c>
    </row>
    <row r="5" spans="1:34" x14ac:dyDescent="0.25">
      <c r="A5" s="1" t="s">
        <v>4</v>
      </c>
      <c r="B5" s="84">
        <v>0</v>
      </c>
      <c r="C5" s="84">
        <v>0</v>
      </c>
      <c r="D5" s="84">
        <v>0</v>
      </c>
      <c r="E5" s="84">
        <v>0</v>
      </c>
      <c r="F5" s="84">
        <v>0</v>
      </c>
      <c r="G5" s="84">
        <v>0</v>
      </c>
      <c r="H5" s="84">
        <v>0</v>
      </c>
      <c r="I5" s="84">
        <v>0</v>
      </c>
      <c r="J5" s="84">
        <v>0</v>
      </c>
      <c r="K5" s="84">
        <v>0</v>
      </c>
      <c r="L5" s="84">
        <v>0</v>
      </c>
      <c r="M5" s="84">
        <v>0</v>
      </c>
      <c r="N5" s="84">
        <v>0</v>
      </c>
      <c r="O5" s="84">
        <v>0</v>
      </c>
      <c r="P5" s="84">
        <v>0</v>
      </c>
      <c r="Q5" s="84">
        <v>0</v>
      </c>
      <c r="R5" s="84">
        <v>0</v>
      </c>
      <c r="S5" s="84">
        <v>0</v>
      </c>
      <c r="T5" s="84">
        <v>0</v>
      </c>
      <c r="U5" s="84">
        <v>0</v>
      </c>
      <c r="V5" s="84">
        <v>0</v>
      </c>
      <c r="W5" s="84">
        <v>0</v>
      </c>
      <c r="X5" s="84">
        <v>0</v>
      </c>
      <c r="Y5" s="84">
        <v>0</v>
      </c>
      <c r="Z5" s="84">
        <v>0</v>
      </c>
      <c r="AA5" s="84">
        <v>0</v>
      </c>
      <c r="AB5" s="84">
        <v>0</v>
      </c>
      <c r="AC5" s="84">
        <v>0</v>
      </c>
      <c r="AD5" s="84">
        <v>0</v>
      </c>
      <c r="AE5" s="84">
        <v>0</v>
      </c>
      <c r="AF5" s="84">
        <v>0</v>
      </c>
    </row>
    <row r="6" spans="1:34" x14ac:dyDescent="0.25">
      <c r="A6" s="1" t="s">
        <v>6</v>
      </c>
      <c r="B6" s="84">
        <v>0</v>
      </c>
      <c r="C6" s="84">
        <v>0</v>
      </c>
      <c r="D6" s="84">
        <v>0</v>
      </c>
      <c r="E6" s="84">
        <v>0</v>
      </c>
      <c r="F6" s="84">
        <v>0</v>
      </c>
      <c r="G6" s="84">
        <v>0</v>
      </c>
      <c r="H6" s="84">
        <v>0</v>
      </c>
      <c r="I6" s="84">
        <v>0</v>
      </c>
      <c r="J6" s="84">
        <v>0</v>
      </c>
      <c r="K6" s="84">
        <v>0</v>
      </c>
      <c r="L6" s="84">
        <v>0</v>
      </c>
      <c r="M6" s="84">
        <v>0</v>
      </c>
      <c r="N6" s="84">
        <v>0</v>
      </c>
      <c r="O6" s="84">
        <v>0</v>
      </c>
      <c r="P6" s="84">
        <v>0</v>
      </c>
      <c r="Q6" s="84">
        <v>0</v>
      </c>
      <c r="R6" s="84">
        <v>0</v>
      </c>
      <c r="S6" s="84">
        <v>0</v>
      </c>
      <c r="T6" s="84">
        <v>0</v>
      </c>
      <c r="U6" s="84">
        <v>0</v>
      </c>
      <c r="V6" s="84">
        <v>0</v>
      </c>
      <c r="W6" s="84">
        <v>0</v>
      </c>
      <c r="X6" s="84">
        <v>0</v>
      </c>
      <c r="Y6" s="84">
        <v>0</v>
      </c>
      <c r="Z6" s="84">
        <v>0</v>
      </c>
      <c r="AA6" s="84">
        <v>0</v>
      </c>
      <c r="AB6" s="84">
        <v>0</v>
      </c>
      <c r="AC6" s="84">
        <v>0</v>
      </c>
      <c r="AD6" s="84">
        <v>0</v>
      </c>
      <c r="AE6" s="84">
        <v>0</v>
      </c>
      <c r="AF6" s="84">
        <v>0</v>
      </c>
    </row>
    <row r="7" spans="1:34" x14ac:dyDescent="0.25">
      <c r="A7" s="1" t="s">
        <v>12</v>
      </c>
      <c r="B7" s="84">
        <v>0</v>
      </c>
      <c r="C7" s="84">
        <v>0</v>
      </c>
      <c r="D7" s="84">
        <v>0</v>
      </c>
      <c r="E7" s="84">
        <v>0</v>
      </c>
      <c r="F7" s="84">
        <v>0</v>
      </c>
      <c r="G7" s="84">
        <v>0</v>
      </c>
      <c r="H7" s="84">
        <v>0</v>
      </c>
      <c r="I7" s="84">
        <v>0</v>
      </c>
      <c r="J7" s="84">
        <v>0</v>
      </c>
      <c r="K7" s="84">
        <v>0</v>
      </c>
      <c r="L7" s="84">
        <v>0</v>
      </c>
      <c r="M7" s="84">
        <v>0</v>
      </c>
      <c r="N7" s="84">
        <v>0</v>
      </c>
      <c r="O7" s="84">
        <v>0</v>
      </c>
      <c r="P7" s="84">
        <v>0</v>
      </c>
      <c r="Q7" s="84">
        <v>0</v>
      </c>
      <c r="R7" s="84">
        <v>0</v>
      </c>
      <c r="S7" s="84">
        <v>0</v>
      </c>
      <c r="T7" s="84">
        <v>0</v>
      </c>
      <c r="U7" s="84">
        <v>0</v>
      </c>
      <c r="V7" s="84">
        <v>0</v>
      </c>
      <c r="W7" s="84">
        <v>0</v>
      </c>
      <c r="X7" s="84">
        <v>0</v>
      </c>
      <c r="Y7" s="84">
        <v>0</v>
      </c>
      <c r="Z7" s="84">
        <v>0</v>
      </c>
      <c r="AA7" s="84">
        <v>0</v>
      </c>
      <c r="AB7" s="84">
        <v>0</v>
      </c>
      <c r="AC7" s="84">
        <v>0</v>
      </c>
      <c r="AD7" s="84">
        <v>0</v>
      </c>
      <c r="AE7" s="84">
        <v>0</v>
      </c>
      <c r="AF7" s="84">
        <v>0</v>
      </c>
    </row>
    <row r="8" spans="1:34" x14ac:dyDescent="0.25">
      <c r="A8" s="1" t="s">
        <v>15</v>
      </c>
      <c r="B8" s="84">
        <v>0</v>
      </c>
      <c r="C8" s="84">
        <v>0</v>
      </c>
      <c r="D8" s="84">
        <v>0</v>
      </c>
      <c r="E8" s="84">
        <v>0</v>
      </c>
      <c r="F8" s="84">
        <v>0</v>
      </c>
      <c r="G8" s="84">
        <v>0</v>
      </c>
      <c r="H8" s="84">
        <v>0</v>
      </c>
      <c r="I8" s="84">
        <v>0</v>
      </c>
      <c r="J8" s="84">
        <v>0</v>
      </c>
      <c r="K8" s="84">
        <v>0</v>
      </c>
      <c r="L8" s="84">
        <v>0</v>
      </c>
      <c r="M8" s="84">
        <v>0</v>
      </c>
      <c r="N8" s="84">
        <v>0</v>
      </c>
      <c r="O8" s="84">
        <v>0</v>
      </c>
      <c r="P8" s="84">
        <v>0</v>
      </c>
      <c r="Q8" s="84">
        <v>0</v>
      </c>
      <c r="R8" s="84">
        <v>0</v>
      </c>
      <c r="S8" s="84">
        <v>0</v>
      </c>
      <c r="T8" s="84">
        <v>0</v>
      </c>
      <c r="U8" s="84">
        <v>0</v>
      </c>
      <c r="V8" s="84">
        <v>0</v>
      </c>
      <c r="W8" s="84">
        <v>0</v>
      </c>
      <c r="X8" s="84">
        <v>0</v>
      </c>
      <c r="Y8" s="84">
        <v>0</v>
      </c>
      <c r="Z8" s="84">
        <v>0</v>
      </c>
      <c r="AA8" s="84">
        <v>0</v>
      </c>
      <c r="AB8" s="84">
        <v>0</v>
      </c>
      <c r="AC8" s="84">
        <v>0</v>
      </c>
      <c r="AD8" s="84">
        <v>0</v>
      </c>
      <c r="AE8" s="84">
        <v>0</v>
      </c>
      <c r="AF8" s="84">
        <v>0</v>
      </c>
    </row>
    <row r="9" spans="1:34" x14ac:dyDescent="0.25">
      <c r="A9" s="1" t="s">
        <v>16</v>
      </c>
      <c r="B9" s="84">
        <v>0</v>
      </c>
      <c r="C9" s="84">
        <v>0</v>
      </c>
      <c r="D9" s="84">
        <v>0</v>
      </c>
      <c r="E9" s="84">
        <v>0</v>
      </c>
      <c r="F9" s="84">
        <v>0</v>
      </c>
      <c r="G9" s="84">
        <v>0</v>
      </c>
      <c r="H9" s="84">
        <v>0</v>
      </c>
      <c r="I9" s="84">
        <v>0</v>
      </c>
      <c r="J9" s="84">
        <v>0</v>
      </c>
      <c r="K9" s="84">
        <v>0</v>
      </c>
      <c r="L9" s="84">
        <v>0</v>
      </c>
      <c r="M9" s="84">
        <v>0</v>
      </c>
      <c r="N9" s="84">
        <v>0</v>
      </c>
      <c r="O9" s="84">
        <v>0</v>
      </c>
      <c r="P9" s="84">
        <v>0</v>
      </c>
      <c r="Q9" s="84">
        <v>0</v>
      </c>
      <c r="R9" s="84">
        <v>0</v>
      </c>
      <c r="S9" s="84">
        <v>0</v>
      </c>
      <c r="T9" s="84">
        <v>0</v>
      </c>
      <c r="U9" s="84">
        <v>0</v>
      </c>
      <c r="V9" s="84">
        <v>0</v>
      </c>
      <c r="W9" s="84">
        <v>0</v>
      </c>
      <c r="X9" s="84">
        <v>0</v>
      </c>
      <c r="Y9" s="84">
        <v>0</v>
      </c>
      <c r="Z9" s="84">
        <v>0</v>
      </c>
      <c r="AA9" s="84">
        <v>0</v>
      </c>
      <c r="AB9" s="84">
        <v>0</v>
      </c>
      <c r="AC9" s="84">
        <v>0</v>
      </c>
      <c r="AD9" s="84">
        <v>0</v>
      </c>
      <c r="AE9" s="84">
        <v>0</v>
      </c>
      <c r="AF9" s="84">
        <v>0</v>
      </c>
    </row>
    <row r="10" spans="1:34" x14ac:dyDescent="0.25">
      <c r="A10" s="1" t="s">
        <v>17</v>
      </c>
      <c r="B10" s="84">
        <f>'urban-residential-appl'!L47*'urban-residential-appl'!$A$4</f>
        <v>3102039597448.3203</v>
      </c>
      <c r="C10" s="84">
        <f>'urban-residential-appl'!M47*'urban-residential-appl'!$A$4</f>
        <v>3164080389397.2876</v>
      </c>
      <c r="D10" s="84">
        <f>'urban-residential-appl'!N47*'urban-residential-appl'!$A$4</f>
        <v>3226121181346.2534</v>
      </c>
      <c r="E10" s="84">
        <f>'urban-residential-appl'!O47*'urban-residential-appl'!$A$4</f>
        <v>3288161973295.2197</v>
      </c>
      <c r="F10" s="84">
        <f>'urban-residential-appl'!P47*'urban-residential-appl'!$A$4</f>
        <v>3350202765244.1865</v>
      </c>
      <c r="G10" s="84">
        <f>'urban-residential-appl'!Q47*'urban-residential-appl'!$A$4</f>
        <v>3412243557193.1519</v>
      </c>
      <c r="H10" s="84">
        <f>'urban-residential-appl'!R47*'urban-residential-appl'!$A$4</f>
        <v>3474284349142.1196</v>
      </c>
      <c r="I10" s="84">
        <f>'urban-residential-appl'!S47*'urban-residential-appl'!$A$4</f>
        <v>3536325141091.0854</v>
      </c>
      <c r="J10" s="84">
        <f>'urban-residential-appl'!T47*'urban-residential-appl'!$A$4</f>
        <v>3598365933040.0522</v>
      </c>
      <c r="K10" s="84">
        <f>'urban-residential-appl'!U47*'urban-residential-appl'!$A$4</f>
        <v>3660406724989.0181</v>
      </c>
      <c r="L10" s="84">
        <f>'urban-residential-appl'!V47*'urban-residential-appl'!$A$4</f>
        <v>3722447516937.9854</v>
      </c>
      <c r="M10" s="84">
        <f>'urban-residential-appl'!W47*'urban-residential-appl'!$A$4</f>
        <v>3799998506874.1924</v>
      </c>
      <c r="N10" s="84">
        <f>'urban-residential-appl'!X47*'urban-residential-appl'!$A$4</f>
        <v>3877549496810.4009</v>
      </c>
      <c r="O10" s="84">
        <f>'urban-residential-appl'!Y47*'urban-residential-appl'!$A$4</f>
        <v>3955100486746.6094</v>
      </c>
      <c r="P10" s="84">
        <f>'urban-residential-appl'!Z47*'urban-residential-appl'!$A$4</f>
        <v>4032651476682.8164</v>
      </c>
      <c r="Q10" s="84">
        <f>'urban-residential-appl'!AA47*'urban-residential-appl'!$A$4</f>
        <v>4110202466619.0254</v>
      </c>
      <c r="R10" s="84">
        <f>'urban-residential-appl'!AB47*'urban-residential-appl'!$A$4</f>
        <v>4187753456555.2324</v>
      </c>
      <c r="S10" s="84">
        <f>'urban-residential-appl'!AC47*'urban-residential-appl'!$A$4</f>
        <v>4265304446491.4409</v>
      </c>
      <c r="T10" s="84">
        <f>'urban-residential-appl'!AD47*'urban-residential-appl'!$A$4</f>
        <v>4342855436427.6479</v>
      </c>
      <c r="U10" s="84">
        <f>'urban-residential-appl'!AE47*'urban-residential-appl'!$A$4</f>
        <v>4420406426363.8574</v>
      </c>
      <c r="V10" s="84">
        <f>'urban-residential-appl'!AF47*'urban-residential-appl'!$A$4</f>
        <v>4497957416300.0654</v>
      </c>
      <c r="W10" s="84">
        <f>'urban-residential-appl'!AG47*'urban-residential-appl'!$A$4</f>
        <v>4637549198185.2393</v>
      </c>
      <c r="X10" s="84">
        <f>'urban-residential-appl'!AH47*'urban-residential-appl'!$A$4</f>
        <v>4777140980070.4131</v>
      </c>
      <c r="Y10" s="84">
        <f>'urban-residential-appl'!AI47*'urban-residential-appl'!$A$4</f>
        <v>4916732761955.5889</v>
      </c>
      <c r="Z10" s="84">
        <f>'urban-residential-appl'!AJ47*'urban-residential-appl'!$A$4</f>
        <v>5056324543840.7627</v>
      </c>
      <c r="AA10" s="84">
        <f>'urban-residential-appl'!AK47*'urban-residential-appl'!$A$4</f>
        <v>5195916325725.9375</v>
      </c>
      <c r="AB10" s="84">
        <f>'urban-residential-appl'!AL47*'urban-residential-appl'!$A$4</f>
        <v>5335508107611.1123</v>
      </c>
      <c r="AC10" s="84">
        <f>'urban-residential-appl'!AM47*'urban-residential-appl'!$A$4</f>
        <v>5475099889496.2852</v>
      </c>
      <c r="AD10" s="84">
        <f>'urban-residential-appl'!AN47*'urban-residential-appl'!$A$4</f>
        <v>5614691671381.46</v>
      </c>
      <c r="AE10" s="84">
        <f>'urban-residential-appl'!AO47*'urban-residential-appl'!$A$4</f>
        <v>5754283453266.6348</v>
      </c>
      <c r="AF10" s="84">
        <f>'urban-residential-appl'!AP47*'urban-residential-appl'!$A$4</f>
        <v>5893875235151.8096</v>
      </c>
    </row>
    <row r="11" spans="1:34" x14ac:dyDescent="0.25">
      <c r="A11" s="1" t="s">
        <v>18</v>
      </c>
      <c r="B11" s="84">
        <v>0</v>
      </c>
      <c r="C11" s="84">
        <v>0</v>
      </c>
      <c r="D11" s="84">
        <v>0</v>
      </c>
      <c r="E11" s="84">
        <v>0</v>
      </c>
      <c r="F11" s="84">
        <v>0</v>
      </c>
      <c r="G11" s="84">
        <v>0</v>
      </c>
      <c r="H11" s="84">
        <v>0</v>
      </c>
      <c r="I11" s="84">
        <v>0</v>
      </c>
      <c r="J11" s="84">
        <v>0</v>
      </c>
      <c r="K11" s="84">
        <v>0</v>
      </c>
      <c r="L11" s="84">
        <v>0</v>
      </c>
      <c r="M11" s="84">
        <v>0</v>
      </c>
      <c r="N11" s="84">
        <v>0</v>
      </c>
      <c r="O11" s="84">
        <v>0</v>
      </c>
      <c r="P11" s="84">
        <v>0</v>
      </c>
      <c r="Q11" s="84">
        <v>0</v>
      </c>
      <c r="R11" s="84">
        <v>0</v>
      </c>
      <c r="S11" s="84">
        <v>0</v>
      </c>
      <c r="T11" s="84">
        <v>0</v>
      </c>
      <c r="U11" s="84">
        <v>0</v>
      </c>
      <c r="V11" s="84">
        <v>0</v>
      </c>
      <c r="W11" s="84">
        <v>0</v>
      </c>
      <c r="X11" s="84">
        <v>0</v>
      </c>
      <c r="Y11" s="84">
        <v>0</v>
      </c>
      <c r="Z11" s="84">
        <v>0</v>
      </c>
      <c r="AA11" s="84">
        <v>0</v>
      </c>
      <c r="AB11" s="84">
        <v>0</v>
      </c>
      <c r="AC11" s="84">
        <v>0</v>
      </c>
      <c r="AD11" s="84">
        <v>0</v>
      </c>
      <c r="AE11" s="84">
        <v>0</v>
      </c>
      <c r="AF11" s="84">
        <v>0</v>
      </c>
    </row>
  </sheetData>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28"/>
  <sheetViews>
    <sheetView zoomScaleNormal="100" workbookViewId="0">
      <selection sqref="A1:A11"/>
    </sheetView>
  </sheetViews>
  <sheetFormatPr baseColWidth="10" defaultColWidth="8.85546875" defaultRowHeight="15" x14ac:dyDescent="0.25"/>
  <cols>
    <col min="1" max="1" width="29.85546875" customWidth="1"/>
    <col min="2" max="32" width="13.14062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3">
        <v>0</v>
      </c>
      <c r="C2" s="63">
        <v>0</v>
      </c>
      <c r="D2" s="63">
        <v>0</v>
      </c>
      <c r="E2" s="63">
        <v>0</v>
      </c>
      <c r="F2" s="63">
        <v>0</v>
      </c>
      <c r="G2" s="63">
        <v>0</v>
      </c>
      <c r="H2" s="63">
        <v>0</v>
      </c>
      <c r="I2" s="63">
        <v>0</v>
      </c>
      <c r="J2" s="63">
        <v>0</v>
      </c>
      <c r="K2" s="63">
        <v>0</v>
      </c>
      <c r="L2" s="63">
        <v>0</v>
      </c>
      <c r="M2" s="63">
        <v>0</v>
      </c>
      <c r="N2" s="63">
        <v>0</v>
      </c>
      <c r="O2" s="63">
        <v>0</v>
      </c>
      <c r="P2" s="63">
        <v>0</v>
      </c>
      <c r="Q2" s="63">
        <v>0</v>
      </c>
      <c r="R2" s="63">
        <v>0</v>
      </c>
      <c r="S2" s="63">
        <v>0</v>
      </c>
      <c r="T2" s="63">
        <v>0</v>
      </c>
      <c r="U2" s="63">
        <v>0</v>
      </c>
      <c r="V2" s="63">
        <v>0</v>
      </c>
      <c r="W2" s="63">
        <v>0</v>
      </c>
      <c r="X2" s="63">
        <v>0</v>
      </c>
      <c r="Y2" s="63">
        <v>0</v>
      </c>
      <c r="Z2" s="63">
        <v>0</v>
      </c>
      <c r="AA2" s="63">
        <v>0</v>
      </c>
      <c r="AB2" s="63">
        <v>0</v>
      </c>
      <c r="AC2" s="63">
        <v>0</v>
      </c>
      <c r="AD2" s="63">
        <v>0</v>
      </c>
      <c r="AE2" s="63">
        <v>0</v>
      </c>
      <c r="AF2" s="63">
        <v>0</v>
      </c>
    </row>
    <row r="3" spans="1:34" x14ac:dyDescent="0.25">
      <c r="A3" s="1" t="s">
        <v>2</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63">
        <v>0</v>
      </c>
      <c r="T3" s="63">
        <v>0</v>
      </c>
      <c r="U3" s="63">
        <v>0</v>
      </c>
      <c r="V3" s="63">
        <v>0</v>
      </c>
      <c r="W3" s="63">
        <v>0</v>
      </c>
      <c r="X3" s="63">
        <v>0</v>
      </c>
      <c r="Y3" s="63">
        <v>0</v>
      </c>
      <c r="Z3" s="63">
        <v>0</v>
      </c>
      <c r="AA3" s="63">
        <v>0</v>
      </c>
      <c r="AB3" s="63">
        <v>0</v>
      </c>
      <c r="AC3" s="63">
        <v>0</v>
      </c>
      <c r="AD3" s="63">
        <v>0</v>
      </c>
      <c r="AE3" s="63">
        <v>0</v>
      </c>
      <c r="AF3" s="63">
        <v>0</v>
      </c>
    </row>
    <row r="4" spans="1:34" x14ac:dyDescent="0.25">
      <c r="A4" s="1" t="s">
        <v>3</v>
      </c>
      <c r="B4" s="62">
        <f>'BNEF Data - Projections'!AF25*'urban-residential-appl'!L38</f>
        <v>3070197707878.3672</v>
      </c>
      <c r="C4" s="62">
        <f>'BNEF Data - Projections'!AG25*'urban-residential-appl'!M38</f>
        <v>3137689584595.1274</v>
      </c>
      <c r="D4" s="62">
        <f>'BNEF Data - Projections'!AH25*'urban-residential-appl'!N38</f>
        <v>3117693306116.5498</v>
      </c>
      <c r="E4" s="62">
        <f>'BNEF Data - Projections'!AI25*'urban-residential-appl'!O38</f>
        <v>3187837292149.0513</v>
      </c>
      <c r="F4" s="62">
        <f>'BNEF Data - Projections'!AJ25*'urban-residential-appl'!P38</f>
        <v>3198024248106.6294</v>
      </c>
      <c r="G4" s="62">
        <f>'BNEF Data - Projections'!AK25*'urban-residential-appl'!Q38</f>
        <v>3237365545969.0708</v>
      </c>
      <c r="H4" s="62">
        <f>'BNEF Data - Projections'!AL25*'urban-residential-appl'!R38</f>
        <v>3274385994884.7075</v>
      </c>
      <c r="I4" s="62">
        <f>'BNEF Data - Projections'!AM25*'urban-residential-appl'!S38</f>
        <v>3308321457728.4263</v>
      </c>
      <c r="J4" s="62">
        <f>'BNEF Data - Projections'!AN25*'urban-residential-appl'!T38</f>
        <v>3338979255961.415</v>
      </c>
      <c r="K4" s="62">
        <f>'BNEF Data - Projections'!AO25*'urban-residential-appl'!U38</f>
        <v>3427854702168.813</v>
      </c>
      <c r="L4" s="62">
        <f>'BNEF Data - Projections'!AP25*'urban-residential-appl'!V38</f>
        <v>3504262514907.3271</v>
      </c>
      <c r="M4" s="62">
        <f>'BNEF Data - Projections'!AQ25*'urban-residential-appl'!W38</f>
        <v>3570896293062.6289</v>
      </c>
      <c r="N4" s="62">
        <f>'BNEF Data - Projections'!AR25*'urban-residential-appl'!X38</f>
        <v>3633594409948.9854</v>
      </c>
      <c r="O4" s="62">
        <f>'BNEF Data - Projections'!AS25*'urban-residential-appl'!Y38</f>
        <v>3697075859692.3853</v>
      </c>
      <c r="P4" s="62">
        <f>'BNEF Data - Projections'!AT25*'urban-residential-appl'!Z38</f>
        <v>3761358133166.2632</v>
      </c>
      <c r="Q4" s="62">
        <f>'BNEF Data - Projections'!AU25*'urban-residential-appl'!AA38</f>
        <v>3811272670584.1782</v>
      </c>
      <c r="R4" s="62">
        <f>'BNEF Data - Projections'!AV25*'urban-residential-appl'!AB38</f>
        <v>3876279964683.2822</v>
      </c>
      <c r="S4" s="62">
        <f>'BNEF Data - Projections'!AW25*'urban-residential-appl'!AC38</f>
        <v>3926907005670.7856</v>
      </c>
      <c r="T4" s="62">
        <f>'BNEF Data - Projections'!AX25*'urban-residential-appl'!AD38</f>
        <v>3978344340915.5532</v>
      </c>
      <c r="U4" s="62">
        <f>'BNEF Data - Projections'!AY25*'urban-residential-appl'!AE38</f>
        <v>4015328060885.9346</v>
      </c>
      <c r="V4" s="62">
        <f>'BNEF Data - Projections'!AZ25*'urban-residential-appl'!AF38</f>
        <v>4068366292126.0117</v>
      </c>
      <c r="W4" s="62">
        <f>'BNEF Data - Projections'!BA25*'urban-residential-appl'!AG38</f>
        <v>4116282331252.0996</v>
      </c>
      <c r="X4" s="62">
        <f>'BNEF Data - Projections'!BB25*'urban-residential-appl'!AH38</f>
        <v>4161852553071.4805</v>
      </c>
      <c r="Y4" s="62">
        <f>'BNEF Data - Projections'!BC25*'urban-residential-appl'!AI38</f>
        <v>4208252828282.6948</v>
      </c>
      <c r="Z4" s="62">
        <f>'BNEF Data - Projections'!BD25*'urban-residential-appl'!AJ38</f>
        <v>4239943862736.2856</v>
      </c>
      <c r="AA4" s="62">
        <f>'BNEF Data - Projections'!BE25*'urban-residential-appl'!AK38</f>
        <v>4272325654550.3457</v>
      </c>
      <c r="AB4" s="62">
        <f>'BNEF Data - Projections'!BF25*'urban-residential-appl'!AL38</f>
        <v>4305345706024.9004</v>
      </c>
      <c r="AC4" s="62">
        <f>'BNEF Data - Projections'!BG25*'urban-residential-appl'!AM38</f>
        <v>4323305848688.6284</v>
      </c>
      <c r="AD4" s="62">
        <f>'BNEF Data - Projections'!BH25*'urban-residential-appl'!AN38</f>
        <v>4341778051862.2749</v>
      </c>
      <c r="AE4" s="62">
        <f>'BNEF Data - Projections'!BI25*'urban-residential-appl'!AO38</f>
        <v>4360740492462.6938</v>
      </c>
      <c r="AF4" s="62">
        <f>'BNEF Data - Projections'!BJ25*'urban-residential-appl'!AP38</f>
        <v>4364244112365.7744</v>
      </c>
    </row>
    <row r="5" spans="1:34" x14ac:dyDescent="0.25">
      <c r="A5" s="1" t="s">
        <v>4</v>
      </c>
      <c r="B5" s="63">
        <v>0</v>
      </c>
      <c r="C5" s="63">
        <v>0</v>
      </c>
      <c r="D5" s="63">
        <v>0</v>
      </c>
      <c r="E5" s="63">
        <v>0</v>
      </c>
      <c r="F5" s="63">
        <v>0</v>
      </c>
      <c r="G5" s="63">
        <v>0</v>
      </c>
      <c r="H5" s="63">
        <v>0</v>
      </c>
      <c r="I5" s="63">
        <v>0</v>
      </c>
      <c r="J5" s="63">
        <v>0</v>
      </c>
      <c r="K5" s="63">
        <v>0</v>
      </c>
      <c r="L5" s="63">
        <v>0</v>
      </c>
      <c r="M5" s="63">
        <v>0</v>
      </c>
      <c r="N5" s="63">
        <v>0</v>
      </c>
      <c r="O5" s="63">
        <v>0</v>
      </c>
      <c r="P5" s="63">
        <v>0</v>
      </c>
      <c r="Q5" s="63">
        <v>0</v>
      </c>
      <c r="R5" s="63">
        <v>0</v>
      </c>
      <c r="S5" s="63">
        <v>0</v>
      </c>
      <c r="T5" s="63">
        <v>0</v>
      </c>
      <c r="U5" s="63">
        <v>0</v>
      </c>
      <c r="V5" s="63">
        <v>0</v>
      </c>
      <c r="W5" s="63">
        <v>0</v>
      </c>
      <c r="X5" s="63">
        <v>0</v>
      </c>
      <c r="Y5" s="63">
        <v>0</v>
      </c>
      <c r="Z5" s="63">
        <v>0</v>
      </c>
      <c r="AA5" s="63">
        <v>0</v>
      </c>
      <c r="AB5" s="63">
        <v>0</v>
      </c>
      <c r="AC5" s="63">
        <v>0</v>
      </c>
      <c r="AD5" s="63">
        <v>0</v>
      </c>
      <c r="AE5" s="63">
        <v>0</v>
      </c>
      <c r="AF5" s="63">
        <v>0</v>
      </c>
    </row>
    <row r="6" spans="1:34" x14ac:dyDescent="0.25">
      <c r="A6" s="1" t="s">
        <v>6</v>
      </c>
      <c r="B6" s="63">
        <v>0</v>
      </c>
      <c r="C6" s="63">
        <v>0</v>
      </c>
      <c r="D6" s="63">
        <v>0</v>
      </c>
      <c r="E6" s="63">
        <v>0</v>
      </c>
      <c r="F6" s="63">
        <v>0</v>
      </c>
      <c r="G6" s="63">
        <v>0</v>
      </c>
      <c r="H6" s="63">
        <v>0</v>
      </c>
      <c r="I6" s="63">
        <v>0</v>
      </c>
      <c r="J6" s="63">
        <v>0</v>
      </c>
      <c r="K6" s="63">
        <v>0</v>
      </c>
      <c r="L6" s="63">
        <v>0</v>
      </c>
      <c r="M6" s="63">
        <v>0</v>
      </c>
      <c r="N6" s="63">
        <v>0</v>
      </c>
      <c r="O6" s="63">
        <v>0</v>
      </c>
      <c r="P6" s="63">
        <v>0</v>
      </c>
      <c r="Q6" s="63">
        <v>0</v>
      </c>
      <c r="R6" s="63">
        <v>0</v>
      </c>
      <c r="S6" s="63">
        <v>0</v>
      </c>
      <c r="T6" s="63">
        <v>0</v>
      </c>
      <c r="U6" s="63">
        <v>0</v>
      </c>
      <c r="V6" s="63">
        <v>0</v>
      </c>
      <c r="W6" s="63">
        <v>0</v>
      </c>
      <c r="X6" s="63">
        <v>0</v>
      </c>
      <c r="Y6" s="63">
        <v>0</v>
      </c>
      <c r="Z6" s="63">
        <v>0</v>
      </c>
      <c r="AA6" s="63">
        <v>0</v>
      </c>
      <c r="AB6" s="63">
        <v>0</v>
      </c>
      <c r="AC6" s="63">
        <v>0</v>
      </c>
      <c r="AD6" s="63">
        <v>0</v>
      </c>
      <c r="AE6" s="63">
        <v>0</v>
      </c>
      <c r="AF6" s="63">
        <v>0</v>
      </c>
    </row>
    <row r="7" spans="1:34" x14ac:dyDescent="0.25">
      <c r="A7" s="1" t="s">
        <v>12</v>
      </c>
      <c r="B7" s="62">
        <f>'BNEF Data - Projections'!AF30</f>
        <v>302412000000000</v>
      </c>
      <c r="C7" s="62">
        <f>'BNEF Data - Projections'!AG30</f>
        <v>311892000000000</v>
      </c>
      <c r="D7" s="62">
        <f>'BNEF Data - Projections'!AH30</f>
        <v>285348000000000</v>
      </c>
      <c r="E7" s="62">
        <f>'BNEF Data - Projections'!AI30</f>
        <v>281556000000000</v>
      </c>
      <c r="F7" s="62">
        <f>'BNEF Data - Projections'!AJ30</f>
        <v>274920000000000</v>
      </c>
      <c r="G7" s="62">
        <f>'BNEF Data - Projections'!AK30</f>
        <v>271128000000000</v>
      </c>
      <c r="H7" s="62">
        <f>'BNEF Data - Projections'!AL30</f>
        <v>266388000000000</v>
      </c>
      <c r="I7" s="62">
        <f>'BNEF Data - Projections'!AM30</f>
        <v>262596000000000</v>
      </c>
      <c r="J7" s="62">
        <f>'BNEF Data - Projections'!AN30</f>
        <v>257856000000000</v>
      </c>
      <c r="K7" s="62">
        <f>'BNEF Data - Projections'!AO30</f>
        <v>254064000000000</v>
      </c>
      <c r="L7" s="62">
        <f>'BNEF Data - Projections'!AP30</f>
        <v>249324000000000</v>
      </c>
      <c r="M7" s="62">
        <f>'BNEF Data - Projections'!AQ30</f>
        <v>244584000000000</v>
      </c>
      <c r="N7" s="62">
        <f>'BNEF Data - Projections'!AR30</f>
        <v>240792000000000</v>
      </c>
      <c r="O7" s="62">
        <f>'BNEF Data - Projections'!AS30</f>
        <v>236052000000000</v>
      </c>
      <c r="P7" s="62">
        <f>'BNEF Data - Projections'!AT30</f>
        <v>231312000000000</v>
      </c>
      <c r="Q7" s="62">
        <f>'BNEF Data - Projections'!AU30</f>
        <v>226572000000000</v>
      </c>
      <c r="R7" s="62">
        <f>'BNEF Data - Projections'!AV30</f>
        <v>222780000000000</v>
      </c>
      <c r="S7" s="62">
        <f>'BNEF Data - Projections'!AW30</f>
        <v>218040000000000</v>
      </c>
      <c r="T7" s="62">
        <f>'BNEF Data - Projections'!AX30</f>
        <v>213300000000000</v>
      </c>
      <c r="U7" s="62">
        <f>'BNEF Data - Projections'!AY30</f>
        <v>208560000000000</v>
      </c>
      <c r="V7" s="62">
        <f>'BNEF Data - Projections'!AZ30</f>
        <v>203820000000000</v>
      </c>
      <c r="W7" s="62">
        <f>'BNEF Data - Projections'!BA30</f>
        <v>199080000000000</v>
      </c>
      <c r="X7" s="62">
        <f>'BNEF Data - Projections'!BB30</f>
        <v>194340000000000</v>
      </c>
      <c r="Y7" s="62">
        <f>'BNEF Data - Projections'!BC30</f>
        <v>189600000000000</v>
      </c>
      <c r="Z7" s="62">
        <f>'BNEF Data - Projections'!BD30</f>
        <v>183912000000000</v>
      </c>
      <c r="AA7" s="62">
        <f>'BNEF Data - Projections'!BE30</f>
        <v>179172000000000</v>
      </c>
      <c r="AB7" s="62">
        <f>'BNEF Data - Projections'!BF30</f>
        <v>174432000000000</v>
      </c>
      <c r="AC7" s="62">
        <f>'BNEF Data - Projections'!BG30</f>
        <v>169692000000000</v>
      </c>
      <c r="AD7" s="62">
        <f>'BNEF Data - Projections'!BH30</f>
        <v>164004000000000</v>
      </c>
      <c r="AE7" s="62">
        <f>'BNEF Data - Projections'!BI30</f>
        <v>159264000000000</v>
      </c>
      <c r="AF7" s="62">
        <f>'BNEF Data - Projections'!BJ30</f>
        <v>153576000000000</v>
      </c>
    </row>
    <row r="8" spans="1:34" x14ac:dyDescent="0.25">
      <c r="A8" s="1" t="s">
        <v>15</v>
      </c>
      <c r="B8" s="63">
        <v>0</v>
      </c>
      <c r="C8" s="63">
        <v>0</v>
      </c>
      <c r="D8" s="63">
        <v>0</v>
      </c>
      <c r="E8" s="63">
        <v>0</v>
      </c>
      <c r="F8" s="63">
        <v>0</v>
      </c>
      <c r="G8" s="63">
        <v>0</v>
      </c>
      <c r="H8" s="63">
        <v>0</v>
      </c>
      <c r="I8" s="63">
        <v>0</v>
      </c>
      <c r="J8" s="63">
        <v>0</v>
      </c>
      <c r="K8" s="63">
        <v>0</v>
      </c>
      <c r="L8" s="63">
        <v>0</v>
      </c>
      <c r="M8" s="63">
        <v>0</v>
      </c>
      <c r="N8" s="63">
        <v>0</v>
      </c>
      <c r="O8" s="63">
        <v>0</v>
      </c>
      <c r="P8" s="63">
        <v>0</v>
      </c>
      <c r="Q8" s="63">
        <v>0</v>
      </c>
      <c r="R8" s="63">
        <v>0</v>
      </c>
      <c r="S8" s="63">
        <v>0</v>
      </c>
      <c r="T8" s="63">
        <v>0</v>
      </c>
      <c r="U8" s="63">
        <v>0</v>
      </c>
      <c r="V8" s="63">
        <v>0</v>
      </c>
      <c r="W8" s="63">
        <v>0</v>
      </c>
      <c r="X8" s="63">
        <v>0</v>
      </c>
      <c r="Y8" s="63">
        <v>0</v>
      </c>
      <c r="Z8" s="63">
        <v>0</v>
      </c>
      <c r="AA8" s="63">
        <v>0</v>
      </c>
      <c r="AB8" s="63">
        <v>0</v>
      </c>
      <c r="AC8" s="63">
        <v>0</v>
      </c>
      <c r="AD8" s="63">
        <v>0</v>
      </c>
      <c r="AE8" s="63">
        <v>0</v>
      </c>
      <c r="AF8" s="63">
        <v>0</v>
      </c>
    </row>
    <row r="9" spans="1:34" x14ac:dyDescent="0.25">
      <c r="A9" s="1" t="s">
        <v>16</v>
      </c>
      <c r="B9" s="63">
        <v>0</v>
      </c>
      <c r="C9" s="63">
        <v>0</v>
      </c>
      <c r="D9" s="63">
        <v>0</v>
      </c>
      <c r="E9" s="63">
        <v>0</v>
      </c>
      <c r="F9" s="63">
        <v>0</v>
      </c>
      <c r="G9" s="63">
        <v>0</v>
      </c>
      <c r="H9" s="63">
        <v>0</v>
      </c>
      <c r="I9" s="63">
        <v>0</v>
      </c>
      <c r="J9" s="63">
        <v>0</v>
      </c>
      <c r="K9" s="63">
        <v>0</v>
      </c>
      <c r="L9" s="63">
        <v>0</v>
      </c>
      <c r="M9" s="63">
        <v>0</v>
      </c>
      <c r="N9" s="63">
        <v>0</v>
      </c>
      <c r="O9" s="63">
        <v>0</v>
      </c>
      <c r="P9" s="63">
        <v>0</v>
      </c>
      <c r="Q9" s="63">
        <v>0</v>
      </c>
      <c r="R9" s="63">
        <v>0</v>
      </c>
      <c r="S9" s="63">
        <v>0</v>
      </c>
      <c r="T9" s="63">
        <v>0</v>
      </c>
      <c r="U9" s="63">
        <v>0</v>
      </c>
      <c r="V9" s="63">
        <v>0</v>
      </c>
      <c r="W9" s="63">
        <v>0</v>
      </c>
      <c r="X9" s="63">
        <v>0</v>
      </c>
      <c r="Y9" s="63">
        <v>0</v>
      </c>
      <c r="Z9" s="63">
        <v>0</v>
      </c>
      <c r="AA9" s="63">
        <v>0</v>
      </c>
      <c r="AB9" s="63">
        <v>0</v>
      </c>
      <c r="AC9" s="63">
        <v>0</v>
      </c>
      <c r="AD9" s="63">
        <v>0</v>
      </c>
      <c r="AE9" s="63">
        <v>0</v>
      </c>
      <c r="AF9" s="63">
        <v>0</v>
      </c>
    </row>
    <row r="10" spans="1:34" x14ac:dyDescent="0.25">
      <c r="A10" s="1" t="s">
        <v>17</v>
      </c>
      <c r="B10" s="62">
        <f>'urban-residential-other'!H33*'urban-residential-other'!$A$4</f>
        <v>253058219679545.87</v>
      </c>
      <c r="C10" s="62">
        <f>'urban-residential-other'!I33*'urban-residential-other'!$A$4</f>
        <v>252683440723710.97</v>
      </c>
      <c r="D10" s="62">
        <f>'urban-residential-other'!J33*'urban-residential-other'!$A$4</f>
        <v>252213941244398.09</v>
      </c>
      <c r="E10" s="62">
        <f>'urban-residential-other'!K33*'urban-residential-other'!$A$4</f>
        <v>251651592136463.69</v>
      </c>
      <c r="F10" s="62">
        <f>'urban-residential-other'!L33*'urban-residential-other'!$A$4</f>
        <v>250998082132201.09</v>
      </c>
      <c r="G10" s="62">
        <f>'urban-residential-other'!M33*'urban-residential-other'!$A$4</f>
        <v>250780511916596.16</v>
      </c>
      <c r="H10" s="62">
        <f>'urban-residential-other'!N33*'urban-residential-other'!$A$4</f>
        <v>250471789468237.25</v>
      </c>
      <c r="I10" s="62">
        <f>'urban-residential-other'!O33*'urban-residential-other'!$A$4</f>
        <v>250073541372000.06</v>
      </c>
      <c r="J10" s="62">
        <f>'urban-residential-other'!P33*'urban-residential-other'!$A$4</f>
        <v>249586005374408.19</v>
      </c>
      <c r="K10" s="62">
        <f>'urban-residential-other'!Q33*'urban-residential-other'!$A$4</f>
        <v>249009923156316.47</v>
      </c>
      <c r="L10" s="62">
        <f>'urban-residential-other'!R33*'urban-residential-other'!$A$4</f>
        <v>248345684105217.84</v>
      </c>
      <c r="M10" s="62">
        <f>'urban-residential-other'!S33*'urban-residential-other'!$A$4</f>
        <v>247594003612932.62</v>
      </c>
      <c r="N10" s="62">
        <f>'urban-residential-other'!T33*'urban-residential-other'!$A$4</f>
        <v>246756085889452.06</v>
      </c>
      <c r="O10" s="62">
        <f>'urban-residential-other'!U33*'urban-residential-other'!$A$4</f>
        <v>245832501285080.34</v>
      </c>
      <c r="P10" s="62">
        <f>'urban-residential-other'!V33*'urban-residential-other'!$A$4</f>
        <v>244823615489525.53</v>
      </c>
      <c r="Q10" s="62">
        <f>'urban-residential-other'!W33*'urban-residential-other'!$A$4</f>
        <v>243730862861591.03</v>
      </c>
      <c r="R10" s="62">
        <f>'urban-residential-other'!X33*'urban-residential-other'!$A$4</f>
        <v>242562605768097.09</v>
      </c>
      <c r="S10" s="62">
        <f>'urban-residential-other'!Y33*'urban-residential-other'!$A$4</f>
        <v>241317536699962.78</v>
      </c>
      <c r="T10" s="62">
        <f>'urban-residential-other'!Z33*'urban-residential-other'!$A$4</f>
        <v>239994725222849.53</v>
      </c>
      <c r="U10" s="62">
        <f>'urban-residential-other'!AA33*'urban-residential-other'!$A$4</f>
        <v>238593400037200.81</v>
      </c>
      <c r="V10" s="62">
        <f>'urban-residential-other'!AB33*'urban-residential-other'!$A$4</f>
        <v>237112750683048.87</v>
      </c>
      <c r="W10" s="62">
        <f>'urban-residential-other'!AC33*'urban-residential-other'!$A$4</f>
        <v>235552294447269.78</v>
      </c>
      <c r="X10" s="62">
        <f>'urban-residential-other'!AD33*'urban-residential-other'!$A$4</f>
        <v>233912193078964.44</v>
      </c>
      <c r="Y10" s="62">
        <f>'urban-residential-other'!AE33*'urban-residential-other'!$A$4</f>
        <v>232193303150245.5</v>
      </c>
      <c r="Z10" s="62">
        <f>'urban-residential-other'!AF33*'urban-residential-other'!$A$4</f>
        <v>230396626671925.44</v>
      </c>
      <c r="AA10" s="62">
        <f>'urban-residential-other'!AG33*'urban-residential-other'!$A$4</f>
        <v>228522931055384.53</v>
      </c>
      <c r="AB10" s="62">
        <f>'urban-residential-other'!AH33*'urban-residential-other'!$A$4</f>
        <v>226573620228108.47</v>
      </c>
      <c r="AC10" s="62">
        <f>'urban-residential-other'!AI33*'urban-residential-other'!$A$4</f>
        <v>224550861731591.91</v>
      </c>
      <c r="AD10" s="62">
        <f>'urban-residential-other'!AJ33*'urban-residential-other'!$A$4</f>
        <v>222456766950463.69</v>
      </c>
      <c r="AE10" s="62">
        <f>'urban-residential-other'!AK33*'urban-residential-other'!$A$4</f>
        <v>220293760349219.19</v>
      </c>
      <c r="AF10" s="62">
        <f>'urban-residential-other'!AL33*'urban-residential-other'!$A$4</f>
        <v>218064248199918.84</v>
      </c>
    </row>
    <row r="11" spans="1:34" x14ac:dyDescent="0.25">
      <c r="A11" s="1" t="s">
        <v>18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3">
        <v>0</v>
      </c>
      <c r="AD11" s="63">
        <v>0</v>
      </c>
      <c r="AE11" s="63">
        <v>0</v>
      </c>
      <c r="AF11" s="63">
        <v>0</v>
      </c>
    </row>
    <row r="17" spans="2:32" x14ac:dyDescent="0.25">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row>
    <row r="18" spans="2:32" x14ac:dyDescent="0.25">
      <c r="B18" s="65"/>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row>
    <row r="19" spans="2:32" x14ac:dyDescent="0.25">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row>
    <row r="21" spans="2:32" x14ac:dyDescent="0.25">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row>
    <row r="22" spans="2:32" x14ac:dyDescent="0.25">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row>
    <row r="23" spans="2:32" x14ac:dyDescent="0.25">
      <c r="E23" s="66"/>
    </row>
    <row r="25" spans="2:32" x14ac:dyDescent="0.25">
      <c r="B25" s="66"/>
    </row>
    <row r="28" spans="2:32" x14ac:dyDescent="0.25">
      <c r="B28" s="65"/>
      <c r="C28" s="65"/>
      <c r="D28" s="65"/>
      <c r="E28" s="65"/>
      <c r="F28" s="65"/>
    </row>
  </sheetData>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F73"/>
  <sheetViews>
    <sheetView topLeftCell="A36" workbookViewId="0">
      <selection activeCell="C36" sqref="C36"/>
    </sheetView>
  </sheetViews>
  <sheetFormatPr baseColWidth="10" defaultRowHeight="15" x14ac:dyDescent="0.25"/>
  <cols>
    <col min="1" max="1" width="19.42578125" customWidth="1"/>
    <col min="2" max="2" width="12" bestFit="1" customWidth="1"/>
  </cols>
  <sheetData>
    <row r="1" spans="1:32" ht="18.75" x14ac:dyDescent="0.3">
      <c r="A1" s="90" t="s">
        <v>85</v>
      </c>
    </row>
    <row r="2" spans="1:32" x14ac:dyDescent="0.25">
      <c r="A2" s="91" t="s">
        <v>201</v>
      </c>
    </row>
    <row r="3" spans="1:32" x14ac:dyDescent="0.25">
      <c r="A3" s="1" t="s">
        <v>0</v>
      </c>
      <c r="B3" s="1">
        <v>2020</v>
      </c>
      <c r="C3" s="1">
        <v>2021</v>
      </c>
      <c r="D3" s="1">
        <v>2022</v>
      </c>
      <c r="E3" s="1">
        <v>2023</v>
      </c>
      <c r="F3" s="1">
        <v>2024</v>
      </c>
      <c r="G3" s="1">
        <v>2025</v>
      </c>
      <c r="H3" s="1">
        <v>2026</v>
      </c>
      <c r="I3" s="1">
        <v>2027</v>
      </c>
      <c r="J3" s="1">
        <v>2028</v>
      </c>
      <c r="K3" s="1">
        <v>2029</v>
      </c>
      <c r="L3" s="1">
        <v>2030</v>
      </c>
      <c r="M3" s="1">
        <v>2031</v>
      </c>
      <c r="N3" s="1">
        <v>2032</v>
      </c>
      <c r="O3" s="1">
        <v>2033</v>
      </c>
      <c r="P3" s="1">
        <v>2034</v>
      </c>
      <c r="Q3" s="1">
        <v>2035</v>
      </c>
      <c r="R3" s="1">
        <v>2036</v>
      </c>
      <c r="S3" s="1">
        <v>2037</v>
      </c>
      <c r="T3" s="1">
        <v>2038</v>
      </c>
      <c r="U3" s="1">
        <v>2039</v>
      </c>
      <c r="V3" s="1">
        <v>2040</v>
      </c>
      <c r="W3" s="1">
        <v>2041</v>
      </c>
      <c r="X3" s="1">
        <v>2042</v>
      </c>
      <c r="Y3" s="1">
        <v>2043</v>
      </c>
      <c r="Z3" s="1">
        <v>2044</v>
      </c>
      <c r="AA3" s="1">
        <v>2045</v>
      </c>
      <c r="AB3" s="1">
        <v>2046</v>
      </c>
      <c r="AC3" s="1">
        <v>2047</v>
      </c>
      <c r="AD3" s="1">
        <v>2048</v>
      </c>
      <c r="AE3" s="1">
        <v>2049</v>
      </c>
      <c r="AF3" s="1">
        <v>2050</v>
      </c>
    </row>
    <row r="4" spans="1:32" x14ac:dyDescent="0.25">
      <c r="A4" s="1" t="s">
        <v>151</v>
      </c>
      <c r="B4" s="62">
        <f>'Urban-residential-heating-MSTIC'!B2</f>
        <v>0</v>
      </c>
      <c r="C4" s="62">
        <f>'Urban-residential-heating-MSTIC'!C2</f>
        <v>0</v>
      </c>
      <c r="D4" s="62">
        <f>'Urban-residential-heating-MSTIC'!D2</f>
        <v>0</v>
      </c>
      <c r="E4" s="62">
        <f>'Urban-residential-heating-MSTIC'!E2</f>
        <v>0</v>
      </c>
      <c r="F4" s="62">
        <f>'Urban-residential-heating-MSTIC'!F2</f>
        <v>0</v>
      </c>
      <c r="G4" s="62">
        <f>'Urban-residential-heating-MSTIC'!G2</f>
        <v>0</v>
      </c>
      <c r="H4" s="62">
        <f>'Urban-residential-heating-MSTIC'!H2</f>
        <v>0</v>
      </c>
      <c r="I4" s="62">
        <f>'Urban-residential-heating-MSTIC'!I2</f>
        <v>0</v>
      </c>
      <c r="J4" s="62">
        <f>'Urban-residential-heating-MSTIC'!J2</f>
        <v>0</v>
      </c>
      <c r="K4" s="62">
        <f>'Urban-residential-heating-MSTIC'!K2</f>
        <v>0</v>
      </c>
      <c r="L4" s="62">
        <f>'Urban-residential-heating-MSTIC'!L2</f>
        <v>0</v>
      </c>
      <c r="M4" s="62">
        <f>'Urban-residential-heating-MSTIC'!M2</f>
        <v>0</v>
      </c>
      <c r="N4" s="62">
        <f>'Urban-residential-heating-MSTIC'!N2</f>
        <v>0</v>
      </c>
      <c r="O4" s="62">
        <f>'Urban-residential-heating-MSTIC'!O2</f>
        <v>0</v>
      </c>
      <c r="P4" s="62">
        <f>'Urban-residential-heating-MSTIC'!P2</f>
        <v>0</v>
      </c>
      <c r="Q4" s="62">
        <f>'Urban-residential-heating-MSTIC'!Q2</f>
        <v>0</v>
      </c>
      <c r="R4" s="62">
        <f>'Urban-residential-heating-MSTIC'!R2</f>
        <v>0</v>
      </c>
      <c r="S4" s="62">
        <f>'Urban-residential-heating-MSTIC'!S2</f>
        <v>0</v>
      </c>
      <c r="T4" s="62">
        <f>'Urban-residential-heating-MSTIC'!T2</f>
        <v>0</v>
      </c>
      <c r="U4" s="62">
        <f>'Urban-residential-heating-MSTIC'!U2</f>
        <v>0</v>
      </c>
      <c r="V4" s="62">
        <f>'Urban-residential-heating-MSTIC'!V2</f>
        <v>0</v>
      </c>
      <c r="W4" s="62">
        <f>'Urban-residential-heating-MSTIC'!W2</f>
        <v>0</v>
      </c>
      <c r="X4" s="62">
        <f>'Urban-residential-heating-MSTIC'!X2</f>
        <v>0</v>
      </c>
      <c r="Y4" s="62">
        <f>'Urban-residential-heating-MSTIC'!Y2</f>
        <v>0</v>
      </c>
      <c r="Z4" s="62">
        <f>'Urban-residential-heating-MSTIC'!Z2</f>
        <v>0</v>
      </c>
      <c r="AA4" s="62">
        <f>'Urban-residential-heating-MSTIC'!AA2</f>
        <v>0</v>
      </c>
      <c r="AB4" s="62">
        <f>'Urban-residential-heating-MSTIC'!AB2</f>
        <v>0</v>
      </c>
      <c r="AC4" s="62">
        <f>'Urban-residential-heating-MSTIC'!AC2</f>
        <v>0</v>
      </c>
      <c r="AD4" s="62">
        <f>'Urban-residential-heating-MSTIC'!AD2</f>
        <v>0</v>
      </c>
      <c r="AE4" s="62">
        <f>'Urban-residential-heating-MSTIC'!AE2</f>
        <v>0</v>
      </c>
      <c r="AF4" s="62">
        <f>'Urban-residential-heating-MSTIC'!AF2</f>
        <v>0</v>
      </c>
    </row>
    <row r="5" spans="1:32" x14ac:dyDescent="0.25">
      <c r="A5" s="1" t="s">
        <v>74</v>
      </c>
      <c r="B5" s="62">
        <f>'Urban-residential-cooling-MSTIC'!B2</f>
        <v>200784554163188.62</v>
      </c>
      <c r="C5" s="62">
        <f>'Urban-residential-cooling-MSTIC'!C2</f>
        <v>207742974145950.22</v>
      </c>
      <c r="D5" s="62">
        <f>'Urban-residential-cooling-MSTIC'!D2</f>
        <v>212361957705961.28</v>
      </c>
      <c r="E5" s="62">
        <f>'Urban-residential-cooling-MSTIC'!E2</f>
        <v>209692745674621.87</v>
      </c>
      <c r="F5" s="62">
        <f>'Urban-residential-cooling-MSTIC'!F2</f>
        <v>211919588929232.56</v>
      </c>
      <c r="G5" s="62">
        <f>'Urban-residential-cooling-MSTIC'!G2</f>
        <v>213619810445754.56</v>
      </c>
      <c r="H5" s="62">
        <f>'Urban-residential-cooling-MSTIC'!H2</f>
        <v>215191492574421.09</v>
      </c>
      <c r="I5" s="62">
        <f>'Urban-residential-cooling-MSTIC'!I2</f>
        <v>216624810963777.91</v>
      </c>
      <c r="J5" s="62">
        <f>'Urban-residential-cooling-MSTIC'!J2</f>
        <v>218242853873580.09</v>
      </c>
      <c r="K5" s="62">
        <f>'Urban-residential-cooling-MSTIC'!K2</f>
        <v>220363437407559.5</v>
      </c>
      <c r="L5" s="62">
        <f>'Urban-residential-cooling-MSTIC'!L2</f>
        <v>225808304055623.37</v>
      </c>
      <c r="M5" s="62">
        <f>'Urban-residential-cooling-MSTIC'!M2</f>
        <v>230651411408579.12</v>
      </c>
      <c r="N5" s="62">
        <f>'Urban-residential-cooling-MSTIC'!N2</f>
        <v>235442644927752.16</v>
      </c>
      <c r="O5" s="62">
        <f>'Urban-residential-cooling-MSTIC'!O2</f>
        <v>239755835986655.62</v>
      </c>
      <c r="P5" s="62">
        <f>'Urban-residential-cooling-MSTIC'!P2</f>
        <v>244049995483102.59</v>
      </c>
      <c r="Q5" s="62">
        <f>'Urban-residential-cooling-MSTIC'!Q2</f>
        <v>248324271762157.34</v>
      </c>
      <c r="R5" s="62">
        <f>'Urban-residential-cooling-MSTIC'!R2</f>
        <v>251228886835230.31</v>
      </c>
      <c r="S5" s="62">
        <f>'Urban-residential-cooling-MSTIC'!S2</f>
        <v>253769940061320.91</v>
      </c>
      <c r="T5" s="62">
        <f>'Urban-residential-cooling-MSTIC'!T2</f>
        <v>256277847122973.47</v>
      </c>
      <c r="U5" s="62">
        <f>'Urban-residential-cooling-MSTIC'!U2</f>
        <v>258752508544971.44</v>
      </c>
      <c r="V5" s="62">
        <f>'Urban-residential-cooling-MSTIC'!V2</f>
        <v>261193705444847.59</v>
      </c>
      <c r="W5" s="62">
        <f>'Urban-residential-cooling-MSTIC'!W2</f>
        <v>264285768831690.81</v>
      </c>
      <c r="X5" s="62">
        <f>'Urban-residential-cooling-MSTIC'!X2</f>
        <v>267713656180515</v>
      </c>
      <c r="Y5" s="62">
        <f>'Urban-residential-cooling-MSTIC'!Y2</f>
        <v>270664488623550.34</v>
      </c>
      <c r="Z5" s="62">
        <f>'Urban-residential-cooling-MSTIC'!Z2</f>
        <v>273581856900857.03</v>
      </c>
      <c r="AA5" s="62">
        <f>'Urban-residential-cooling-MSTIC'!AA2</f>
        <v>276465136864284.87</v>
      </c>
      <c r="AB5" s="62">
        <f>'Urban-residential-cooling-MSTIC'!AB2</f>
        <v>280350748221234.28</v>
      </c>
      <c r="AC5" s="62">
        <f>'Urban-residential-cooling-MSTIC'!AC2</f>
        <v>284204065708799.62</v>
      </c>
      <c r="AD5" s="62">
        <f>'Urban-residential-cooling-MSTIC'!AD2</f>
        <v>288023656549555.62</v>
      </c>
      <c r="AE5" s="62">
        <f>'Urban-residential-cooling-MSTIC'!AE2</f>
        <v>292155273785595</v>
      </c>
      <c r="AF5" s="62">
        <f>'Urban-residential-cooling-MSTIC'!AF2</f>
        <v>295903977535979.81</v>
      </c>
    </row>
    <row r="6" spans="1:32" x14ac:dyDescent="0.25">
      <c r="A6" s="1" t="s">
        <v>76</v>
      </c>
      <c r="B6" s="62">
        <f>'Urban-residential-lighting-MSTI'!B2</f>
        <v>50698249679844.008</v>
      </c>
      <c r="C6" s="62">
        <f>'Urban-residential-lighting-MSTI'!C2</f>
        <v>51958190398418.898</v>
      </c>
      <c r="D6" s="62">
        <f>'Urban-residential-lighting-MSTI'!D2</f>
        <v>52728675095834.437</v>
      </c>
      <c r="E6" s="62">
        <f>'Urban-residential-lighting-MSTI'!E2</f>
        <v>51809832260372.187</v>
      </c>
      <c r="F6" s="62">
        <f>'Urban-residential-lighting-MSTI'!F2</f>
        <v>52216076659878.148</v>
      </c>
      <c r="G6" s="62">
        <f>'Urban-residential-lighting-MSTI'!G2</f>
        <v>52534093258046.148</v>
      </c>
      <c r="H6" s="62">
        <f>'Urban-residential-lighting-MSTI'!H2</f>
        <v>52830064898118.656</v>
      </c>
      <c r="I6" s="62">
        <f>'Urban-residential-lighting-MSTI'!I2</f>
        <v>53101650914927.797</v>
      </c>
      <c r="J6" s="62">
        <f>'Urban-residential-lighting-MSTI'!J2</f>
        <v>53428048972173.062</v>
      </c>
      <c r="K6" s="62">
        <f>'Urban-residential-lighting-MSTI'!K2</f>
        <v>53886873837664.703</v>
      </c>
      <c r="L6" s="62">
        <f>'Urban-residential-lighting-MSTI'!L2</f>
        <v>55167177764583.789</v>
      </c>
      <c r="M6" s="62">
        <f>'Urban-residential-lighting-MSTI'!M2</f>
        <v>56308787579589.898</v>
      </c>
      <c r="N6" s="62">
        <f>'Urban-residential-lighting-MSTI'!N2</f>
        <v>57437068595925.242</v>
      </c>
      <c r="O6" s="62">
        <f>'Urban-residential-lighting-MSTI'!O2</f>
        <v>58450828122195.977</v>
      </c>
      <c r="P6" s="62">
        <f>'Urban-residential-lighting-MSTI'!P2</f>
        <v>59470895332041.516</v>
      </c>
      <c r="Q6" s="62">
        <f>'Urban-residential-lighting-MSTI'!Q2</f>
        <v>60497489608761.312</v>
      </c>
      <c r="R6" s="62">
        <f>'Urban-residential-lighting-MSTI'!R2</f>
        <v>61202224326080.789</v>
      </c>
      <c r="S6" s="62">
        <f>'Urban-residential-lighting-MSTI'!S2</f>
        <v>61830529069442.141</v>
      </c>
      <c r="T6" s="62">
        <f>'Urban-residential-lighting-MSTI'!T2</f>
        <v>62463111419955.227</v>
      </c>
      <c r="U6" s="62">
        <f>'Urban-residential-lighting-MSTI'!U2</f>
        <v>63100168829574.023</v>
      </c>
      <c r="V6" s="62">
        <f>'Urban-residential-lighting-MSTI'!V2</f>
        <v>63741881015981.117</v>
      </c>
      <c r="W6" s="62">
        <f>'Urban-residential-lighting-MSTI'!W2</f>
        <v>64555650775935.875</v>
      </c>
      <c r="X6" s="62">
        <f>'Urban-residential-lighting-MSTI'!X2</f>
        <v>65430734869220.203</v>
      </c>
      <c r="Y6" s="62">
        <f>'Urban-residential-lighting-MSTI'!Y2</f>
        <v>66204693791998.617</v>
      </c>
      <c r="Z6" s="62">
        <f>'Urban-residential-lighting-MSTI'!Z2</f>
        <v>66986122858531.508</v>
      </c>
      <c r="AA6" s="62">
        <f>'Urban-residential-lighting-MSTI'!AA2</f>
        <v>67775119295414.398</v>
      </c>
      <c r="AB6" s="62">
        <f>'Urban-residential-lighting-MSTI'!AB2</f>
        <v>68826383734491.398</v>
      </c>
      <c r="AC6" s="62">
        <f>'Urban-residential-lighting-MSTI'!AC2</f>
        <v>69887019492589.125</v>
      </c>
      <c r="AD6" s="62">
        <f>'Urban-residential-lighting-MSTI'!AD2</f>
        <v>70957112193111.469</v>
      </c>
      <c r="AE6" s="62">
        <f>'Urban-residential-lighting-MSTI'!AE2</f>
        <v>72122461901823.828</v>
      </c>
      <c r="AF6" s="62">
        <f>'Urban-residential-lighting-MSTI'!AF2</f>
        <v>73212160152551.469</v>
      </c>
    </row>
    <row r="7" spans="1:32" x14ac:dyDescent="0.25">
      <c r="A7" s="1" t="s">
        <v>152</v>
      </c>
      <c r="B7" s="62">
        <f>'Urban-residential-appl-MSTIC'!B2</f>
        <v>373517196156967.37</v>
      </c>
      <c r="C7" s="62">
        <f>'Urban-residential-appl-MSTIC'!C2</f>
        <v>389298835455630.94</v>
      </c>
      <c r="D7" s="62">
        <f>'Urban-residential-appl-MSTIC'!D2</f>
        <v>391909367198204.31</v>
      </c>
      <c r="E7" s="62">
        <f>'Urban-residential-appl-MSTIC'!E2</f>
        <v>387497422065005.87</v>
      </c>
      <c r="F7" s="62">
        <f>'Urban-residential-appl-MSTIC'!F2</f>
        <v>388864334410889.31</v>
      </c>
      <c r="G7" s="62">
        <f>'Urban-residential-appl-MSTIC'!G2</f>
        <v>390846096296199.31</v>
      </c>
      <c r="H7" s="62">
        <f>'Urban-residential-appl-MSTIC'!H2</f>
        <v>392978442527460.25</v>
      </c>
      <c r="I7" s="62">
        <f>'Urban-residential-appl-MSTIC'!I2</f>
        <v>395273538121294.25</v>
      </c>
      <c r="J7" s="62">
        <f>'Urban-residential-appl-MSTIC'!J2</f>
        <v>398329097154246.87</v>
      </c>
      <c r="K7" s="62">
        <f>'Urban-residential-appl-MSTIC'!K2</f>
        <v>402749688754775.75</v>
      </c>
      <c r="L7" s="62">
        <f>'Urban-residential-appl-MSTIC'!L2</f>
        <v>406024518179792.81</v>
      </c>
      <c r="M7" s="62">
        <f>'Urban-residential-appl-MSTIC'!M2</f>
        <v>411039801011830.94</v>
      </c>
      <c r="N7" s="62">
        <f>'Urban-residential-appl-MSTIC'!N2</f>
        <v>416120286476322.69</v>
      </c>
      <c r="O7" s="62">
        <f>'Urban-residential-appl-MSTIC'!O2</f>
        <v>420793335891148.44</v>
      </c>
      <c r="P7" s="62">
        <f>'Urban-residential-appl-MSTIC'!P2</f>
        <v>425479109184856</v>
      </c>
      <c r="Q7" s="62">
        <f>'Urban-residential-appl-MSTIC'!Q2</f>
        <v>430178238629081.31</v>
      </c>
      <c r="R7" s="62">
        <f>'Urban-residential-appl-MSTIC'!R2</f>
        <v>432568888838688.87</v>
      </c>
      <c r="S7" s="62">
        <f>'Urban-residential-appl-MSTIC'!S2</f>
        <v>434399530869236.94</v>
      </c>
      <c r="T7" s="62">
        <f>'Urban-residential-appl-MSTIC'!T2</f>
        <v>436259041457071.44</v>
      </c>
      <c r="U7" s="62">
        <f>'Urban-residential-appl-MSTIC'!U2</f>
        <v>438147322625454.56</v>
      </c>
      <c r="V7" s="62">
        <f>'Urban-residential-appl-MSTIC'!V2</f>
        <v>440064413539171.19</v>
      </c>
      <c r="W7" s="62">
        <f>'Urban-residential-appl-MSTIC'!W2</f>
        <v>443158580392373.31</v>
      </c>
      <c r="X7" s="62">
        <f>'Urban-residential-appl-MSTIC'!X2</f>
        <v>446855608950264.87</v>
      </c>
      <c r="Y7" s="62">
        <f>'Urban-residential-appl-MSTIC'!Y2</f>
        <v>450130817584451</v>
      </c>
      <c r="Z7" s="62">
        <f>'Urban-residential-appl-MSTIC'!Z2</f>
        <v>453432020240611.37</v>
      </c>
      <c r="AA7" s="62">
        <f>'Urban-residential-appl-MSTIC'!AA2</f>
        <v>456759743840300.81</v>
      </c>
      <c r="AB7" s="62">
        <f>'Urban-residential-appl-MSTIC'!AB2</f>
        <v>461822868044274.37</v>
      </c>
      <c r="AC7" s="62">
        <f>'Urban-residential-appl-MSTIC'!AC2</f>
        <v>466908914798611.25</v>
      </c>
      <c r="AD7" s="62">
        <f>'Urban-residential-appl-MSTIC'!AD2</f>
        <v>472019231257333</v>
      </c>
      <c r="AE7" s="62">
        <f>'Urban-residential-appl-MSTIC'!AE2</f>
        <v>477722264312581.12</v>
      </c>
      <c r="AF7" s="62">
        <f>'Urban-residential-appl-MSTIC'!AF2</f>
        <v>482883862311468.62</v>
      </c>
    </row>
    <row r="8" spans="1:32" x14ac:dyDescent="0.25">
      <c r="A8" s="1" t="s">
        <v>153</v>
      </c>
      <c r="B8" s="62">
        <f>'Urban-residential-other-MSTIC'!B2</f>
        <v>0</v>
      </c>
      <c r="C8" s="62">
        <f>'Urban-residential-other-MSTIC'!C2</f>
        <v>0</v>
      </c>
      <c r="D8" s="62">
        <f>'Urban-residential-other-MSTIC'!D2</f>
        <v>0</v>
      </c>
      <c r="E8" s="62">
        <f>'Urban-residential-other-MSTIC'!E2</f>
        <v>0</v>
      </c>
      <c r="F8" s="62">
        <f>'Urban-residential-other-MSTIC'!F2</f>
        <v>0</v>
      </c>
      <c r="G8" s="62">
        <f>'Urban-residential-other-MSTIC'!G2</f>
        <v>0</v>
      </c>
      <c r="H8" s="62">
        <f>'Urban-residential-other-MSTIC'!H2</f>
        <v>0</v>
      </c>
      <c r="I8" s="62">
        <f>'Urban-residential-other-MSTIC'!I2</f>
        <v>0</v>
      </c>
      <c r="J8" s="62">
        <f>'Urban-residential-other-MSTIC'!J2</f>
        <v>0</v>
      </c>
      <c r="K8" s="62">
        <f>'Urban-residential-other-MSTIC'!K2</f>
        <v>0</v>
      </c>
      <c r="L8" s="62">
        <f>'Urban-residential-other-MSTIC'!L2</f>
        <v>0</v>
      </c>
      <c r="M8" s="62">
        <f>'Urban-residential-other-MSTIC'!M2</f>
        <v>0</v>
      </c>
      <c r="N8" s="62">
        <f>'Urban-residential-other-MSTIC'!N2</f>
        <v>0</v>
      </c>
      <c r="O8" s="62">
        <f>'Urban-residential-other-MSTIC'!O2</f>
        <v>0</v>
      </c>
      <c r="P8" s="62">
        <f>'Urban-residential-other-MSTIC'!P2</f>
        <v>0</v>
      </c>
      <c r="Q8" s="62">
        <f>'Urban-residential-other-MSTIC'!Q2</f>
        <v>0</v>
      </c>
      <c r="R8" s="62">
        <f>'Urban-residential-other-MSTIC'!R2</f>
        <v>0</v>
      </c>
      <c r="S8" s="62">
        <f>'Urban-residential-other-MSTIC'!S2</f>
        <v>0</v>
      </c>
      <c r="T8" s="62">
        <f>'Urban-residential-other-MSTIC'!T2</f>
        <v>0</v>
      </c>
      <c r="U8" s="62">
        <f>'Urban-residential-other-MSTIC'!U2</f>
        <v>0</v>
      </c>
      <c r="V8" s="62">
        <f>'Urban-residential-other-MSTIC'!V2</f>
        <v>0</v>
      </c>
      <c r="W8" s="62">
        <f>'Urban-residential-other-MSTIC'!W2</f>
        <v>0</v>
      </c>
      <c r="X8" s="62">
        <f>'Urban-residential-other-MSTIC'!X2</f>
        <v>0</v>
      </c>
      <c r="Y8" s="62">
        <f>'Urban-residential-other-MSTIC'!Y2</f>
        <v>0</v>
      </c>
      <c r="Z8" s="62">
        <f>'Urban-residential-other-MSTIC'!Z2</f>
        <v>0</v>
      </c>
      <c r="AA8" s="62">
        <f>'Urban-residential-other-MSTIC'!AA2</f>
        <v>0</v>
      </c>
      <c r="AB8" s="62">
        <f>'Urban-residential-other-MSTIC'!AB2</f>
        <v>0</v>
      </c>
      <c r="AC8" s="62">
        <f>'Urban-residential-other-MSTIC'!AC2</f>
        <v>0</v>
      </c>
      <c r="AD8" s="62">
        <f>'Urban-residential-other-MSTIC'!AD2</f>
        <v>0</v>
      </c>
      <c r="AE8" s="62">
        <f>'Urban-residential-other-MSTIC'!AE2</f>
        <v>0</v>
      </c>
      <c r="AF8" s="62">
        <f>'Urban-residential-other-MSTIC'!AF2</f>
        <v>0</v>
      </c>
    </row>
    <row r="9" spans="1:32" x14ac:dyDescent="0.25">
      <c r="A9" s="1" t="s">
        <v>160</v>
      </c>
      <c r="B9" s="62">
        <f t="shared" ref="B9:AF9" si="0">SUM(B4:B8)</f>
        <v>625000000000000</v>
      </c>
      <c r="C9" s="62">
        <f t="shared" si="0"/>
        <v>649000000000000</v>
      </c>
      <c r="D9" s="62">
        <f t="shared" si="0"/>
        <v>657000000000000</v>
      </c>
      <c r="E9" s="62">
        <f t="shared" si="0"/>
        <v>649000000000000</v>
      </c>
      <c r="F9" s="62">
        <f t="shared" si="0"/>
        <v>653000000000000</v>
      </c>
      <c r="G9" s="62">
        <f t="shared" si="0"/>
        <v>657000000000000</v>
      </c>
      <c r="H9" s="62">
        <f t="shared" si="0"/>
        <v>661000000000000</v>
      </c>
      <c r="I9" s="62">
        <f t="shared" si="0"/>
        <v>665000000000000</v>
      </c>
      <c r="J9" s="62">
        <f t="shared" si="0"/>
        <v>670000000000000</v>
      </c>
      <c r="K9" s="62">
        <f t="shared" si="0"/>
        <v>677000000000000</v>
      </c>
      <c r="L9" s="62">
        <f t="shared" si="0"/>
        <v>687000000000000</v>
      </c>
      <c r="M9" s="62">
        <f t="shared" si="0"/>
        <v>698000000000000</v>
      </c>
      <c r="N9" s="62">
        <f t="shared" si="0"/>
        <v>709000000000000</v>
      </c>
      <c r="O9" s="62">
        <f t="shared" si="0"/>
        <v>719000000000000</v>
      </c>
      <c r="P9" s="62">
        <f t="shared" si="0"/>
        <v>729000000000000.12</v>
      </c>
      <c r="Q9" s="62">
        <f t="shared" si="0"/>
        <v>739000000000000</v>
      </c>
      <c r="R9" s="62">
        <f t="shared" si="0"/>
        <v>745000000000000</v>
      </c>
      <c r="S9" s="62">
        <f t="shared" si="0"/>
        <v>750000000000000</v>
      </c>
      <c r="T9" s="62">
        <f t="shared" si="0"/>
        <v>755000000000000.12</v>
      </c>
      <c r="U9" s="62">
        <f t="shared" si="0"/>
        <v>760000000000000</v>
      </c>
      <c r="V9" s="62">
        <f t="shared" si="0"/>
        <v>764999999999999.87</v>
      </c>
      <c r="W9" s="62">
        <f t="shared" si="0"/>
        <v>772000000000000</v>
      </c>
      <c r="X9" s="62">
        <f t="shared" si="0"/>
        <v>780000000000000</v>
      </c>
      <c r="Y9" s="62">
        <f t="shared" si="0"/>
        <v>787000000000000</v>
      </c>
      <c r="Z9" s="62">
        <f t="shared" si="0"/>
        <v>794000000000000</v>
      </c>
      <c r="AA9" s="62">
        <f t="shared" si="0"/>
        <v>801000000000000</v>
      </c>
      <c r="AB9" s="62">
        <f t="shared" si="0"/>
        <v>811000000000000</v>
      </c>
      <c r="AC9" s="62">
        <f t="shared" si="0"/>
        <v>821000000000000</v>
      </c>
      <c r="AD9" s="62">
        <f t="shared" si="0"/>
        <v>831000000000000.12</v>
      </c>
      <c r="AE9" s="62">
        <f t="shared" si="0"/>
        <v>842000000000000</v>
      </c>
      <c r="AF9" s="62">
        <f t="shared" si="0"/>
        <v>851999999999999.87</v>
      </c>
    </row>
    <row r="11" spans="1:32" x14ac:dyDescent="0.25">
      <c r="A11" s="91" t="s">
        <v>202</v>
      </c>
    </row>
    <row r="12" spans="1:32" x14ac:dyDescent="0.25">
      <c r="A12" s="1" t="s">
        <v>0</v>
      </c>
      <c r="B12" s="1">
        <v>2020</v>
      </c>
      <c r="C12" s="1">
        <v>2021</v>
      </c>
      <c r="D12" s="1">
        <v>2022</v>
      </c>
      <c r="E12" s="1">
        <v>2023</v>
      </c>
      <c r="F12" s="1">
        <v>2024</v>
      </c>
      <c r="G12" s="1">
        <v>2025</v>
      </c>
      <c r="H12" s="1">
        <v>2026</v>
      </c>
      <c r="I12" s="1">
        <v>2027</v>
      </c>
      <c r="J12" s="1">
        <v>2028</v>
      </c>
      <c r="K12" s="1">
        <v>2029</v>
      </c>
      <c r="L12" s="1">
        <v>2030</v>
      </c>
      <c r="M12" s="1">
        <v>2031</v>
      </c>
      <c r="N12" s="1">
        <v>2032</v>
      </c>
      <c r="O12" s="1">
        <v>2033</v>
      </c>
      <c r="P12" s="1">
        <v>2034</v>
      </c>
      <c r="Q12" s="1">
        <v>2035</v>
      </c>
      <c r="R12" s="1">
        <v>2036</v>
      </c>
      <c r="S12" s="1">
        <v>2037</v>
      </c>
      <c r="T12" s="1">
        <v>2038</v>
      </c>
      <c r="U12" s="1">
        <v>2039</v>
      </c>
      <c r="V12" s="1">
        <v>2040</v>
      </c>
      <c r="W12" s="1">
        <v>2041</v>
      </c>
      <c r="X12" s="1">
        <v>2042</v>
      </c>
      <c r="Y12" s="1">
        <v>2043</v>
      </c>
      <c r="Z12" s="1">
        <v>2044</v>
      </c>
      <c r="AA12" s="1">
        <v>2045</v>
      </c>
      <c r="AB12" s="1">
        <v>2046</v>
      </c>
      <c r="AC12" s="1">
        <v>2047</v>
      </c>
      <c r="AD12" s="1">
        <v>2048</v>
      </c>
      <c r="AE12" s="1">
        <v>2049</v>
      </c>
      <c r="AF12" s="1">
        <v>2050</v>
      </c>
    </row>
    <row r="13" spans="1:32" x14ac:dyDescent="0.25">
      <c r="A13" s="1" t="s">
        <v>151</v>
      </c>
      <c r="B13" s="66">
        <f t="shared" ref="B13:AF13" si="1">B4/B$9</f>
        <v>0</v>
      </c>
      <c r="C13" s="66">
        <f t="shared" si="1"/>
        <v>0</v>
      </c>
      <c r="D13" s="66">
        <f t="shared" si="1"/>
        <v>0</v>
      </c>
      <c r="E13" s="66">
        <f t="shared" si="1"/>
        <v>0</v>
      </c>
      <c r="F13" s="66">
        <f t="shared" si="1"/>
        <v>0</v>
      </c>
      <c r="G13" s="66">
        <f t="shared" si="1"/>
        <v>0</v>
      </c>
      <c r="H13" s="66">
        <f t="shared" si="1"/>
        <v>0</v>
      </c>
      <c r="I13" s="66">
        <f t="shared" si="1"/>
        <v>0</v>
      </c>
      <c r="J13" s="66">
        <f t="shared" si="1"/>
        <v>0</v>
      </c>
      <c r="K13" s="66">
        <f t="shared" si="1"/>
        <v>0</v>
      </c>
      <c r="L13" s="66">
        <f t="shared" si="1"/>
        <v>0</v>
      </c>
      <c r="M13" s="66">
        <f t="shared" si="1"/>
        <v>0</v>
      </c>
      <c r="N13" s="66">
        <f t="shared" si="1"/>
        <v>0</v>
      </c>
      <c r="O13" s="66">
        <f t="shared" si="1"/>
        <v>0</v>
      </c>
      <c r="P13" s="66">
        <f t="shared" si="1"/>
        <v>0</v>
      </c>
      <c r="Q13" s="66">
        <f t="shared" si="1"/>
        <v>0</v>
      </c>
      <c r="R13" s="66">
        <f t="shared" si="1"/>
        <v>0</v>
      </c>
      <c r="S13" s="66">
        <f t="shared" si="1"/>
        <v>0</v>
      </c>
      <c r="T13" s="66">
        <f t="shared" si="1"/>
        <v>0</v>
      </c>
      <c r="U13" s="66">
        <f t="shared" si="1"/>
        <v>0</v>
      </c>
      <c r="V13" s="66">
        <f t="shared" si="1"/>
        <v>0</v>
      </c>
      <c r="W13" s="66">
        <f t="shared" si="1"/>
        <v>0</v>
      </c>
      <c r="X13" s="66">
        <f t="shared" si="1"/>
        <v>0</v>
      </c>
      <c r="Y13" s="66">
        <f t="shared" si="1"/>
        <v>0</v>
      </c>
      <c r="Z13" s="66">
        <f t="shared" si="1"/>
        <v>0</v>
      </c>
      <c r="AA13" s="66">
        <f t="shared" si="1"/>
        <v>0</v>
      </c>
      <c r="AB13" s="66">
        <f t="shared" si="1"/>
        <v>0</v>
      </c>
      <c r="AC13" s="66">
        <f t="shared" si="1"/>
        <v>0</v>
      </c>
      <c r="AD13" s="66">
        <f t="shared" si="1"/>
        <v>0</v>
      </c>
      <c r="AE13" s="66">
        <f t="shared" si="1"/>
        <v>0</v>
      </c>
      <c r="AF13" s="66">
        <f t="shared" si="1"/>
        <v>0</v>
      </c>
    </row>
    <row r="14" spans="1:32" x14ac:dyDescent="0.25">
      <c r="A14" s="1" t="s">
        <v>74</v>
      </c>
      <c r="B14" s="66">
        <f t="shared" ref="B14:AF14" si="2">B5/B$9</f>
        <v>0.32125528666110181</v>
      </c>
      <c r="C14" s="66">
        <f t="shared" si="2"/>
        <v>0.32009703258235783</v>
      </c>
      <c r="D14" s="66">
        <f t="shared" si="2"/>
        <v>0.32322976819781019</v>
      </c>
      <c r="E14" s="66">
        <f t="shared" si="2"/>
        <v>0.32310130304256068</v>
      </c>
      <c r="F14" s="66">
        <f t="shared" si="2"/>
        <v>0.32453229545058587</v>
      </c>
      <c r="G14" s="66">
        <f t="shared" si="2"/>
        <v>0.32514430813661271</v>
      </c>
      <c r="H14" s="66">
        <f t="shared" si="2"/>
        <v>0.32555445170109093</v>
      </c>
      <c r="I14" s="66">
        <f t="shared" si="2"/>
        <v>0.32575159543425247</v>
      </c>
      <c r="J14" s="66">
        <f t="shared" si="2"/>
        <v>0.32573560279638819</v>
      </c>
      <c r="K14" s="66">
        <f t="shared" si="2"/>
        <v>0.32549990754440106</v>
      </c>
      <c r="L14" s="66">
        <f t="shared" si="2"/>
        <v>0.32868748770833095</v>
      </c>
      <c r="M14" s="66">
        <f t="shared" si="2"/>
        <v>0.33044614814982681</v>
      </c>
      <c r="N14" s="66">
        <f t="shared" si="2"/>
        <v>0.33207707324083519</v>
      </c>
      <c r="O14" s="66">
        <f t="shared" si="2"/>
        <v>0.33345735185904818</v>
      </c>
      <c r="P14" s="66">
        <f t="shared" si="2"/>
        <v>0.33477365635542189</v>
      </c>
      <c r="Q14" s="66">
        <f t="shared" si="2"/>
        <v>0.33602743134256746</v>
      </c>
      <c r="R14" s="66">
        <f t="shared" si="2"/>
        <v>0.33721998232916822</v>
      </c>
      <c r="S14" s="66">
        <f t="shared" si="2"/>
        <v>0.33835992008176119</v>
      </c>
      <c r="T14" s="66">
        <f t="shared" si="2"/>
        <v>0.33944085711652111</v>
      </c>
      <c r="U14" s="66">
        <f t="shared" si="2"/>
        <v>0.34046382703285716</v>
      </c>
      <c r="V14" s="66">
        <f t="shared" si="2"/>
        <v>0.34142968032006227</v>
      </c>
      <c r="W14" s="66">
        <f t="shared" si="2"/>
        <v>0.34233907879752695</v>
      </c>
      <c r="X14" s="66">
        <f t="shared" si="2"/>
        <v>0.34322263612886539</v>
      </c>
      <c r="Y14" s="66">
        <f t="shared" si="2"/>
        <v>0.3439192993946002</v>
      </c>
      <c r="Z14" s="66">
        <f t="shared" si="2"/>
        <v>0.34456153262072675</v>
      </c>
      <c r="AA14" s="66">
        <f t="shared" si="2"/>
        <v>0.34514998360085503</v>
      </c>
      <c r="AB14" s="66">
        <f t="shared" si="2"/>
        <v>0.34568526291150958</v>
      </c>
      <c r="AC14" s="66">
        <f t="shared" si="2"/>
        <v>0.34616816773300807</v>
      </c>
      <c r="AD14" s="66">
        <f t="shared" si="2"/>
        <v>0.34659886468057233</v>
      </c>
      <c r="AE14" s="66">
        <f t="shared" si="2"/>
        <v>0.3469777598403741</v>
      </c>
      <c r="AF14" s="66">
        <f t="shared" si="2"/>
        <v>0.34730513795302798</v>
      </c>
    </row>
    <row r="15" spans="1:32" x14ac:dyDescent="0.25">
      <c r="A15" s="1" t="s">
        <v>76</v>
      </c>
      <c r="B15" s="66">
        <f t="shared" ref="B15:AF15" si="3">B6/B$9</f>
        <v>8.111719948775041E-2</v>
      </c>
      <c r="C15" s="66">
        <f t="shared" si="3"/>
        <v>8.0058844989859629E-2</v>
      </c>
      <c r="D15" s="66">
        <f t="shared" si="3"/>
        <v>8.0256735305684071E-2</v>
      </c>
      <c r="E15" s="66">
        <f t="shared" si="3"/>
        <v>7.9830250015981805E-2</v>
      </c>
      <c r="F15" s="66">
        <f t="shared" si="3"/>
        <v>7.9963363950808802E-2</v>
      </c>
      <c r="G15" s="66">
        <f t="shared" si="3"/>
        <v>7.9960568124879977E-2</v>
      </c>
      <c r="H15" s="66">
        <f t="shared" si="3"/>
        <v>7.9924455216518392E-2</v>
      </c>
      <c r="I15" s="66">
        <f t="shared" si="3"/>
        <v>7.9852106638989173E-2</v>
      </c>
      <c r="J15" s="66">
        <f t="shared" si="3"/>
        <v>7.9743356674885163E-2</v>
      </c>
      <c r="K15" s="66">
        <f t="shared" si="3"/>
        <v>7.9596564014275784E-2</v>
      </c>
      <c r="L15" s="66">
        <f t="shared" si="3"/>
        <v>8.0301568798520795E-2</v>
      </c>
      <c r="M15" s="66">
        <f t="shared" si="3"/>
        <v>8.0671615443538541E-2</v>
      </c>
      <c r="N15" s="66">
        <f t="shared" si="3"/>
        <v>8.1011380248131509E-2</v>
      </c>
      <c r="O15" s="66">
        <f t="shared" si="3"/>
        <v>8.1294614912650873E-2</v>
      </c>
      <c r="P15" s="66">
        <f t="shared" si="3"/>
        <v>8.1578731594021264E-2</v>
      </c>
      <c r="Q15" s="66">
        <f t="shared" si="3"/>
        <v>8.1863991351503809E-2</v>
      </c>
      <c r="R15" s="66">
        <f t="shared" si="3"/>
        <v>8.2150636679303071E-2</v>
      </c>
      <c r="S15" s="66">
        <f t="shared" si="3"/>
        <v>8.2440705425922856E-2</v>
      </c>
      <c r="T15" s="66">
        <f t="shared" si="3"/>
        <v>8.2732597907225452E-2</v>
      </c>
      <c r="U15" s="66">
        <f t="shared" si="3"/>
        <v>8.302653793365003E-2</v>
      </c>
      <c r="V15" s="66">
        <f t="shared" si="3"/>
        <v>8.3322720282328275E-2</v>
      </c>
      <c r="W15" s="66">
        <f t="shared" si="3"/>
        <v>8.3621309295253729E-2</v>
      </c>
      <c r="X15" s="66">
        <f t="shared" si="3"/>
        <v>8.3885557524641288E-2</v>
      </c>
      <c r="Y15" s="66">
        <f t="shared" si="3"/>
        <v>8.4122863776364187E-2</v>
      </c>
      <c r="Z15" s="66">
        <f t="shared" si="3"/>
        <v>8.4365394028377214E-2</v>
      </c>
      <c r="AA15" s="66">
        <f t="shared" si="3"/>
        <v>8.4613132703388758E-2</v>
      </c>
      <c r="AB15" s="66">
        <f t="shared" si="3"/>
        <v>8.4866071189261899E-2</v>
      </c>
      <c r="AC15" s="66">
        <f t="shared" si="3"/>
        <v>8.5124262475748017E-2</v>
      </c>
      <c r="AD15" s="66">
        <f t="shared" si="3"/>
        <v>8.5387619967643144E-2</v>
      </c>
      <c r="AE15" s="66">
        <f t="shared" si="3"/>
        <v>8.5656130524731394E-2</v>
      </c>
      <c r="AF15" s="66">
        <f t="shared" si="3"/>
        <v>8.5929765437266992E-2</v>
      </c>
    </row>
    <row r="16" spans="1:32" x14ac:dyDescent="0.25">
      <c r="A16" s="1" t="s">
        <v>152</v>
      </c>
      <c r="B16" s="66">
        <f t="shared" ref="B16:AF16" si="4">B7/B$9</f>
        <v>0.59762751385114776</v>
      </c>
      <c r="C16" s="66">
        <f t="shared" si="4"/>
        <v>0.59984412242778262</v>
      </c>
      <c r="D16" s="66">
        <f t="shared" si="4"/>
        <v>0.59651349649650576</v>
      </c>
      <c r="E16" s="66">
        <f t="shared" si="4"/>
        <v>0.59706844694145744</v>
      </c>
      <c r="F16" s="66">
        <f t="shared" si="4"/>
        <v>0.59550434059860535</v>
      </c>
      <c r="G16" s="66">
        <f t="shared" si="4"/>
        <v>0.59489512373850728</v>
      </c>
      <c r="H16" s="66">
        <f t="shared" si="4"/>
        <v>0.59452109308239065</v>
      </c>
      <c r="I16" s="66">
        <f t="shared" si="4"/>
        <v>0.5943962979267583</v>
      </c>
      <c r="J16" s="66">
        <f t="shared" si="4"/>
        <v>0.59452104052872667</v>
      </c>
      <c r="K16" s="66">
        <f t="shared" si="4"/>
        <v>0.5949035284413231</v>
      </c>
      <c r="L16" s="66">
        <f t="shared" si="4"/>
        <v>0.5910109434931482</v>
      </c>
      <c r="M16" s="66">
        <f t="shared" si="4"/>
        <v>0.58888223640663462</v>
      </c>
      <c r="N16" s="66">
        <f t="shared" si="4"/>
        <v>0.58691154651103339</v>
      </c>
      <c r="O16" s="66">
        <f t="shared" si="4"/>
        <v>0.58524803322830099</v>
      </c>
      <c r="P16" s="66">
        <f t="shared" si="4"/>
        <v>0.58364761205055682</v>
      </c>
      <c r="Q16" s="66">
        <f t="shared" si="4"/>
        <v>0.58210857730592869</v>
      </c>
      <c r="R16" s="66">
        <f t="shared" si="4"/>
        <v>0.58062938099152872</v>
      </c>
      <c r="S16" s="66">
        <f t="shared" si="4"/>
        <v>0.57919937449231595</v>
      </c>
      <c r="T16" s="66">
        <f t="shared" si="4"/>
        <v>0.57782654497625341</v>
      </c>
      <c r="U16" s="66">
        <f t="shared" si="4"/>
        <v>0.57650963503349284</v>
      </c>
      <c r="V16" s="66">
        <f t="shared" si="4"/>
        <v>0.5752475993976095</v>
      </c>
      <c r="W16" s="66">
        <f t="shared" si="4"/>
        <v>0.5740396119072193</v>
      </c>
      <c r="X16" s="66">
        <f t="shared" si="4"/>
        <v>0.57289180634649339</v>
      </c>
      <c r="Y16" s="66">
        <f t="shared" si="4"/>
        <v>0.57195783682903556</v>
      </c>
      <c r="Z16" s="66">
        <f t="shared" si="4"/>
        <v>0.57107307335089597</v>
      </c>
      <c r="AA16" s="66">
        <f t="shared" si="4"/>
        <v>0.57023688369575631</v>
      </c>
      <c r="AB16" s="66">
        <f t="shared" si="4"/>
        <v>0.5694486658992286</v>
      </c>
      <c r="AC16" s="66">
        <f t="shared" si="4"/>
        <v>0.56870756979124393</v>
      </c>
      <c r="AD16" s="66">
        <f t="shared" si="4"/>
        <v>0.56801351535178446</v>
      </c>
      <c r="AE16" s="66">
        <f t="shared" si="4"/>
        <v>0.56736610963489442</v>
      </c>
      <c r="AF16" s="66">
        <f t="shared" si="4"/>
        <v>0.56676509660970509</v>
      </c>
    </row>
    <row r="17" spans="1:32" x14ac:dyDescent="0.25">
      <c r="A17" s="1" t="s">
        <v>153</v>
      </c>
      <c r="B17" s="66">
        <f t="shared" ref="B17:AF17" si="5">B8/B$9</f>
        <v>0</v>
      </c>
      <c r="C17" s="66">
        <f t="shared" si="5"/>
        <v>0</v>
      </c>
      <c r="D17" s="66">
        <f t="shared" si="5"/>
        <v>0</v>
      </c>
      <c r="E17" s="66">
        <f t="shared" si="5"/>
        <v>0</v>
      </c>
      <c r="F17" s="66">
        <f t="shared" si="5"/>
        <v>0</v>
      </c>
      <c r="G17" s="66">
        <f t="shared" si="5"/>
        <v>0</v>
      </c>
      <c r="H17" s="66">
        <f t="shared" si="5"/>
        <v>0</v>
      </c>
      <c r="I17" s="66">
        <f t="shared" si="5"/>
        <v>0</v>
      </c>
      <c r="J17" s="66">
        <f t="shared" si="5"/>
        <v>0</v>
      </c>
      <c r="K17" s="66">
        <f t="shared" si="5"/>
        <v>0</v>
      </c>
      <c r="L17" s="66">
        <f t="shared" si="5"/>
        <v>0</v>
      </c>
      <c r="M17" s="66">
        <f t="shared" si="5"/>
        <v>0</v>
      </c>
      <c r="N17" s="66">
        <f t="shared" si="5"/>
        <v>0</v>
      </c>
      <c r="O17" s="66">
        <f t="shared" si="5"/>
        <v>0</v>
      </c>
      <c r="P17" s="66">
        <f t="shared" si="5"/>
        <v>0</v>
      </c>
      <c r="Q17" s="66">
        <f t="shared" si="5"/>
        <v>0</v>
      </c>
      <c r="R17" s="66">
        <f t="shared" si="5"/>
        <v>0</v>
      </c>
      <c r="S17" s="66">
        <f t="shared" si="5"/>
        <v>0</v>
      </c>
      <c r="T17" s="66">
        <f t="shared" si="5"/>
        <v>0</v>
      </c>
      <c r="U17" s="66">
        <f t="shared" si="5"/>
        <v>0</v>
      </c>
      <c r="V17" s="66">
        <f t="shared" si="5"/>
        <v>0</v>
      </c>
      <c r="W17" s="66">
        <f t="shared" si="5"/>
        <v>0</v>
      </c>
      <c r="X17" s="66">
        <f t="shared" si="5"/>
        <v>0</v>
      </c>
      <c r="Y17" s="66">
        <f t="shared" si="5"/>
        <v>0</v>
      </c>
      <c r="Z17" s="66">
        <f t="shared" si="5"/>
        <v>0</v>
      </c>
      <c r="AA17" s="66">
        <f t="shared" si="5"/>
        <v>0</v>
      </c>
      <c r="AB17" s="66">
        <f t="shared" si="5"/>
        <v>0</v>
      </c>
      <c r="AC17" s="66">
        <f t="shared" si="5"/>
        <v>0</v>
      </c>
      <c r="AD17" s="66">
        <f t="shared" si="5"/>
        <v>0</v>
      </c>
      <c r="AE17" s="66">
        <f t="shared" si="5"/>
        <v>0</v>
      </c>
      <c r="AF17" s="66">
        <f t="shared" si="5"/>
        <v>0</v>
      </c>
    </row>
    <row r="20" spans="1:32" x14ac:dyDescent="0.25">
      <c r="A20" s="91" t="s">
        <v>203</v>
      </c>
    </row>
    <row r="21" spans="1:32" x14ac:dyDescent="0.25">
      <c r="A21" s="1" t="s">
        <v>0</v>
      </c>
      <c r="B21" s="1">
        <v>2020</v>
      </c>
      <c r="C21" s="1">
        <v>2021</v>
      </c>
      <c r="D21" s="1">
        <v>2022</v>
      </c>
      <c r="E21" s="1">
        <v>2023</v>
      </c>
      <c r="F21" s="1">
        <v>2024</v>
      </c>
      <c r="G21" s="1">
        <v>2025</v>
      </c>
      <c r="H21" s="1">
        <v>2026</v>
      </c>
      <c r="I21" s="1">
        <v>2027</v>
      </c>
      <c r="J21" s="1">
        <v>2028</v>
      </c>
      <c r="K21" s="1">
        <v>2029</v>
      </c>
      <c r="L21" s="1">
        <v>2030</v>
      </c>
      <c r="M21" s="1">
        <v>2031</v>
      </c>
      <c r="N21" s="1">
        <v>2032</v>
      </c>
      <c r="O21" s="1">
        <v>2033</v>
      </c>
      <c r="P21" s="1">
        <v>2034</v>
      </c>
      <c r="Q21" s="1">
        <v>2035</v>
      </c>
      <c r="R21" s="1">
        <v>2036</v>
      </c>
      <c r="S21" s="1">
        <v>2037</v>
      </c>
      <c r="T21" s="1">
        <v>2038</v>
      </c>
      <c r="U21" s="1">
        <v>2039</v>
      </c>
      <c r="V21" s="1">
        <v>2040</v>
      </c>
      <c r="W21" s="1">
        <v>2041</v>
      </c>
      <c r="X21" s="1">
        <v>2042</v>
      </c>
      <c r="Y21" s="1">
        <v>2043</v>
      </c>
      <c r="Z21" s="1">
        <v>2044</v>
      </c>
      <c r="AA21" s="1">
        <v>2045</v>
      </c>
      <c r="AB21" s="1">
        <v>2046</v>
      </c>
      <c r="AC21" s="1">
        <v>2047</v>
      </c>
      <c r="AD21" s="1">
        <v>2048</v>
      </c>
      <c r="AE21" s="1">
        <v>2049</v>
      </c>
      <c r="AF21" s="1">
        <v>2050</v>
      </c>
    </row>
    <row r="22" spans="1:32" x14ac:dyDescent="0.25">
      <c r="A22" s="1" t="s">
        <v>151</v>
      </c>
      <c r="B22" s="62">
        <f>'Urban-residential-heating-MSTIC'!B4</f>
        <v>0</v>
      </c>
      <c r="C22" s="62">
        <f>'Urban-residential-heating-MSTIC'!C4</f>
        <v>0</v>
      </c>
      <c r="D22" s="62">
        <f>'Urban-residential-heating-MSTIC'!D4</f>
        <v>0</v>
      </c>
      <c r="E22" s="62">
        <f>'Urban-residential-heating-MSTIC'!E4</f>
        <v>0</v>
      </c>
      <c r="F22" s="62">
        <f>'Urban-residential-heating-MSTIC'!F4</f>
        <v>0</v>
      </c>
      <c r="G22" s="62">
        <f>'Urban-residential-heating-MSTIC'!G4</f>
        <v>0</v>
      </c>
      <c r="H22" s="62">
        <f>'Urban-residential-heating-MSTIC'!H4</f>
        <v>0</v>
      </c>
      <c r="I22" s="62">
        <f>'Urban-residential-heating-MSTIC'!I4</f>
        <v>0</v>
      </c>
      <c r="J22" s="62">
        <f>'Urban-residential-heating-MSTIC'!J4</f>
        <v>0</v>
      </c>
      <c r="K22" s="62">
        <f>'Urban-residential-heating-MSTIC'!K4</f>
        <v>0</v>
      </c>
      <c r="L22" s="62">
        <f>'Urban-residential-heating-MSTIC'!L4</f>
        <v>0</v>
      </c>
      <c r="M22" s="62">
        <f>'Urban-residential-heating-MSTIC'!M4</f>
        <v>0</v>
      </c>
      <c r="N22" s="62">
        <f>'Urban-residential-heating-MSTIC'!N4</f>
        <v>0</v>
      </c>
      <c r="O22" s="62">
        <f>'Urban-residential-heating-MSTIC'!O4</f>
        <v>0</v>
      </c>
      <c r="P22" s="62">
        <f>'Urban-residential-heating-MSTIC'!P4</f>
        <v>0</v>
      </c>
      <c r="Q22" s="62">
        <f>'Urban-residential-heating-MSTIC'!Q4</f>
        <v>0</v>
      </c>
      <c r="R22" s="62">
        <f>'Urban-residential-heating-MSTIC'!R4</f>
        <v>0</v>
      </c>
      <c r="S22" s="62">
        <f>'Urban-residential-heating-MSTIC'!S4</f>
        <v>0</v>
      </c>
      <c r="T22" s="62">
        <f>'Urban-residential-heating-MSTIC'!T4</f>
        <v>0</v>
      </c>
      <c r="U22" s="62">
        <f>'Urban-residential-heating-MSTIC'!U4</f>
        <v>0</v>
      </c>
      <c r="V22" s="62">
        <f>'Urban-residential-heating-MSTIC'!V4</f>
        <v>0</v>
      </c>
      <c r="W22" s="62">
        <f>'Urban-residential-heating-MSTIC'!W4</f>
        <v>0</v>
      </c>
      <c r="X22" s="62">
        <f>'Urban-residential-heating-MSTIC'!X4</f>
        <v>0</v>
      </c>
      <c r="Y22" s="62">
        <f>'Urban-residential-heating-MSTIC'!Y4</f>
        <v>0</v>
      </c>
      <c r="Z22" s="62">
        <f>'Urban-residential-heating-MSTIC'!Z4</f>
        <v>0</v>
      </c>
      <c r="AA22" s="62">
        <f>'Urban-residential-heating-MSTIC'!AA4</f>
        <v>0</v>
      </c>
      <c r="AB22" s="62">
        <f>'Urban-residential-heating-MSTIC'!AB4</f>
        <v>0</v>
      </c>
      <c r="AC22" s="62">
        <f>'Urban-residential-heating-MSTIC'!AC4</f>
        <v>0</v>
      </c>
      <c r="AD22" s="62">
        <f>'Urban-residential-heating-MSTIC'!AD4</f>
        <v>0</v>
      </c>
      <c r="AE22" s="62">
        <f>'Urban-residential-heating-MSTIC'!AE4</f>
        <v>0</v>
      </c>
      <c r="AF22" s="62">
        <f>'Urban-residential-heating-MSTIC'!AF4</f>
        <v>0</v>
      </c>
    </row>
    <row r="23" spans="1:32" x14ac:dyDescent="0.25">
      <c r="A23" s="1" t="s">
        <v>74</v>
      </c>
      <c r="B23" s="62">
        <f>'Urban-residential-cooling-MSTIC'!B4</f>
        <v>0</v>
      </c>
      <c r="C23" s="62">
        <f>'Urban-residential-cooling-MSTIC'!C4</f>
        <v>0</v>
      </c>
      <c r="D23" s="62">
        <f>'Urban-residential-cooling-MSTIC'!D4</f>
        <v>0</v>
      </c>
      <c r="E23" s="62">
        <f>'Urban-residential-cooling-MSTIC'!E4</f>
        <v>0</v>
      </c>
      <c r="F23" s="62">
        <f>'Urban-residential-cooling-MSTIC'!F4</f>
        <v>0</v>
      </c>
      <c r="G23" s="62">
        <f>'Urban-residential-cooling-MSTIC'!G4</f>
        <v>0</v>
      </c>
      <c r="H23" s="62">
        <f>'Urban-residential-cooling-MSTIC'!H4</f>
        <v>0</v>
      </c>
      <c r="I23" s="62">
        <f>'Urban-residential-cooling-MSTIC'!I4</f>
        <v>0</v>
      </c>
      <c r="J23" s="62">
        <f>'Urban-residential-cooling-MSTIC'!J4</f>
        <v>0</v>
      </c>
      <c r="K23" s="62">
        <f>'Urban-residential-cooling-MSTIC'!K4</f>
        <v>0</v>
      </c>
      <c r="L23" s="62">
        <f>'Urban-residential-cooling-MSTIC'!L4</f>
        <v>0</v>
      </c>
      <c r="M23" s="62">
        <f>'Urban-residential-cooling-MSTIC'!M4</f>
        <v>0</v>
      </c>
      <c r="N23" s="62">
        <f>'Urban-residential-cooling-MSTIC'!N4</f>
        <v>0</v>
      </c>
      <c r="O23" s="62">
        <f>'Urban-residential-cooling-MSTIC'!O4</f>
        <v>0</v>
      </c>
      <c r="P23" s="62">
        <f>'Urban-residential-cooling-MSTIC'!P4</f>
        <v>0</v>
      </c>
      <c r="Q23" s="62">
        <f>'Urban-residential-cooling-MSTIC'!Q4</f>
        <v>0</v>
      </c>
      <c r="R23" s="62">
        <f>'Urban-residential-cooling-MSTIC'!R4</f>
        <v>0</v>
      </c>
      <c r="S23" s="62">
        <f>'Urban-residential-cooling-MSTIC'!S4</f>
        <v>0</v>
      </c>
      <c r="T23" s="62">
        <f>'Urban-residential-cooling-MSTIC'!T4</f>
        <v>0</v>
      </c>
      <c r="U23" s="62">
        <f>'Urban-residential-cooling-MSTIC'!U4</f>
        <v>0</v>
      </c>
      <c r="V23" s="62">
        <f>'Urban-residential-cooling-MSTIC'!V4</f>
        <v>0</v>
      </c>
      <c r="W23" s="62">
        <f>'Urban-residential-cooling-MSTIC'!W4</f>
        <v>0</v>
      </c>
      <c r="X23" s="62">
        <f>'Urban-residential-cooling-MSTIC'!X4</f>
        <v>0</v>
      </c>
      <c r="Y23" s="62">
        <f>'Urban-residential-cooling-MSTIC'!Y4</f>
        <v>0</v>
      </c>
      <c r="Z23" s="62">
        <f>'Urban-residential-cooling-MSTIC'!Z4</f>
        <v>0</v>
      </c>
      <c r="AA23" s="62">
        <f>'Urban-residential-cooling-MSTIC'!AA4</f>
        <v>0</v>
      </c>
      <c r="AB23" s="62">
        <f>'Urban-residential-cooling-MSTIC'!AB4</f>
        <v>0</v>
      </c>
      <c r="AC23" s="62">
        <f>'Urban-residential-cooling-MSTIC'!AC4</f>
        <v>0</v>
      </c>
      <c r="AD23" s="62">
        <f>'Urban-residential-cooling-MSTIC'!AD4</f>
        <v>0</v>
      </c>
      <c r="AE23" s="62">
        <f>'Urban-residential-cooling-MSTIC'!AE4</f>
        <v>0</v>
      </c>
      <c r="AF23" s="62">
        <f>'Urban-residential-cooling-MSTIC'!AF4</f>
        <v>0</v>
      </c>
    </row>
    <row r="24" spans="1:32" x14ac:dyDescent="0.25">
      <c r="A24" s="1" t="s">
        <v>76</v>
      </c>
      <c r="B24" s="62">
        <f>'Urban-residential-lighting-MSTI'!B4</f>
        <v>0</v>
      </c>
      <c r="C24" s="62">
        <f>'Urban-residential-lighting-MSTI'!C4</f>
        <v>0</v>
      </c>
      <c r="D24" s="62">
        <f>'Urban-residential-lighting-MSTI'!D4</f>
        <v>0</v>
      </c>
      <c r="E24" s="62">
        <f>'Urban-residential-lighting-MSTI'!E4</f>
        <v>0</v>
      </c>
      <c r="F24" s="62">
        <f>'Urban-residential-lighting-MSTI'!F4</f>
        <v>0</v>
      </c>
      <c r="G24" s="62">
        <f>'Urban-residential-lighting-MSTI'!G4</f>
        <v>0</v>
      </c>
      <c r="H24" s="62">
        <f>'Urban-residential-lighting-MSTI'!H4</f>
        <v>0</v>
      </c>
      <c r="I24" s="62">
        <f>'Urban-residential-lighting-MSTI'!I4</f>
        <v>0</v>
      </c>
      <c r="J24" s="62">
        <f>'Urban-residential-lighting-MSTI'!J4</f>
        <v>0</v>
      </c>
      <c r="K24" s="62">
        <f>'Urban-residential-lighting-MSTI'!K4</f>
        <v>0</v>
      </c>
      <c r="L24" s="62">
        <f>'Urban-residential-lighting-MSTI'!L4</f>
        <v>0</v>
      </c>
      <c r="M24" s="62">
        <f>'Urban-residential-lighting-MSTI'!M4</f>
        <v>0</v>
      </c>
      <c r="N24" s="62">
        <f>'Urban-residential-lighting-MSTI'!N4</f>
        <v>0</v>
      </c>
      <c r="O24" s="62">
        <f>'Urban-residential-lighting-MSTI'!O4</f>
        <v>0</v>
      </c>
      <c r="P24" s="62">
        <f>'Urban-residential-lighting-MSTI'!P4</f>
        <v>0</v>
      </c>
      <c r="Q24" s="62">
        <f>'Urban-residential-lighting-MSTI'!Q4</f>
        <v>0</v>
      </c>
      <c r="R24" s="62">
        <f>'Urban-residential-lighting-MSTI'!R4</f>
        <v>0</v>
      </c>
      <c r="S24" s="62">
        <f>'Urban-residential-lighting-MSTI'!S4</f>
        <v>0</v>
      </c>
      <c r="T24" s="62">
        <f>'Urban-residential-lighting-MSTI'!T4</f>
        <v>0</v>
      </c>
      <c r="U24" s="62">
        <f>'Urban-residential-lighting-MSTI'!U4</f>
        <v>0</v>
      </c>
      <c r="V24" s="62">
        <f>'Urban-residential-lighting-MSTI'!V4</f>
        <v>0</v>
      </c>
      <c r="W24" s="62">
        <f>'Urban-residential-lighting-MSTI'!W4</f>
        <v>0</v>
      </c>
      <c r="X24" s="62">
        <f>'Urban-residential-lighting-MSTI'!X4</f>
        <v>0</v>
      </c>
      <c r="Y24" s="62">
        <f>'Urban-residential-lighting-MSTI'!Y4</f>
        <v>0</v>
      </c>
      <c r="Z24" s="62">
        <f>'Urban-residential-lighting-MSTI'!Z4</f>
        <v>0</v>
      </c>
      <c r="AA24" s="62">
        <f>'Urban-residential-lighting-MSTI'!AA4</f>
        <v>0</v>
      </c>
      <c r="AB24" s="62">
        <f>'Urban-residential-lighting-MSTI'!AB4</f>
        <v>0</v>
      </c>
      <c r="AC24" s="62">
        <f>'Urban-residential-lighting-MSTI'!AC4</f>
        <v>0</v>
      </c>
      <c r="AD24" s="62">
        <f>'Urban-residential-lighting-MSTI'!AD4</f>
        <v>0</v>
      </c>
      <c r="AE24" s="62">
        <f>'Urban-residential-lighting-MSTI'!AE4</f>
        <v>0</v>
      </c>
      <c r="AF24" s="62">
        <f>'Urban-residential-lighting-MSTI'!AF4</f>
        <v>0</v>
      </c>
    </row>
    <row r="25" spans="1:32" x14ac:dyDescent="0.25">
      <c r="A25" s="1" t="s">
        <v>152</v>
      </c>
      <c r="B25" s="62">
        <f>'Urban-residential-appl-MSTIC'!B4</f>
        <v>14562602292121.635</v>
      </c>
      <c r="C25" s="62">
        <f>'Urban-residential-appl-MSTIC'!C4</f>
        <v>14969110415404.873</v>
      </c>
      <c r="D25" s="62">
        <f>'Urban-residential-appl-MSTIC'!D4</f>
        <v>15273506693883.449</v>
      </c>
      <c r="E25" s="62">
        <f>'Urban-residential-appl-MSTIC'!E4</f>
        <v>15772162707850.949</v>
      </c>
      <c r="F25" s="62">
        <f>'Urban-residential-appl-MSTIC'!F4</f>
        <v>16046375751893.371</v>
      </c>
      <c r="G25" s="62">
        <f>'Urban-residential-appl-MSTIC'!G4</f>
        <v>16481034454030.928</v>
      </c>
      <c r="H25" s="62">
        <f>'Urban-residential-appl-MSTIC'!H4</f>
        <v>16918014005115.293</v>
      </c>
      <c r="I25" s="62">
        <f>'Urban-residential-appl-MSTIC'!I4</f>
        <v>17358078542271.572</v>
      </c>
      <c r="J25" s="62">
        <f>'Urban-residential-appl-MSTIC'!J4</f>
        <v>17801420744038.586</v>
      </c>
      <c r="K25" s="62">
        <f>'Urban-residential-appl-MSTIC'!K4</f>
        <v>18091745297831.187</v>
      </c>
      <c r="L25" s="62">
        <f>'Urban-residential-appl-MSTIC'!L4</f>
        <v>18489337485092.672</v>
      </c>
      <c r="M25" s="62">
        <f>'Urban-residential-appl-MSTIC'!M4</f>
        <v>18801903706937.375</v>
      </c>
      <c r="N25" s="62">
        <f>'Urban-residential-appl-MSTIC'!N4</f>
        <v>19118405590051.012</v>
      </c>
      <c r="O25" s="62">
        <f>'Urban-residential-appl-MSTIC'!O4</f>
        <v>19434124140307.613</v>
      </c>
      <c r="P25" s="62">
        <f>'Urban-residential-appl-MSTIC'!P4</f>
        <v>19749041866833.738</v>
      </c>
      <c r="Q25" s="62">
        <f>'Urban-residential-appl-MSTIC'!Q4</f>
        <v>19983527329415.82</v>
      </c>
      <c r="R25" s="62">
        <f>'Urban-residential-appl-MSTIC'!R4</f>
        <v>20297720035316.719</v>
      </c>
      <c r="S25" s="62">
        <f>'Urban-residential-appl-MSTIC'!S4</f>
        <v>20531492994329.215</v>
      </c>
      <c r="T25" s="62">
        <f>'Urban-residential-appl-MSTIC'!T4</f>
        <v>20764455659084.445</v>
      </c>
      <c r="U25" s="62">
        <f>'Urban-residential-appl-MSTIC'!U4</f>
        <v>20917071939114.066</v>
      </c>
      <c r="V25" s="62">
        <f>'Urban-residential-appl-MSTIC'!V4</f>
        <v>21148433707873.988</v>
      </c>
      <c r="W25" s="62">
        <f>'Urban-residential-appl-MSTIC'!W4</f>
        <v>21290117668747.902</v>
      </c>
      <c r="X25" s="62">
        <f>'Urban-residential-appl-MSTIC'!X4</f>
        <v>21434147446928.52</v>
      </c>
      <c r="Y25" s="62">
        <f>'Urban-residential-appl-MSTIC'!Y4</f>
        <v>21577347171717.305</v>
      </c>
      <c r="Z25" s="62">
        <f>'Urban-residential-appl-MSTIC'!Z4</f>
        <v>21640456137263.711</v>
      </c>
      <c r="AA25" s="62">
        <f>'Urban-residential-appl-MSTIC'!AA4</f>
        <v>21702874345449.656</v>
      </c>
      <c r="AB25" s="62">
        <f>'Urban-residential-appl-MSTIC'!AB4</f>
        <v>21764654293975.102</v>
      </c>
      <c r="AC25" s="62">
        <f>'Urban-residential-appl-MSTIC'!AC4</f>
        <v>21746694151311.371</v>
      </c>
      <c r="AD25" s="62">
        <f>'Urban-residential-appl-MSTIC'!AD4</f>
        <v>21728221948137.723</v>
      </c>
      <c r="AE25" s="62">
        <f>'Urban-residential-appl-MSTIC'!AE4</f>
        <v>21709259507537.305</v>
      </c>
      <c r="AF25" s="62">
        <f>'Urban-residential-appl-MSTIC'!AF4</f>
        <v>21610955887634.223</v>
      </c>
    </row>
    <row r="26" spans="1:32" x14ac:dyDescent="0.25">
      <c r="A26" s="1" t="s">
        <v>153</v>
      </c>
      <c r="B26" s="62">
        <f>'Urban-residential-other-MSTIC'!B4</f>
        <v>3070197707878.3672</v>
      </c>
      <c r="C26" s="62">
        <f>'Urban-residential-other-MSTIC'!C4</f>
        <v>3137689584595.1274</v>
      </c>
      <c r="D26" s="62">
        <f>'Urban-residential-other-MSTIC'!D4</f>
        <v>3117693306116.5498</v>
      </c>
      <c r="E26" s="62">
        <f>'Urban-residential-other-MSTIC'!E4</f>
        <v>3187837292149.0513</v>
      </c>
      <c r="F26" s="62">
        <f>'Urban-residential-other-MSTIC'!F4</f>
        <v>3198024248106.6294</v>
      </c>
      <c r="G26" s="62">
        <f>'Urban-residential-other-MSTIC'!G4</f>
        <v>3237365545969.0708</v>
      </c>
      <c r="H26" s="62">
        <f>'Urban-residential-other-MSTIC'!H4</f>
        <v>3274385994884.7075</v>
      </c>
      <c r="I26" s="62">
        <f>'Urban-residential-other-MSTIC'!I4</f>
        <v>3308321457728.4263</v>
      </c>
      <c r="J26" s="62">
        <f>'Urban-residential-other-MSTIC'!J4</f>
        <v>3338979255961.415</v>
      </c>
      <c r="K26" s="62">
        <f>'Urban-residential-other-MSTIC'!K4</f>
        <v>3427854702168.813</v>
      </c>
      <c r="L26" s="62">
        <f>'Urban-residential-other-MSTIC'!L4</f>
        <v>3504262514907.3271</v>
      </c>
      <c r="M26" s="62">
        <f>'Urban-residential-other-MSTIC'!M4</f>
        <v>3570896293062.6289</v>
      </c>
      <c r="N26" s="62">
        <f>'Urban-residential-other-MSTIC'!N4</f>
        <v>3633594409948.9854</v>
      </c>
      <c r="O26" s="62">
        <f>'Urban-residential-other-MSTIC'!O4</f>
        <v>3697075859692.3853</v>
      </c>
      <c r="P26" s="62">
        <f>'Urban-residential-other-MSTIC'!P4</f>
        <v>3761358133166.2632</v>
      </c>
      <c r="Q26" s="62">
        <f>'Urban-residential-other-MSTIC'!Q4</f>
        <v>3811272670584.1782</v>
      </c>
      <c r="R26" s="62">
        <f>'Urban-residential-other-MSTIC'!R4</f>
        <v>3876279964683.2822</v>
      </c>
      <c r="S26" s="62">
        <f>'Urban-residential-other-MSTIC'!S4</f>
        <v>3926907005670.7856</v>
      </c>
      <c r="T26" s="62">
        <f>'Urban-residential-other-MSTIC'!T4</f>
        <v>3978344340915.5532</v>
      </c>
      <c r="U26" s="62">
        <f>'Urban-residential-other-MSTIC'!U4</f>
        <v>4015328060885.9346</v>
      </c>
      <c r="V26" s="62">
        <f>'Urban-residential-other-MSTIC'!V4</f>
        <v>4068366292126.0117</v>
      </c>
      <c r="W26" s="62">
        <f>'Urban-residential-other-MSTIC'!W4</f>
        <v>4116282331252.0996</v>
      </c>
      <c r="X26" s="62">
        <f>'Urban-residential-other-MSTIC'!X4</f>
        <v>4161852553071.4805</v>
      </c>
      <c r="Y26" s="62">
        <f>'Urban-residential-other-MSTIC'!Y4</f>
        <v>4208252828282.6948</v>
      </c>
      <c r="Z26" s="62">
        <f>'Urban-residential-other-MSTIC'!Z4</f>
        <v>4239943862736.2856</v>
      </c>
      <c r="AA26" s="62">
        <f>'Urban-residential-other-MSTIC'!AA4</f>
        <v>4272325654550.3457</v>
      </c>
      <c r="AB26" s="62">
        <f>'Urban-residential-other-MSTIC'!AB4</f>
        <v>4305345706024.9004</v>
      </c>
      <c r="AC26" s="62">
        <f>'Urban-residential-other-MSTIC'!AC4</f>
        <v>4323305848688.6284</v>
      </c>
      <c r="AD26" s="62">
        <f>'Urban-residential-other-MSTIC'!AD4</f>
        <v>4341778051862.2749</v>
      </c>
      <c r="AE26" s="62">
        <f>'Urban-residential-other-MSTIC'!AE4</f>
        <v>4360740492462.6938</v>
      </c>
      <c r="AF26" s="62">
        <f>'Urban-residential-other-MSTIC'!AF4</f>
        <v>4364244112365.7744</v>
      </c>
    </row>
    <row r="27" spans="1:32" x14ac:dyDescent="0.25">
      <c r="A27" s="1" t="s">
        <v>160</v>
      </c>
      <c r="B27" s="62">
        <f t="shared" ref="B27:AF27" si="6">SUM(B22:B26)</f>
        <v>17632800000000</v>
      </c>
      <c r="C27" s="62">
        <f t="shared" si="6"/>
        <v>18106800000000</v>
      </c>
      <c r="D27" s="62">
        <f t="shared" si="6"/>
        <v>18391200000000</v>
      </c>
      <c r="E27" s="62">
        <f t="shared" si="6"/>
        <v>18960000000000</v>
      </c>
      <c r="F27" s="62">
        <f t="shared" si="6"/>
        <v>19244400000000</v>
      </c>
      <c r="G27" s="62">
        <f t="shared" si="6"/>
        <v>19718400000000</v>
      </c>
      <c r="H27" s="62">
        <f t="shared" si="6"/>
        <v>20192400000000</v>
      </c>
      <c r="I27" s="62">
        <f t="shared" si="6"/>
        <v>20666400000000</v>
      </c>
      <c r="J27" s="62">
        <f t="shared" si="6"/>
        <v>21140400000000</v>
      </c>
      <c r="K27" s="62">
        <f t="shared" si="6"/>
        <v>21519600000000</v>
      </c>
      <c r="L27" s="62">
        <f t="shared" si="6"/>
        <v>21993600000000</v>
      </c>
      <c r="M27" s="62">
        <f t="shared" si="6"/>
        <v>22372800000000.004</v>
      </c>
      <c r="N27" s="62">
        <f t="shared" si="6"/>
        <v>22751999999999.996</v>
      </c>
      <c r="O27" s="62">
        <f t="shared" si="6"/>
        <v>23131200000000</v>
      </c>
      <c r="P27" s="62">
        <f t="shared" si="6"/>
        <v>23510400000000</v>
      </c>
      <c r="Q27" s="62">
        <f t="shared" si="6"/>
        <v>23794800000000</v>
      </c>
      <c r="R27" s="62">
        <f t="shared" si="6"/>
        <v>24174000000000</v>
      </c>
      <c r="S27" s="62">
        <f t="shared" si="6"/>
        <v>24458400000000</v>
      </c>
      <c r="T27" s="62">
        <f t="shared" si="6"/>
        <v>24742800000000</v>
      </c>
      <c r="U27" s="62">
        <f t="shared" si="6"/>
        <v>24932400000000</v>
      </c>
      <c r="V27" s="62">
        <f t="shared" si="6"/>
        <v>25216800000000</v>
      </c>
      <c r="W27" s="62">
        <f t="shared" si="6"/>
        <v>25406400000000</v>
      </c>
      <c r="X27" s="62">
        <f t="shared" si="6"/>
        <v>25596000000000</v>
      </c>
      <c r="Y27" s="62">
        <f t="shared" si="6"/>
        <v>25785600000000</v>
      </c>
      <c r="Z27" s="62">
        <f t="shared" si="6"/>
        <v>25880399999999.996</v>
      </c>
      <c r="AA27" s="62">
        <f t="shared" si="6"/>
        <v>25975200000000</v>
      </c>
      <c r="AB27" s="62">
        <f t="shared" si="6"/>
        <v>26070000000000</v>
      </c>
      <c r="AC27" s="62">
        <f t="shared" si="6"/>
        <v>26070000000000</v>
      </c>
      <c r="AD27" s="62">
        <f t="shared" si="6"/>
        <v>26069999999999.996</v>
      </c>
      <c r="AE27" s="62">
        <f t="shared" si="6"/>
        <v>26070000000000</v>
      </c>
      <c r="AF27" s="62">
        <f t="shared" si="6"/>
        <v>25975199999999.996</v>
      </c>
    </row>
    <row r="29" spans="1:32" x14ac:dyDescent="0.25">
      <c r="A29" s="91" t="s">
        <v>202</v>
      </c>
    </row>
    <row r="30" spans="1:32" x14ac:dyDescent="0.25">
      <c r="A30" s="1" t="s">
        <v>0</v>
      </c>
      <c r="B30" s="1">
        <v>2020</v>
      </c>
      <c r="C30" s="1">
        <v>2021</v>
      </c>
      <c r="D30" s="1">
        <v>2022</v>
      </c>
      <c r="E30" s="1">
        <v>2023</v>
      </c>
      <c r="F30" s="1">
        <v>2024</v>
      </c>
      <c r="G30" s="1">
        <v>2025</v>
      </c>
      <c r="H30" s="1">
        <v>2026</v>
      </c>
      <c r="I30" s="1">
        <v>2027</v>
      </c>
      <c r="J30" s="1">
        <v>2028</v>
      </c>
      <c r="K30" s="1">
        <v>2029</v>
      </c>
      <c r="L30" s="1">
        <v>2030</v>
      </c>
      <c r="M30" s="1">
        <v>2031</v>
      </c>
      <c r="N30" s="1">
        <v>2032</v>
      </c>
      <c r="O30" s="1">
        <v>2033</v>
      </c>
      <c r="P30" s="1">
        <v>2034</v>
      </c>
      <c r="Q30" s="1">
        <v>2035</v>
      </c>
      <c r="R30" s="1">
        <v>2036</v>
      </c>
      <c r="S30" s="1">
        <v>2037</v>
      </c>
      <c r="T30" s="1">
        <v>2038</v>
      </c>
      <c r="U30" s="1">
        <v>2039</v>
      </c>
      <c r="V30" s="1">
        <v>2040</v>
      </c>
      <c r="W30" s="1">
        <v>2041</v>
      </c>
      <c r="X30" s="1">
        <v>2042</v>
      </c>
      <c r="Y30" s="1">
        <v>2043</v>
      </c>
      <c r="Z30" s="1">
        <v>2044</v>
      </c>
      <c r="AA30" s="1">
        <v>2045</v>
      </c>
      <c r="AB30" s="1">
        <v>2046</v>
      </c>
      <c r="AC30" s="1">
        <v>2047</v>
      </c>
      <c r="AD30" s="1">
        <v>2048</v>
      </c>
      <c r="AE30" s="1">
        <v>2049</v>
      </c>
      <c r="AF30" s="1">
        <v>2050</v>
      </c>
    </row>
    <row r="31" spans="1:32" x14ac:dyDescent="0.25">
      <c r="A31" s="1" t="s">
        <v>151</v>
      </c>
      <c r="B31" s="66">
        <f t="shared" ref="B31:AF31" si="7">B22/B$27</f>
        <v>0</v>
      </c>
      <c r="C31" s="66">
        <f t="shared" si="7"/>
        <v>0</v>
      </c>
      <c r="D31" s="66">
        <f t="shared" si="7"/>
        <v>0</v>
      </c>
      <c r="E31" s="66">
        <f t="shared" si="7"/>
        <v>0</v>
      </c>
      <c r="F31" s="66">
        <f t="shared" si="7"/>
        <v>0</v>
      </c>
      <c r="G31" s="66">
        <f t="shared" si="7"/>
        <v>0</v>
      </c>
      <c r="H31" s="66">
        <f t="shared" si="7"/>
        <v>0</v>
      </c>
      <c r="I31" s="66">
        <f t="shared" si="7"/>
        <v>0</v>
      </c>
      <c r="J31" s="66">
        <f t="shared" si="7"/>
        <v>0</v>
      </c>
      <c r="K31" s="66">
        <f t="shared" si="7"/>
        <v>0</v>
      </c>
      <c r="L31" s="66">
        <f t="shared" si="7"/>
        <v>0</v>
      </c>
      <c r="M31" s="66">
        <f t="shared" si="7"/>
        <v>0</v>
      </c>
      <c r="N31" s="66">
        <f t="shared" si="7"/>
        <v>0</v>
      </c>
      <c r="O31" s="66">
        <f t="shared" si="7"/>
        <v>0</v>
      </c>
      <c r="P31" s="66">
        <f t="shared" si="7"/>
        <v>0</v>
      </c>
      <c r="Q31" s="66">
        <f t="shared" si="7"/>
        <v>0</v>
      </c>
      <c r="R31" s="66">
        <f t="shared" si="7"/>
        <v>0</v>
      </c>
      <c r="S31" s="66">
        <f t="shared" si="7"/>
        <v>0</v>
      </c>
      <c r="T31" s="66">
        <f t="shared" si="7"/>
        <v>0</v>
      </c>
      <c r="U31" s="66">
        <f t="shared" si="7"/>
        <v>0</v>
      </c>
      <c r="V31" s="66">
        <f t="shared" si="7"/>
        <v>0</v>
      </c>
      <c r="W31" s="66">
        <f t="shared" si="7"/>
        <v>0</v>
      </c>
      <c r="X31" s="66">
        <f t="shared" si="7"/>
        <v>0</v>
      </c>
      <c r="Y31" s="66">
        <f t="shared" si="7"/>
        <v>0</v>
      </c>
      <c r="Z31" s="66">
        <f t="shared" si="7"/>
        <v>0</v>
      </c>
      <c r="AA31" s="66">
        <f t="shared" si="7"/>
        <v>0</v>
      </c>
      <c r="AB31" s="66">
        <f t="shared" si="7"/>
        <v>0</v>
      </c>
      <c r="AC31" s="66">
        <f t="shared" si="7"/>
        <v>0</v>
      </c>
      <c r="AD31" s="66">
        <f t="shared" si="7"/>
        <v>0</v>
      </c>
      <c r="AE31" s="66">
        <f t="shared" si="7"/>
        <v>0</v>
      </c>
      <c r="AF31" s="66">
        <f t="shared" si="7"/>
        <v>0</v>
      </c>
    </row>
    <row r="32" spans="1:32" x14ac:dyDescent="0.25">
      <c r="A32" s="1" t="s">
        <v>74</v>
      </c>
      <c r="B32" s="66">
        <f t="shared" ref="B32:AF32" si="8">B23/B$27</f>
        <v>0</v>
      </c>
      <c r="C32" s="66">
        <f t="shared" si="8"/>
        <v>0</v>
      </c>
      <c r="D32" s="66">
        <f t="shared" si="8"/>
        <v>0</v>
      </c>
      <c r="E32" s="66">
        <f t="shared" si="8"/>
        <v>0</v>
      </c>
      <c r="F32" s="66">
        <f t="shared" si="8"/>
        <v>0</v>
      </c>
      <c r="G32" s="66">
        <f t="shared" si="8"/>
        <v>0</v>
      </c>
      <c r="H32" s="66">
        <f t="shared" si="8"/>
        <v>0</v>
      </c>
      <c r="I32" s="66">
        <f t="shared" si="8"/>
        <v>0</v>
      </c>
      <c r="J32" s="66">
        <f t="shared" si="8"/>
        <v>0</v>
      </c>
      <c r="K32" s="66">
        <f t="shared" si="8"/>
        <v>0</v>
      </c>
      <c r="L32" s="66">
        <f t="shared" si="8"/>
        <v>0</v>
      </c>
      <c r="M32" s="66">
        <f t="shared" si="8"/>
        <v>0</v>
      </c>
      <c r="N32" s="66">
        <f t="shared" si="8"/>
        <v>0</v>
      </c>
      <c r="O32" s="66">
        <f t="shared" si="8"/>
        <v>0</v>
      </c>
      <c r="P32" s="66">
        <f t="shared" si="8"/>
        <v>0</v>
      </c>
      <c r="Q32" s="66">
        <f t="shared" si="8"/>
        <v>0</v>
      </c>
      <c r="R32" s="66">
        <f t="shared" si="8"/>
        <v>0</v>
      </c>
      <c r="S32" s="66">
        <f t="shared" si="8"/>
        <v>0</v>
      </c>
      <c r="T32" s="66">
        <f t="shared" si="8"/>
        <v>0</v>
      </c>
      <c r="U32" s="66">
        <f t="shared" si="8"/>
        <v>0</v>
      </c>
      <c r="V32" s="66">
        <f t="shared" si="8"/>
        <v>0</v>
      </c>
      <c r="W32" s="66">
        <f t="shared" si="8"/>
        <v>0</v>
      </c>
      <c r="X32" s="66">
        <f t="shared" si="8"/>
        <v>0</v>
      </c>
      <c r="Y32" s="66">
        <f t="shared" si="8"/>
        <v>0</v>
      </c>
      <c r="Z32" s="66">
        <f t="shared" si="8"/>
        <v>0</v>
      </c>
      <c r="AA32" s="66">
        <f t="shared" si="8"/>
        <v>0</v>
      </c>
      <c r="AB32" s="66">
        <f t="shared" si="8"/>
        <v>0</v>
      </c>
      <c r="AC32" s="66">
        <f t="shared" si="8"/>
        <v>0</v>
      </c>
      <c r="AD32" s="66">
        <f t="shared" si="8"/>
        <v>0</v>
      </c>
      <c r="AE32" s="66">
        <f t="shared" si="8"/>
        <v>0</v>
      </c>
      <c r="AF32" s="66">
        <f t="shared" si="8"/>
        <v>0</v>
      </c>
    </row>
    <row r="33" spans="1:32" x14ac:dyDescent="0.25">
      <c r="A33" s="1" t="s">
        <v>76</v>
      </c>
      <c r="B33" s="66">
        <f t="shared" ref="B33:AF33" si="9">B24/B$27</f>
        <v>0</v>
      </c>
      <c r="C33" s="66">
        <f t="shared" si="9"/>
        <v>0</v>
      </c>
      <c r="D33" s="66">
        <f t="shared" si="9"/>
        <v>0</v>
      </c>
      <c r="E33" s="66">
        <f t="shared" si="9"/>
        <v>0</v>
      </c>
      <c r="F33" s="66">
        <f t="shared" si="9"/>
        <v>0</v>
      </c>
      <c r="G33" s="66">
        <f t="shared" si="9"/>
        <v>0</v>
      </c>
      <c r="H33" s="66">
        <f t="shared" si="9"/>
        <v>0</v>
      </c>
      <c r="I33" s="66">
        <f t="shared" si="9"/>
        <v>0</v>
      </c>
      <c r="J33" s="66">
        <f t="shared" si="9"/>
        <v>0</v>
      </c>
      <c r="K33" s="66">
        <f t="shared" si="9"/>
        <v>0</v>
      </c>
      <c r="L33" s="66">
        <f t="shared" si="9"/>
        <v>0</v>
      </c>
      <c r="M33" s="66">
        <f t="shared" si="9"/>
        <v>0</v>
      </c>
      <c r="N33" s="66">
        <f t="shared" si="9"/>
        <v>0</v>
      </c>
      <c r="O33" s="66">
        <f t="shared" si="9"/>
        <v>0</v>
      </c>
      <c r="P33" s="66">
        <f t="shared" si="9"/>
        <v>0</v>
      </c>
      <c r="Q33" s="66">
        <f t="shared" si="9"/>
        <v>0</v>
      </c>
      <c r="R33" s="66">
        <f t="shared" si="9"/>
        <v>0</v>
      </c>
      <c r="S33" s="66">
        <f t="shared" si="9"/>
        <v>0</v>
      </c>
      <c r="T33" s="66">
        <f t="shared" si="9"/>
        <v>0</v>
      </c>
      <c r="U33" s="66">
        <f t="shared" si="9"/>
        <v>0</v>
      </c>
      <c r="V33" s="66">
        <f t="shared" si="9"/>
        <v>0</v>
      </c>
      <c r="W33" s="66">
        <f t="shared" si="9"/>
        <v>0</v>
      </c>
      <c r="X33" s="66">
        <f t="shared" si="9"/>
        <v>0</v>
      </c>
      <c r="Y33" s="66">
        <f t="shared" si="9"/>
        <v>0</v>
      </c>
      <c r="Z33" s="66">
        <f t="shared" si="9"/>
        <v>0</v>
      </c>
      <c r="AA33" s="66">
        <f t="shared" si="9"/>
        <v>0</v>
      </c>
      <c r="AB33" s="66">
        <f t="shared" si="9"/>
        <v>0</v>
      </c>
      <c r="AC33" s="66">
        <f t="shared" si="9"/>
        <v>0</v>
      </c>
      <c r="AD33" s="66">
        <f t="shared" si="9"/>
        <v>0</v>
      </c>
      <c r="AE33" s="66">
        <f t="shared" si="9"/>
        <v>0</v>
      </c>
      <c r="AF33" s="66">
        <f t="shared" si="9"/>
        <v>0</v>
      </c>
    </row>
    <row r="34" spans="1:32" x14ac:dyDescent="0.25">
      <c r="A34" s="1" t="s">
        <v>152</v>
      </c>
      <c r="B34" s="66">
        <f t="shared" ref="B34:AF34" si="10">B25/B$27</f>
        <v>0.82588144209210301</v>
      </c>
      <c r="C34" s="66">
        <f t="shared" si="10"/>
        <v>0.82671208691789122</v>
      </c>
      <c r="D34" s="66">
        <f t="shared" si="10"/>
        <v>0.83047907117988218</v>
      </c>
      <c r="E34" s="66">
        <f t="shared" si="10"/>
        <v>0.83186512172209648</v>
      </c>
      <c r="F34" s="66">
        <f t="shared" si="10"/>
        <v>0.83382052710884058</v>
      </c>
      <c r="G34" s="66">
        <f t="shared" si="10"/>
        <v>0.83582006927696606</v>
      </c>
      <c r="H34" s="66">
        <f t="shared" si="10"/>
        <v>0.83784067298168086</v>
      </c>
      <c r="I34" s="66">
        <f t="shared" si="10"/>
        <v>0.83991786388880363</v>
      </c>
      <c r="J34" s="66">
        <f t="shared" si="10"/>
        <v>0.84205694991762625</v>
      </c>
      <c r="K34" s="66">
        <f t="shared" si="10"/>
        <v>0.84071011068194523</v>
      </c>
      <c r="L34" s="66">
        <f t="shared" si="10"/>
        <v>0.84066898939203549</v>
      </c>
      <c r="M34" s="66">
        <f t="shared" si="10"/>
        <v>0.84039117620223536</v>
      </c>
      <c r="N34" s="66">
        <f t="shared" si="10"/>
        <v>0.84029560434471762</v>
      </c>
      <c r="O34" s="66">
        <f t="shared" si="10"/>
        <v>0.84016930121686784</v>
      </c>
      <c r="P34" s="66">
        <f t="shared" si="10"/>
        <v>0.84001300985239458</v>
      </c>
      <c r="Q34" s="66">
        <f t="shared" si="10"/>
        <v>0.83982749715970806</v>
      </c>
      <c r="R34" s="66">
        <f t="shared" si="10"/>
        <v>0.83965086602617356</v>
      </c>
      <c r="S34" s="66">
        <f t="shared" si="10"/>
        <v>0.83944546635631168</v>
      </c>
      <c r="T34" s="66">
        <f t="shared" si="10"/>
        <v>0.83921203982914006</v>
      </c>
      <c r="U34" s="66">
        <f t="shared" si="10"/>
        <v>0.83895140215599251</v>
      </c>
      <c r="V34" s="66">
        <f t="shared" si="10"/>
        <v>0.83866445020280089</v>
      </c>
      <c r="W34" s="66">
        <f t="shared" si="10"/>
        <v>0.83798246381808927</v>
      </c>
      <c r="X34" s="66">
        <f t="shared" si="10"/>
        <v>0.83740222874388648</v>
      </c>
      <c r="Y34" s="66">
        <f t="shared" si="10"/>
        <v>0.83679833595950082</v>
      </c>
      <c r="Z34" s="66">
        <f t="shared" si="10"/>
        <v>0.83617162552602409</v>
      </c>
      <c r="AA34" s="66">
        <f t="shared" si="10"/>
        <v>0.83552289666488255</v>
      </c>
      <c r="AB34" s="66">
        <f t="shared" si="10"/>
        <v>0.83485440329785587</v>
      </c>
      <c r="AC34" s="66">
        <f t="shared" si="10"/>
        <v>0.83416548336445617</v>
      </c>
      <c r="AD34" s="66">
        <f t="shared" si="10"/>
        <v>0.83345692167770336</v>
      </c>
      <c r="AE34" s="66">
        <f t="shared" si="10"/>
        <v>0.8327295553332299</v>
      </c>
      <c r="AF34" s="66">
        <f t="shared" si="10"/>
        <v>0.83198419598825901</v>
      </c>
    </row>
    <row r="35" spans="1:32" x14ac:dyDescent="0.25">
      <c r="A35" s="1" t="s">
        <v>153</v>
      </c>
      <c r="B35" s="66">
        <f t="shared" ref="B35:AF35" si="11">B26/B$27</f>
        <v>0.17411855790789704</v>
      </c>
      <c r="C35" s="66">
        <f t="shared" si="11"/>
        <v>0.17328791308210878</v>
      </c>
      <c r="D35" s="66">
        <f t="shared" si="11"/>
        <v>0.16952092882011777</v>
      </c>
      <c r="E35" s="66">
        <f t="shared" si="11"/>
        <v>0.16813487827790355</v>
      </c>
      <c r="F35" s="66">
        <f t="shared" si="11"/>
        <v>0.16617947289115947</v>
      </c>
      <c r="G35" s="66">
        <f t="shared" si="11"/>
        <v>0.16417993072303386</v>
      </c>
      <c r="H35" s="66">
        <f t="shared" si="11"/>
        <v>0.16215932701831914</v>
      </c>
      <c r="I35" s="66">
        <f t="shared" si="11"/>
        <v>0.16008213611119626</v>
      </c>
      <c r="J35" s="66">
        <f t="shared" si="11"/>
        <v>0.1579430500823738</v>
      </c>
      <c r="K35" s="66">
        <f t="shared" si="11"/>
        <v>0.15928988931805485</v>
      </c>
      <c r="L35" s="66">
        <f t="shared" si="11"/>
        <v>0.15933101060796445</v>
      </c>
      <c r="M35" s="66">
        <f t="shared" si="11"/>
        <v>0.15960882379776462</v>
      </c>
      <c r="N35" s="66">
        <f t="shared" si="11"/>
        <v>0.15970439565528244</v>
      </c>
      <c r="O35" s="66">
        <f t="shared" si="11"/>
        <v>0.15983069878313211</v>
      </c>
      <c r="P35" s="66">
        <f t="shared" si="11"/>
        <v>0.15998699014760545</v>
      </c>
      <c r="Q35" s="66">
        <f t="shared" si="11"/>
        <v>0.16017250284029191</v>
      </c>
      <c r="R35" s="66">
        <f t="shared" si="11"/>
        <v>0.16034913397382652</v>
      </c>
      <c r="S35" s="66">
        <f t="shared" si="11"/>
        <v>0.1605545336436883</v>
      </c>
      <c r="T35" s="66">
        <f t="shared" si="11"/>
        <v>0.16078796017085994</v>
      </c>
      <c r="U35" s="66">
        <f t="shared" si="11"/>
        <v>0.16104859784400757</v>
      </c>
      <c r="V35" s="66">
        <f t="shared" si="11"/>
        <v>0.16133554979719916</v>
      </c>
      <c r="W35" s="66">
        <f t="shared" si="11"/>
        <v>0.16201753618191084</v>
      </c>
      <c r="X35" s="66">
        <f t="shared" si="11"/>
        <v>0.16259777125611347</v>
      </c>
      <c r="Y35" s="66">
        <f t="shared" si="11"/>
        <v>0.16320166404049916</v>
      </c>
      <c r="Z35" s="66">
        <f t="shared" si="11"/>
        <v>0.16382837447397591</v>
      </c>
      <c r="AA35" s="66">
        <f t="shared" si="11"/>
        <v>0.16447710333511756</v>
      </c>
      <c r="AB35" s="66">
        <f t="shared" si="11"/>
        <v>0.16514559670214424</v>
      </c>
      <c r="AC35" s="66">
        <f t="shared" si="11"/>
        <v>0.16583451663554385</v>
      </c>
      <c r="AD35" s="66">
        <f t="shared" si="11"/>
        <v>0.16654307832229673</v>
      </c>
      <c r="AE35" s="66">
        <f t="shared" si="11"/>
        <v>0.16727044466676999</v>
      </c>
      <c r="AF35" s="66">
        <f t="shared" si="11"/>
        <v>0.16801580401174102</v>
      </c>
    </row>
    <row r="38" spans="1:32" x14ac:dyDescent="0.25">
      <c r="A38" s="91" t="s">
        <v>204</v>
      </c>
    </row>
    <row r="39" spans="1:32" x14ac:dyDescent="0.25">
      <c r="A39" s="1" t="s">
        <v>0</v>
      </c>
      <c r="B39" s="1">
        <v>2020</v>
      </c>
      <c r="C39" s="1">
        <v>2021</v>
      </c>
      <c r="D39" s="1">
        <v>2022</v>
      </c>
      <c r="E39" s="1">
        <v>2023</v>
      </c>
      <c r="F39" s="1">
        <v>2024</v>
      </c>
      <c r="G39" s="1">
        <v>2025</v>
      </c>
      <c r="H39" s="1">
        <v>2026</v>
      </c>
      <c r="I39" s="1">
        <v>2027</v>
      </c>
      <c r="J39" s="1">
        <v>2028</v>
      </c>
      <c r="K39" s="1">
        <v>2029</v>
      </c>
      <c r="L39" s="1">
        <v>2030</v>
      </c>
      <c r="M39" s="1">
        <v>2031</v>
      </c>
      <c r="N39" s="1">
        <v>2032</v>
      </c>
      <c r="O39" s="1">
        <v>2033</v>
      </c>
      <c r="P39" s="1">
        <v>2034</v>
      </c>
      <c r="Q39" s="1">
        <v>2035</v>
      </c>
      <c r="R39" s="1">
        <v>2036</v>
      </c>
      <c r="S39" s="1">
        <v>2037</v>
      </c>
      <c r="T39" s="1">
        <v>2038</v>
      </c>
      <c r="U39" s="1">
        <v>2039</v>
      </c>
      <c r="V39" s="1">
        <v>2040</v>
      </c>
      <c r="W39" s="1">
        <v>2041</v>
      </c>
      <c r="X39" s="1">
        <v>2042</v>
      </c>
      <c r="Y39" s="1">
        <v>2043</v>
      </c>
      <c r="Z39" s="1">
        <v>2044</v>
      </c>
      <c r="AA39" s="1">
        <v>2045</v>
      </c>
      <c r="AB39" s="1">
        <v>2046</v>
      </c>
      <c r="AC39" s="1">
        <v>2047</v>
      </c>
      <c r="AD39" s="1">
        <v>2048</v>
      </c>
      <c r="AE39" s="1">
        <v>2049</v>
      </c>
      <c r="AF39" s="1">
        <v>2050</v>
      </c>
    </row>
    <row r="40" spans="1:32" x14ac:dyDescent="0.25">
      <c r="A40" s="1" t="s">
        <v>151</v>
      </c>
      <c r="B40" s="62">
        <f>'Urban-residential-heating-MSTIC'!B10</f>
        <v>0</v>
      </c>
      <c r="C40" s="62">
        <f>'Urban-residential-heating-MSTIC'!C10</f>
        <v>0</v>
      </c>
      <c r="D40" s="62">
        <f>'Urban-residential-heating-MSTIC'!D10</f>
        <v>0</v>
      </c>
      <c r="E40" s="62">
        <f>'Urban-residential-heating-MSTIC'!E10</f>
        <v>0</v>
      </c>
      <c r="F40" s="62">
        <f>'Urban-residential-heating-MSTIC'!F10</f>
        <v>0</v>
      </c>
      <c r="G40" s="62">
        <f>'Urban-residential-heating-MSTIC'!G10</f>
        <v>0</v>
      </c>
      <c r="H40" s="62">
        <f>'Urban-residential-heating-MSTIC'!H10</f>
        <v>0</v>
      </c>
      <c r="I40" s="62">
        <f>'Urban-residential-heating-MSTIC'!I10</f>
        <v>0</v>
      </c>
      <c r="J40" s="62">
        <f>'Urban-residential-heating-MSTIC'!J10</f>
        <v>0</v>
      </c>
      <c r="K40" s="62">
        <f>'Urban-residential-heating-MSTIC'!K10</f>
        <v>0</v>
      </c>
      <c r="L40" s="62">
        <f>'Urban-residential-heating-MSTIC'!L10</f>
        <v>0</v>
      </c>
      <c r="M40" s="62">
        <f>'Urban-residential-heating-MSTIC'!M10</f>
        <v>0</v>
      </c>
      <c r="N40" s="62">
        <f>'Urban-residential-heating-MSTIC'!N10</f>
        <v>0</v>
      </c>
      <c r="O40" s="62">
        <f>'Urban-residential-heating-MSTIC'!O10</f>
        <v>0</v>
      </c>
      <c r="P40" s="62">
        <f>'Urban-residential-heating-MSTIC'!P10</f>
        <v>0</v>
      </c>
      <c r="Q40" s="62">
        <f>'Urban-residential-heating-MSTIC'!Q10</f>
        <v>0</v>
      </c>
      <c r="R40" s="62">
        <f>'Urban-residential-heating-MSTIC'!R10</f>
        <v>0</v>
      </c>
      <c r="S40" s="62">
        <f>'Urban-residential-heating-MSTIC'!S10</f>
        <v>0</v>
      </c>
      <c r="T40" s="62">
        <f>'Urban-residential-heating-MSTIC'!T10</f>
        <v>0</v>
      </c>
      <c r="U40" s="62">
        <f>'Urban-residential-heating-MSTIC'!U10</f>
        <v>0</v>
      </c>
      <c r="V40" s="62">
        <f>'Urban-residential-heating-MSTIC'!V10</f>
        <v>0</v>
      </c>
      <c r="W40" s="62">
        <f>'Urban-residential-heating-MSTIC'!W10</f>
        <v>0</v>
      </c>
      <c r="X40" s="62">
        <f>'Urban-residential-heating-MSTIC'!X10</f>
        <v>0</v>
      </c>
      <c r="Y40" s="62">
        <f>'Urban-residential-heating-MSTIC'!Y10</f>
        <v>0</v>
      </c>
      <c r="Z40" s="62">
        <f>'Urban-residential-heating-MSTIC'!Z10</f>
        <v>0</v>
      </c>
      <c r="AA40" s="62">
        <f>'Urban-residential-heating-MSTIC'!AA10</f>
        <v>0</v>
      </c>
      <c r="AB40" s="62">
        <f>'Urban-residential-heating-MSTIC'!AB10</f>
        <v>0</v>
      </c>
      <c r="AC40" s="62">
        <f>'Urban-residential-heating-MSTIC'!AC10</f>
        <v>0</v>
      </c>
      <c r="AD40" s="62">
        <f>'Urban-residential-heating-MSTIC'!AD10</f>
        <v>0</v>
      </c>
      <c r="AE40" s="62">
        <f>'Urban-residential-heating-MSTIC'!AE10</f>
        <v>0</v>
      </c>
      <c r="AF40" s="62">
        <f>'Urban-residential-heating-MSTIC'!AF10</f>
        <v>0</v>
      </c>
    </row>
    <row r="41" spans="1:32" x14ac:dyDescent="0.25">
      <c r="A41" s="1" t="s">
        <v>74</v>
      </c>
      <c r="B41" s="62">
        <f>'Urban-residential-cooling-MSTIC'!B10</f>
        <v>0</v>
      </c>
      <c r="C41" s="62">
        <f>'Urban-residential-cooling-MSTIC'!C10</f>
        <v>0</v>
      </c>
      <c r="D41" s="62">
        <f>'Urban-residential-cooling-MSTIC'!D10</f>
        <v>0</v>
      </c>
      <c r="E41" s="62">
        <f>'Urban-residential-cooling-MSTIC'!E10</f>
        <v>0</v>
      </c>
      <c r="F41" s="62">
        <f>'Urban-residential-cooling-MSTIC'!F10</f>
        <v>0</v>
      </c>
      <c r="G41" s="62">
        <f>'Urban-residential-cooling-MSTIC'!G10</f>
        <v>0</v>
      </c>
      <c r="H41" s="62">
        <f>'Urban-residential-cooling-MSTIC'!H10</f>
        <v>0</v>
      </c>
      <c r="I41" s="62">
        <f>'Urban-residential-cooling-MSTIC'!I10</f>
        <v>0</v>
      </c>
      <c r="J41" s="62">
        <f>'Urban-residential-cooling-MSTIC'!J10</f>
        <v>0</v>
      </c>
      <c r="K41" s="62">
        <f>'Urban-residential-cooling-MSTIC'!K10</f>
        <v>0</v>
      </c>
      <c r="L41" s="62">
        <f>'Urban-residential-cooling-MSTIC'!L10</f>
        <v>0</v>
      </c>
      <c r="M41" s="62">
        <f>'Urban-residential-cooling-MSTIC'!M10</f>
        <v>0</v>
      </c>
      <c r="N41" s="62">
        <f>'Urban-residential-cooling-MSTIC'!N10</f>
        <v>0</v>
      </c>
      <c r="O41" s="62">
        <f>'Urban-residential-cooling-MSTIC'!O10</f>
        <v>0</v>
      </c>
      <c r="P41" s="62">
        <f>'Urban-residential-cooling-MSTIC'!P10</f>
        <v>0</v>
      </c>
      <c r="Q41" s="62">
        <f>'Urban-residential-cooling-MSTIC'!Q10</f>
        <v>0</v>
      </c>
      <c r="R41" s="62">
        <f>'Urban-residential-cooling-MSTIC'!R10</f>
        <v>0</v>
      </c>
      <c r="S41" s="62">
        <f>'Urban-residential-cooling-MSTIC'!S10</f>
        <v>0</v>
      </c>
      <c r="T41" s="62">
        <f>'Urban-residential-cooling-MSTIC'!T10</f>
        <v>0</v>
      </c>
      <c r="U41" s="62">
        <f>'Urban-residential-cooling-MSTIC'!U10</f>
        <v>0</v>
      </c>
      <c r="V41" s="62">
        <f>'Urban-residential-cooling-MSTIC'!V10</f>
        <v>0</v>
      </c>
      <c r="W41" s="62">
        <f>'Urban-residential-cooling-MSTIC'!W10</f>
        <v>0</v>
      </c>
      <c r="X41" s="62">
        <f>'Urban-residential-cooling-MSTIC'!X10</f>
        <v>0</v>
      </c>
      <c r="Y41" s="62">
        <f>'Urban-residential-cooling-MSTIC'!Y10</f>
        <v>0</v>
      </c>
      <c r="Z41" s="62">
        <f>'Urban-residential-cooling-MSTIC'!Z10</f>
        <v>0</v>
      </c>
      <c r="AA41" s="62">
        <f>'Urban-residential-cooling-MSTIC'!AA10</f>
        <v>0</v>
      </c>
      <c r="AB41" s="62">
        <f>'Urban-residential-cooling-MSTIC'!AB10</f>
        <v>0</v>
      </c>
      <c r="AC41" s="62">
        <f>'Urban-residential-cooling-MSTIC'!AC10</f>
        <v>0</v>
      </c>
      <c r="AD41" s="62">
        <f>'Urban-residential-cooling-MSTIC'!AD10</f>
        <v>0</v>
      </c>
      <c r="AE41" s="62">
        <f>'Urban-residential-cooling-MSTIC'!AE10</f>
        <v>0</v>
      </c>
      <c r="AF41" s="62">
        <f>'Urban-residential-cooling-MSTIC'!AF10</f>
        <v>0</v>
      </c>
    </row>
    <row r="42" spans="1:32" x14ac:dyDescent="0.25">
      <c r="A42" s="1" t="s">
        <v>76</v>
      </c>
      <c r="B42" s="62">
        <f>'Urban-residential-lighting-MSTI'!B10</f>
        <v>0</v>
      </c>
      <c r="C42" s="62">
        <f>'Urban-residential-lighting-MSTI'!C10</f>
        <v>0</v>
      </c>
      <c r="D42" s="62">
        <f>'Urban-residential-lighting-MSTI'!D10</f>
        <v>0</v>
      </c>
      <c r="E42" s="62">
        <f>'Urban-residential-lighting-MSTI'!E10</f>
        <v>0</v>
      </c>
      <c r="F42" s="62">
        <f>'Urban-residential-lighting-MSTI'!F10</f>
        <v>0</v>
      </c>
      <c r="G42" s="62">
        <f>'Urban-residential-lighting-MSTI'!G10</f>
        <v>0</v>
      </c>
      <c r="H42" s="62">
        <f>'Urban-residential-lighting-MSTI'!H10</f>
        <v>0</v>
      </c>
      <c r="I42" s="62">
        <f>'Urban-residential-lighting-MSTI'!I10</f>
        <v>0</v>
      </c>
      <c r="J42" s="62">
        <f>'Urban-residential-lighting-MSTI'!J10</f>
        <v>0</v>
      </c>
      <c r="K42" s="62">
        <f>'Urban-residential-lighting-MSTI'!K10</f>
        <v>0</v>
      </c>
      <c r="L42" s="62">
        <f>'Urban-residential-lighting-MSTI'!L10</f>
        <v>0</v>
      </c>
      <c r="M42" s="62">
        <f>'Urban-residential-lighting-MSTI'!M10</f>
        <v>0</v>
      </c>
      <c r="N42" s="62">
        <f>'Urban-residential-lighting-MSTI'!N10</f>
        <v>0</v>
      </c>
      <c r="O42" s="62">
        <f>'Urban-residential-lighting-MSTI'!O10</f>
        <v>0</v>
      </c>
      <c r="P42" s="62">
        <f>'Urban-residential-lighting-MSTI'!P10</f>
        <v>0</v>
      </c>
      <c r="Q42" s="62">
        <f>'Urban-residential-lighting-MSTI'!Q10</f>
        <v>0</v>
      </c>
      <c r="R42" s="62">
        <f>'Urban-residential-lighting-MSTI'!R10</f>
        <v>0</v>
      </c>
      <c r="S42" s="62">
        <f>'Urban-residential-lighting-MSTI'!S10</f>
        <v>0</v>
      </c>
      <c r="T42" s="62">
        <f>'Urban-residential-lighting-MSTI'!T10</f>
        <v>0</v>
      </c>
      <c r="U42" s="62">
        <f>'Urban-residential-lighting-MSTI'!U10</f>
        <v>0</v>
      </c>
      <c r="V42" s="62">
        <f>'Urban-residential-lighting-MSTI'!V10</f>
        <v>0</v>
      </c>
      <c r="W42" s="62">
        <f>'Urban-residential-lighting-MSTI'!W10</f>
        <v>0</v>
      </c>
      <c r="X42" s="62">
        <f>'Urban-residential-lighting-MSTI'!X10</f>
        <v>0</v>
      </c>
      <c r="Y42" s="62">
        <f>'Urban-residential-lighting-MSTI'!Y10</f>
        <v>0</v>
      </c>
      <c r="Z42" s="62">
        <f>'Urban-residential-lighting-MSTI'!Z10</f>
        <v>0</v>
      </c>
      <c r="AA42" s="62">
        <f>'Urban-residential-lighting-MSTI'!AA10</f>
        <v>0</v>
      </c>
      <c r="AB42" s="62">
        <f>'Urban-residential-lighting-MSTI'!AB10</f>
        <v>0</v>
      </c>
      <c r="AC42" s="62">
        <f>'Urban-residential-lighting-MSTI'!AC10</f>
        <v>0</v>
      </c>
      <c r="AD42" s="62">
        <f>'Urban-residential-lighting-MSTI'!AD10</f>
        <v>0</v>
      </c>
      <c r="AE42" s="62">
        <f>'Urban-residential-lighting-MSTI'!AE10</f>
        <v>0</v>
      </c>
      <c r="AF42" s="62">
        <f>'Urban-residential-lighting-MSTI'!AF10</f>
        <v>0</v>
      </c>
    </row>
    <row r="43" spans="1:32" x14ac:dyDescent="0.25">
      <c r="A43" s="1" t="s">
        <v>152</v>
      </c>
      <c r="B43" s="62">
        <f>'Urban-residential-appl-MSTIC'!B10</f>
        <v>3102039597448.3203</v>
      </c>
      <c r="C43" s="62">
        <f>'Urban-residential-appl-MSTIC'!C10</f>
        <v>3164080389397.2876</v>
      </c>
      <c r="D43" s="62">
        <f>'Urban-residential-appl-MSTIC'!D10</f>
        <v>3226121181346.2534</v>
      </c>
      <c r="E43" s="62">
        <f>'Urban-residential-appl-MSTIC'!E10</f>
        <v>3288161973295.2197</v>
      </c>
      <c r="F43" s="62">
        <f>'Urban-residential-appl-MSTIC'!F10</f>
        <v>3350202765244.1865</v>
      </c>
      <c r="G43" s="62">
        <f>'Urban-residential-appl-MSTIC'!G10</f>
        <v>3412243557193.1519</v>
      </c>
      <c r="H43" s="62">
        <f>'Urban-residential-appl-MSTIC'!H10</f>
        <v>3474284349142.1196</v>
      </c>
      <c r="I43" s="62">
        <f>'Urban-residential-appl-MSTIC'!I10</f>
        <v>3536325141091.0854</v>
      </c>
      <c r="J43" s="62">
        <f>'Urban-residential-appl-MSTIC'!J10</f>
        <v>3598365933040.0522</v>
      </c>
      <c r="K43" s="62">
        <f>'Urban-residential-appl-MSTIC'!K10</f>
        <v>3660406724989.0181</v>
      </c>
      <c r="L43" s="62">
        <f>'Urban-residential-appl-MSTIC'!L10</f>
        <v>3722447516937.9854</v>
      </c>
      <c r="M43" s="62">
        <f>'Urban-residential-appl-MSTIC'!M10</f>
        <v>3799998506874.1924</v>
      </c>
      <c r="N43" s="62">
        <f>'Urban-residential-appl-MSTIC'!N10</f>
        <v>3877549496810.4009</v>
      </c>
      <c r="O43" s="62">
        <f>'Urban-residential-appl-MSTIC'!O10</f>
        <v>3955100486746.6094</v>
      </c>
      <c r="P43" s="62">
        <f>'Urban-residential-appl-MSTIC'!P10</f>
        <v>4032651476682.8164</v>
      </c>
      <c r="Q43" s="62">
        <f>'Urban-residential-appl-MSTIC'!Q10</f>
        <v>4110202466619.0254</v>
      </c>
      <c r="R43" s="62">
        <f>'Urban-residential-appl-MSTIC'!R10</f>
        <v>4187753456555.2324</v>
      </c>
      <c r="S43" s="62">
        <f>'Urban-residential-appl-MSTIC'!S10</f>
        <v>4265304446491.4409</v>
      </c>
      <c r="T43" s="62">
        <f>'Urban-residential-appl-MSTIC'!T10</f>
        <v>4342855436427.6479</v>
      </c>
      <c r="U43" s="62">
        <f>'Urban-residential-appl-MSTIC'!U10</f>
        <v>4420406426363.8574</v>
      </c>
      <c r="V43" s="62">
        <f>'Urban-residential-appl-MSTIC'!V10</f>
        <v>4497957416300.0654</v>
      </c>
      <c r="W43" s="62">
        <f>'Urban-residential-appl-MSTIC'!W10</f>
        <v>4637549198185.2393</v>
      </c>
      <c r="X43" s="62">
        <f>'Urban-residential-appl-MSTIC'!X10</f>
        <v>4777140980070.4131</v>
      </c>
      <c r="Y43" s="62">
        <f>'Urban-residential-appl-MSTIC'!Y10</f>
        <v>4916732761955.5889</v>
      </c>
      <c r="Z43" s="62">
        <f>'Urban-residential-appl-MSTIC'!Z10</f>
        <v>5056324543840.7627</v>
      </c>
      <c r="AA43" s="62">
        <f>'Urban-residential-appl-MSTIC'!AA10</f>
        <v>5195916325725.9375</v>
      </c>
      <c r="AB43" s="62">
        <f>'Urban-residential-appl-MSTIC'!AB10</f>
        <v>5335508107611.1123</v>
      </c>
      <c r="AC43" s="62">
        <f>'Urban-residential-appl-MSTIC'!AC10</f>
        <v>5475099889496.2852</v>
      </c>
      <c r="AD43" s="62">
        <f>'Urban-residential-appl-MSTIC'!AD10</f>
        <v>5614691671381.46</v>
      </c>
      <c r="AE43" s="62">
        <f>'Urban-residential-appl-MSTIC'!AE10</f>
        <v>5754283453266.6348</v>
      </c>
      <c r="AF43" s="62">
        <f>'Urban-residential-appl-MSTIC'!AF10</f>
        <v>5893875235151.8096</v>
      </c>
    </row>
    <row r="44" spans="1:32" x14ac:dyDescent="0.25">
      <c r="A44" s="1" t="s">
        <v>153</v>
      </c>
      <c r="B44" s="62">
        <f>'Urban-residential-other-MSTIC'!B10</f>
        <v>253058219679545.87</v>
      </c>
      <c r="C44" s="62">
        <f>'Urban-residential-other-MSTIC'!C10</f>
        <v>252683440723710.97</v>
      </c>
      <c r="D44" s="62">
        <f>'Urban-residential-other-MSTIC'!D10</f>
        <v>252213941244398.09</v>
      </c>
      <c r="E44" s="62">
        <f>'Urban-residential-other-MSTIC'!E10</f>
        <v>251651592136463.69</v>
      </c>
      <c r="F44" s="62">
        <f>'Urban-residential-other-MSTIC'!F10</f>
        <v>250998082132201.09</v>
      </c>
      <c r="G44" s="62">
        <f>'Urban-residential-other-MSTIC'!G10</f>
        <v>250780511916596.16</v>
      </c>
      <c r="H44" s="62">
        <f>'Urban-residential-other-MSTIC'!H10</f>
        <v>250471789468237.25</v>
      </c>
      <c r="I44" s="62">
        <f>'Urban-residential-other-MSTIC'!I10</f>
        <v>250073541372000.06</v>
      </c>
      <c r="J44" s="62">
        <f>'Urban-residential-other-MSTIC'!J10</f>
        <v>249586005374408.19</v>
      </c>
      <c r="K44" s="62">
        <f>'Urban-residential-other-MSTIC'!K10</f>
        <v>249009923156316.47</v>
      </c>
      <c r="L44" s="62">
        <f>'Urban-residential-other-MSTIC'!L10</f>
        <v>248345684105217.84</v>
      </c>
      <c r="M44" s="62">
        <f>'Urban-residential-other-MSTIC'!M10</f>
        <v>247594003612932.62</v>
      </c>
      <c r="N44" s="62">
        <f>'Urban-residential-other-MSTIC'!N10</f>
        <v>246756085889452.06</v>
      </c>
      <c r="O44" s="62">
        <f>'Urban-residential-other-MSTIC'!O10</f>
        <v>245832501285080.34</v>
      </c>
      <c r="P44" s="62">
        <f>'Urban-residential-other-MSTIC'!P10</f>
        <v>244823615489525.53</v>
      </c>
      <c r="Q44" s="62">
        <f>'Urban-residential-other-MSTIC'!Q10</f>
        <v>243730862861591.03</v>
      </c>
      <c r="R44" s="62">
        <f>'Urban-residential-other-MSTIC'!R10</f>
        <v>242562605768097.09</v>
      </c>
      <c r="S44" s="62">
        <f>'Urban-residential-other-MSTIC'!S10</f>
        <v>241317536699962.78</v>
      </c>
      <c r="T44" s="62">
        <f>'Urban-residential-other-MSTIC'!T10</f>
        <v>239994725222849.53</v>
      </c>
      <c r="U44" s="62">
        <f>'Urban-residential-other-MSTIC'!U10</f>
        <v>238593400037200.81</v>
      </c>
      <c r="V44" s="62">
        <f>'Urban-residential-other-MSTIC'!V10</f>
        <v>237112750683048.87</v>
      </c>
      <c r="W44" s="62">
        <f>'Urban-residential-other-MSTIC'!W10</f>
        <v>235552294447269.78</v>
      </c>
      <c r="X44" s="62">
        <f>'Urban-residential-other-MSTIC'!X10</f>
        <v>233912193078964.44</v>
      </c>
      <c r="Y44" s="62">
        <f>'Urban-residential-other-MSTIC'!Y10</f>
        <v>232193303150245.5</v>
      </c>
      <c r="Z44" s="62">
        <f>'Urban-residential-other-MSTIC'!Z10</f>
        <v>230396626671925.44</v>
      </c>
      <c r="AA44" s="62">
        <f>'Urban-residential-other-MSTIC'!AA10</f>
        <v>228522931055384.53</v>
      </c>
      <c r="AB44" s="62">
        <f>'Urban-residential-other-MSTIC'!AB10</f>
        <v>226573620228108.47</v>
      </c>
      <c r="AC44" s="62">
        <f>'Urban-residential-other-MSTIC'!AC10</f>
        <v>224550861731591.91</v>
      </c>
      <c r="AD44" s="62">
        <f>'Urban-residential-other-MSTIC'!AD10</f>
        <v>222456766950463.69</v>
      </c>
      <c r="AE44" s="62">
        <f>'Urban-residential-other-MSTIC'!AE10</f>
        <v>220293760349219.19</v>
      </c>
      <c r="AF44" s="62">
        <f>'Urban-residential-other-MSTIC'!AF10</f>
        <v>218064248199918.84</v>
      </c>
    </row>
    <row r="45" spans="1:32" x14ac:dyDescent="0.25">
      <c r="A45" s="1" t="s">
        <v>160</v>
      </c>
      <c r="B45" s="62">
        <f t="shared" ref="B45:AF45" si="12">SUM(B40:B44)</f>
        <v>256160259276994.19</v>
      </c>
      <c r="C45" s="62">
        <f t="shared" si="12"/>
        <v>255847521113108.25</v>
      </c>
      <c r="D45" s="62">
        <f t="shared" si="12"/>
        <v>255440062425744.34</v>
      </c>
      <c r="E45" s="62">
        <f t="shared" si="12"/>
        <v>254939754109758.91</v>
      </c>
      <c r="F45" s="62">
        <f t="shared" si="12"/>
        <v>254348284897445.28</v>
      </c>
      <c r="G45" s="62">
        <f t="shared" si="12"/>
        <v>254192755473789.31</v>
      </c>
      <c r="H45" s="62">
        <f t="shared" si="12"/>
        <v>253946073817379.37</v>
      </c>
      <c r="I45" s="62">
        <f t="shared" si="12"/>
        <v>253609866513091.16</v>
      </c>
      <c r="J45" s="62">
        <f t="shared" si="12"/>
        <v>253184371307448.25</v>
      </c>
      <c r="K45" s="62">
        <f t="shared" si="12"/>
        <v>252670329881305.5</v>
      </c>
      <c r="L45" s="62">
        <f t="shared" si="12"/>
        <v>252068131622155.84</v>
      </c>
      <c r="M45" s="62">
        <f t="shared" si="12"/>
        <v>251394002119806.81</v>
      </c>
      <c r="N45" s="62">
        <f t="shared" si="12"/>
        <v>250633635386262.47</v>
      </c>
      <c r="O45" s="62">
        <f t="shared" si="12"/>
        <v>249787601771826.94</v>
      </c>
      <c r="P45" s="62">
        <f t="shared" si="12"/>
        <v>248856266966208.34</v>
      </c>
      <c r="Q45" s="62">
        <f t="shared" si="12"/>
        <v>247841065328210.06</v>
      </c>
      <c r="R45" s="62">
        <f t="shared" si="12"/>
        <v>246750359224652.31</v>
      </c>
      <c r="S45" s="62">
        <f t="shared" si="12"/>
        <v>245582841146454.22</v>
      </c>
      <c r="T45" s="62">
        <f t="shared" si="12"/>
        <v>244337580659277.19</v>
      </c>
      <c r="U45" s="62">
        <f t="shared" si="12"/>
        <v>243013806463564.66</v>
      </c>
      <c r="V45" s="62">
        <f t="shared" si="12"/>
        <v>241610708099348.94</v>
      </c>
      <c r="W45" s="62">
        <f t="shared" si="12"/>
        <v>240189843645455.03</v>
      </c>
      <c r="X45" s="62">
        <f t="shared" si="12"/>
        <v>238689334059034.84</v>
      </c>
      <c r="Y45" s="62">
        <f t="shared" si="12"/>
        <v>237110035912201.09</v>
      </c>
      <c r="Z45" s="62">
        <f t="shared" si="12"/>
        <v>235452951215766.19</v>
      </c>
      <c r="AA45" s="62">
        <f t="shared" si="12"/>
        <v>233718847381110.47</v>
      </c>
      <c r="AB45" s="62">
        <f t="shared" si="12"/>
        <v>231909128335719.59</v>
      </c>
      <c r="AC45" s="62">
        <f t="shared" si="12"/>
        <v>230025961621088.19</v>
      </c>
      <c r="AD45" s="62">
        <f t="shared" si="12"/>
        <v>228071458621845.16</v>
      </c>
      <c r="AE45" s="62">
        <f t="shared" si="12"/>
        <v>226048043802485.81</v>
      </c>
      <c r="AF45" s="62">
        <f t="shared" si="12"/>
        <v>223958123435070.66</v>
      </c>
    </row>
    <row r="47" spans="1:32" x14ac:dyDescent="0.25">
      <c r="A47" s="91" t="s">
        <v>202</v>
      </c>
    </row>
    <row r="48" spans="1:32" x14ac:dyDescent="0.25">
      <c r="A48" s="1" t="s">
        <v>0</v>
      </c>
      <c r="B48" s="1">
        <v>2020</v>
      </c>
      <c r="C48" s="1">
        <v>2021</v>
      </c>
      <c r="D48" s="1">
        <v>2022</v>
      </c>
      <c r="E48" s="1">
        <v>2023</v>
      </c>
      <c r="F48" s="1">
        <v>2024</v>
      </c>
      <c r="G48" s="1">
        <v>2025</v>
      </c>
      <c r="H48" s="1">
        <v>2026</v>
      </c>
      <c r="I48" s="1">
        <v>2027</v>
      </c>
      <c r="J48" s="1">
        <v>2028</v>
      </c>
      <c r="K48" s="1">
        <v>2029</v>
      </c>
      <c r="L48" s="1">
        <v>2030</v>
      </c>
      <c r="M48" s="1">
        <v>2031</v>
      </c>
      <c r="N48" s="1">
        <v>2032</v>
      </c>
      <c r="O48" s="1">
        <v>2033</v>
      </c>
      <c r="P48" s="1">
        <v>2034</v>
      </c>
      <c r="Q48" s="1">
        <v>2035</v>
      </c>
      <c r="R48" s="1">
        <v>2036</v>
      </c>
      <c r="S48" s="1">
        <v>2037</v>
      </c>
      <c r="T48" s="1">
        <v>2038</v>
      </c>
      <c r="U48" s="1">
        <v>2039</v>
      </c>
      <c r="V48" s="1">
        <v>2040</v>
      </c>
      <c r="W48" s="1">
        <v>2041</v>
      </c>
      <c r="X48" s="1">
        <v>2042</v>
      </c>
      <c r="Y48" s="1">
        <v>2043</v>
      </c>
      <c r="Z48" s="1">
        <v>2044</v>
      </c>
      <c r="AA48" s="1">
        <v>2045</v>
      </c>
      <c r="AB48" s="1">
        <v>2046</v>
      </c>
      <c r="AC48" s="1">
        <v>2047</v>
      </c>
      <c r="AD48" s="1">
        <v>2048</v>
      </c>
      <c r="AE48" s="1">
        <v>2049</v>
      </c>
      <c r="AF48" s="1">
        <v>2050</v>
      </c>
    </row>
    <row r="49" spans="1:32" x14ac:dyDescent="0.25">
      <c r="A49" s="1" t="s">
        <v>151</v>
      </c>
      <c r="B49" s="66">
        <f t="shared" ref="B49:AF49" si="13">B40/B$45</f>
        <v>0</v>
      </c>
      <c r="C49" s="66">
        <f t="shared" si="13"/>
        <v>0</v>
      </c>
      <c r="D49" s="66">
        <f t="shared" si="13"/>
        <v>0</v>
      </c>
      <c r="E49" s="66">
        <f t="shared" si="13"/>
        <v>0</v>
      </c>
      <c r="F49" s="66">
        <f t="shared" si="13"/>
        <v>0</v>
      </c>
      <c r="G49" s="66">
        <f t="shared" si="13"/>
        <v>0</v>
      </c>
      <c r="H49" s="66">
        <f t="shared" si="13"/>
        <v>0</v>
      </c>
      <c r="I49" s="66">
        <f t="shared" si="13"/>
        <v>0</v>
      </c>
      <c r="J49" s="66">
        <f t="shared" si="13"/>
        <v>0</v>
      </c>
      <c r="K49" s="66">
        <f t="shared" si="13"/>
        <v>0</v>
      </c>
      <c r="L49" s="66">
        <f t="shared" si="13"/>
        <v>0</v>
      </c>
      <c r="M49" s="66">
        <f t="shared" si="13"/>
        <v>0</v>
      </c>
      <c r="N49" s="66">
        <f t="shared" si="13"/>
        <v>0</v>
      </c>
      <c r="O49" s="66">
        <f t="shared" si="13"/>
        <v>0</v>
      </c>
      <c r="P49" s="66">
        <f t="shared" si="13"/>
        <v>0</v>
      </c>
      <c r="Q49" s="66">
        <f t="shared" si="13"/>
        <v>0</v>
      </c>
      <c r="R49" s="66">
        <f t="shared" si="13"/>
        <v>0</v>
      </c>
      <c r="S49" s="66">
        <f t="shared" si="13"/>
        <v>0</v>
      </c>
      <c r="T49" s="66">
        <f t="shared" si="13"/>
        <v>0</v>
      </c>
      <c r="U49" s="66">
        <f t="shared" si="13"/>
        <v>0</v>
      </c>
      <c r="V49" s="66">
        <f t="shared" si="13"/>
        <v>0</v>
      </c>
      <c r="W49" s="66">
        <f t="shared" si="13"/>
        <v>0</v>
      </c>
      <c r="X49" s="66">
        <f t="shared" si="13"/>
        <v>0</v>
      </c>
      <c r="Y49" s="66">
        <f t="shared" si="13"/>
        <v>0</v>
      </c>
      <c r="Z49" s="66">
        <f t="shared" si="13"/>
        <v>0</v>
      </c>
      <c r="AA49" s="66">
        <f t="shared" si="13"/>
        <v>0</v>
      </c>
      <c r="AB49" s="66">
        <f t="shared" si="13"/>
        <v>0</v>
      </c>
      <c r="AC49" s="66">
        <f t="shared" si="13"/>
        <v>0</v>
      </c>
      <c r="AD49" s="66">
        <f t="shared" si="13"/>
        <v>0</v>
      </c>
      <c r="AE49" s="66">
        <f t="shared" si="13"/>
        <v>0</v>
      </c>
      <c r="AF49" s="66">
        <f t="shared" si="13"/>
        <v>0</v>
      </c>
    </row>
    <row r="50" spans="1:32" x14ac:dyDescent="0.25">
      <c r="A50" s="1" t="s">
        <v>74</v>
      </c>
      <c r="B50" s="66">
        <f t="shared" ref="B50:AF50" si="14">B41/B$45</f>
        <v>0</v>
      </c>
      <c r="C50" s="66">
        <f t="shared" si="14"/>
        <v>0</v>
      </c>
      <c r="D50" s="66">
        <f t="shared" si="14"/>
        <v>0</v>
      </c>
      <c r="E50" s="66">
        <f t="shared" si="14"/>
        <v>0</v>
      </c>
      <c r="F50" s="66">
        <f t="shared" si="14"/>
        <v>0</v>
      </c>
      <c r="G50" s="66">
        <f t="shared" si="14"/>
        <v>0</v>
      </c>
      <c r="H50" s="66">
        <f t="shared" si="14"/>
        <v>0</v>
      </c>
      <c r="I50" s="66">
        <f t="shared" si="14"/>
        <v>0</v>
      </c>
      <c r="J50" s="66">
        <f t="shared" si="14"/>
        <v>0</v>
      </c>
      <c r="K50" s="66">
        <f t="shared" si="14"/>
        <v>0</v>
      </c>
      <c r="L50" s="66">
        <f t="shared" si="14"/>
        <v>0</v>
      </c>
      <c r="M50" s="66">
        <f t="shared" si="14"/>
        <v>0</v>
      </c>
      <c r="N50" s="66">
        <f t="shared" si="14"/>
        <v>0</v>
      </c>
      <c r="O50" s="66">
        <f t="shared" si="14"/>
        <v>0</v>
      </c>
      <c r="P50" s="66">
        <f t="shared" si="14"/>
        <v>0</v>
      </c>
      <c r="Q50" s="66">
        <f t="shared" si="14"/>
        <v>0</v>
      </c>
      <c r="R50" s="66">
        <f t="shared" si="14"/>
        <v>0</v>
      </c>
      <c r="S50" s="66">
        <f t="shared" si="14"/>
        <v>0</v>
      </c>
      <c r="T50" s="66">
        <f t="shared" si="14"/>
        <v>0</v>
      </c>
      <c r="U50" s="66">
        <f t="shared" si="14"/>
        <v>0</v>
      </c>
      <c r="V50" s="66">
        <f t="shared" si="14"/>
        <v>0</v>
      </c>
      <c r="W50" s="66">
        <f t="shared" si="14"/>
        <v>0</v>
      </c>
      <c r="X50" s="66">
        <f t="shared" si="14"/>
        <v>0</v>
      </c>
      <c r="Y50" s="66">
        <f t="shared" si="14"/>
        <v>0</v>
      </c>
      <c r="Z50" s="66">
        <f t="shared" si="14"/>
        <v>0</v>
      </c>
      <c r="AA50" s="66">
        <f t="shared" si="14"/>
        <v>0</v>
      </c>
      <c r="AB50" s="66">
        <f t="shared" si="14"/>
        <v>0</v>
      </c>
      <c r="AC50" s="66">
        <f t="shared" si="14"/>
        <v>0</v>
      </c>
      <c r="AD50" s="66">
        <f t="shared" si="14"/>
        <v>0</v>
      </c>
      <c r="AE50" s="66">
        <f t="shared" si="14"/>
        <v>0</v>
      </c>
      <c r="AF50" s="66">
        <f t="shared" si="14"/>
        <v>0</v>
      </c>
    </row>
    <row r="51" spans="1:32" x14ac:dyDescent="0.25">
      <c r="A51" s="1" t="s">
        <v>76</v>
      </c>
      <c r="B51" s="66">
        <f t="shared" ref="B51:AF51" si="15">B42/B$45</f>
        <v>0</v>
      </c>
      <c r="C51" s="66">
        <f t="shared" si="15"/>
        <v>0</v>
      </c>
      <c r="D51" s="66">
        <f t="shared" si="15"/>
        <v>0</v>
      </c>
      <c r="E51" s="66">
        <f t="shared" si="15"/>
        <v>0</v>
      </c>
      <c r="F51" s="66">
        <f t="shared" si="15"/>
        <v>0</v>
      </c>
      <c r="G51" s="66">
        <f t="shared" si="15"/>
        <v>0</v>
      </c>
      <c r="H51" s="66">
        <f t="shared" si="15"/>
        <v>0</v>
      </c>
      <c r="I51" s="66">
        <f t="shared" si="15"/>
        <v>0</v>
      </c>
      <c r="J51" s="66">
        <f t="shared" si="15"/>
        <v>0</v>
      </c>
      <c r="K51" s="66">
        <f t="shared" si="15"/>
        <v>0</v>
      </c>
      <c r="L51" s="66">
        <f t="shared" si="15"/>
        <v>0</v>
      </c>
      <c r="M51" s="66">
        <f t="shared" si="15"/>
        <v>0</v>
      </c>
      <c r="N51" s="66">
        <f t="shared" si="15"/>
        <v>0</v>
      </c>
      <c r="O51" s="66">
        <f t="shared" si="15"/>
        <v>0</v>
      </c>
      <c r="P51" s="66">
        <f t="shared" si="15"/>
        <v>0</v>
      </c>
      <c r="Q51" s="66">
        <f t="shared" si="15"/>
        <v>0</v>
      </c>
      <c r="R51" s="66">
        <f t="shared" si="15"/>
        <v>0</v>
      </c>
      <c r="S51" s="66">
        <f t="shared" si="15"/>
        <v>0</v>
      </c>
      <c r="T51" s="66">
        <f t="shared" si="15"/>
        <v>0</v>
      </c>
      <c r="U51" s="66">
        <f t="shared" si="15"/>
        <v>0</v>
      </c>
      <c r="V51" s="66">
        <f t="shared" si="15"/>
        <v>0</v>
      </c>
      <c r="W51" s="66">
        <f t="shared" si="15"/>
        <v>0</v>
      </c>
      <c r="X51" s="66">
        <f t="shared" si="15"/>
        <v>0</v>
      </c>
      <c r="Y51" s="66">
        <f t="shared" si="15"/>
        <v>0</v>
      </c>
      <c r="Z51" s="66">
        <f t="shared" si="15"/>
        <v>0</v>
      </c>
      <c r="AA51" s="66">
        <f t="shared" si="15"/>
        <v>0</v>
      </c>
      <c r="AB51" s="66">
        <f t="shared" si="15"/>
        <v>0</v>
      </c>
      <c r="AC51" s="66">
        <f t="shared" si="15"/>
        <v>0</v>
      </c>
      <c r="AD51" s="66">
        <f t="shared" si="15"/>
        <v>0</v>
      </c>
      <c r="AE51" s="66">
        <f t="shared" si="15"/>
        <v>0</v>
      </c>
      <c r="AF51" s="66">
        <f t="shared" si="15"/>
        <v>0</v>
      </c>
    </row>
    <row r="52" spans="1:32" x14ac:dyDescent="0.25">
      <c r="A52" s="1" t="s">
        <v>152</v>
      </c>
      <c r="B52" s="66">
        <f t="shared" ref="B52:AF52" si="16">B43/B$45</f>
        <v>1.2109761311937098E-2</v>
      </c>
      <c r="C52" s="66">
        <f t="shared" si="16"/>
        <v>1.2367055094500883E-2</v>
      </c>
      <c r="D52" s="66">
        <f t="shared" si="16"/>
        <v>1.2629660166498264E-2</v>
      </c>
      <c r="E52" s="66">
        <f t="shared" si="16"/>
        <v>1.2897800049966202E-2</v>
      </c>
      <c r="F52" s="66">
        <f t="shared" si="16"/>
        <v>1.317171360756377E-2</v>
      </c>
      <c r="G52" s="66">
        <f t="shared" si="16"/>
        <v>1.3423842669446179E-2</v>
      </c>
      <c r="H52" s="66">
        <f t="shared" si="16"/>
        <v>1.368118946245488E-2</v>
      </c>
      <c r="I52" s="66">
        <f t="shared" si="16"/>
        <v>1.3943957266775119E-2</v>
      </c>
      <c r="J52" s="66">
        <f t="shared" si="16"/>
        <v>1.4212433075778064E-2</v>
      </c>
      <c r="K52" s="66">
        <f t="shared" si="16"/>
        <v>1.4486887822201094E-2</v>
      </c>
      <c r="L52" s="66">
        <f t="shared" si="16"/>
        <v>1.476762450287784E-2</v>
      </c>
      <c r="M52" s="66">
        <f t="shared" si="16"/>
        <v>1.5115708707573809E-2</v>
      </c>
      <c r="N52" s="66">
        <f t="shared" si="16"/>
        <v>1.5470986130151843E-2</v>
      </c>
      <c r="O52" s="66">
        <f t="shared" si="16"/>
        <v>1.5833854277361087E-2</v>
      </c>
      <c r="P52" s="66">
        <f t="shared" si="16"/>
        <v>1.620474149935875E-2</v>
      </c>
      <c r="Q52" s="66">
        <f t="shared" si="16"/>
        <v>1.6584025174262308E-2</v>
      </c>
      <c r="R52" s="66">
        <f t="shared" si="16"/>
        <v>1.6971620506304991E-2</v>
      </c>
      <c r="S52" s="66">
        <f t="shared" si="16"/>
        <v>1.7368088204288715E-2</v>
      </c>
      <c r="T52" s="66">
        <f t="shared" si="16"/>
        <v>1.7773997044210954E-2</v>
      </c>
      <c r="U52" s="66">
        <f t="shared" si="16"/>
        <v>1.8189939455257306E-2</v>
      </c>
      <c r="V52" s="66">
        <f t="shared" si="16"/>
        <v>1.8616548296570248E-2</v>
      </c>
      <c r="W52" s="66">
        <f t="shared" si="16"/>
        <v>1.9307848857384412E-2</v>
      </c>
      <c r="X52" s="66">
        <f t="shared" si="16"/>
        <v>2.0014052990272646E-2</v>
      </c>
      <c r="Y52" s="66">
        <f t="shared" si="16"/>
        <v>2.0736080373148752E-2</v>
      </c>
      <c r="Z52" s="66">
        <f t="shared" si="16"/>
        <v>2.1474882849131117E-2</v>
      </c>
      <c r="AA52" s="66">
        <f t="shared" si="16"/>
        <v>2.2231481902070513E-2</v>
      </c>
      <c r="AB52" s="66">
        <f t="shared" si="16"/>
        <v>2.3006891302214064E-2</v>
      </c>
      <c r="AC52" s="66">
        <f t="shared" si="16"/>
        <v>2.3802095428320305E-2</v>
      </c>
      <c r="AD52" s="66">
        <f t="shared" si="16"/>
        <v>2.4618124974115779E-2</v>
      </c>
      <c r="AE52" s="66">
        <f t="shared" si="16"/>
        <v>2.5456019687100498E-2</v>
      </c>
      <c r="AF52" s="66">
        <f t="shared" si="16"/>
        <v>2.6316862923976708E-2</v>
      </c>
    </row>
    <row r="53" spans="1:32" x14ac:dyDescent="0.25">
      <c r="A53" s="1" t="s">
        <v>153</v>
      </c>
      <c r="B53" s="66">
        <f t="shared" ref="B53:AF53" si="17">B44/B$45</f>
        <v>0.98789023868806292</v>
      </c>
      <c r="C53" s="66">
        <f t="shared" si="17"/>
        <v>0.98763294490549913</v>
      </c>
      <c r="D53" s="66">
        <f t="shared" si="17"/>
        <v>0.98737033983350175</v>
      </c>
      <c r="E53" s="66">
        <f t="shared" si="17"/>
        <v>0.98710219995003379</v>
      </c>
      <c r="F53" s="66">
        <f t="shared" si="17"/>
        <v>0.98682828639243625</v>
      </c>
      <c r="G53" s="66">
        <f t="shared" si="17"/>
        <v>0.98657615733055382</v>
      </c>
      <c r="H53" s="66">
        <f t="shared" si="17"/>
        <v>0.98631881053754511</v>
      </c>
      <c r="I53" s="66">
        <f t="shared" si="17"/>
        <v>0.98605604273322489</v>
      </c>
      <c r="J53" s="66">
        <f t="shared" si="17"/>
        <v>0.98578756692422187</v>
      </c>
      <c r="K53" s="66">
        <f t="shared" si="17"/>
        <v>0.9855131121777988</v>
      </c>
      <c r="L53" s="66">
        <f t="shared" si="17"/>
        <v>0.98523237549712206</v>
      </c>
      <c r="M53" s="66">
        <f t="shared" si="17"/>
        <v>0.98488429129242616</v>
      </c>
      <c r="N53" s="66">
        <f t="shared" si="17"/>
        <v>0.98452901386984815</v>
      </c>
      <c r="O53" s="66">
        <f t="shared" si="17"/>
        <v>0.98416614572263894</v>
      </c>
      <c r="P53" s="66">
        <f t="shared" si="17"/>
        <v>0.98379525850064131</v>
      </c>
      <c r="Q53" s="66">
        <f t="shared" si="17"/>
        <v>0.98341597482573762</v>
      </c>
      <c r="R53" s="66">
        <f t="shared" si="17"/>
        <v>0.98302837949369504</v>
      </c>
      <c r="S53" s="66">
        <f t="shared" si="17"/>
        <v>0.9826319117957113</v>
      </c>
      <c r="T53" s="66">
        <f t="shared" si="17"/>
        <v>0.98222600295578899</v>
      </c>
      <c r="U53" s="66">
        <f t="shared" si="17"/>
        <v>0.98181006054474274</v>
      </c>
      <c r="V53" s="66">
        <f t="shared" si="17"/>
        <v>0.98138345170342978</v>
      </c>
      <c r="W53" s="66">
        <f t="shared" si="17"/>
        <v>0.98069215114261554</v>
      </c>
      <c r="X53" s="66">
        <f t="shared" si="17"/>
        <v>0.97998594700972741</v>
      </c>
      <c r="Y53" s="66">
        <f t="shared" si="17"/>
        <v>0.97926391962685122</v>
      </c>
      <c r="Z53" s="66">
        <f t="shared" si="17"/>
        <v>0.97852511715086898</v>
      </c>
      <c r="AA53" s="66">
        <f t="shared" si="17"/>
        <v>0.97776851809792953</v>
      </c>
      <c r="AB53" s="66">
        <f t="shared" si="17"/>
        <v>0.97699310869778588</v>
      </c>
      <c r="AC53" s="66">
        <f t="shared" si="17"/>
        <v>0.97619790457167976</v>
      </c>
      <c r="AD53" s="66">
        <f t="shared" si="17"/>
        <v>0.97538187502588414</v>
      </c>
      <c r="AE53" s="66">
        <f t="shared" si="17"/>
        <v>0.97454398031289957</v>
      </c>
      <c r="AF53" s="66">
        <f t="shared" si="17"/>
        <v>0.97368313707602328</v>
      </c>
    </row>
    <row r="54" spans="1:32" x14ac:dyDescent="0.25">
      <c r="A54" s="1"/>
    </row>
    <row r="55" spans="1:32" x14ac:dyDescent="0.25">
      <c r="A55" s="1"/>
    </row>
    <row r="56" spans="1:32" x14ac:dyDescent="0.25">
      <c r="A56" s="91" t="s">
        <v>205</v>
      </c>
    </row>
    <row r="57" spans="1:32" x14ac:dyDescent="0.25">
      <c r="A57" s="1" t="s">
        <v>0</v>
      </c>
      <c r="B57" s="1">
        <v>2020</v>
      </c>
      <c r="C57" s="1">
        <v>2021</v>
      </c>
      <c r="D57" s="1">
        <v>2022</v>
      </c>
      <c r="E57" s="1">
        <v>2023</v>
      </c>
      <c r="F57" s="1">
        <v>2024</v>
      </c>
      <c r="G57" s="1">
        <v>2025</v>
      </c>
      <c r="H57" s="1">
        <v>2026</v>
      </c>
      <c r="I57" s="1">
        <v>2027</v>
      </c>
      <c r="J57" s="1">
        <v>2028</v>
      </c>
      <c r="K57" s="1">
        <v>2029</v>
      </c>
      <c r="L57" s="1">
        <v>2030</v>
      </c>
      <c r="M57" s="1">
        <v>2031</v>
      </c>
      <c r="N57" s="1">
        <v>2032</v>
      </c>
      <c r="O57" s="1">
        <v>2033</v>
      </c>
      <c r="P57" s="1">
        <v>2034</v>
      </c>
      <c r="Q57" s="1">
        <v>2035</v>
      </c>
      <c r="R57" s="1">
        <v>2036</v>
      </c>
      <c r="S57" s="1">
        <v>2037</v>
      </c>
      <c r="T57" s="1">
        <v>2038</v>
      </c>
      <c r="U57" s="1">
        <v>2039</v>
      </c>
      <c r="V57" s="1">
        <v>2040</v>
      </c>
      <c r="W57" s="1">
        <v>2041</v>
      </c>
      <c r="X57" s="1">
        <v>2042</v>
      </c>
      <c r="Y57" s="1">
        <v>2043</v>
      </c>
      <c r="Z57" s="1">
        <v>2044</v>
      </c>
      <c r="AA57" s="1">
        <v>2045</v>
      </c>
      <c r="AB57" s="1">
        <v>2046</v>
      </c>
      <c r="AC57" s="1">
        <v>2047</v>
      </c>
      <c r="AD57" s="1">
        <v>2048</v>
      </c>
      <c r="AE57" s="1">
        <v>2049</v>
      </c>
      <c r="AF57" s="1">
        <v>2050</v>
      </c>
    </row>
    <row r="58" spans="1:32" x14ac:dyDescent="0.25">
      <c r="A58" s="1" t="s">
        <v>151</v>
      </c>
      <c r="B58" s="62">
        <f>'Urban-residential-heating-MSTIC'!B7</f>
        <v>0</v>
      </c>
      <c r="C58" s="62">
        <f>'Urban-residential-heating-MSTIC'!C7</f>
        <v>0</v>
      </c>
      <c r="D58" s="62">
        <f>'Urban-residential-heating-MSTIC'!D7</f>
        <v>0</v>
      </c>
      <c r="E58" s="62">
        <f>'Urban-residential-heating-MSTIC'!E7</f>
        <v>0</v>
      </c>
      <c r="F58" s="62">
        <f>'Urban-residential-heating-MSTIC'!F7</f>
        <v>0</v>
      </c>
      <c r="G58" s="62">
        <f>'Urban-residential-heating-MSTIC'!G7</f>
        <v>0</v>
      </c>
      <c r="H58" s="62">
        <f>'Urban-residential-heating-MSTIC'!H7</f>
        <v>0</v>
      </c>
      <c r="I58" s="62">
        <f>'Urban-residential-heating-MSTIC'!I7</f>
        <v>0</v>
      </c>
      <c r="J58" s="62">
        <f>'Urban-residential-heating-MSTIC'!J7</f>
        <v>0</v>
      </c>
      <c r="K58" s="62">
        <f>'Urban-residential-heating-MSTIC'!K7</f>
        <v>0</v>
      </c>
      <c r="L58" s="62">
        <f>'Urban-residential-heating-MSTIC'!L7</f>
        <v>0</v>
      </c>
      <c r="M58" s="62">
        <f>'Urban-residential-heating-MSTIC'!M7</f>
        <v>0</v>
      </c>
      <c r="N58" s="62">
        <f>'Urban-residential-heating-MSTIC'!N7</f>
        <v>0</v>
      </c>
      <c r="O58" s="62">
        <f>'Urban-residential-heating-MSTIC'!O7</f>
        <v>0</v>
      </c>
      <c r="P58" s="62">
        <f>'Urban-residential-heating-MSTIC'!P7</f>
        <v>0</v>
      </c>
      <c r="Q58" s="62">
        <f>'Urban-residential-heating-MSTIC'!Q7</f>
        <v>0</v>
      </c>
      <c r="R58" s="62">
        <f>'Urban-residential-heating-MSTIC'!R7</f>
        <v>0</v>
      </c>
      <c r="S58" s="62">
        <f>'Urban-residential-heating-MSTIC'!S7</f>
        <v>0</v>
      </c>
      <c r="T58" s="62">
        <f>'Urban-residential-heating-MSTIC'!T7</f>
        <v>0</v>
      </c>
      <c r="U58" s="62">
        <f>'Urban-residential-heating-MSTIC'!U7</f>
        <v>0</v>
      </c>
      <c r="V58" s="62">
        <f>'Urban-residential-heating-MSTIC'!V7</f>
        <v>0</v>
      </c>
      <c r="W58" s="62">
        <f>'Urban-residential-heating-MSTIC'!W7</f>
        <v>0</v>
      </c>
      <c r="X58" s="62">
        <f>'Urban-residential-heating-MSTIC'!X7</f>
        <v>0</v>
      </c>
      <c r="Y58" s="62">
        <f>'Urban-residential-heating-MSTIC'!Y7</f>
        <v>0</v>
      </c>
      <c r="Z58" s="62">
        <f>'Urban-residential-heating-MSTIC'!Z7</f>
        <v>0</v>
      </c>
      <c r="AA58" s="62">
        <f>'Urban-residential-heating-MSTIC'!AA7</f>
        <v>0</v>
      </c>
      <c r="AB58" s="62">
        <f>'Urban-residential-heating-MSTIC'!AB7</f>
        <v>0</v>
      </c>
      <c r="AC58" s="62">
        <f>'Urban-residential-heating-MSTIC'!AC7</f>
        <v>0</v>
      </c>
      <c r="AD58" s="62">
        <f>'Urban-residential-heating-MSTIC'!AD7</f>
        <v>0</v>
      </c>
      <c r="AE58" s="62">
        <f>'Urban-residential-heating-MSTIC'!AE7</f>
        <v>0</v>
      </c>
      <c r="AF58" s="62">
        <f>'Urban-residential-heating-MSTIC'!AF7</f>
        <v>0</v>
      </c>
    </row>
    <row r="59" spans="1:32" x14ac:dyDescent="0.25">
      <c r="A59" s="1" t="s">
        <v>74</v>
      </c>
      <c r="B59" s="62">
        <f>'Urban-residential-cooling-MSTIC'!B7</f>
        <v>0</v>
      </c>
      <c r="C59" s="62">
        <f>'Urban-residential-cooling-MSTIC'!C7</f>
        <v>0</v>
      </c>
      <c r="D59" s="62">
        <f>'Urban-residential-cooling-MSTIC'!D7</f>
        <v>0</v>
      </c>
      <c r="E59" s="62">
        <f>'Urban-residential-cooling-MSTIC'!E7</f>
        <v>0</v>
      </c>
      <c r="F59" s="62">
        <f>'Urban-residential-cooling-MSTIC'!F7</f>
        <v>0</v>
      </c>
      <c r="G59" s="62">
        <f>'Urban-residential-cooling-MSTIC'!G7</f>
        <v>0</v>
      </c>
      <c r="H59" s="62">
        <f>'Urban-residential-cooling-MSTIC'!H7</f>
        <v>0</v>
      </c>
      <c r="I59" s="62">
        <f>'Urban-residential-cooling-MSTIC'!I7</f>
        <v>0</v>
      </c>
      <c r="J59" s="62">
        <f>'Urban-residential-cooling-MSTIC'!J7</f>
        <v>0</v>
      </c>
      <c r="K59" s="62">
        <f>'Urban-residential-cooling-MSTIC'!K7</f>
        <v>0</v>
      </c>
      <c r="L59" s="62">
        <f>'Urban-residential-cooling-MSTIC'!L7</f>
        <v>0</v>
      </c>
      <c r="M59" s="62">
        <f>'Urban-residential-cooling-MSTIC'!M7</f>
        <v>0</v>
      </c>
      <c r="N59" s="62">
        <f>'Urban-residential-cooling-MSTIC'!N7</f>
        <v>0</v>
      </c>
      <c r="O59" s="62">
        <f>'Urban-residential-cooling-MSTIC'!O7</f>
        <v>0</v>
      </c>
      <c r="P59" s="62">
        <f>'Urban-residential-cooling-MSTIC'!P7</f>
        <v>0</v>
      </c>
      <c r="Q59" s="62">
        <f>'Urban-residential-cooling-MSTIC'!Q7</f>
        <v>0</v>
      </c>
      <c r="R59" s="62">
        <f>'Urban-residential-cooling-MSTIC'!R7</f>
        <v>0</v>
      </c>
      <c r="S59" s="62">
        <f>'Urban-residential-cooling-MSTIC'!S7</f>
        <v>0</v>
      </c>
      <c r="T59" s="62">
        <f>'Urban-residential-cooling-MSTIC'!T7</f>
        <v>0</v>
      </c>
      <c r="U59" s="62">
        <f>'Urban-residential-cooling-MSTIC'!U7</f>
        <v>0</v>
      </c>
      <c r="V59" s="62">
        <f>'Urban-residential-cooling-MSTIC'!V7</f>
        <v>0</v>
      </c>
      <c r="W59" s="62">
        <f>'Urban-residential-cooling-MSTIC'!W7</f>
        <v>0</v>
      </c>
      <c r="X59" s="62">
        <f>'Urban-residential-cooling-MSTIC'!X7</f>
        <v>0</v>
      </c>
      <c r="Y59" s="62">
        <f>'Urban-residential-cooling-MSTIC'!Y7</f>
        <v>0</v>
      </c>
      <c r="Z59" s="62">
        <f>'Urban-residential-cooling-MSTIC'!Z7</f>
        <v>0</v>
      </c>
      <c r="AA59" s="62">
        <f>'Urban-residential-cooling-MSTIC'!AA7</f>
        <v>0</v>
      </c>
      <c r="AB59" s="62">
        <f>'Urban-residential-cooling-MSTIC'!AB7</f>
        <v>0</v>
      </c>
      <c r="AC59" s="62">
        <f>'Urban-residential-cooling-MSTIC'!AC7</f>
        <v>0</v>
      </c>
      <c r="AD59" s="62">
        <f>'Urban-residential-cooling-MSTIC'!AD7</f>
        <v>0</v>
      </c>
      <c r="AE59" s="62">
        <f>'Urban-residential-cooling-MSTIC'!AE7</f>
        <v>0</v>
      </c>
      <c r="AF59" s="62">
        <f>'Urban-residential-cooling-MSTIC'!AF7</f>
        <v>0</v>
      </c>
    </row>
    <row r="60" spans="1:32" x14ac:dyDescent="0.25">
      <c r="A60" s="1" t="s">
        <v>76</v>
      </c>
      <c r="B60" s="62">
        <f>'Urban-residential-lighting-MSTI'!B7</f>
        <v>0</v>
      </c>
      <c r="C60" s="62">
        <f>'Urban-residential-lighting-MSTI'!C7</f>
        <v>0</v>
      </c>
      <c r="D60" s="62">
        <f>'Urban-residential-lighting-MSTI'!D7</f>
        <v>0</v>
      </c>
      <c r="E60" s="62">
        <f>'Urban-residential-lighting-MSTI'!E7</f>
        <v>0</v>
      </c>
      <c r="F60" s="62">
        <f>'Urban-residential-lighting-MSTI'!F7</f>
        <v>0</v>
      </c>
      <c r="G60" s="62">
        <f>'Urban-residential-lighting-MSTI'!G7</f>
        <v>0</v>
      </c>
      <c r="H60" s="62">
        <f>'Urban-residential-lighting-MSTI'!H7</f>
        <v>0</v>
      </c>
      <c r="I60" s="62">
        <f>'Urban-residential-lighting-MSTI'!I7</f>
        <v>0</v>
      </c>
      <c r="J60" s="62">
        <f>'Urban-residential-lighting-MSTI'!J7</f>
        <v>0</v>
      </c>
      <c r="K60" s="62">
        <f>'Urban-residential-lighting-MSTI'!K7</f>
        <v>0</v>
      </c>
      <c r="L60" s="62">
        <f>'Urban-residential-lighting-MSTI'!L7</f>
        <v>0</v>
      </c>
      <c r="M60" s="62">
        <f>'Urban-residential-lighting-MSTI'!M7</f>
        <v>0</v>
      </c>
      <c r="N60" s="62">
        <f>'Urban-residential-lighting-MSTI'!N7</f>
        <v>0</v>
      </c>
      <c r="O60" s="62">
        <f>'Urban-residential-lighting-MSTI'!O7</f>
        <v>0</v>
      </c>
      <c r="P60" s="62">
        <f>'Urban-residential-lighting-MSTI'!P7</f>
        <v>0</v>
      </c>
      <c r="Q60" s="62">
        <f>'Urban-residential-lighting-MSTI'!Q7</f>
        <v>0</v>
      </c>
      <c r="R60" s="62">
        <f>'Urban-residential-lighting-MSTI'!R7</f>
        <v>0</v>
      </c>
      <c r="S60" s="62">
        <f>'Urban-residential-lighting-MSTI'!S7</f>
        <v>0</v>
      </c>
      <c r="T60" s="62">
        <f>'Urban-residential-lighting-MSTI'!T7</f>
        <v>0</v>
      </c>
      <c r="U60" s="62">
        <f>'Urban-residential-lighting-MSTI'!U7</f>
        <v>0</v>
      </c>
      <c r="V60" s="62">
        <f>'Urban-residential-lighting-MSTI'!V7</f>
        <v>0</v>
      </c>
      <c r="W60" s="62">
        <f>'Urban-residential-lighting-MSTI'!W7</f>
        <v>0</v>
      </c>
      <c r="X60" s="62">
        <f>'Urban-residential-lighting-MSTI'!X7</f>
        <v>0</v>
      </c>
      <c r="Y60" s="62">
        <f>'Urban-residential-lighting-MSTI'!Y7</f>
        <v>0</v>
      </c>
      <c r="Z60" s="62">
        <f>'Urban-residential-lighting-MSTI'!Z7</f>
        <v>0</v>
      </c>
      <c r="AA60" s="62">
        <f>'Urban-residential-lighting-MSTI'!AA7</f>
        <v>0</v>
      </c>
      <c r="AB60" s="62">
        <f>'Urban-residential-lighting-MSTI'!AB7</f>
        <v>0</v>
      </c>
      <c r="AC60" s="62">
        <f>'Urban-residential-lighting-MSTI'!AC7</f>
        <v>0</v>
      </c>
      <c r="AD60" s="62">
        <f>'Urban-residential-lighting-MSTI'!AD7</f>
        <v>0</v>
      </c>
      <c r="AE60" s="62">
        <f>'Urban-residential-lighting-MSTI'!AE7</f>
        <v>0</v>
      </c>
      <c r="AF60" s="62">
        <f>'Urban-residential-lighting-MSTI'!AF7</f>
        <v>0</v>
      </c>
    </row>
    <row r="61" spans="1:32" x14ac:dyDescent="0.25">
      <c r="A61" s="1" t="s">
        <v>152</v>
      </c>
      <c r="B61" s="62">
        <f>'Urban-residential-appl-MSTIC'!B7</f>
        <v>0</v>
      </c>
      <c r="C61" s="62">
        <f>'Urban-residential-appl-MSTIC'!C7</f>
        <v>0</v>
      </c>
      <c r="D61" s="62">
        <f>'Urban-residential-appl-MSTIC'!D7</f>
        <v>0</v>
      </c>
      <c r="E61" s="62">
        <f>'Urban-residential-appl-MSTIC'!E7</f>
        <v>0</v>
      </c>
      <c r="F61" s="62">
        <f>'Urban-residential-appl-MSTIC'!F7</f>
        <v>0</v>
      </c>
      <c r="G61" s="62">
        <f>'Urban-residential-appl-MSTIC'!G7</f>
        <v>0</v>
      </c>
      <c r="H61" s="62">
        <f>'Urban-residential-appl-MSTIC'!H7</f>
        <v>0</v>
      </c>
      <c r="I61" s="62">
        <f>'Urban-residential-appl-MSTIC'!I7</f>
        <v>0</v>
      </c>
      <c r="J61" s="62">
        <f>'Urban-residential-appl-MSTIC'!J7</f>
        <v>0</v>
      </c>
      <c r="K61" s="62">
        <f>'Urban-residential-appl-MSTIC'!K7</f>
        <v>0</v>
      </c>
      <c r="L61" s="62">
        <f>'Urban-residential-appl-MSTIC'!L7</f>
        <v>0</v>
      </c>
      <c r="M61" s="62">
        <f>'Urban-residential-appl-MSTIC'!M7</f>
        <v>0</v>
      </c>
      <c r="N61" s="62">
        <f>'Urban-residential-appl-MSTIC'!N7</f>
        <v>0</v>
      </c>
      <c r="O61" s="62">
        <f>'Urban-residential-appl-MSTIC'!O7</f>
        <v>0</v>
      </c>
      <c r="P61" s="62">
        <f>'Urban-residential-appl-MSTIC'!P7</f>
        <v>0</v>
      </c>
      <c r="Q61" s="62">
        <f>'Urban-residential-appl-MSTIC'!Q7</f>
        <v>0</v>
      </c>
      <c r="R61" s="62">
        <f>'Urban-residential-appl-MSTIC'!R7</f>
        <v>0</v>
      </c>
      <c r="S61" s="62">
        <f>'Urban-residential-appl-MSTIC'!S7</f>
        <v>0</v>
      </c>
      <c r="T61" s="62">
        <f>'Urban-residential-appl-MSTIC'!T7</f>
        <v>0</v>
      </c>
      <c r="U61" s="62">
        <f>'Urban-residential-appl-MSTIC'!U7</f>
        <v>0</v>
      </c>
      <c r="V61" s="62">
        <f>'Urban-residential-appl-MSTIC'!V7</f>
        <v>0</v>
      </c>
      <c r="W61" s="62">
        <f>'Urban-residential-appl-MSTIC'!W7</f>
        <v>0</v>
      </c>
      <c r="X61" s="62">
        <f>'Urban-residential-appl-MSTIC'!X7</f>
        <v>0</v>
      </c>
      <c r="Y61" s="62">
        <f>'Urban-residential-appl-MSTIC'!Y7</f>
        <v>0</v>
      </c>
      <c r="Z61" s="62">
        <f>'Urban-residential-appl-MSTIC'!Z7</f>
        <v>0</v>
      </c>
      <c r="AA61" s="62">
        <f>'Urban-residential-appl-MSTIC'!AA7</f>
        <v>0</v>
      </c>
      <c r="AB61" s="62">
        <f>'Urban-residential-appl-MSTIC'!AB7</f>
        <v>0</v>
      </c>
      <c r="AC61" s="62">
        <f>'Urban-residential-appl-MSTIC'!AC7</f>
        <v>0</v>
      </c>
      <c r="AD61" s="62">
        <f>'Urban-residential-appl-MSTIC'!AD7</f>
        <v>0</v>
      </c>
      <c r="AE61" s="62">
        <f>'Urban-residential-appl-MSTIC'!AE7</f>
        <v>0</v>
      </c>
      <c r="AF61" s="62">
        <f>'Urban-residential-appl-MSTIC'!AF7</f>
        <v>0</v>
      </c>
    </row>
    <row r="62" spans="1:32" x14ac:dyDescent="0.25">
      <c r="A62" s="1" t="s">
        <v>153</v>
      </c>
      <c r="B62" s="62">
        <f>'Urban-residential-other-MSTIC'!B7</f>
        <v>302412000000000</v>
      </c>
      <c r="C62" s="62">
        <f>'Urban-residential-other-MSTIC'!C7</f>
        <v>311892000000000</v>
      </c>
      <c r="D62" s="62">
        <f>'Urban-residential-other-MSTIC'!D7</f>
        <v>285348000000000</v>
      </c>
      <c r="E62" s="62">
        <f>'Urban-residential-other-MSTIC'!E7</f>
        <v>281556000000000</v>
      </c>
      <c r="F62" s="62">
        <f>'Urban-residential-other-MSTIC'!F7</f>
        <v>274920000000000</v>
      </c>
      <c r="G62" s="62">
        <f>'Urban-residential-other-MSTIC'!G7</f>
        <v>271128000000000</v>
      </c>
      <c r="H62" s="62">
        <f>'Urban-residential-other-MSTIC'!H7</f>
        <v>266388000000000</v>
      </c>
      <c r="I62" s="62">
        <f>'Urban-residential-other-MSTIC'!I7</f>
        <v>262596000000000</v>
      </c>
      <c r="J62" s="62">
        <f>'Urban-residential-other-MSTIC'!J7</f>
        <v>257856000000000</v>
      </c>
      <c r="K62" s="62">
        <f>'Urban-residential-other-MSTIC'!K7</f>
        <v>254064000000000</v>
      </c>
      <c r="L62" s="62">
        <f>'Urban-residential-other-MSTIC'!L7</f>
        <v>249324000000000</v>
      </c>
      <c r="M62" s="62">
        <f>'Urban-residential-other-MSTIC'!M7</f>
        <v>244584000000000</v>
      </c>
      <c r="N62" s="62">
        <f>'Urban-residential-other-MSTIC'!N7</f>
        <v>240792000000000</v>
      </c>
      <c r="O62" s="62">
        <f>'Urban-residential-other-MSTIC'!O7</f>
        <v>236052000000000</v>
      </c>
      <c r="P62" s="62">
        <f>'Urban-residential-other-MSTIC'!P7</f>
        <v>231312000000000</v>
      </c>
      <c r="Q62" s="62">
        <f>'Urban-residential-other-MSTIC'!Q7</f>
        <v>226572000000000</v>
      </c>
      <c r="R62" s="62">
        <f>'Urban-residential-other-MSTIC'!R7</f>
        <v>222780000000000</v>
      </c>
      <c r="S62" s="62">
        <f>'Urban-residential-other-MSTIC'!S7</f>
        <v>218040000000000</v>
      </c>
      <c r="T62" s="62">
        <f>'Urban-residential-other-MSTIC'!T7</f>
        <v>213300000000000</v>
      </c>
      <c r="U62" s="62">
        <f>'Urban-residential-other-MSTIC'!U7</f>
        <v>208560000000000</v>
      </c>
      <c r="V62" s="62">
        <f>'Urban-residential-other-MSTIC'!V7</f>
        <v>203820000000000</v>
      </c>
      <c r="W62" s="62">
        <f>'Urban-residential-other-MSTIC'!W7</f>
        <v>199080000000000</v>
      </c>
      <c r="X62" s="62">
        <f>'Urban-residential-other-MSTIC'!X7</f>
        <v>194340000000000</v>
      </c>
      <c r="Y62" s="62">
        <f>'Urban-residential-other-MSTIC'!Y7</f>
        <v>189600000000000</v>
      </c>
      <c r="Z62" s="62">
        <f>'Urban-residential-other-MSTIC'!Z7</f>
        <v>183912000000000</v>
      </c>
      <c r="AA62" s="62">
        <f>'Urban-residential-other-MSTIC'!AA7</f>
        <v>179172000000000</v>
      </c>
      <c r="AB62" s="62">
        <f>'Urban-residential-other-MSTIC'!AB7</f>
        <v>174432000000000</v>
      </c>
      <c r="AC62" s="62">
        <f>'Urban-residential-other-MSTIC'!AC7</f>
        <v>169692000000000</v>
      </c>
      <c r="AD62" s="62">
        <f>'Urban-residential-other-MSTIC'!AD7</f>
        <v>164004000000000</v>
      </c>
      <c r="AE62" s="62">
        <f>'Urban-residential-other-MSTIC'!AE7</f>
        <v>159264000000000</v>
      </c>
      <c r="AF62" s="62">
        <f>'Urban-residential-other-MSTIC'!AF7</f>
        <v>153576000000000</v>
      </c>
    </row>
    <row r="63" spans="1:32" x14ac:dyDescent="0.25">
      <c r="A63" s="1" t="s">
        <v>160</v>
      </c>
      <c r="B63" s="62">
        <f t="shared" ref="B63:AF63" si="18">SUM(B58:B62)</f>
        <v>302412000000000</v>
      </c>
      <c r="C63" s="62">
        <f t="shared" si="18"/>
        <v>311892000000000</v>
      </c>
      <c r="D63" s="62">
        <f t="shared" si="18"/>
        <v>285348000000000</v>
      </c>
      <c r="E63" s="62">
        <f t="shared" si="18"/>
        <v>281556000000000</v>
      </c>
      <c r="F63" s="62">
        <f t="shared" si="18"/>
        <v>274920000000000</v>
      </c>
      <c r="G63" s="62">
        <f t="shared" si="18"/>
        <v>271128000000000</v>
      </c>
      <c r="H63" s="62">
        <f t="shared" si="18"/>
        <v>266388000000000</v>
      </c>
      <c r="I63" s="62">
        <f t="shared" si="18"/>
        <v>262596000000000</v>
      </c>
      <c r="J63" s="62">
        <f t="shared" si="18"/>
        <v>257856000000000</v>
      </c>
      <c r="K63" s="62">
        <f t="shared" si="18"/>
        <v>254064000000000</v>
      </c>
      <c r="L63" s="62">
        <f t="shared" si="18"/>
        <v>249324000000000</v>
      </c>
      <c r="M63" s="62">
        <f t="shared" si="18"/>
        <v>244584000000000</v>
      </c>
      <c r="N63" s="62">
        <f t="shared" si="18"/>
        <v>240792000000000</v>
      </c>
      <c r="O63" s="62">
        <f t="shared" si="18"/>
        <v>236052000000000</v>
      </c>
      <c r="P63" s="62">
        <f t="shared" si="18"/>
        <v>231312000000000</v>
      </c>
      <c r="Q63" s="62">
        <f t="shared" si="18"/>
        <v>226572000000000</v>
      </c>
      <c r="R63" s="62">
        <f t="shared" si="18"/>
        <v>222780000000000</v>
      </c>
      <c r="S63" s="62">
        <f t="shared" si="18"/>
        <v>218040000000000</v>
      </c>
      <c r="T63" s="62">
        <f t="shared" si="18"/>
        <v>213300000000000</v>
      </c>
      <c r="U63" s="62">
        <f t="shared" si="18"/>
        <v>208560000000000</v>
      </c>
      <c r="V63" s="62">
        <f t="shared" si="18"/>
        <v>203820000000000</v>
      </c>
      <c r="W63" s="62">
        <f t="shared" si="18"/>
        <v>199080000000000</v>
      </c>
      <c r="X63" s="62">
        <f t="shared" si="18"/>
        <v>194340000000000</v>
      </c>
      <c r="Y63" s="62">
        <f t="shared" si="18"/>
        <v>189600000000000</v>
      </c>
      <c r="Z63" s="62">
        <f t="shared" si="18"/>
        <v>183912000000000</v>
      </c>
      <c r="AA63" s="62">
        <f t="shared" si="18"/>
        <v>179172000000000</v>
      </c>
      <c r="AB63" s="62">
        <f t="shared" si="18"/>
        <v>174432000000000</v>
      </c>
      <c r="AC63" s="62">
        <f t="shared" si="18"/>
        <v>169692000000000</v>
      </c>
      <c r="AD63" s="62">
        <f t="shared" si="18"/>
        <v>164004000000000</v>
      </c>
      <c r="AE63" s="62">
        <f t="shared" si="18"/>
        <v>159264000000000</v>
      </c>
      <c r="AF63" s="62">
        <f t="shared" si="18"/>
        <v>153576000000000</v>
      </c>
    </row>
    <row r="65" spans="1:32" x14ac:dyDescent="0.25">
      <c r="A65" s="91" t="s">
        <v>202</v>
      </c>
    </row>
    <row r="66" spans="1:32" x14ac:dyDescent="0.25">
      <c r="A66" s="1" t="s">
        <v>0</v>
      </c>
      <c r="B66" s="1">
        <v>2020</v>
      </c>
      <c r="C66" s="1">
        <v>2021</v>
      </c>
      <c r="D66" s="1">
        <v>2022</v>
      </c>
      <c r="E66" s="1">
        <v>2023</v>
      </c>
      <c r="F66" s="1">
        <v>2024</v>
      </c>
      <c r="G66" s="1">
        <v>2025</v>
      </c>
      <c r="H66" s="1">
        <v>2026</v>
      </c>
      <c r="I66" s="1">
        <v>2027</v>
      </c>
      <c r="J66" s="1">
        <v>2028</v>
      </c>
      <c r="K66" s="1">
        <v>2029</v>
      </c>
      <c r="L66" s="1">
        <v>2030</v>
      </c>
      <c r="M66" s="1">
        <v>2031</v>
      </c>
      <c r="N66" s="1">
        <v>2032</v>
      </c>
      <c r="O66" s="1">
        <v>2033</v>
      </c>
      <c r="P66" s="1">
        <v>2034</v>
      </c>
      <c r="Q66" s="1">
        <v>2035</v>
      </c>
      <c r="R66" s="1">
        <v>2036</v>
      </c>
      <c r="S66" s="1">
        <v>2037</v>
      </c>
      <c r="T66" s="1">
        <v>2038</v>
      </c>
      <c r="U66" s="1">
        <v>2039</v>
      </c>
      <c r="V66" s="1">
        <v>2040</v>
      </c>
      <c r="W66" s="1">
        <v>2041</v>
      </c>
      <c r="X66" s="1">
        <v>2042</v>
      </c>
      <c r="Y66" s="1">
        <v>2043</v>
      </c>
      <c r="Z66" s="1">
        <v>2044</v>
      </c>
      <c r="AA66" s="1">
        <v>2045</v>
      </c>
      <c r="AB66" s="1">
        <v>2046</v>
      </c>
      <c r="AC66" s="1">
        <v>2047</v>
      </c>
      <c r="AD66" s="1">
        <v>2048</v>
      </c>
      <c r="AE66" s="1">
        <v>2049</v>
      </c>
      <c r="AF66" s="1">
        <v>2050</v>
      </c>
    </row>
    <row r="67" spans="1:32" x14ac:dyDescent="0.25">
      <c r="A67" s="1" t="s">
        <v>151</v>
      </c>
      <c r="B67" s="66">
        <f t="shared" ref="B67:AF67" si="19">B58/B$63</f>
        <v>0</v>
      </c>
      <c r="C67" s="66">
        <f t="shared" si="19"/>
        <v>0</v>
      </c>
      <c r="D67" s="66">
        <f t="shared" si="19"/>
        <v>0</v>
      </c>
      <c r="E67" s="66">
        <f t="shared" si="19"/>
        <v>0</v>
      </c>
      <c r="F67" s="66">
        <f t="shared" si="19"/>
        <v>0</v>
      </c>
      <c r="G67" s="66">
        <f t="shared" si="19"/>
        <v>0</v>
      </c>
      <c r="H67" s="66">
        <f t="shared" si="19"/>
        <v>0</v>
      </c>
      <c r="I67" s="66">
        <f t="shared" si="19"/>
        <v>0</v>
      </c>
      <c r="J67" s="66">
        <f t="shared" si="19"/>
        <v>0</v>
      </c>
      <c r="K67" s="66">
        <f t="shared" si="19"/>
        <v>0</v>
      </c>
      <c r="L67" s="66">
        <f t="shared" si="19"/>
        <v>0</v>
      </c>
      <c r="M67" s="66">
        <f t="shared" si="19"/>
        <v>0</v>
      </c>
      <c r="N67" s="66">
        <f t="shared" si="19"/>
        <v>0</v>
      </c>
      <c r="O67" s="66">
        <f t="shared" si="19"/>
        <v>0</v>
      </c>
      <c r="P67" s="66">
        <f t="shared" si="19"/>
        <v>0</v>
      </c>
      <c r="Q67" s="66">
        <f t="shared" si="19"/>
        <v>0</v>
      </c>
      <c r="R67" s="66">
        <f t="shared" si="19"/>
        <v>0</v>
      </c>
      <c r="S67" s="66">
        <f t="shared" si="19"/>
        <v>0</v>
      </c>
      <c r="T67" s="66">
        <f t="shared" si="19"/>
        <v>0</v>
      </c>
      <c r="U67" s="66">
        <f t="shared" si="19"/>
        <v>0</v>
      </c>
      <c r="V67" s="66">
        <f t="shared" si="19"/>
        <v>0</v>
      </c>
      <c r="W67" s="66">
        <f t="shared" si="19"/>
        <v>0</v>
      </c>
      <c r="X67" s="66">
        <f t="shared" si="19"/>
        <v>0</v>
      </c>
      <c r="Y67" s="66">
        <f t="shared" si="19"/>
        <v>0</v>
      </c>
      <c r="Z67" s="66">
        <f t="shared" si="19"/>
        <v>0</v>
      </c>
      <c r="AA67" s="66">
        <f t="shared" si="19"/>
        <v>0</v>
      </c>
      <c r="AB67" s="66">
        <f t="shared" si="19"/>
        <v>0</v>
      </c>
      <c r="AC67" s="66">
        <f t="shared" si="19"/>
        <v>0</v>
      </c>
      <c r="AD67" s="66">
        <f t="shared" si="19"/>
        <v>0</v>
      </c>
      <c r="AE67" s="66">
        <f t="shared" si="19"/>
        <v>0</v>
      </c>
      <c r="AF67" s="66">
        <f t="shared" si="19"/>
        <v>0</v>
      </c>
    </row>
    <row r="68" spans="1:32" x14ac:dyDescent="0.25">
      <c r="A68" s="1" t="s">
        <v>74</v>
      </c>
      <c r="B68" s="66">
        <f t="shared" ref="B68:AF68" si="20">B59/B$63</f>
        <v>0</v>
      </c>
      <c r="C68" s="66">
        <f t="shared" si="20"/>
        <v>0</v>
      </c>
      <c r="D68" s="66">
        <f t="shared" si="20"/>
        <v>0</v>
      </c>
      <c r="E68" s="66">
        <f t="shared" si="20"/>
        <v>0</v>
      </c>
      <c r="F68" s="66">
        <f t="shared" si="20"/>
        <v>0</v>
      </c>
      <c r="G68" s="66">
        <f t="shared" si="20"/>
        <v>0</v>
      </c>
      <c r="H68" s="66">
        <f t="shared" si="20"/>
        <v>0</v>
      </c>
      <c r="I68" s="66">
        <f t="shared" si="20"/>
        <v>0</v>
      </c>
      <c r="J68" s="66">
        <f t="shared" si="20"/>
        <v>0</v>
      </c>
      <c r="K68" s="66">
        <f t="shared" si="20"/>
        <v>0</v>
      </c>
      <c r="L68" s="66">
        <f t="shared" si="20"/>
        <v>0</v>
      </c>
      <c r="M68" s="66">
        <f t="shared" si="20"/>
        <v>0</v>
      </c>
      <c r="N68" s="66">
        <f t="shared" si="20"/>
        <v>0</v>
      </c>
      <c r="O68" s="66">
        <f t="shared" si="20"/>
        <v>0</v>
      </c>
      <c r="P68" s="66">
        <f t="shared" si="20"/>
        <v>0</v>
      </c>
      <c r="Q68" s="66">
        <f t="shared" si="20"/>
        <v>0</v>
      </c>
      <c r="R68" s="66">
        <f t="shared" si="20"/>
        <v>0</v>
      </c>
      <c r="S68" s="66">
        <f t="shared" si="20"/>
        <v>0</v>
      </c>
      <c r="T68" s="66">
        <f t="shared" si="20"/>
        <v>0</v>
      </c>
      <c r="U68" s="66">
        <f t="shared" si="20"/>
        <v>0</v>
      </c>
      <c r="V68" s="66">
        <f t="shared" si="20"/>
        <v>0</v>
      </c>
      <c r="W68" s="66">
        <f t="shared" si="20"/>
        <v>0</v>
      </c>
      <c r="X68" s="66">
        <f t="shared" si="20"/>
        <v>0</v>
      </c>
      <c r="Y68" s="66">
        <f t="shared" si="20"/>
        <v>0</v>
      </c>
      <c r="Z68" s="66">
        <f t="shared" si="20"/>
        <v>0</v>
      </c>
      <c r="AA68" s="66">
        <f t="shared" si="20"/>
        <v>0</v>
      </c>
      <c r="AB68" s="66">
        <f t="shared" si="20"/>
        <v>0</v>
      </c>
      <c r="AC68" s="66">
        <f t="shared" si="20"/>
        <v>0</v>
      </c>
      <c r="AD68" s="66">
        <f t="shared" si="20"/>
        <v>0</v>
      </c>
      <c r="AE68" s="66">
        <f t="shared" si="20"/>
        <v>0</v>
      </c>
      <c r="AF68" s="66">
        <f t="shared" si="20"/>
        <v>0</v>
      </c>
    </row>
    <row r="69" spans="1:32" x14ac:dyDescent="0.25">
      <c r="A69" s="1" t="s">
        <v>76</v>
      </c>
      <c r="B69" s="66">
        <f t="shared" ref="B69:AF69" si="21">B60/B$63</f>
        <v>0</v>
      </c>
      <c r="C69" s="66">
        <f t="shared" si="21"/>
        <v>0</v>
      </c>
      <c r="D69" s="66">
        <f t="shared" si="21"/>
        <v>0</v>
      </c>
      <c r="E69" s="66">
        <f t="shared" si="21"/>
        <v>0</v>
      </c>
      <c r="F69" s="66">
        <f t="shared" si="21"/>
        <v>0</v>
      </c>
      <c r="G69" s="66">
        <f t="shared" si="21"/>
        <v>0</v>
      </c>
      <c r="H69" s="66">
        <f t="shared" si="21"/>
        <v>0</v>
      </c>
      <c r="I69" s="66">
        <f t="shared" si="21"/>
        <v>0</v>
      </c>
      <c r="J69" s="66">
        <f t="shared" si="21"/>
        <v>0</v>
      </c>
      <c r="K69" s="66">
        <f t="shared" si="21"/>
        <v>0</v>
      </c>
      <c r="L69" s="66">
        <f t="shared" si="21"/>
        <v>0</v>
      </c>
      <c r="M69" s="66">
        <f t="shared" si="21"/>
        <v>0</v>
      </c>
      <c r="N69" s="66">
        <f t="shared" si="21"/>
        <v>0</v>
      </c>
      <c r="O69" s="66">
        <f t="shared" si="21"/>
        <v>0</v>
      </c>
      <c r="P69" s="66">
        <f t="shared" si="21"/>
        <v>0</v>
      </c>
      <c r="Q69" s="66">
        <f t="shared" si="21"/>
        <v>0</v>
      </c>
      <c r="R69" s="66">
        <f t="shared" si="21"/>
        <v>0</v>
      </c>
      <c r="S69" s="66">
        <f t="shared" si="21"/>
        <v>0</v>
      </c>
      <c r="T69" s="66">
        <f t="shared" si="21"/>
        <v>0</v>
      </c>
      <c r="U69" s="66">
        <f t="shared" si="21"/>
        <v>0</v>
      </c>
      <c r="V69" s="66">
        <f t="shared" si="21"/>
        <v>0</v>
      </c>
      <c r="W69" s="66">
        <f t="shared" si="21"/>
        <v>0</v>
      </c>
      <c r="X69" s="66">
        <f t="shared" si="21"/>
        <v>0</v>
      </c>
      <c r="Y69" s="66">
        <f t="shared" si="21"/>
        <v>0</v>
      </c>
      <c r="Z69" s="66">
        <f t="shared" si="21"/>
        <v>0</v>
      </c>
      <c r="AA69" s="66">
        <f t="shared" si="21"/>
        <v>0</v>
      </c>
      <c r="AB69" s="66">
        <f t="shared" si="21"/>
        <v>0</v>
      </c>
      <c r="AC69" s="66">
        <f t="shared" si="21"/>
        <v>0</v>
      </c>
      <c r="AD69" s="66">
        <f t="shared" si="21"/>
        <v>0</v>
      </c>
      <c r="AE69" s="66">
        <f t="shared" si="21"/>
        <v>0</v>
      </c>
      <c r="AF69" s="66">
        <f t="shared" si="21"/>
        <v>0</v>
      </c>
    </row>
    <row r="70" spans="1:32" x14ac:dyDescent="0.25">
      <c r="A70" s="1" t="s">
        <v>152</v>
      </c>
      <c r="B70" s="66">
        <f t="shared" ref="B70:AF70" si="22">B61/B$63</f>
        <v>0</v>
      </c>
      <c r="C70" s="66">
        <f t="shared" si="22"/>
        <v>0</v>
      </c>
      <c r="D70" s="66">
        <f t="shared" si="22"/>
        <v>0</v>
      </c>
      <c r="E70" s="66">
        <f t="shared" si="22"/>
        <v>0</v>
      </c>
      <c r="F70" s="66">
        <f t="shared" si="22"/>
        <v>0</v>
      </c>
      <c r="G70" s="66">
        <f t="shared" si="22"/>
        <v>0</v>
      </c>
      <c r="H70" s="66">
        <f t="shared" si="22"/>
        <v>0</v>
      </c>
      <c r="I70" s="66">
        <f t="shared" si="22"/>
        <v>0</v>
      </c>
      <c r="J70" s="66">
        <f t="shared" si="22"/>
        <v>0</v>
      </c>
      <c r="K70" s="66">
        <f t="shared" si="22"/>
        <v>0</v>
      </c>
      <c r="L70" s="66">
        <f t="shared" si="22"/>
        <v>0</v>
      </c>
      <c r="M70" s="66">
        <f t="shared" si="22"/>
        <v>0</v>
      </c>
      <c r="N70" s="66">
        <f t="shared" si="22"/>
        <v>0</v>
      </c>
      <c r="O70" s="66">
        <f t="shared" si="22"/>
        <v>0</v>
      </c>
      <c r="P70" s="66">
        <f t="shared" si="22"/>
        <v>0</v>
      </c>
      <c r="Q70" s="66">
        <f t="shared" si="22"/>
        <v>0</v>
      </c>
      <c r="R70" s="66">
        <f t="shared" si="22"/>
        <v>0</v>
      </c>
      <c r="S70" s="66">
        <f t="shared" si="22"/>
        <v>0</v>
      </c>
      <c r="T70" s="66">
        <f t="shared" si="22"/>
        <v>0</v>
      </c>
      <c r="U70" s="66">
        <f t="shared" si="22"/>
        <v>0</v>
      </c>
      <c r="V70" s="66">
        <f t="shared" si="22"/>
        <v>0</v>
      </c>
      <c r="W70" s="66">
        <f t="shared" si="22"/>
        <v>0</v>
      </c>
      <c r="X70" s="66">
        <f t="shared" si="22"/>
        <v>0</v>
      </c>
      <c r="Y70" s="66">
        <f t="shared" si="22"/>
        <v>0</v>
      </c>
      <c r="Z70" s="66">
        <f t="shared" si="22"/>
        <v>0</v>
      </c>
      <c r="AA70" s="66">
        <f t="shared" si="22"/>
        <v>0</v>
      </c>
      <c r="AB70" s="66">
        <f t="shared" si="22"/>
        <v>0</v>
      </c>
      <c r="AC70" s="66">
        <f t="shared" si="22"/>
        <v>0</v>
      </c>
      <c r="AD70" s="66">
        <f t="shared" si="22"/>
        <v>0</v>
      </c>
      <c r="AE70" s="66">
        <f t="shared" si="22"/>
        <v>0</v>
      </c>
      <c r="AF70" s="66">
        <f t="shared" si="22"/>
        <v>0</v>
      </c>
    </row>
    <row r="71" spans="1:32" x14ac:dyDescent="0.25">
      <c r="A71" s="1" t="s">
        <v>153</v>
      </c>
      <c r="B71" s="66">
        <f t="shared" ref="B71:AF71" si="23">B62/B$63</f>
        <v>1</v>
      </c>
      <c r="C71" s="66">
        <f t="shared" si="23"/>
        <v>1</v>
      </c>
      <c r="D71" s="66">
        <f t="shared" si="23"/>
        <v>1</v>
      </c>
      <c r="E71" s="66">
        <f t="shared" si="23"/>
        <v>1</v>
      </c>
      <c r="F71" s="66">
        <f t="shared" si="23"/>
        <v>1</v>
      </c>
      <c r="G71" s="66">
        <f t="shared" si="23"/>
        <v>1</v>
      </c>
      <c r="H71" s="66">
        <f t="shared" si="23"/>
        <v>1</v>
      </c>
      <c r="I71" s="66">
        <f t="shared" si="23"/>
        <v>1</v>
      </c>
      <c r="J71" s="66">
        <f t="shared" si="23"/>
        <v>1</v>
      </c>
      <c r="K71" s="66">
        <f t="shared" si="23"/>
        <v>1</v>
      </c>
      <c r="L71" s="66">
        <f t="shared" si="23"/>
        <v>1</v>
      </c>
      <c r="M71" s="66">
        <f t="shared" si="23"/>
        <v>1</v>
      </c>
      <c r="N71" s="66">
        <f t="shared" si="23"/>
        <v>1</v>
      </c>
      <c r="O71" s="66">
        <f t="shared" si="23"/>
        <v>1</v>
      </c>
      <c r="P71" s="66">
        <f t="shared" si="23"/>
        <v>1</v>
      </c>
      <c r="Q71" s="66">
        <f t="shared" si="23"/>
        <v>1</v>
      </c>
      <c r="R71" s="66">
        <f t="shared" si="23"/>
        <v>1</v>
      </c>
      <c r="S71" s="66">
        <f t="shared" si="23"/>
        <v>1</v>
      </c>
      <c r="T71" s="66">
        <f t="shared" si="23"/>
        <v>1</v>
      </c>
      <c r="U71" s="66">
        <f t="shared" si="23"/>
        <v>1</v>
      </c>
      <c r="V71" s="66">
        <f t="shared" si="23"/>
        <v>1</v>
      </c>
      <c r="W71" s="66">
        <f t="shared" si="23"/>
        <v>1</v>
      </c>
      <c r="X71" s="66">
        <f t="shared" si="23"/>
        <v>1</v>
      </c>
      <c r="Y71" s="66">
        <f t="shared" si="23"/>
        <v>1</v>
      </c>
      <c r="Z71" s="66">
        <f t="shared" si="23"/>
        <v>1</v>
      </c>
      <c r="AA71" s="66">
        <f t="shared" si="23"/>
        <v>1</v>
      </c>
      <c r="AB71" s="66">
        <f t="shared" si="23"/>
        <v>1</v>
      </c>
      <c r="AC71" s="66">
        <f t="shared" si="23"/>
        <v>1</v>
      </c>
      <c r="AD71" s="66">
        <f t="shared" si="23"/>
        <v>1</v>
      </c>
      <c r="AE71" s="66">
        <f t="shared" si="23"/>
        <v>1</v>
      </c>
      <c r="AF71" s="66">
        <f t="shared" si="23"/>
        <v>1</v>
      </c>
    </row>
    <row r="72" spans="1:32" x14ac:dyDescent="0.25">
      <c r="A72" s="1"/>
    </row>
    <row r="73" spans="1:32" x14ac:dyDescent="0.25">
      <c r="A73"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T336"/>
  <sheetViews>
    <sheetView topLeftCell="A91" zoomScaleNormal="100" workbookViewId="0">
      <selection activeCell="B97" sqref="B97"/>
    </sheetView>
  </sheetViews>
  <sheetFormatPr baseColWidth="10" defaultRowHeight="15" x14ac:dyDescent="0.25"/>
  <cols>
    <col min="1" max="1" width="45.42578125" customWidth="1"/>
  </cols>
  <sheetData>
    <row r="1" spans="1:46" ht="21" x14ac:dyDescent="0.25">
      <c r="A1" s="96" t="s">
        <v>207</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row>
    <row r="2" spans="1:46" x14ac:dyDescent="0.25">
      <c r="A2" s="102" t="s">
        <v>0</v>
      </c>
      <c r="B2" s="102">
        <v>2015</v>
      </c>
      <c r="C2" s="102">
        <v>2030</v>
      </c>
      <c r="D2" s="102">
        <v>2040</v>
      </c>
      <c r="E2" s="102">
        <v>2050</v>
      </c>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row>
    <row r="3" spans="1:46" x14ac:dyDescent="0.25">
      <c r="A3" s="104" t="s">
        <v>208</v>
      </c>
      <c r="B3" s="105">
        <v>25</v>
      </c>
      <c r="C3" s="105">
        <v>30</v>
      </c>
      <c r="D3" s="105">
        <v>35</v>
      </c>
      <c r="E3" s="105">
        <v>38</v>
      </c>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row>
    <row r="4" spans="1:46" x14ac:dyDescent="0.25">
      <c r="A4" s="104" t="s">
        <v>209</v>
      </c>
      <c r="B4" s="105">
        <v>25</v>
      </c>
      <c r="C4" s="105">
        <v>34</v>
      </c>
      <c r="D4" s="105">
        <v>40</v>
      </c>
      <c r="E4" s="105">
        <v>45</v>
      </c>
      <c r="F4" s="101"/>
      <c r="G4" s="101"/>
      <c r="H4" s="101"/>
      <c r="I4" s="101"/>
      <c r="J4" s="101"/>
      <c r="K4" s="101"/>
      <c r="L4" s="101"/>
      <c r="M4" s="101">
        <f>'[2]Buildings - 2050 Plan'!D10</f>
        <v>26</v>
      </c>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row>
    <row r="5" spans="1:46" x14ac:dyDescent="0.25">
      <c r="A5" s="104" t="s">
        <v>210</v>
      </c>
      <c r="B5" s="105">
        <v>13</v>
      </c>
      <c r="C5" s="105">
        <v>17</v>
      </c>
      <c r="D5" s="105">
        <v>22</v>
      </c>
      <c r="E5" s="105">
        <v>28</v>
      </c>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row>
    <row r="6" spans="1:46" x14ac:dyDescent="0.25">
      <c r="A6" s="104" t="s">
        <v>211</v>
      </c>
      <c r="B6" s="105">
        <v>13</v>
      </c>
      <c r="C6" s="105">
        <v>21</v>
      </c>
      <c r="D6" s="105">
        <v>30</v>
      </c>
      <c r="E6" s="105">
        <v>40</v>
      </c>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row>
    <row r="7" spans="1:46" x14ac:dyDescent="0.25">
      <c r="A7" s="104" t="s">
        <v>212</v>
      </c>
      <c r="B7" s="105">
        <f>B3+B5</f>
        <v>38</v>
      </c>
      <c r="C7" s="105">
        <f t="shared" ref="C7:E8" si="0">C3+C5</f>
        <v>47</v>
      </c>
      <c r="D7" s="105">
        <f t="shared" si="0"/>
        <v>57</v>
      </c>
      <c r="E7" s="105">
        <f t="shared" si="0"/>
        <v>66</v>
      </c>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row>
    <row r="8" spans="1:46" x14ac:dyDescent="0.25">
      <c r="A8" s="104" t="s">
        <v>213</v>
      </c>
      <c r="B8" s="105">
        <f>B4+B6</f>
        <v>38</v>
      </c>
      <c r="C8" s="105">
        <f t="shared" si="0"/>
        <v>55</v>
      </c>
      <c r="D8" s="105">
        <f t="shared" si="0"/>
        <v>70</v>
      </c>
      <c r="E8" s="105">
        <f t="shared" si="0"/>
        <v>85</v>
      </c>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row>
    <row r="9" spans="1:46" x14ac:dyDescent="0.25">
      <c r="A9" s="104" t="s">
        <v>214</v>
      </c>
      <c r="B9" s="105">
        <f>AVERAGE(B3:B4)</f>
        <v>25</v>
      </c>
      <c r="C9" s="105">
        <f t="shared" ref="C9:E9" si="1">AVERAGE(C3:C4)</f>
        <v>32</v>
      </c>
      <c r="D9" s="105">
        <f t="shared" si="1"/>
        <v>37.5</v>
      </c>
      <c r="E9" s="105">
        <f t="shared" si="1"/>
        <v>41.5</v>
      </c>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row>
    <row r="10" spans="1:46" x14ac:dyDescent="0.25">
      <c r="A10" s="104" t="s">
        <v>215</v>
      </c>
      <c r="B10" s="105">
        <f>AVERAGE(B5:B6)</f>
        <v>13</v>
      </c>
      <c r="C10" s="105">
        <f t="shared" ref="C10:E10" si="2">AVERAGE(C5:C6)</f>
        <v>19</v>
      </c>
      <c r="D10" s="105">
        <f t="shared" si="2"/>
        <v>26</v>
      </c>
      <c r="E10" s="105">
        <f t="shared" si="2"/>
        <v>34</v>
      </c>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row>
    <row r="11" spans="1:46" x14ac:dyDescent="0.25">
      <c r="A11" s="104" t="s">
        <v>216</v>
      </c>
      <c r="B11" s="105">
        <f>AVERAGE(B7:B8)</f>
        <v>38</v>
      </c>
      <c r="C11" s="105">
        <f t="shared" ref="C11:E11" si="3">AVERAGE(C7:C8)</f>
        <v>51</v>
      </c>
      <c r="D11" s="105">
        <f t="shared" si="3"/>
        <v>63.5</v>
      </c>
      <c r="E11" s="105">
        <f t="shared" si="3"/>
        <v>75.5</v>
      </c>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row>
    <row r="12" spans="1:46" x14ac:dyDescent="0.25">
      <c r="A12" s="101"/>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row>
    <row r="13" spans="1:46" x14ac:dyDescent="0.25">
      <c r="A13" s="106" t="s">
        <v>217</v>
      </c>
      <c r="B13" s="107">
        <v>39700000000000</v>
      </c>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row>
    <row r="14" spans="1:46" x14ac:dyDescent="0.25">
      <c r="A14" s="101"/>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row>
    <row r="15" spans="1:46" x14ac:dyDescent="0.25">
      <c r="A15" s="103" t="s">
        <v>0</v>
      </c>
      <c r="B15" s="103">
        <v>2015</v>
      </c>
      <c r="C15" s="103">
        <v>2030</v>
      </c>
      <c r="D15" s="103">
        <v>2040</v>
      </c>
      <c r="E15" s="103">
        <v>2050</v>
      </c>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row>
    <row r="16" spans="1:46" x14ac:dyDescent="0.25">
      <c r="A16" s="101" t="s">
        <v>218</v>
      </c>
      <c r="B16" s="108">
        <f>B3*$B$13</f>
        <v>992500000000000</v>
      </c>
      <c r="C16" s="108">
        <f t="shared" ref="C16:E17" si="4">C3*$B$13</f>
        <v>1191000000000000</v>
      </c>
      <c r="D16" s="108">
        <f t="shared" si="4"/>
        <v>1389500000000000</v>
      </c>
      <c r="E16" s="108">
        <f t="shared" si="4"/>
        <v>1508600000000000</v>
      </c>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row>
    <row r="17" spans="1:46" x14ac:dyDescent="0.25">
      <c r="A17" s="101" t="s">
        <v>219</v>
      </c>
      <c r="B17" s="108">
        <f>B4*$B$13</f>
        <v>992500000000000</v>
      </c>
      <c r="C17" s="108">
        <f t="shared" si="4"/>
        <v>1349800000000000</v>
      </c>
      <c r="D17" s="108">
        <f t="shared" si="4"/>
        <v>1588000000000000</v>
      </c>
      <c r="E17" s="108">
        <f t="shared" si="4"/>
        <v>1786500000000000</v>
      </c>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row>
    <row r="18" spans="1:46" x14ac:dyDescent="0.25">
      <c r="A18" s="101" t="s">
        <v>220</v>
      </c>
      <c r="B18" s="108">
        <f>AVERAGE(B16:B17)</f>
        <v>992500000000000</v>
      </c>
      <c r="C18" s="108">
        <f t="shared" ref="C18:E18" si="5">AVERAGE(C16:C17)</f>
        <v>1270400000000000</v>
      </c>
      <c r="D18" s="108">
        <f t="shared" si="5"/>
        <v>1488750000000000</v>
      </c>
      <c r="E18" s="108">
        <f t="shared" si="5"/>
        <v>1647550000000000</v>
      </c>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row>
    <row r="19" spans="1:46" x14ac:dyDescent="0.25">
      <c r="A19" s="101" t="s">
        <v>221</v>
      </c>
      <c r="B19" s="108">
        <f>B5*$B$13</f>
        <v>516100000000000</v>
      </c>
      <c r="C19" s="108">
        <f t="shared" ref="C19:E20" si="6">C5*$B$13</f>
        <v>674900000000000</v>
      </c>
      <c r="D19" s="108">
        <f t="shared" si="6"/>
        <v>873400000000000</v>
      </c>
      <c r="E19" s="108">
        <f t="shared" si="6"/>
        <v>1111600000000000</v>
      </c>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row>
    <row r="20" spans="1:46" x14ac:dyDescent="0.25">
      <c r="A20" s="101" t="s">
        <v>222</v>
      </c>
      <c r="B20" s="108">
        <f>B6*$B$13</f>
        <v>516100000000000</v>
      </c>
      <c r="C20" s="108">
        <f t="shared" si="6"/>
        <v>833700000000000</v>
      </c>
      <c r="D20" s="108">
        <f t="shared" si="6"/>
        <v>1191000000000000</v>
      </c>
      <c r="E20" s="108">
        <f t="shared" si="6"/>
        <v>1588000000000000</v>
      </c>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row>
    <row r="21" spans="1:46" x14ac:dyDescent="0.25">
      <c r="A21" s="101" t="s">
        <v>223</v>
      </c>
      <c r="B21" s="108">
        <f>AVERAGE(B19:B20)</f>
        <v>516100000000000</v>
      </c>
      <c r="C21" s="108">
        <f t="shared" ref="C21:E21" si="7">AVERAGE(C19:C20)</f>
        <v>754300000000000</v>
      </c>
      <c r="D21" s="108">
        <f t="shared" si="7"/>
        <v>1032200000000000</v>
      </c>
      <c r="E21" s="108">
        <f t="shared" si="7"/>
        <v>1349800000000000</v>
      </c>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row>
    <row r="22" spans="1:46" x14ac:dyDescent="0.25">
      <c r="A22" s="101" t="s">
        <v>224</v>
      </c>
      <c r="B22" s="108">
        <f>B7*$B$13</f>
        <v>1508600000000000</v>
      </c>
      <c r="C22" s="108">
        <f t="shared" ref="C22:E23" si="8">C7*$B$13</f>
        <v>1865900000000000</v>
      </c>
      <c r="D22" s="108">
        <f t="shared" si="8"/>
        <v>2262900000000000</v>
      </c>
      <c r="E22" s="108">
        <f t="shared" si="8"/>
        <v>2620200000000000</v>
      </c>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row>
    <row r="23" spans="1:46" x14ac:dyDescent="0.25">
      <c r="A23" s="101" t="s">
        <v>225</v>
      </c>
      <c r="B23" s="108">
        <f>B8*$B$13</f>
        <v>1508600000000000</v>
      </c>
      <c r="C23" s="108">
        <f t="shared" si="8"/>
        <v>2183500000000000</v>
      </c>
      <c r="D23" s="108">
        <f t="shared" si="8"/>
        <v>2779000000000000</v>
      </c>
      <c r="E23" s="108">
        <f t="shared" si="8"/>
        <v>3374500000000000</v>
      </c>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row>
    <row r="24" spans="1:46" x14ac:dyDescent="0.25">
      <c r="A24" s="101" t="s">
        <v>226</v>
      </c>
      <c r="B24" s="108">
        <f>AVERAGE(B22:B23)</f>
        <v>1508600000000000</v>
      </c>
      <c r="C24" s="108">
        <f t="shared" ref="C24:E24" si="9">AVERAGE(C22:C23)</f>
        <v>2024700000000000</v>
      </c>
      <c r="D24" s="108">
        <f t="shared" si="9"/>
        <v>2520950000000000</v>
      </c>
      <c r="E24" s="108">
        <f t="shared" si="9"/>
        <v>2997350000000000</v>
      </c>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row>
    <row r="25" spans="1:46" x14ac:dyDescent="0.25">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row>
    <row r="26" spans="1:46" ht="21" x14ac:dyDescent="0.35">
      <c r="A26" s="95" t="s">
        <v>227</v>
      </c>
      <c r="B26" s="101"/>
      <c r="C26" s="101"/>
      <c r="D26" s="101"/>
      <c r="E26" s="101"/>
      <c r="F26" s="101"/>
      <c r="G26" s="95" t="s">
        <v>228</v>
      </c>
      <c r="H26" s="101"/>
      <c r="I26" s="101"/>
      <c r="J26" s="101"/>
      <c r="K26" s="101"/>
      <c r="L26" s="101"/>
      <c r="M26" s="101"/>
      <c r="N26" s="96" t="s">
        <v>229</v>
      </c>
      <c r="O26" s="109"/>
      <c r="P26" s="109"/>
      <c r="Q26" s="109"/>
      <c r="R26" s="109"/>
      <c r="S26" s="109"/>
      <c r="T26" s="109"/>
      <c r="U26" s="109"/>
      <c r="V26" s="109"/>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row>
    <row r="27" spans="1:46" x14ac:dyDescent="0.25">
      <c r="A27" s="102" t="s">
        <v>0</v>
      </c>
      <c r="B27" s="102">
        <v>2015</v>
      </c>
      <c r="C27" s="102">
        <v>2030</v>
      </c>
      <c r="D27" s="102">
        <v>2040</v>
      </c>
      <c r="E27" s="102">
        <v>2050</v>
      </c>
      <c r="F27" s="101"/>
      <c r="G27" s="102" t="s">
        <v>0</v>
      </c>
      <c r="H27" s="102">
        <v>2015</v>
      </c>
      <c r="I27" s="102">
        <v>2030</v>
      </c>
      <c r="J27" s="102">
        <v>2040</v>
      </c>
      <c r="K27" s="102">
        <v>2050</v>
      </c>
      <c r="L27" s="101"/>
      <c r="M27" s="101"/>
      <c r="N27" s="103" t="s">
        <v>0</v>
      </c>
      <c r="O27" s="103">
        <v>2015</v>
      </c>
      <c r="P27" s="103" t="s">
        <v>230</v>
      </c>
      <c r="Q27" s="103" t="s">
        <v>231</v>
      </c>
      <c r="R27" s="103"/>
      <c r="S27" s="103"/>
      <c r="T27" s="103"/>
      <c r="U27" s="103"/>
      <c r="V27" s="103"/>
      <c r="W27" s="110"/>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row>
    <row r="28" spans="1:46" x14ac:dyDescent="0.25">
      <c r="A28" s="104" t="s">
        <v>13</v>
      </c>
      <c r="B28" s="111">
        <v>11</v>
      </c>
      <c r="C28" s="111">
        <v>16</v>
      </c>
      <c r="D28" s="111">
        <v>21</v>
      </c>
      <c r="E28" s="111">
        <v>24</v>
      </c>
      <c r="F28" s="101"/>
      <c r="G28" s="104" t="s">
        <v>13</v>
      </c>
      <c r="H28" s="104">
        <v>12</v>
      </c>
      <c r="I28" s="104">
        <v>16</v>
      </c>
      <c r="J28" s="104">
        <v>21</v>
      </c>
      <c r="K28" s="104">
        <v>27</v>
      </c>
      <c r="L28" s="101"/>
      <c r="M28" s="101"/>
      <c r="N28" s="104" t="s">
        <v>13</v>
      </c>
      <c r="O28" s="111">
        <v>11</v>
      </c>
      <c r="P28" s="112">
        <f>O28/$O$32</f>
        <v>0.55000000000000004</v>
      </c>
      <c r="Q28" s="98" t="s">
        <v>232</v>
      </c>
      <c r="R28" s="113"/>
      <c r="S28" s="113"/>
      <c r="T28" s="113"/>
      <c r="U28" s="113"/>
      <c r="V28" s="113"/>
      <c r="W28" s="114"/>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row>
    <row r="29" spans="1:46" x14ac:dyDescent="0.25">
      <c r="A29" s="104" t="s">
        <v>82</v>
      </c>
      <c r="B29" s="111">
        <v>7</v>
      </c>
      <c r="C29" s="115">
        <v>8</v>
      </c>
      <c r="D29" s="111">
        <v>8</v>
      </c>
      <c r="E29" s="111">
        <v>8</v>
      </c>
      <c r="F29" s="101" t="s">
        <v>233</v>
      </c>
      <c r="G29" s="104" t="s">
        <v>82</v>
      </c>
      <c r="H29" s="104">
        <f>1*Q29</f>
        <v>0.77777777777777779</v>
      </c>
      <c r="I29" s="104">
        <f>1*Q29</f>
        <v>0.77777777777777779</v>
      </c>
      <c r="J29" s="104">
        <f>1*Q29</f>
        <v>0.77777777777777779</v>
      </c>
      <c r="K29" s="104">
        <f>1*Q29</f>
        <v>0.77777777777777779</v>
      </c>
      <c r="L29" s="101"/>
      <c r="M29" s="101"/>
      <c r="N29" s="104" t="s">
        <v>82</v>
      </c>
      <c r="O29" s="111">
        <v>7</v>
      </c>
      <c r="P29" s="112">
        <f t="shared" ref="P29:P32" si="10">O29/$O$32</f>
        <v>0.35</v>
      </c>
      <c r="Q29" s="113">
        <f>P29/$Q$32</f>
        <v>0.77777777777777779</v>
      </c>
      <c r="R29" s="113"/>
      <c r="S29" s="113"/>
      <c r="T29" s="113"/>
      <c r="U29" s="113"/>
      <c r="V29" s="113"/>
      <c r="W29" s="114"/>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row>
    <row r="30" spans="1:46" x14ac:dyDescent="0.25">
      <c r="A30" s="104" t="s">
        <v>81</v>
      </c>
      <c r="B30" s="111">
        <v>6</v>
      </c>
      <c r="C30" s="111">
        <v>5</v>
      </c>
      <c r="D30" s="111">
        <v>5</v>
      </c>
      <c r="E30" s="111">
        <v>4</v>
      </c>
      <c r="F30" s="101"/>
      <c r="G30" s="104" t="s">
        <v>14</v>
      </c>
      <c r="H30" s="104">
        <f>1*Q30</f>
        <v>0.11111111111111113</v>
      </c>
      <c r="I30" s="104">
        <f>1*Q30</f>
        <v>0.11111111111111113</v>
      </c>
      <c r="J30" s="104">
        <f>1*Q30</f>
        <v>0.11111111111111113</v>
      </c>
      <c r="K30" s="104">
        <f>1*Q30</f>
        <v>0.11111111111111113</v>
      </c>
      <c r="L30" s="101"/>
      <c r="M30" s="101"/>
      <c r="N30" s="104" t="s">
        <v>14</v>
      </c>
      <c r="O30" s="111">
        <v>1</v>
      </c>
      <c r="P30" s="112">
        <f t="shared" si="10"/>
        <v>0.05</v>
      </c>
      <c r="Q30" s="113">
        <f t="shared" ref="Q30:Q31" si="11">P30/$Q$32</f>
        <v>0.11111111111111113</v>
      </c>
      <c r="R30" s="114"/>
      <c r="S30" s="114"/>
      <c r="T30" s="114"/>
      <c r="U30" s="114"/>
      <c r="V30" s="114"/>
      <c r="W30" s="114"/>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row>
    <row r="31" spans="1:46" x14ac:dyDescent="0.25">
      <c r="A31" s="104" t="s">
        <v>14</v>
      </c>
      <c r="B31" s="111">
        <v>1</v>
      </c>
      <c r="C31" s="111">
        <v>1</v>
      </c>
      <c r="D31" s="111">
        <v>1</v>
      </c>
      <c r="E31" s="111">
        <v>2</v>
      </c>
      <c r="F31" s="101"/>
      <c r="G31" s="104" t="s">
        <v>73</v>
      </c>
      <c r="H31" s="104">
        <f>1*Q31</f>
        <v>0.11111111111111113</v>
      </c>
      <c r="I31" s="104">
        <f>1*Q31</f>
        <v>0.11111111111111113</v>
      </c>
      <c r="J31" s="104">
        <f>1*Q31</f>
        <v>0.11111111111111113</v>
      </c>
      <c r="K31" s="104">
        <f>1*Q31</f>
        <v>0.11111111111111113</v>
      </c>
      <c r="L31" s="101"/>
      <c r="M31" s="101"/>
      <c r="N31" s="104" t="s">
        <v>73</v>
      </c>
      <c r="O31" s="111">
        <v>1</v>
      </c>
      <c r="P31" s="112">
        <f t="shared" si="10"/>
        <v>0.05</v>
      </c>
      <c r="Q31" s="113">
        <f t="shared" si="11"/>
        <v>0.11111111111111113</v>
      </c>
      <c r="R31" s="114"/>
      <c r="S31" s="114"/>
      <c r="T31" s="114"/>
      <c r="U31" s="114"/>
      <c r="V31" s="114"/>
      <c r="W31" s="114"/>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row>
    <row r="32" spans="1:46" x14ac:dyDescent="0.25">
      <c r="A32" s="104" t="s">
        <v>73</v>
      </c>
      <c r="B32" s="111">
        <v>0</v>
      </c>
      <c r="C32" s="111">
        <v>0</v>
      </c>
      <c r="D32" s="111">
        <v>0</v>
      </c>
      <c r="E32" s="111">
        <v>0</v>
      </c>
      <c r="F32" s="101"/>
      <c r="G32" s="104" t="s">
        <v>160</v>
      </c>
      <c r="H32" s="104">
        <f>SUM(H28:H31)</f>
        <v>13</v>
      </c>
      <c r="I32" s="104">
        <f>SUM(I28:I31)</f>
        <v>17</v>
      </c>
      <c r="J32" s="104">
        <f>SUM(J28:J31)</f>
        <v>22</v>
      </c>
      <c r="K32" s="104">
        <f>SUM(K28:K31)</f>
        <v>28</v>
      </c>
      <c r="L32" s="101"/>
      <c r="M32" s="101"/>
      <c r="N32" s="104" t="s">
        <v>160</v>
      </c>
      <c r="O32" s="111">
        <f>O29+O28+O30+O31</f>
        <v>20</v>
      </c>
      <c r="P32" s="112">
        <f t="shared" si="10"/>
        <v>1</v>
      </c>
      <c r="Q32" s="114">
        <f>SUM(P29:P31)</f>
        <v>0.44999999999999996</v>
      </c>
      <c r="R32" s="114"/>
      <c r="S32" s="114"/>
      <c r="T32" s="114"/>
      <c r="U32" s="114"/>
      <c r="V32" s="114"/>
      <c r="W32" s="114"/>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row>
    <row r="33" spans="1:46" x14ac:dyDescent="0.25">
      <c r="A33" s="116" t="s">
        <v>160</v>
      </c>
      <c r="B33" s="111">
        <f>SUM(B28:B32)</f>
        <v>25</v>
      </c>
      <c r="C33" s="111">
        <f t="shared" ref="C33:E33" si="12">SUM(C28:C32)</f>
        <v>30</v>
      </c>
      <c r="D33" s="111">
        <f t="shared" si="12"/>
        <v>35</v>
      </c>
      <c r="E33" s="111">
        <f t="shared" si="12"/>
        <v>38</v>
      </c>
      <c r="F33" s="101"/>
      <c r="G33" s="101"/>
      <c r="H33" s="101"/>
      <c r="I33" s="101"/>
      <c r="J33" s="101"/>
      <c r="K33" s="101"/>
      <c r="L33" s="101"/>
      <c r="M33" s="101"/>
      <c r="N33" s="101"/>
      <c r="O33" s="114"/>
      <c r="P33" s="114"/>
      <c r="Q33" s="114"/>
      <c r="R33" s="114"/>
      <c r="S33" s="114"/>
      <c r="T33" s="114"/>
      <c r="U33" s="114"/>
      <c r="V33" s="114"/>
      <c r="W33" s="114"/>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row>
    <row r="34" spans="1:46" x14ac:dyDescent="0.25">
      <c r="A34" s="117"/>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row>
    <row r="35" spans="1:46" x14ac:dyDescent="0.25">
      <c r="A35" s="117"/>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row>
    <row r="36" spans="1:46" ht="21" x14ac:dyDescent="0.35">
      <c r="A36" s="95" t="s">
        <v>234</v>
      </c>
      <c r="B36" s="101"/>
      <c r="C36" s="101"/>
      <c r="D36" s="101"/>
      <c r="E36" s="101"/>
      <c r="F36" s="101"/>
      <c r="G36" s="95" t="s">
        <v>235</v>
      </c>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row>
    <row r="37" spans="1:46" x14ac:dyDescent="0.25">
      <c r="A37" s="102" t="s">
        <v>0</v>
      </c>
      <c r="B37" s="102">
        <v>2015</v>
      </c>
      <c r="C37" s="102">
        <v>2030</v>
      </c>
      <c r="D37" s="102">
        <v>2040</v>
      </c>
      <c r="E37" s="102">
        <v>2050</v>
      </c>
      <c r="F37" s="101"/>
      <c r="G37" s="102" t="s">
        <v>0</v>
      </c>
      <c r="H37" s="102">
        <v>2015</v>
      </c>
      <c r="I37" s="102">
        <v>2030</v>
      </c>
      <c r="J37" s="102">
        <v>2040</v>
      </c>
      <c r="K37" s="102">
        <v>2050</v>
      </c>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row>
    <row r="38" spans="1:46" x14ac:dyDescent="0.25">
      <c r="A38" s="104" t="s">
        <v>13</v>
      </c>
      <c r="B38" s="111">
        <v>11</v>
      </c>
      <c r="C38" s="118">
        <v>20</v>
      </c>
      <c r="D38" s="111">
        <v>26</v>
      </c>
      <c r="E38" s="111">
        <v>31</v>
      </c>
      <c r="F38" s="101"/>
      <c r="G38" s="104" t="s">
        <v>13</v>
      </c>
      <c r="H38" s="104">
        <v>12</v>
      </c>
      <c r="I38" s="104">
        <v>20</v>
      </c>
      <c r="J38" s="104">
        <v>28</v>
      </c>
      <c r="K38" s="104">
        <v>37</v>
      </c>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row>
    <row r="39" spans="1:46" x14ac:dyDescent="0.25">
      <c r="A39" s="104" t="s">
        <v>82</v>
      </c>
      <c r="B39" s="111">
        <v>7</v>
      </c>
      <c r="C39" s="119">
        <v>8</v>
      </c>
      <c r="D39" s="111">
        <v>9</v>
      </c>
      <c r="E39" s="111">
        <v>9</v>
      </c>
      <c r="F39" s="101"/>
      <c r="G39" s="104" t="s">
        <v>82</v>
      </c>
      <c r="H39" s="104">
        <f>1*Q29</f>
        <v>0.77777777777777779</v>
      </c>
      <c r="I39" s="104">
        <f>1*Q29</f>
        <v>0.77777777777777779</v>
      </c>
      <c r="J39" s="104">
        <f>2*Q29</f>
        <v>1.5555555555555556</v>
      </c>
      <c r="K39" s="104">
        <f>3*Q29</f>
        <v>2.3333333333333335</v>
      </c>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row>
    <row r="40" spans="1:46" x14ac:dyDescent="0.25">
      <c r="A40" s="104" t="s">
        <v>81</v>
      </c>
      <c r="B40" s="111">
        <v>6</v>
      </c>
      <c r="C40" s="118">
        <v>4</v>
      </c>
      <c r="D40" s="111">
        <v>3</v>
      </c>
      <c r="E40" s="111">
        <v>3</v>
      </c>
      <c r="F40" s="101"/>
      <c r="G40" s="104" t="s">
        <v>14</v>
      </c>
      <c r="H40" s="104">
        <f t="shared" ref="H40:H41" si="13">1*Q30</f>
        <v>0.11111111111111113</v>
      </c>
      <c r="I40" s="104">
        <f t="shared" ref="I40:I41" si="14">1*Q30</f>
        <v>0.11111111111111113</v>
      </c>
      <c r="J40" s="104">
        <f t="shared" ref="J40:J41" si="15">2*Q30</f>
        <v>0.22222222222222227</v>
      </c>
      <c r="K40" s="104">
        <f t="shared" ref="K40:K41" si="16">3*Q30</f>
        <v>0.33333333333333337</v>
      </c>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row>
    <row r="41" spans="1:46" x14ac:dyDescent="0.25">
      <c r="A41" s="104" t="s">
        <v>14</v>
      </c>
      <c r="B41" s="111">
        <v>1</v>
      </c>
      <c r="C41" s="120">
        <v>2</v>
      </c>
      <c r="D41" s="111">
        <v>2</v>
      </c>
      <c r="E41" s="120">
        <v>2</v>
      </c>
      <c r="F41" s="101"/>
      <c r="G41" s="104" t="s">
        <v>73</v>
      </c>
      <c r="H41" s="104">
        <f t="shared" si="13"/>
        <v>0.11111111111111113</v>
      </c>
      <c r="I41" s="104">
        <f t="shared" si="14"/>
        <v>0.11111111111111113</v>
      </c>
      <c r="J41" s="104">
        <f t="shared" si="15"/>
        <v>0.22222222222222227</v>
      </c>
      <c r="K41" s="104">
        <f t="shared" si="16"/>
        <v>0.33333333333333337</v>
      </c>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row>
    <row r="42" spans="1:46" x14ac:dyDescent="0.25">
      <c r="A42" s="104" t="s">
        <v>73</v>
      </c>
      <c r="B42" s="111">
        <v>0</v>
      </c>
      <c r="C42" s="118">
        <v>0</v>
      </c>
      <c r="D42" s="111">
        <v>0</v>
      </c>
      <c r="E42" s="111">
        <v>0</v>
      </c>
      <c r="F42" s="101"/>
      <c r="G42" s="104" t="s">
        <v>160</v>
      </c>
      <c r="H42" s="104">
        <f>SUM(H38:H41)</f>
        <v>13</v>
      </c>
      <c r="I42" s="104">
        <f>SUM(I38:I41)</f>
        <v>21</v>
      </c>
      <c r="J42" s="104">
        <f>SUM(J38:J41)</f>
        <v>30</v>
      </c>
      <c r="K42" s="104">
        <f>SUM(K38:K41)</f>
        <v>40.000000000000007</v>
      </c>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row>
    <row r="43" spans="1:46" x14ac:dyDescent="0.25">
      <c r="A43" s="116" t="s">
        <v>160</v>
      </c>
      <c r="B43" s="118">
        <f>SUM(B38:B42)</f>
        <v>25</v>
      </c>
      <c r="C43" s="118">
        <f t="shared" ref="C43:E43" si="17">SUM(C38:C42)</f>
        <v>34</v>
      </c>
      <c r="D43" s="118">
        <f t="shared" si="17"/>
        <v>40</v>
      </c>
      <c r="E43" s="118">
        <f t="shared" si="17"/>
        <v>45</v>
      </c>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row>
    <row r="44" spans="1:46" x14ac:dyDescent="0.25">
      <c r="A44" s="117" t="s">
        <v>236</v>
      </c>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row>
    <row r="45" spans="1:46" x14ac:dyDescent="0.25">
      <c r="A45" s="117"/>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row>
    <row r="46" spans="1:46" x14ac:dyDescent="0.25">
      <c r="A46" s="117"/>
      <c r="B46" s="101"/>
      <c r="C46" s="101"/>
      <c r="D46" s="101"/>
      <c r="E46" s="101"/>
      <c r="F46" s="101"/>
      <c r="G46" s="101"/>
      <c r="H46" s="12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row>
    <row r="47" spans="1:46" ht="21" x14ac:dyDescent="0.35">
      <c r="A47" s="95" t="s">
        <v>237</v>
      </c>
      <c r="B47" s="101"/>
      <c r="C47" s="101"/>
      <c r="D47" s="101"/>
      <c r="E47" s="101"/>
      <c r="F47" s="101"/>
      <c r="G47" s="95" t="s">
        <v>238</v>
      </c>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row>
    <row r="48" spans="1:46" x14ac:dyDescent="0.25">
      <c r="A48" s="102" t="s">
        <v>0</v>
      </c>
      <c r="B48" s="102">
        <v>2015</v>
      </c>
      <c r="C48" s="102">
        <v>2030</v>
      </c>
      <c r="D48" s="102">
        <v>2040</v>
      </c>
      <c r="E48" s="102">
        <v>2050</v>
      </c>
      <c r="F48" s="101"/>
      <c r="G48" s="102" t="s">
        <v>0</v>
      </c>
      <c r="H48" s="102">
        <v>2015</v>
      </c>
      <c r="I48" s="102">
        <v>2030</v>
      </c>
      <c r="J48" s="102">
        <v>2040</v>
      </c>
      <c r="K48" s="102">
        <v>2050</v>
      </c>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row>
    <row r="49" spans="1:46" x14ac:dyDescent="0.25">
      <c r="A49" s="104" t="s">
        <v>13</v>
      </c>
      <c r="B49" s="122">
        <f t="shared" ref="B49:E54" si="18">B28*$B$13</f>
        <v>436700000000000</v>
      </c>
      <c r="C49" s="122">
        <f t="shared" si="18"/>
        <v>635200000000000</v>
      </c>
      <c r="D49" s="122">
        <f t="shared" si="18"/>
        <v>833700000000000</v>
      </c>
      <c r="E49" s="122">
        <f t="shared" si="18"/>
        <v>952800000000000</v>
      </c>
      <c r="F49" s="101"/>
      <c r="G49" s="104" t="s">
        <v>13</v>
      </c>
      <c r="H49" s="122">
        <f>H28*$B$13</f>
        <v>476400000000000</v>
      </c>
      <c r="I49" s="122">
        <f t="shared" ref="I49:K49" si="19">I28*$B$13</f>
        <v>635200000000000</v>
      </c>
      <c r="J49" s="122">
        <f t="shared" si="19"/>
        <v>833700000000000</v>
      </c>
      <c r="K49" s="122">
        <f t="shared" si="19"/>
        <v>1071900000000000</v>
      </c>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row>
    <row r="50" spans="1:46" x14ac:dyDescent="0.25">
      <c r="A50" s="104" t="s">
        <v>82</v>
      </c>
      <c r="B50" s="122">
        <f t="shared" si="18"/>
        <v>277900000000000</v>
      </c>
      <c r="C50" s="122">
        <f t="shared" si="18"/>
        <v>317600000000000</v>
      </c>
      <c r="D50" s="122">
        <f t="shared" si="18"/>
        <v>317600000000000</v>
      </c>
      <c r="E50" s="122">
        <f t="shared" si="18"/>
        <v>317600000000000</v>
      </c>
      <c r="F50" s="101"/>
      <c r="G50" s="104" t="s">
        <v>82</v>
      </c>
      <c r="H50" s="122">
        <f t="shared" ref="H50:K53" si="20">H29*$B$13</f>
        <v>30877777777777.777</v>
      </c>
      <c r="I50" s="122">
        <f t="shared" si="20"/>
        <v>30877777777777.777</v>
      </c>
      <c r="J50" s="122">
        <f t="shared" si="20"/>
        <v>30877777777777.777</v>
      </c>
      <c r="K50" s="122">
        <f t="shared" si="20"/>
        <v>30877777777777.777</v>
      </c>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row>
    <row r="51" spans="1:46" x14ac:dyDescent="0.25">
      <c r="A51" s="104" t="s">
        <v>81</v>
      </c>
      <c r="B51" s="122">
        <f t="shared" si="18"/>
        <v>238200000000000</v>
      </c>
      <c r="C51" s="122">
        <f t="shared" si="18"/>
        <v>198500000000000</v>
      </c>
      <c r="D51" s="122">
        <f t="shared" si="18"/>
        <v>198500000000000</v>
      </c>
      <c r="E51" s="122">
        <f t="shared" si="18"/>
        <v>158800000000000</v>
      </c>
      <c r="F51" s="101"/>
      <c r="G51" s="104" t="s">
        <v>14</v>
      </c>
      <c r="H51" s="122">
        <f t="shared" si="20"/>
        <v>4411111111111.1123</v>
      </c>
      <c r="I51" s="122">
        <f t="shared" si="20"/>
        <v>4411111111111.1123</v>
      </c>
      <c r="J51" s="122">
        <f t="shared" si="20"/>
        <v>4411111111111.1123</v>
      </c>
      <c r="K51" s="122">
        <f t="shared" si="20"/>
        <v>4411111111111.1123</v>
      </c>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row>
    <row r="52" spans="1:46" x14ac:dyDescent="0.25">
      <c r="A52" s="104" t="s">
        <v>14</v>
      </c>
      <c r="B52" s="122">
        <f t="shared" si="18"/>
        <v>39700000000000</v>
      </c>
      <c r="C52" s="122">
        <f t="shared" si="18"/>
        <v>39700000000000</v>
      </c>
      <c r="D52" s="122">
        <f t="shared" si="18"/>
        <v>39700000000000</v>
      </c>
      <c r="E52" s="122">
        <f t="shared" si="18"/>
        <v>79400000000000</v>
      </c>
      <c r="F52" s="101"/>
      <c r="G52" s="104" t="s">
        <v>73</v>
      </c>
      <c r="H52" s="122">
        <f t="shared" si="20"/>
        <v>4411111111111.1123</v>
      </c>
      <c r="I52" s="122">
        <f t="shared" si="20"/>
        <v>4411111111111.1123</v>
      </c>
      <c r="J52" s="122">
        <f t="shared" si="20"/>
        <v>4411111111111.1123</v>
      </c>
      <c r="K52" s="122">
        <f t="shared" si="20"/>
        <v>4411111111111.1123</v>
      </c>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row>
    <row r="53" spans="1:46" x14ac:dyDescent="0.25">
      <c r="A53" s="104" t="s">
        <v>73</v>
      </c>
      <c r="B53" s="122">
        <f t="shared" si="18"/>
        <v>0</v>
      </c>
      <c r="C53" s="122">
        <f t="shared" si="18"/>
        <v>0</v>
      </c>
      <c r="D53" s="122">
        <f t="shared" si="18"/>
        <v>0</v>
      </c>
      <c r="E53" s="122">
        <f t="shared" si="18"/>
        <v>0</v>
      </c>
      <c r="F53" s="101"/>
      <c r="G53" s="104" t="s">
        <v>160</v>
      </c>
      <c r="H53" s="122">
        <f t="shared" si="20"/>
        <v>516100000000000</v>
      </c>
      <c r="I53" s="122">
        <f t="shared" si="20"/>
        <v>674900000000000</v>
      </c>
      <c r="J53" s="122">
        <f t="shared" si="20"/>
        <v>873400000000000</v>
      </c>
      <c r="K53" s="122">
        <f t="shared" si="20"/>
        <v>1111600000000000</v>
      </c>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row>
    <row r="54" spans="1:46" x14ac:dyDescent="0.25">
      <c r="A54" s="116" t="s">
        <v>160</v>
      </c>
      <c r="B54" s="122">
        <f t="shared" si="18"/>
        <v>992500000000000</v>
      </c>
      <c r="C54" s="122">
        <f t="shared" si="18"/>
        <v>1191000000000000</v>
      </c>
      <c r="D54" s="122">
        <f t="shared" si="18"/>
        <v>1389500000000000</v>
      </c>
      <c r="E54" s="122">
        <f t="shared" si="18"/>
        <v>1508600000000000</v>
      </c>
      <c r="F54" s="101"/>
      <c r="G54" s="123"/>
      <c r="H54" s="124"/>
      <c r="I54" s="124"/>
      <c r="J54" s="124"/>
      <c r="K54" s="124"/>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row>
    <row r="55" spans="1:46" x14ac:dyDescent="0.25">
      <c r="A55" s="117"/>
      <c r="B55" s="101"/>
      <c r="C55" s="101"/>
      <c r="D55" s="101"/>
      <c r="E55" s="101"/>
      <c r="F55" s="101"/>
      <c r="G55" s="101"/>
      <c r="H55" s="109"/>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row>
    <row r="56" spans="1:46" x14ac:dyDescent="0.25">
      <c r="A56" s="117"/>
      <c r="B56" s="101"/>
      <c r="C56" s="101"/>
      <c r="D56" s="101"/>
      <c r="E56" s="101"/>
      <c r="F56" s="101"/>
      <c r="G56" s="101"/>
      <c r="H56" s="109"/>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row>
    <row r="57" spans="1:46" ht="21" x14ac:dyDescent="0.35">
      <c r="A57" s="95" t="s">
        <v>239</v>
      </c>
      <c r="B57" s="101"/>
      <c r="C57" s="101"/>
      <c r="D57" s="101"/>
      <c r="E57" s="101"/>
      <c r="F57" s="101"/>
      <c r="G57" s="95" t="s">
        <v>240</v>
      </c>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row>
    <row r="58" spans="1:46" x14ac:dyDescent="0.25">
      <c r="A58" s="102" t="s">
        <v>0</v>
      </c>
      <c r="B58" s="102">
        <v>2015</v>
      </c>
      <c r="C58" s="102">
        <v>2030</v>
      </c>
      <c r="D58" s="102">
        <v>2040</v>
      </c>
      <c r="E58" s="102">
        <v>2050</v>
      </c>
      <c r="F58" s="101"/>
      <c r="G58" s="102" t="s">
        <v>0</v>
      </c>
      <c r="H58" s="102">
        <v>2015</v>
      </c>
      <c r="I58" s="102">
        <v>2030</v>
      </c>
      <c r="J58" s="102">
        <v>2040</v>
      </c>
      <c r="K58" s="102">
        <v>2050</v>
      </c>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row>
    <row r="59" spans="1:46" x14ac:dyDescent="0.25">
      <c r="A59" s="104" t="s">
        <v>13</v>
      </c>
      <c r="B59" s="122">
        <f t="shared" ref="B59:E64" si="21">B38*$B$13</f>
        <v>436700000000000</v>
      </c>
      <c r="C59" s="122">
        <f t="shared" si="21"/>
        <v>794000000000000</v>
      </c>
      <c r="D59" s="122">
        <f t="shared" si="21"/>
        <v>1032200000000000</v>
      </c>
      <c r="E59" s="122">
        <f t="shared" si="21"/>
        <v>1230700000000000</v>
      </c>
      <c r="F59" s="101"/>
      <c r="G59" s="104" t="s">
        <v>13</v>
      </c>
      <c r="H59" s="122">
        <f>H38*$B$13</f>
        <v>476400000000000</v>
      </c>
      <c r="I59" s="122">
        <f t="shared" ref="I59:K59" si="22">I38*$B$13</f>
        <v>794000000000000</v>
      </c>
      <c r="J59" s="122">
        <f t="shared" si="22"/>
        <v>1111600000000000</v>
      </c>
      <c r="K59" s="122">
        <f t="shared" si="22"/>
        <v>1468900000000000</v>
      </c>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row>
    <row r="60" spans="1:46" x14ac:dyDescent="0.25">
      <c r="A60" s="104" t="s">
        <v>82</v>
      </c>
      <c r="B60" s="122">
        <f t="shared" si="21"/>
        <v>277900000000000</v>
      </c>
      <c r="C60" s="122">
        <f t="shared" si="21"/>
        <v>317600000000000</v>
      </c>
      <c r="D60" s="122">
        <f t="shared" si="21"/>
        <v>357300000000000</v>
      </c>
      <c r="E60" s="122">
        <f t="shared" si="21"/>
        <v>357300000000000</v>
      </c>
      <c r="F60" s="101"/>
      <c r="G60" s="104" t="s">
        <v>82</v>
      </c>
      <c r="H60" s="122">
        <f t="shared" ref="H60:K63" si="23">H39*$B$13</f>
        <v>30877777777777.777</v>
      </c>
      <c r="I60" s="122">
        <f t="shared" si="23"/>
        <v>30877777777777.777</v>
      </c>
      <c r="J60" s="122">
        <f t="shared" si="23"/>
        <v>61755555555555.555</v>
      </c>
      <c r="K60" s="122">
        <f t="shared" si="23"/>
        <v>92633333333333.344</v>
      </c>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row>
    <row r="61" spans="1:46" x14ac:dyDescent="0.25">
      <c r="A61" s="104" t="s">
        <v>81</v>
      </c>
      <c r="B61" s="122">
        <f t="shared" si="21"/>
        <v>238200000000000</v>
      </c>
      <c r="C61" s="122">
        <f t="shared" si="21"/>
        <v>158800000000000</v>
      </c>
      <c r="D61" s="122">
        <f t="shared" si="21"/>
        <v>119100000000000</v>
      </c>
      <c r="E61" s="122">
        <f t="shared" si="21"/>
        <v>119100000000000</v>
      </c>
      <c r="F61" s="101"/>
      <c r="G61" s="104" t="s">
        <v>14</v>
      </c>
      <c r="H61" s="122">
        <f t="shared" si="23"/>
        <v>4411111111111.1123</v>
      </c>
      <c r="I61" s="122">
        <f t="shared" si="23"/>
        <v>4411111111111.1123</v>
      </c>
      <c r="J61" s="122">
        <f t="shared" si="23"/>
        <v>8822222222222.2246</v>
      </c>
      <c r="K61" s="122">
        <f t="shared" si="23"/>
        <v>13233333333333.334</v>
      </c>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row>
    <row r="62" spans="1:46" x14ac:dyDescent="0.25">
      <c r="A62" s="104" t="s">
        <v>14</v>
      </c>
      <c r="B62" s="122">
        <f t="shared" si="21"/>
        <v>39700000000000</v>
      </c>
      <c r="C62" s="122">
        <f t="shared" si="21"/>
        <v>79400000000000</v>
      </c>
      <c r="D62" s="122">
        <f t="shared" si="21"/>
        <v>79400000000000</v>
      </c>
      <c r="E62" s="122">
        <f t="shared" si="21"/>
        <v>79400000000000</v>
      </c>
      <c r="F62" s="101"/>
      <c r="G62" s="104" t="s">
        <v>73</v>
      </c>
      <c r="H62" s="122">
        <f t="shared" si="23"/>
        <v>4411111111111.1123</v>
      </c>
      <c r="I62" s="122">
        <f t="shared" si="23"/>
        <v>4411111111111.1123</v>
      </c>
      <c r="J62" s="122">
        <f t="shared" si="23"/>
        <v>8822222222222.2246</v>
      </c>
      <c r="K62" s="122">
        <f t="shared" si="23"/>
        <v>13233333333333.334</v>
      </c>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row>
    <row r="63" spans="1:46" x14ac:dyDescent="0.25">
      <c r="A63" s="104" t="s">
        <v>73</v>
      </c>
      <c r="B63" s="122">
        <f t="shared" si="21"/>
        <v>0</v>
      </c>
      <c r="C63" s="122">
        <f t="shared" si="21"/>
        <v>0</v>
      </c>
      <c r="D63" s="122">
        <f t="shared" si="21"/>
        <v>0</v>
      </c>
      <c r="E63" s="122">
        <f t="shared" si="21"/>
        <v>0</v>
      </c>
      <c r="F63" s="101"/>
      <c r="G63" s="104" t="s">
        <v>160</v>
      </c>
      <c r="H63" s="122">
        <f t="shared" si="23"/>
        <v>516100000000000</v>
      </c>
      <c r="I63" s="122">
        <f t="shared" si="23"/>
        <v>833700000000000</v>
      </c>
      <c r="J63" s="122">
        <f t="shared" si="23"/>
        <v>1191000000000000</v>
      </c>
      <c r="K63" s="122">
        <f t="shared" si="23"/>
        <v>1588000000000000.2</v>
      </c>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row>
    <row r="64" spans="1:46" x14ac:dyDescent="0.25">
      <c r="A64" s="116" t="s">
        <v>160</v>
      </c>
      <c r="B64" s="122">
        <f t="shared" si="21"/>
        <v>992500000000000</v>
      </c>
      <c r="C64" s="122">
        <f t="shared" si="21"/>
        <v>1349800000000000</v>
      </c>
      <c r="D64" s="122">
        <f t="shared" si="21"/>
        <v>1588000000000000</v>
      </c>
      <c r="E64" s="122">
        <f t="shared" si="21"/>
        <v>1786500000000000</v>
      </c>
      <c r="F64" s="101"/>
      <c r="G64" s="123"/>
      <c r="H64" s="124"/>
      <c r="I64" s="124"/>
      <c r="J64" s="124"/>
      <c r="K64" s="124"/>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row>
    <row r="65" spans="1:46" x14ac:dyDescent="0.25">
      <c r="A65" s="117"/>
      <c r="B65" s="101"/>
      <c r="C65" s="101"/>
      <c r="D65" s="101"/>
      <c r="E65" s="101"/>
      <c r="F65" s="101"/>
      <c r="G65" s="101"/>
      <c r="H65" s="109"/>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row>
    <row r="66" spans="1:46" x14ac:dyDescent="0.25">
      <c r="A66" s="117"/>
      <c r="B66" s="101"/>
      <c r="C66" s="101"/>
      <c r="D66" s="101"/>
      <c r="E66" s="101"/>
      <c r="F66" s="101"/>
      <c r="G66" s="101"/>
      <c r="H66" s="109"/>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row>
    <row r="67" spans="1:46" ht="21" x14ac:dyDescent="0.35">
      <c r="A67" s="95" t="s">
        <v>241</v>
      </c>
      <c r="B67" s="101"/>
      <c r="C67" s="101"/>
      <c r="D67" s="101"/>
      <c r="E67" s="101"/>
      <c r="F67" s="101"/>
      <c r="G67" s="95" t="s">
        <v>242</v>
      </c>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row>
    <row r="68" spans="1:46" x14ac:dyDescent="0.25">
      <c r="A68" s="102" t="s">
        <v>0</v>
      </c>
      <c r="B68" s="102">
        <v>2015</v>
      </c>
      <c r="C68" s="102">
        <v>2030</v>
      </c>
      <c r="D68" s="102">
        <v>2040</v>
      </c>
      <c r="E68" s="102">
        <v>2050</v>
      </c>
      <c r="F68" s="101"/>
      <c r="G68" s="102" t="s">
        <v>0</v>
      </c>
      <c r="H68" s="102">
        <v>2015</v>
      </c>
      <c r="I68" s="102">
        <v>2030</v>
      </c>
      <c r="J68" s="102">
        <v>2040</v>
      </c>
      <c r="K68" s="102">
        <v>2050</v>
      </c>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row>
    <row r="69" spans="1:46" x14ac:dyDescent="0.25">
      <c r="A69" s="104" t="s">
        <v>13</v>
      </c>
      <c r="B69" s="122">
        <f>AVERAGE(B49,B59)</f>
        <v>436700000000000</v>
      </c>
      <c r="C69" s="122">
        <f t="shared" ref="C69:E70" si="24">AVERAGE(C49,C59)</f>
        <v>714600000000000</v>
      </c>
      <c r="D69" s="122">
        <f t="shared" si="24"/>
        <v>932950000000000</v>
      </c>
      <c r="E69" s="122">
        <f t="shared" si="24"/>
        <v>1091750000000000</v>
      </c>
      <c r="F69" s="101"/>
      <c r="G69" s="104" t="s">
        <v>13</v>
      </c>
      <c r="H69" s="122">
        <f>AVERAGE(H49,H59)</f>
        <v>476400000000000</v>
      </c>
      <c r="I69" s="122">
        <f t="shared" ref="I69:K70" si="25">AVERAGE(I49,I59)</f>
        <v>714600000000000</v>
      </c>
      <c r="J69" s="122">
        <f t="shared" si="25"/>
        <v>972650000000000</v>
      </c>
      <c r="K69" s="122">
        <f t="shared" si="25"/>
        <v>1270400000000000</v>
      </c>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row>
    <row r="70" spans="1:46" x14ac:dyDescent="0.25">
      <c r="A70" s="104" t="s">
        <v>82</v>
      </c>
      <c r="B70" s="122">
        <f>AVERAGE(B50,B60)</f>
        <v>277900000000000</v>
      </c>
      <c r="C70" s="122">
        <f t="shared" si="24"/>
        <v>317600000000000</v>
      </c>
      <c r="D70" s="122">
        <f t="shared" si="24"/>
        <v>337450000000000</v>
      </c>
      <c r="E70" s="122">
        <f>AVERAGE(E50,E60)</f>
        <v>337450000000000</v>
      </c>
      <c r="F70" s="101"/>
      <c r="G70" s="104" t="s">
        <v>82</v>
      </c>
      <c r="H70" s="122">
        <f>AVERAGE(H50,H60)</f>
        <v>30877777777777.777</v>
      </c>
      <c r="I70" s="122">
        <f t="shared" si="25"/>
        <v>30877777777777.777</v>
      </c>
      <c r="J70" s="122">
        <f t="shared" si="25"/>
        <v>46316666666666.664</v>
      </c>
      <c r="K70" s="122">
        <f t="shared" si="25"/>
        <v>61755555555555.562</v>
      </c>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row>
    <row r="71" spans="1:46" x14ac:dyDescent="0.25">
      <c r="A71" s="104" t="s">
        <v>81</v>
      </c>
      <c r="B71" s="122">
        <f t="shared" ref="B71:E74" si="26">AVERAGE(B51,B61)</f>
        <v>238200000000000</v>
      </c>
      <c r="C71" s="122">
        <f t="shared" si="26"/>
        <v>178650000000000</v>
      </c>
      <c r="D71" s="122">
        <f t="shared" si="26"/>
        <v>158800000000000</v>
      </c>
      <c r="E71" s="122">
        <f t="shared" si="26"/>
        <v>138950000000000</v>
      </c>
      <c r="F71" s="101"/>
      <c r="G71" s="104" t="s">
        <v>81</v>
      </c>
      <c r="H71" s="122">
        <f t="shared" ref="H71:K73" si="27">AVERAGE(H51,H61)</f>
        <v>4411111111111.1123</v>
      </c>
      <c r="I71" s="122">
        <f t="shared" si="27"/>
        <v>4411111111111.1123</v>
      </c>
      <c r="J71" s="122">
        <f t="shared" si="27"/>
        <v>6616666666666.668</v>
      </c>
      <c r="K71" s="122">
        <f t="shared" si="27"/>
        <v>8822222222222.2227</v>
      </c>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row>
    <row r="72" spans="1:46" x14ac:dyDescent="0.25">
      <c r="A72" s="104" t="s">
        <v>14</v>
      </c>
      <c r="B72" s="122">
        <f t="shared" si="26"/>
        <v>39700000000000</v>
      </c>
      <c r="C72" s="122">
        <f t="shared" si="26"/>
        <v>59550000000000</v>
      </c>
      <c r="D72" s="122">
        <f t="shared" si="26"/>
        <v>59550000000000</v>
      </c>
      <c r="E72" s="122">
        <f t="shared" si="26"/>
        <v>79400000000000</v>
      </c>
      <c r="F72" s="101"/>
      <c r="G72" s="104" t="s">
        <v>14</v>
      </c>
      <c r="H72" s="122">
        <f t="shared" si="27"/>
        <v>4411111111111.1123</v>
      </c>
      <c r="I72" s="122">
        <f t="shared" si="27"/>
        <v>4411111111111.1123</v>
      </c>
      <c r="J72" s="122">
        <f t="shared" si="27"/>
        <v>6616666666666.668</v>
      </c>
      <c r="K72" s="122">
        <f t="shared" si="27"/>
        <v>8822222222222.2227</v>
      </c>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row>
    <row r="73" spans="1:46" x14ac:dyDescent="0.25">
      <c r="A73" s="104" t="s">
        <v>73</v>
      </c>
      <c r="B73" s="122">
        <f t="shared" si="26"/>
        <v>0</v>
      </c>
      <c r="C73" s="122">
        <f t="shared" si="26"/>
        <v>0</v>
      </c>
      <c r="D73" s="122">
        <f t="shared" si="26"/>
        <v>0</v>
      </c>
      <c r="E73" s="122">
        <f t="shared" si="26"/>
        <v>0</v>
      </c>
      <c r="F73" s="101"/>
      <c r="G73" s="116" t="s">
        <v>160</v>
      </c>
      <c r="H73" s="122">
        <f t="shared" si="27"/>
        <v>516100000000000</v>
      </c>
      <c r="I73" s="122">
        <f t="shared" si="27"/>
        <v>754300000000000</v>
      </c>
      <c r="J73" s="122">
        <f t="shared" si="27"/>
        <v>1032200000000000</v>
      </c>
      <c r="K73" s="122">
        <f t="shared" si="27"/>
        <v>1349800000000000</v>
      </c>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row>
    <row r="74" spans="1:46" x14ac:dyDescent="0.25">
      <c r="A74" s="116" t="s">
        <v>160</v>
      </c>
      <c r="B74" s="122">
        <f t="shared" si="26"/>
        <v>992500000000000</v>
      </c>
      <c r="C74" s="122">
        <f t="shared" si="26"/>
        <v>1270400000000000</v>
      </c>
      <c r="D74" s="122">
        <f t="shared" si="26"/>
        <v>1488750000000000</v>
      </c>
      <c r="E74" s="122">
        <f t="shared" si="26"/>
        <v>1647550000000000</v>
      </c>
      <c r="F74" s="101"/>
      <c r="G74" s="123"/>
      <c r="H74" s="125"/>
      <c r="I74" s="125"/>
      <c r="J74" s="125"/>
      <c r="K74" s="125"/>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row>
    <row r="75" spans="1:46" x14ac:dyDescent="0.25">
      <c r="A75" s="117"/>
      <c r="B75" s="101"/>
      <c r="C75" s="101"/>
      <c r="D75" s="101"/>
      <c r="E75" s="101"/>
      <c r="F75" s="101"/>
      <c r="G75" s="101"/>
      <c r="H75" s="109"/>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row>
    <row r="76" spans="1:46" x14ac:dyDescent="0.25">
      <c r="A76" s="117"/>
      <c r="B76" s="101"/>
      <c r="C76" s="101"/>
      <c r="D76" s="101"/>
      <c r="E76" s="101"/>
      <c r="F76" s="101"/>
      <c r="G76" s="101"/>
      <c r="H76" s="109"/>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row>
    <row r="77" spans="1:46" x14ac:dyDescent="0.25">
      <c r="A77" s="117"/>
      <c r="B77" s="101"/>
      <c r="C77" s="101"/>
      <c r="D77" s="101"/>
      <c r="E77" s="101"/>
      <c r="F77" s="101"/>
      <c r="G77" s="101"/>
      <c r="H77" s="109"/>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row>
    <row r="78" spans="1:46" x14ac:dyDescent="0.25">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row>
    <row r="79" spans="1:46" ht="21" x14ac:dyDescent="0.35">
      <c r="A79" s="95" t="s">
        <v>243</v>
      </c>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row>
    <row r="80" spans="1:46" x14ac:dyDescent="0.25">
      <c r="A80" s="103" t="s">
        <v>0</v>
      </c>
      <c r="B80" s="126">
        <v>2015</v>
      </c>
      <c r="C80" s="103">
        <v>2016</v>
      </c>
      <c r="D80" s="103">
        <v>2017</v>
      </c>
      <c r="E80" s="103">
        <v>2018</v>
      </c>
      <c r="F80" s="103">
        <v>2019</v>
      </c>
      <c r="G80" s="103">
        <v>2020</v>
      </c>
      <c r="H80" s="103">
        <v>2021</v>
      </c>
      <c r="I80" s="103">
        <v>2022</v>
      </c>
      <c r="J80" s="103">
        <v>2023</v>
      </c>
      <c r="K80" s="103">
        <v>2024</v>
      </c>
      <c r="L80" s="103">
        <v>2025</v>
      </c>
      <c r="M80" s="103">
        <v>2026</v>
      </c>
      <c r="N80" s="103">
        <v>2027</v>
      </c>
      <c r="O80" s="103">
        <v>2028</v>
      </c>
      <c r="P80" s="103">
        <v>2029</v>
      </c>
      <c r="Q80" s="126">
        <v>2030</v>
      </c>
      <c r="R80" s="103">
        <v>2031</v>
      </c>
      <c r="S80" s="103">
        <v>2032</v>
      </c>
      <c r="T80" s="103">
        <v>2033</v>
      </c>
      <c r="U80" s="103">
        <v>2034</v>
      </c>
      <c r="V80" s="103">
        <v>2035</v>
      </c>
      <c r="W80" s="103">
        <v>2036</v>
      </c>
      <c r="X80" s="103">
        <v>2037</v>
      </c>
      <c r="Y80" s="103">
        <v>2038</v>
      </c>
      <c r="Z80" s="103">
        <v>2039</v>
      </c>
      <c r="AA80" s="126">
        <v>2040</v>
      </c>
      <c r="AB80" s="103">
        <v>2041</v>
      </c>
      <c r="AC80" s="103">
        <v>2042</v>
      </c>
      <c r="AD80" s="103">
        <v>2043</v>
      </c>
      <c r="AE80" s="103">
        <v>2044</v>
      </c>
      <c r="AF80" s="103">
        <v>2045</v>
      </c>
      <c r="AG80" s="103">
        <v>2046</v>
      </c>
      <c r="AH80" s="103">
        <v>2047</v>
      </c>
      <c r="AI80" s="103">
        <v>2048</v>
      </c>
      <c r="AJ80" s="103">
        <v>2049</v>
      </c>
      <c r="AK80" s="126">
        <v>2050</v>
      </c>
      <c r="AL80" s="101"/>
      <c r="AM80" s="101"/>
      <c r="AN80" s="101"/>
      <c r="AO80" s="101"/>
      <c r="AP80" s="101"/>
      <c r="AQ80" s="101"/>
      <c r="AR80" s="101"/>
      <c r="AS80" s="101"/>
      <c r="AT80" s="101"/>
    </row>
    <row r="81" spans="1:46" x14ac:dyDescent="0.25">
      <c r="A81" s="101" t="s">
        <v>13</v>
      </c>
      <c r="B81" s="127">
        <f>B49</f>
        <v>436700000000000</v>
      </c>
      <c r="C81" s="128">
        <f t="shared" ref="C81:P84" si="28">$B81+(($Q81-$B81)/($Q$80-$B$80))*(C$80-$B$80)</f>
        <v>449933333333333.31</v>
      </c>
      <c r="D81" s="128">
        <f t="shared" si="28"/>
        <v>463166666666666.69</v>
      </c>
      <c r="E81" s="128">
        <f t="shared" si="28"/>
        <v>476400000000000</v>
      </c>
      <c r="F81" s="128">
        <f t="shared" si="28"/>
        <v>489633333333333.31</v>
      </c>
      <c r="G81" s="128">
        <f t="shared" si="28"/>
        <v>502866666666666.69</v>
      </c>
      <c r="H81" s="128">
        <f t="shared" si="28"/>
        <v>516100000000000</v>
      </c>
      <c r="I81" s="128">
        <f t="shared" si="28"/>
        <v>529333333333333.37</v>
      </c>
      <c r="J81" s="128">
        <f t="shared" si="28"/>
        <v>542566666666666.69</v>
      </c>
      <c r="K81" s="128">
        <f t="shared" si="28"/>
        <v>555800000000000</v>
      </c>
      <c r="L81" s="128">
        <f t="shared" si="28"/>
        <v>569033333333333.37</v>
      </c>
      <c r="M81" s="128">
        <f t="shared" si="28"/>
        <v>582266666666666.75</v>
      </c>
      <c r="N81" s="128">
        <f t="shared" si="28"/>
        <v>595500000000000</v>
      </c>
      <c r="O81" s="128">
        <f t="shared" si="28"/>
        <v>608733333333333.37</v>
      </c>
      <c r="P81" s="128">
        <f t="shared" si="28"/>
        <v>621966666666666.75</v>
      </c>
      <c r="Q81" s="129">
        <f>C49</f>
        <v>635200000000000</v>
      </c>
      <c r="R81" s="130">
        <f t="shared" ref="R81:Z84" si="29">$Q81+(($AA81-$Q81)/($AA$80-$Q$80))*(R$80-$Q$80)</f>
        <v>655050000000000</v>
      </c>
      <c r="S81" s="130">
        <f t="shared" si="29"/>
        <v>674900000000000</v>
      </c>
      <c r="T81" s="130">
        <f t="shared" si="29"/>
        <v>694750000000000</v>
      </c>
      <c r="U81" s="130">
        <f t="shared" si="29"/>
        <v>714600000000000</v>
      </c>
      <c r="V81" s="130">
        <f t="shared" si="29"/>
        <v>734450000000000</v>
      </c>
      <c r="W81" s="130">
        <f t="shared" si="29"/>
        <v>754300000000000</v>
      </c>
      <c r="X81" s="130">
        <f t="shared" si="29"/>
        <v>774150000000000</v>
      </c>
      <c r="Y81" s="130">
        <f t="shared" si="29"/>
        <v>794000000000000</v>
      </c>
      <c r="Z81" s="130">
        <f t="shared" si="29"/>
        <v>813850000000000</v>
      </c>
      <c r="AA81" s="129">
        <f>D49</f>
        <v>833700000000000</v>
      </c>
      <c r="AB81" s="130">
        <f t="shared" ref="AB81:AJ84" si="30">$AA81+(($AK81-$AA81)/($AK$80-$AA$80))*(AB$80-$AA$80)</f>
        <v>845610000000000</v>
      </c>
      <c r="AC81" s="130">
        <f t="shared" si="30"/>
        <v>857520000000000</v>
      </c>
      <c r="AD81" s="130">
        <f t="shared" si="30"/>
        <v>869430000000000</v>
      </c>
      <c r="AE81" s="130">
        <f t="shared" si="30"/>
        <v>881340000000000</v>
      </c>
      <c r="AF81" s="130">
        <f t="shared" si="30"/>
        <v>893250000000000</v>
      </c>
      <c r="AG81" s="130">
        <f t="shared" si="30"/>
        <v>905160000000000</v>
      </c>
      <c r="AH81" s="130">
        <f t="shared" si="30"/>
        <v>917070000000000</v>
      </c>
      <c r="AI81" s="130">
        <f t="shared" si="30"/>
        <v>928980000000000</v>
      </c>
      <c r="AJ81" s="130">
        <f t="shared" si="30"/>
        <v>940890000000000</v>
      </c>
      <c r="AK81" s="129">
        <f>E49</f>
        <v>952800000000000</v>
      </c>
      <c r="AL81" s="101"/>
      <c r="AM81" s="101"/>
      <c r="AN81" s="101"/>
      <c r="AO81" s="101"/>
      <c r="AP81" s="101"/>
      <c r="AQ81" s="101"/>
      <c r="AR81" s="101"/>
      <c r="AS81" s="101"/>
      <c r="AT81" s="101"/>
    </row>
    <row r="82" spans="1:46" x14ac:dyDescent="0.25">
      <c r="A82" s="101" t="s">
        <v>244</v>
      </c>
      <c r="B82" s="127">
        <f>B50</f>
        <v>277900000000000</v>
      </c>
      <c r="C82" s="128">
        <f t="shared" si="28"/>
        <v>280546666666666.66</v>
      </c>
      <c r="D82" s="128">
        <f t="shared" si="28"/>
        <v>283193333333333.31</v>
      </c>
      <c r="E82" s="128">
        <f t="shared" si="28"/>
        <v>285840000000000</v>
      </c>
      <c r="F82" s="128">
        <f t="shared" si="28"/>
        <v>288486666666666.69</v>
      </c>
      <c r="G82" s="128">
        <f t="shared" si="28"/>
        <v>291133333333333.31</v>
      </c>
      <c r="H82" s="128">
        <f t="shared" si="28"/>
        <v>293780000000000</v>
      </c>
      <c r="I82" s="128">
        <f t="shared" si="28"/>
        <v>296426666666666.69</v>
      </c>
      <c r="J82" s="128">
        <f t="shared" si="28"/>
        <v>299073333333333.31</v>
      </c>
      <c r="K82" s="128">
        <f t="shared" si="28"/>
        <v>301720000000000</v>
      </c>
      <c r="L82" s="128">
        <f t="shared" si="28"/>
        <v>304366666666666.69</v>
      </c>
      <c r="M82" s="128">
        <f t="shared" si="28"/>
        <v>307013333333333.31</v>
      </c>
      <c r="N82" s="128">
        <f t="shared" si="28"/>
        <v>309660000000000</v>
      </c>
      <c r="O82" s="128">
        <f t="shared" si="28"/>
        <v>312306666666666.69</v>
      </c>
      <c r="P82" s="128">
        <f t="shared" si="28"/>
        <v>314953333333333.31</v>
      </c>
      <c r="Q82" s="129">
        <f t="shared" ref="Q82:Q84" si="31">C50</f>
        <v>317600000000000</v>
      </c>
      <c r="R82" s="130">
        <f t="shared" si="29"/>
        <v>317600000000000</v>
      </c>
      <c r="S82" s="130">
        <f t="shared" si="29"/>
        <v>317600000000000</v>
      </c>
      <c r="T82" s="130">
        <f t="shared" si="29"/>
        <v>317600000000000</v>
      </c>
      <c r="U82" s="130">
        <f t="shared" si="29"/>
        <v>317600000000000</v>
      </c>
      <c r="V82" s="130">
        <f t="shared" si="29"/>
        <v>317600000000000</v>
      </c>
      <c r="W82" s="130">
        <f t="shared" si="29"/>
        <v>317600000000000</v>
      </c>
      <c r="X82" s="130">
        <f t="shared" si="29"/>
        <v>317600000000000</v>
      </c>
      <c r="Y82" s="130">
        <f t="shared" si="29"/>
        <v>317600000000000</v>
      </c>
      <c r="Z82" s="130">
        <f t="shared" si="29"/>
        <v>317600000000000</v>
      </c>
      <c r="AA82" s="129">
        <f t="shared" ref="AA82:AA84" si="32">D50</f>
        <v>317600000000000</v>
      </c>
      <c r="AB82" s="130">
        <f t="shared" si="30"/>
        <v>317600000000000</v>
      </c>
      <c r="AC82" s="130">
        <f t="shared" si="30"/>
        <v>317600000000000</v>
      </c>
      <c r="AD82" s="130">
        <f t="shared" si="30"/>
        <v>317600000000000</v>
      </c>
      <c r="AE82" s="130">
        <f t="shared" si="30"/>
        <v>317600000000000</v>
      </c>
      <c r="AF82" s="130">
        <f t="shared" si="30"/>
        <v>317600000000000</v>
      </c>
      <c r="AG82" s="130">
        <f t="shared" si="30"/>
        <v>317600000000000</v>
      </c>
      <c r="AH82" s="130">
        <f t="shared" si="30"/>
        <v>317600000000000</v>
      </c>
      <c r="AI82" s="130">
        <f t="shared" si="30"/>
        <v>317600000000000</v>
      </c>
      <c r="AJ82" s="130">
        <f t="shared" si="30"/>
        <v>317600000000000</v>
      </c>
      <c r="AK82" s="129">
        <f t="shared" ref="AK82:AK84" si="33">E50</f>
        <v>317600000000000</v>
      </c>
      <c r="AL82" s="101"/>
      <c r="AM82" s="101"/>
      <c r="AN82" s="101"/>
      <c r="AO82" s="101"/>
      <c r="AP82" s="101"/>
      <c r="AQ82" s="101"/>
      <c r="AR82" s="101"/>
      <c r="AS82" s="101"/>
      <c r="AT82" s="101"/>
    </row>
    <row r="83" spans="1:46" x14ac:dyDescent="0.25">
      <c r="A83" s="101" t="s">
        <v>165</v>
      </c>
      <c r="B83" s="127">
        <f t="shared" ref="B83:B84" si="34">B51</f>
        <v>238200000000000</v>
      </c>
      <c r="C83" s="128">
        <f t="shared" si="28"/>
        <v>235553333333333.34</v>
      </c>
      <c r="D83" s="128">
        <f t="shared" si="28"/>
        <v>232906666666666.66</v>
      </c>
      <c r="E83" s="128">
        <f t="shared" si="28"/>
        <v>230260000000000</v>
      </c>
      <c r="F83" s="128">
        <f t="shared" si="28"/>
        <v>227613333333333.34</v>
      </c>
      <c r="G83" s="128">
        <f t="shared" si="28"/>
        <v>224966666666666.66</v>
      </c>
      <c r="H83" s="128">
        <f t="shared" si="28"/>
        <v>222320000000000</v>
      </c>
      <c r="I83" s="128">
        <f t="shared" si="28"/>
        <v>219673333333333.34</v>
      </c>
      <c r="J83" s="128">
        <f t="shared" si="28"/>
        <v>217026666666666.66</v>
      </c>
      <c r="K83" s="128">
        <f t="shared" si="28"/>
        <v>214380000000000</v>
      </c>
      <c r="L83" s="128">
        <f t="shared" si="28"/>
        <v>211733333333333.34</v>
      </c>
      <c r="M83" s="128">
        <f t="shared" si="28"/>
        <v>209086666666666.66</v>
      </c>
      <c r="N83" s="128">
        <f t="shared" si="28"/>
        <v>206440000000000</v>
      </c>
      <c r="O83" s="128">
        <f t="shared" si="28"/>
        <v>203793333333333.34</v>
      </c>
      <c r="P83" s="128">
        <f t="shared" si="28"/>
        <v>201146666666666.69</v>
      </c>
      <c r="Q83" s="129">
        <f t="shared" si="31"/>
        <v>198500000000000</v>
      </c>
      <c r="R83" s="130">
        <f t="shared" si="29"/>
        <v>198500000000000</v>
      </c>
      <c r="S83" s="130">
        <f t="shared" si="29"/>
        <v>198500000000000</v>
      </c>
      <c r="T83" s="130">
        <f t="shared" si="29"/>
        <v>198500000000000</v>
      </c>
      <c r="U83" s="130">
        <f t="shared" si="29"/>
        <v>198500000000000</v>
      </c>
      <c r="V83" s="130">
        <f t="shared" si="29"/>
        <v>198500000000000</v>
      </c>
      <c r="W83" s="130">
        <f t="shared" si="29"/>
        <v>198500000000000</v>
      </c>
      <c r="X83" s="130">
        <f t="shared" si="29"/>
        <v>198500000000000</v>
      </c>
      <c r="Y83" s="130">
        <f t="shared" si="29"/>
        <v>198500000000000</v>
      </c>
      <c r="Z83" s="130">
        <f t="shared" si="29"/>
        <v>198500000000000</v>
      </c>
      <c r="AA83" s="129">
        <f t="shared" si="32"/>
        <v>198500000000000</v>
      </c>
      <c r="AB83" s="130">
        <f t="shared" si="30"/>
        <v>194530000000000</v>
      </c>
      <c r="AC83" s="130">
        <f t="shared" si="30"/>
        <v>190560000000000</v>
      </c>
      <c r="AD83" s="130">
        <f t="shared" si="30"/>
        <v>186590000000000</v>
      </c>
      <c r="AE83" s="130">
        <f t="shared" si="30"/>
        <v>182620000000000</v>
      </c>
      <c r="AF83" s="130">
        <f t="shared" si="30"/>
        <v>178650000000000</v>
      </c>
      <c r="AG83" s="130">
        <f t="shared" si="30"/>
        <v>174680000000000</v>
      </c>
      <c r="AH83" s="130">
        <f t="shared" si="30"/>
        <v>170710000000000</v>
      </c>
      <c r="AI83" s="130">
        <f t="shared" si="30"/>
        <v>166740000000000</v>
      </c>
      <c r="AJ83" s="130">
        <f t="shared" si="30"/>
        <v>162770000000000</v>
      </c>
      <c r="AK83" s="129">
        <f t="shared" si="33"/>
        <v>158800000000000</v>
      </c>
      <c r="AL83" s="101"/>
      <c r="AM83" s="101"/>
      <c r="AN83" s="101"/>
      <c r="AO83" s="101"/>
      <c r="AP83" s="101"/>
      <c r="AQ83" s="101"/>
      <c r="AR83" s="101"/>
      <c r="AS83" s="101"/>
      <c r="AT83" s="101"/>
    </row>
    <row r="84" spans="1:46" x14ac:dyDescent="0.25">
      <c r="A84" s="101" t="s">
        <v>14</v>
      </c>
      <c r="B84" s="127">
        <f t="shared" si="34"/>
        <v>39700000000000</v>
      </c>
      <c r="C84" s="128">
        <f t="shared" si="28"/>
        <v>39700000000000</v>
      </c>
      <c r="D84" s="128">
        <f t="shared" si="28"/>
        <v>39700000000000</v>
      </c>
      <c r="E84" s="128">
        <f t="shared" si="28"/>
        <v>39700000000000</v>
      </c>
      <c r="F84" s="128">
        <f t="shared" si="28"/>
        <v>39700000000000</v>
      </c>
      <c r="G84" s="128">
        <f t="shared" si="28"/>
        <v>39700000000000</v>
      </c>
      <c r="H84" s="128">
        <f t="shared" si="28"/>
        <v>39700000000000</v>
      </c>
      <c r="I84" s="128">
        <f t="shared" si="28"/>
        <v>39700000000000</v>
      </c>
      <c r="J84" s="128">
        <f t="shared" si="28"/>
        <v>39700000000000</v>
      </c>
      <c r="K84" s="128">
        <f t="shared" si="28"/>
        <v>39700000000000</v>
      </c>
      <c r="L84" s="128">
        <f t="shared" si="28"/>
        <v>39700000000000</v>
      </c>
      <c r="M84" s="128">
        <f t="shared" si="28"/>
        <v>39700000000000</v>
      </c>
      <c r="N84" s="128">
        <f t="shared" si="28"/>
        <v>39700000000000</v>
      </c>
      <c r="O84" s="128">
        <f t="shared" si="28"/>
        <v>39700000000000</v>
      </c>
      <c r="P84" s="128">
        <f t="shared" si="28"/>
        <v>39700000000000</v>
      </c>
      <c r="Q84" s="129">
        <f t="shared" si="31"/>
        <v>39700000000000</v>
      </c>
      <c r="R84" s="130">
        <f t="shared" si="29"/>
        <v>39700000000000</v>
      </c>
      <c r="S84" s="130">
        <f t="shared" si="29"/>
        <v>39700000000000</v>
      </c>
      <c r="T84" s="130">
        <f t="shared" si="29"/>
        <v>39700000000000</v>
      </c>
      <c r="U84" s="130">
        <f t="shared" si="29"/>
        <v>39700000000000</v>
      </c>
      <c r="V84" s="130">
        <f t="shared" si="29"/>
        <v>39700000000000</v>
      </c>
      <c r="W84" s="130">
        <f t="shared" si="29"/>
        <v>39700000000000</v>
      </c>
      <c r="X84" s="130">
        <f t="shared" si="29"/>
        <v>39700000000000</v>
      </c>
      <c r="Y84" s="130">
        <f t="shared" si="29"/>
        <v>39700000000000</v>
      </c>
      <c r="Z84" s="130">
        <f t="shared" si="29"/>
        <v>39700000000000</v>
      </c>
      <c r="AA84" s="129">
        <f t="shared" si="32"/>
        <v>39700000000000</v>
      </c>
      <c r="AB84" s="130">
        <f t="shared" si="30"/>
        <v>43670000000000</v>
      </c>
      <c r="AC84" s="130">
        <f t="shared" si="30"/>
        <v>47640000000000</v>
      </c>
      <c r="AD84" s="130">
        <f t="shared" si="30"/>
        <v>51610000000000</v>
      </c>
      <c r="AE84" s="130">
        <f t="shared" si="30"/>
        <v>55580000000000</v>
      </c>
      <c r="AF84" s="130">
        <f t="shared" si="30"/>
        <v>59550000000000</v>
      </c>
      <c r="AG84" s="130">
        <f t="shared" si="30"/>
        <v>63520000000000</v>
      </c>
      <c r="AH84" s="130">
        <f t="shared" si="30"/>
        <v>67490000000000</v>
      </c>
      <c r="AI84" s="130">
        <f t="shared" si="30"/>
        <v>71460000000000</v>
      </c>
      <c r="AJ84" s="130">
        <f t="shared" si="30"/>
        <v>75430000000000</v>
      </c>
      <c r="AK84" s="129">
        <f t="shared" si="33"/>
        <v>79400000000000</v>
      </c>
      <c r="AL84" s="101"/>
      <c r="AM84" s="101"/>
      <c r="AN84" s="101"/>
      <c r="AO84" s="101"/>
      <c r="AP84" s="101"/>
      <c r="AQ84" s="101"/>
      <c r="AR84" s="101"/>
      <c r="AS84" s="101"/>
      <c r="AT84" s="101"/>
    </row>
    <row r="85" spans="1:46" x14ac:dyDescent="0.25">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row>
    <row r="86" spans="1:46" x14ac:dyDescent="0.25">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row>
    <row r="87" spans="1:46" ht="21" x14ac:dyDescent="0.35">
      <c r="A87" s="95" t="s">
        <v>245</v>
      </c>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row>
    <row r="88" spans="1:46" x14ac:dyDescent="0.25">
      <c r="A88" s="103" t="s">
        <v>0</v>
      </c>
      <c r="B88" s="126">
        <v>2015</v>
      </c>
      <c r="C88" s="103">
        <v>2016</v>
      </c>
      <c r="D88" s="103">
        <v>2017</v>
      </c>
      <c r="E88" s="103">
        <v>2018</v>
      </c>
      <c r="F88" s="103">
        <v>2019</v>
      </c>
      <c r="G88" s="103">
        <v>2020</v>
      </c>
      <c r="H88" s="103">
        <v>2021</v>
      </c>
      <c r="I88" s="103">
        <v>2022</v>
      </c>
      <c r="J88" s="103">
        <v>2023</v>
      </c>
      <c r="K88" s="103">
        <v>2024</v>
      </c>
      <c r="L88" s="103">
        <v>2025</v>
      </c>
      <c r="M88" s="103">
        <v>2026</v>
      </c>
      <c r="N88" s="103">
        <v>2027</v>
      </c>
      <c r="O88" s="103">
        <v>2028</v>
      </c>
      <c r="P88" s="103">
        <v>2029</v>
      </c>
      <c r="Q88" s="126">
        <v>2030</v>
      </c>
      <c r="R88" s="103">
        <v>2031</v>
      </c>
      <c r="S88" s="103">
        <v>2032</v>
      </c>
      <c r="T88" s="103">
        <v>2033</v>
      </c>
      <c r="U88" s="103">
        <v>2034</v>
      </c>
      <c r="V88" s="103">
        <v>2035</v>
      </c>
      <c r="W88" s="103">
        <v>2036</v>
      </c>
      <c r="X88" s="103">
        <v>2037</v>
      </c>
      <c r="Y88" s="103">
        <v>2038</v>
      </c>
      <c r="Z88" s="103">
        <v>2039</v>
      </c>
      <c r="AA88" s="126">
        <v>2040</v>
      </c>
      <c r="AB88" s="103">
        <v>2041</v>
      </c>
      <c r="AC88" s="103">
        <v>2042</v>
      </c>
      <c r="AD88" s="103">
        <v>2043</v>
      </c>
      <c r="AE88" s="103">
        <v>2044</v>
      </c>
      <c r="AF88" s="103">
        <v>2045</v>
      </c>
      <c r="AG88" s="103">
        <v>2046</v>
      </c>
      <c r="AH88" s="103">
        <v>2047</v>
      </c>
      <c r="AI88" s="103">
        <v>2048</v>
      </c>
      <c r="AJ88" s="103">
        <v>2049</v>
      </c>
      <c r="AK88" s="126">
        <v>2050</v>
      </c>
      <c r="AL88" s="101"/>
      <c r="AM88" s="101"/>
      <c r="AN88" s="101"/>
      <c r="AO88" s="101"/>
      <c r="AP88" s="101"/>
      <c r="AQ88" s="101"/>
      <c r="AR88" s="101"/>
      <c r="AS88" s="101"/>
      <c r="AT88" s="101"/>
    </row>
    <row r="89" spans="1:46" x14ac:dyDescent="0.25">
      <c r="A89" s="101" t="s">
        <v>13</v>
      </c>
      <c r="B89" s="129">
        <f>B59</f>
        <v>436700000000000</v>
      </c>
      <c r="C89" s="130">
        <f t="shared" ref="C89:P92" si="35">$B89+(($Q89-$B89)/($Q$88-$B$88))*(C$88-$B$88)</f>
        <v>460520000000000</v>
      </c>
      <c r="D89" s="130">
        <f t="shared" si="35"/>
        <v>484340000000000</v>
      </c>
      <c r="E89" s="130">
        <f t="shared" si="35"/>
        <v>508160000000000</v>
      </c>
      <c r="F89" s="130">
        <f t="shared" si="35"/>
        <v>531980000000000</v>
      </c>
      <c r="G89" s="130">
        <f t="shared" si="35"/>
        <v>555800000000000</v>
      </c>
      <c r="H89" s="130">
        <f t="shared" si="35"/>
        <v>579620000000000</v>
      </c>
      <c r="I89" s="130">
        <f t="shared" si="35"/>
        <v>603440000000000</v>
      </c>
      <c r="J89" s="130">
        <f t="shared" si="35"/>
        <v>627260000000000</v>
      </c>
      <c r="K89" s="130">
        <f t="shared" si="35"/>
        <v>651080000000000</v>
      </c>
      <c r="L89" s="130">
        <f t="shared" si="35"/>
        <v>674900000000000</v>
      </c>
      <c r="M89" s="130">
        <f t="shared" si="35"/>
        <v>698720000000000</v>
      </c>
      <c r="N89" s="130">
        <f t="shared" si="35"/>
        <v>722540000000000</v>
      </c>
      <c r="O89" s="130">
        <f t="shared" si="35"/>
        <v>746360000000000</v>
      </c>
      <c r="P89" s="130">
        <f t="shared" si="35"/>
        <v>770180000000000</v>
      </c>
      <c r="Q89" s="129">
        <f>C59</f>
        <v>794000000000000</v>
      </c>
      <c r="R89" s="130">
        <f t="shared" ref="R89:Z92" si="36">$Q89+(($AA89-$Q89)/($AA$88-$Q$88))*(R$88-$Q$88)</f>
        <v>817820000000000</v>
      </c>
      <c r="S89" s="130">
        <f t="shared" si="36"/>
        <v>841640000000000</v>
      </c>
      <c r="T89" s="130">
        <f t="shared" si="36"/>
        <v>865460000000000</v>
      </c>
      <c r="U89" s="130">
        <f t="shared" si="36"/>
        <v>889280000000000</v>
      </c>
      <c r="V89" s="130">
        <f t="shared" si="36"/>
        <v>913100000000000</v>
      </c>
      <c r="W89" s="130">
        <f t="shared" si="36"/>
        <v>936920000000000</v>
      </c>
      <c r="X89" s="130">
        <f t="shared" si="36"/>
        <v>960740000000000</v>
      </c>
      <c r="Y89" s="130">
        <f t="shared" si="36"/>
        <v>984560000000000</v>
      </c>
      <c r="Z89" s="130">
        <f t="shared" si="36"/>
        <v>1008380000000000</v>
      </c>
      <c r="AA89" s="129">
        <f>D59</f>
        <v>1032200000000000</v>
      </c>
      <c r="AB89" s="130">
        <f t="shared" ref="AB89:AJ92" si="37">$AA89+(($AK89-$AA89)/($AK$88-$AA$88))*(AB$88-$AA$88)</f>
        <v>1052050000000000</v>
      </c>
      <c r="AC89" s="130">
        <f t="shared" si="37"/>
        <v>1071900000000000</v>
      </c>
      <c r="AD89" s="130">
        <f t="shared" si="37"/>
        <v>1091750000000000</v>
      </c>
      <c r="AE89" s="130">
        <f t="shared" si="37"/>
        <v>1111600000000000</v>
      </c>
      <c r="AF89" s="130">
        <f t="shared" si="37"/>
        <v>1131450000000000</v>
      </c>
      <c r="AG89" s="130">
        <f t="shared" si="37"/>
        <v>1151300000000000</v>
      </c>
      <c r="AH89" s="130">
        <f t="shared" si="37"/>
        <v>1171150000000000</v>
      </c>
      <c r="AI89" s="130">
        <f t="shared" si="37"/>
        <v>1191000000000000</v>
      </c>
      <c r="AJ89" s="130">
        <f t="shared" si="37"/>
        <v>1210850000000000</v>
      </c>
      <c r="AK89" s="129">
        <f>E59</f>
        <v>1230700000000000</v>
      </c>
      <c r="AL89" s="101"/>
      <c r="AM89" s="101"/>
      <c r="AN89" s="101"/>
      <c r="AO89" s="101"/>
      <c r="AP89" s="101"/>
      <c r="AQ89" s="101"/>
      <c r="AR89" s="101"/>
      <c r="AS89" s="101"/>
      <c r="AT89" s="101"/>
    </row>
    <row r="90" spans="1:46" x14ac:dyDescent="0.25">
      <c r="A90" s="101" t="s">
        <v>244</v>
      </c>
      <c r="B90" s="129">
        <f t="shared" ref="B90:B92" si="38">B60</f>
        <v>277900000000000</v>
      </c>
      <c r="C90" s="130">
        <f t="shared" si="35"/>
        <v>280546666666666.66</v>
      </c>
      <c r="D90" s="130">
        <f t="shared" si="35"/>
        <v>283193333333333.31</v>
      </c>
      <c r="E90" s="130">
        <f t="shared" si="35"/>
        <v>285840000000000</v>
      </c>
      <c r="F90" s="130">
        <f t="shared" si="35"/>
        <v>288486666666666.69</v>
      </c>
      <c r="G90" s="130">
        <f t="shared" si="35"/>
        <v>291133333333333.31</v>
      </c>
      <c r="H90" s="130">
        <f t="shared" si="35"/>
        <v>293780000000000</v>
      </c>
      <c r="I90" s="130">
        <f t="shared" si="35"/>
        <v>296426666666666.69</v>
      </c>
      <c r="J90" s="130">
        <f t="shared" si="35"/>
        <v>299073333333333.31</v>
      </c>
      <c r="K90" s="130">
        <f t="shared" si="35"/>
        <v>301720000000000</v>
      </c>
      <c r="L90" s="130">
        <f t="shared" si="35"/>
        <v>304366666666666.69</v>
      </c>
      <c r="M90" s="130">
        <f t="shared" si="35"/>
        <v>307013333333333.31</v>
      </c>
      <c r="N90" s="130">
        <f t="shared" si="35"/>
        <v>309660000000000</v>
      </c>
      <c r="O90" s="130">
        <f t="shared" si="35"/>
        <v>312306666666666.69</v>
      </c>
      <c r="P90" s="130">
        <f t="shared" si="35"/>
        <v>314953333333333.31</v>
      </c>
      <c r="Q90" s="129">
        <f t="shared" ref="Q90:Q92" si="39">C60</f>
        <v>317600000000000</v>
      </c>
      <c r="R90" s="130">
        <f t="shared" si="36"/>
        <v>321570000000000</v>
      </c>
      <c r="S90" s="130">
        <f t="shared" si="36"/>
        <v>325540000000000</v>
      </c>
      <c r="T90" s="130">
        <f t="shared" si="36"/>
        <v>329510000000000</v>
      </c>
      <c r="U90" s="130">
        <f t="shared" si="36"/>
        <v>333480000000000</v>
      </c>
      <c r="V90" s="130">
        <f t="shared" si="36"/>
        <v>337450000000000</v>
      </c>
      <c r="W90" s="130">
        <f t="shared" si="36"/>
        <v>341420000000000</v>
      </c>
      <c r="X90" s="130">
        <f t="shared" si="36"/>
        <v>345390000000000</v>
      </c>
      <c r="Y90" s="130">
        <f t="shared" si="36"/>
        <v>349360000000000</v>
      </c>
      <c r="Z90" s="130">
        <f t="shared" si="36"/>
        <v>353330000000000</v>
      </c>
      <c r="AA90" s="129">
        <f t="shared" ref="AA90:AA92" si="40">D60</f>
        <v>357300000000000</v>
      </c>
      <c r="AB90" s="130">
        <f t="shared" si="37"/>
        <v>357300000000000</v>
      </c>
      <c r="AC90" s="130">
        <f t="shared" si="37"/>
        <v>357300000000000</v>
      </c>
      <c r="AD90" s="130">
        <f t="shared" si="37"/>
        <v>357300000000000</v>
      </c>
      <c r="AE90" s="130">
        <f t="shared" si="37"/>
        <v>357300000000000</v>
      </c>
      <c r="AF90" s="130">
        <f t="shared" si="37"/>
        <v>357300000000000</v>
      </c>
      <c r="AG90" s="130">
        <f t="shared" si="37"/>
        <v>357300000000000</v>
      </c>
      <c r="AH90" s="130">
        <f t="shared" si="37"/>
        <v>357300000000000</v>
      </c>
      <c r="AI90" s="130">
        <f t="shared" si="37"/>
        <v>357300000000000</v>
      </c>
      <c r="AJ90" s="130">
        <f t="shared" si="37"/>
        <v>357300000000000</v>
      </c>
      <c r="AK90" s="129">
        <f>E60</f>
        <v>357300000000000</v>
      </c>
      <c r="AL90" s="101"/>
      <c r="AM90" s="101"/>
      <c r="AN90" s="101"/>
      <c r="AO90" s="101"/>
      <c r="AP90" s="101"/>
      <c r="AQ90" s="101"/>
      <c r="AR90" s="101"/>
      <c r="AS90" s="101"/>
      <c r="AT90" s="101"/>
    </row>
    <row r="91" spans="1:46" x14ac:dyDescent="0.25">
      <c r="A91" s="101" t="s">
        <v>165</v>
      </c>
      <c r="B91" s="129">
        <f t="shared" si="38"/>
        <v>238200000000000</v>
      </c>
      <c r="C91" s="130">
        <f t="shared" si="35"/>
        <v>232906666666666.66</v>
      </c>
      <c r="D91" s="130">
        <f t="shared" si="35"/>
        <v>227613333333333.34</v>
      </c>
      <c r="E91" s="130">
        <f t="shared" si="35"/>
        <v>222320000000000</v>
      </c>
      <c r="F91" s="130">
        <f t="shared" si="35"/>
        <v>217026666666666.66</v>
      </c>
      <c r="G91" s="130">
        <f t="shared" si="35"/>
        <v>211733333333333.34</v>
      </c>
      <c r="H91" s="130">
        <f t="shared" si="35"/>
        <v>206440000000000</v>
      </c>
      <c r="I91" s="130">
        <f t="shared" si="35"/>
        <v>201146666666666.69</v>
      </c>
      <c r="J91" s="130">
        <f t="shared" si="35"/>
        <v>195853333333333.34</v>
      </c>
      <c r="K91" s="130">
        <f t="shared" si="35"/>
        <v>190560000000000</v>
      </c>
      <c r="L91" s="130">
        <f t="shared" si="35"/>
        <v>185266666666666.69</v>
      </c>
      <c r="M91" s="130">
        <f t="shared" si="35"/>
        <v>179973333333333.34</v>
      </c>
      <c r="N91" s="130">
        <f t="shared" si="35"/>
        <v>174680000000000</v>
      </c>
      <c r="O91" s="130">
        <f t="shared" si="35"/>
        <v>169386666666666.69</v>
      </c>
      <c r="P91" s="130">
        <f t="shared" si="35"/>
        <v>164093333333333.34</v>
      </c>
      <c r="Q91" s="129">
        <f t="shared" si="39"/>
        <v>158800000000000</v>
      </c>
      <c r="R91" s="130">
        <f t="shared" si="36"/>
        <v>154830000000000</v>
      </c>
      <c r="S91" s="130">
        <f t="shared" si="36"/>
        <v>150860000000000</v>
      </c>
      <c r="T91" s="130">
        <f t="shared" si="36"/>
        <v>146890000000000</v>
      </c>
      <c r="U91" s="130">
        <f t="shared" si="36"/>
        <v>142920000000000</v>
      </c>
      <c r="V91" s="130">
        <f t="shared" si="36"/>
        <v>138950000000000</v>
      </c>
      <c r="W91" s="130">
        <f t="shared" si="36"/>
        <v>134980000000000</v>
      </c>
      <c r="X91" s="130">
        <f t="shared" si="36"/>
        <v>131010000000000</v>
      </c>
      <c r="Y91" s="130">
        <f t="shared" si="36"/>
        <v>127040000000000</v>
      </c>
      <c r="Z91" s="130">
        <f t="shared" si="36"/>
        <v>123070000000000</v>
      </c>
      <c r="AA91" s="129">
        <f t="shared" si="40"/>
        <v>119100000000000</v>
      </c>
      <c r="AB91" s="130">
        <f t="shared" si="37"/>
        <v>119100000000000</v>
      </c>
      <c r="AC91" s="130">
        <f t="shared" si="37"/>
        <v>119100000000000</v>
      </c>
      <c r="AD91" s="130">
        <f t="shared" si="37"/>
        <v>119100000000000</v>
      </c>
      <c r="AE91" s="130">
        <f t="shared" si="37"/>
        <v>119100000000000</v>
      </c>
      <c r="AF91" s="130">
        <f t="shared" si="37"/>
        <v>119100000000000</v>
      </c>
      <c r="AG91" s="130">
        <f t="shared" si="37"/>
        <v>119100000000000</v>
      </c>
      <c r="AH91" s="130">
        <f t="shared" si="37"/>
        <v>119100000000000</v>
      </c>
      <c r="AI91" s="130">
        <f t="shared" si="37"/>
        <v>119100000000000</v>
      </c>
      <c r="AJ91" s="130">
        <f t="shared" si="37"/>
        <v>119100000000000</v>
      </c>
      <c r="AK91" s="129">
        <f>E61</f>
        <v>119100000000000</v>
      </c>
      <c r="AL91" s="101"/>
      <c r="AM91" s="101"/>
      <c r="AN91" s="101"/>
      <c r="AO91" s="101"/>
      <c r="AP91" s="101"/>
      <c r="AQ91" s="101"/>
      <c r="AR91" s="101"/>
      <c r="AS91" s="101"/>
      <c r="AT91" s="101"/>
    </row>
    <row r="92" spans="1:46" x14ac:dyDescent="0.25">
      <c r="A92" s="101" t="s">
        <v>14</v>
      </c>
      <c r="B92" s="129">
        <f t="shared" si="38"/>
        <v>39700000000000</v>
      </c>
      <c r="C92" s="130">
        <f t="shared" si="35"/>
        <v>42346666666666.664</v>
      </c>
      <c r="D92" s="130">
        <f t="shared" si="35"/>
        <v>44993333333333.336</v>
      </c>
      <c r="E92" s="130">
        <f t="shared" si="35"/>
        <v>47640000000000</v>
      </c>
      <c r="F92" s="130">
        <f t="shared" si="35"/>
        <v>50286666666666.664</v>
      </c>
      <c r="G92" s="130">
        <f t="shared" si="35"/>
        <v>52933333333333.328</v>
      </c>
      <c r="H92" s="130">
        <f t="shared" si="35"/>
        <v>55580000000000</v>
      </c>
      <c r="I92" s="130">
        <f t="shared" si="35"/>
        <v>58226666666666.664</v>
      </c>
      <c r="J92" s="130">
        <f t="shared" si="35"/>
        <v>60873333333333.328</v>
      </c>
      <c r="K92" s="130">
        <f t="shared" si="35"/>
        <v>63520000000000</v>
      </c>
      <c r="L92" s="130">
        <f t="shared" si="35"/>
        <v>66166666666666.664</v>
      </c>
      <c r="M92" s="130">
        <f t="shared" si="35"/>
        <v>68813333333333.328</v>
      </c>
      <c r="N92" s="130">
        <f t="shared" si="35"/>
        <v>71460000000000</v>
      </c>
      <c r="O92" s="130">
        <f t="shared" si="35"/>
        <v>74106666666666.656</v>
      </c>
      <c r="P92" s="130">
        <f t="shared" si="35"/>
        <v>76753333333333.328</v>
      </c>
      <c r="Q92" s="129">
        <f t="shared" si="39"/>
        <v>79400000000000</v>
      </c>
      <c r="R92" s="130">
        <f t="shared" si="36"/>
        <v>79400000000000</v>
      </c>
      <c r="S92" s="130">
        <f t="shared" si="36"/>
        <v>79400000000000</v>
      </c>
      <c r="T92" s="130">
        <f t="shared" si="36"/>
        <v>79400000000000</v>
      </c>
      <c r="U92" s="130">
        <f t="shared" si="36"/>
        <v>79400000000000</v>
      </c>
      <c r="V92" s="130">
        <f t="shared" si="36"/>
        <v>79400000000000</v>
      </c>
      <c r="W92" s="130">
        <f t="shared" si="36"/>
        <v>79400000000000</v>
      </c>
      <c r="X92" s="130">
        <f t="shared" si="36"/>
        <v>79400000000000</v>
      </c>
      <c r="Y92" s="130">
        <f t="shared" si="36"/>
        <v>79400000000000</v>
      </c>
      <c r="Z92" s="130">
        <f t="shared" si="36"/>
        <v>79400000000000</v>
      </c>
      <c r="AA92" s="129">
        <f t="shared" si="40"/>
        <v>79400000000000</v>
      </c>
      <c r="AB92" s="130">
        <f t="shared" si="37"/>
        <v>79400000000000</v>
      </c>
      <c r="AC92" s="130">
        <f t="shared" si="37"/>
        <v>79400000000000</v>
      </c>
      <c r="AD92" s="130">
        <f t="shared" si="37"/>
        <v>79400000000000</v>
      </c>
      <c r="AE92" s="130">
        <f t="shared" si="37"/>
        <v>79400000000000</v>
      </c>
      <c r="AF92" s="130">
        <f t="shared" si="37"/>
        <v>79400000000000</v>
      </c>
      <c r="AG92" s="130">
        <f t="shared" si="37"/>
        <v>79400000000000</v>
      </c>
      <c r="AH92" s="130">
        <f t="shared" si="37"/>
        <v>79400000000000</v>
      </c>
      <c r="AI92" s="130">
        <f t="shared" si="37"/>
        <v>79400000000000</v>
      </c>
      <c r="AJ92" s="130">
        <f t="shared" si="37"/>
        <v>79400000000000</v>
      </c>
      <c r="AK92" s="129">
        <f>E62</f>
        <v>79400000000000</v>
      </c>
      <c r="AL92" s="101"/>
      <c r="AM92" s="101"/>
      <c r="AN92" s="101"/>
      <c r="AO92" s="101"/>
      <c r="AP92" s="101"/>
      <c r="AQ92" s="101"/>
      <c r="AR92" s="101"/>
      <c r="AS92" s="101"/>
      <c r="AT92" s="101"/>
    </row>
    <row r="93" spans="1:46" x14ac:dyDescent="0.25">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row>
    <row r="94" spans="1:46" ht="21" x14ac:dyDescent="0.35">
      <c r="A94" s="95" t="s">
        <v>246</v>
      </c>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row>
    <row r="95" spans="1:46" x14ac:dyDescent="0.25">
      <c r="A95" s="103" t="s">
        <v>0</v>
      </c>
      <c r="B95" s="126">
        <v>2015</v>
      </c>
      <c r="C95" s="103">
        <v>2016</v>
      </c>
      <c r="D95" s="103">
        <v>2017</v>
      </c>
      <c r="E95" s="103">
        <v>2018</v>
      </c>
      <c r="F95" s="103">
        <v>2019</v>
      </c>
      <c r="G95" s="103">
        <v>2020</v>
      </c>
      <c r="H95" s="103">
        <v>2021</v>
      </c>
      <c r="I95" s="103">
        <v>2022</v>
      </c>
      <c r="J95" s="103">
        <v>2023</v>
      </c>
      <c r="K95" s="103">
        <v>2024</v>
      </c>
      <c r="L95" s="103">
        <v>2025</v>
      </c>
      <c r="M95" s="103">
        <v>2026</v>
      </c>
      <c r="N95" s="103">
        <v>2027</v>
      </c>
      <c r="O95" s="103">
        <v>2028</v>
      </c>
      <c r="P95" s="103">
        <v>2029</v>
      </c>
      <c r="Q95" s="126">
        <v>2030</v>
      </c>
      <c r="R95" s="103">
        <v>2031</v>
      </c>
      <c r="S95" s="103">
        <v>2032</v>
      </c>
      <c r="T95" s="103">
        <v>2033</v>
      </c>
      <c r="U95" s="103">
        <v>2034</v>
      </c>
      <c r="V95" s="103">
        <v>2035</v>
      </c>
      <c r="W95" s="103">
        <v>2036</v>
      </c>
      <c r="X95" s="103">
        <v>2037</v>
      </c>
      <c r="Y95" s="103">
        <v>2038</v>
      </c>
      <c r="Z95" s="103">
        <v>2039</v>
      </c>
      <c r="AA95" s="126">
        <v>2040</v>
      </c>
      <c r="AB95" s="103">
        <v>2041</v>
      </c>
      <c r="AC95" s="103">
        <v>2042</v>
      </c>
      <c r="AD95" s="103">
        <v>2043</v>
      </c>
      <c r="AE95" s="103">
        <v>2044</v>
      </c>
      <c r="AF95" s="103">
        <v>2045</v>
      </c>
      <c r="AG95" s="103">
        <v>2046</v>
      </c>
      <c r="AH95" s="103">
        <v>2047</v>
      </c>
      <c r="AI95" s="103">
        <v>2048</v>
      </c>
      <c r="AJ95" s="103">
        <v>2049</v>
      </c>
      <c r="AK95" s="126">
        <v>2050</v>
      </c>
      <c r="AL95" s="101"/>
      <c r="AM95" s="101"/>
      <c r="AN95" s="101"/>
      <c r="AO95" s="101"/>
      <c r="AP95" s="101"/>
      <c r="AQ95" s="101"/>
      <c r="AR95" s="101"/>
      <c r="AS95" s="101"/>
      <c r="AT95" s="101"/>
    </row>
    <row r="96" spans="1:46" x14ac:dyDescent="0.25">
      <c r="A96" s="101" t="s">
        <v>13</v>
      </c>
      <c r="B96" s="129">
        <f>B69</f>
        <v>436700000000000</v>
      </c>
      <c r="C96" s="130">
        <f t="shared" ref="C96:P99" si="41">$B96+(($Q96-$B96)/($Q$88-$B$88))*(C$88-$B$88)</f>
        <v>455226666666666.69</v>
      </c>
      <c r="D96" s="130">
        <f t="shared" si="41"/>
        <v>473753333333333.31</v>
      </c>
      <c r="E96" s="130">
        <f t="shared" si="41"/>
        <v>492280000000000</v>
      </c>
      <c r="F96" s="130">
        <f t="shared" si="41"/>
        <v>510806666666666.69</v>
      </c>
      <c r="G96" s="130">
        <f t="shared" si="41"/>
        <v>529333333333333.37</v>
      </c>
      <c r="H96" s="130">
        <f t="shared" si="41"/>
        <v>547860000000000</v>
      </c>
      <c r="I96" s="130">
        <f t="shared" si="41"/>
        <v>566386666666666.62</v>
      </c>
      <c r="J96" s="130">
        <f t="shared" si="41"/>
        <v>584913333333333.37</v>
      </c>
      <c r="K96" s="130">
        <f t="shared" si="41"/>
        <v>603440000000000</v>
      </c>
      <c r="L96" s="130">
        <f t="shared" si="41"/>
        <v>621966666666666.75</v>
      </c>
      <c r="M96" s="130">
        <f t="shared" si="41"/>
        <v>640493333333333.37</v>
      </c>
      <c r="N96" s="130">
        <f t="shared" si="41"/>
        <v>659020000000000</v>
      </c>
      <c r="O96" s="130">
        <f t="shared" si="41"/>
        <v>677546666666666.75</v>
      </c>
      <c r="P96" s="130">
        <f t="shared" si="41"/>
        <v>696073333333333.37</v>
      </c>
      <c r="Q96" s="129">
        <f>C69</f>
        <v>714600000000000</v>
      </c>
      <c r="R96" s="130">
        <f t="shared" ref="R96:Z99" si="42">$Q96+(($AA96-$Q96)/($AA$88-$Q$88))*(R$88-$Q$88)</f>
        <v>736435000000000</v>
      </c>
      <c r="S96" s="130">
        <f t="shared" si="42"/>
        <v>758270000000000</v>
      </c>
      <c r="T96" s="130">
        <f t="shared" si="42"/>
        <v>780105000000000</v>
      </c>
      <c r="U96" s="130">
        <f t="shared" si="42"/>
        <v>801940000000000</v>
      </c>
      <c r="V96" s="130">
        <f t="shared" si="42"/>
        <v>823775000000000</v>
      </c>
      <c r="W96" s="130">
        <f t="shared" si="42"/>
        <v>845610000000000</v>
      </c>
      <c r="X96" s="130">
        <f t="shared" si="42"/>
        <v>867445000000000</v>
      </c>
      <c r="Y96" s="130">
        <f t="shared" si="42"/>
        <v>889280000000000</v>
      </c>
      <c r="Z96" s="130">
        <f t="shared" si="42"/>
        <v>911115000000000</v>
      </c>
      <c r="AA96" s="129">
        <f>D69</f>
        <v>932950000000000</v>
      </c>
      <c r="AB96" s="130">
        <f t="shared" ref="AB96:AJ99" si="43">$AA96+(($AK96-$AA96)/($AK$88-$AA$88))*(AB$88-$AA$88)</f>
        <v>948830000000000</v>
      </c>
      <c r="AC96" s="130">
        <f t="shared" si="43"/>
        <v>964710000000000</v>
      </c>
      <c r="AD96" s="130">
        <f t="shared" si="43"/>
        <v>980590000000000</v>
      </c>
      <c r="AE96" s="130">
        <f t="shared" si="43"/>
        <v>996470000000000</v>
      </c>
      <c r="AF96" s="130">
        <f t="shared" si="43"/>
        <v>1012350000000000</v>
      </c>
      <c r="AG96" s="130">
        <f t="shared" si="43"/>
        <v>1028230000000000</v>
      </c>
      <c r="AH96" s="130">
        <f t="shared" si="43"/>
        <v>1044110000000000</v>
      </c>
      <c r="AI96" s="130">
        <f t="shared" si="43"/>
        <v>1059990000000000</v>
      </c>
      <c r="AJ96" s="130">
        <f t="shared" si="43"/>
        <v>1075870000000000</v>
      </c>
      <c r="AK96" s="129">
        <f>E69</f>
        <v>1091750000000000</v>
      </c>
      <c r="AL96" s="101"/>
      <c r="AM96" s="101"/>
      <c r="AN96" s="101"/>
      <c r="AO96" s="101"/>
      <c r="AP96" s="101"/>
      <c r="AQ96" s="101"/>
      <c r="AR96" s="101"/>
      <c r="AS96" s="101"/>
      <c r="AT96" s="101"/>
    </row>
    <row r="97" spans="1:46" x14ac:dyDescent="0.25">
      <c r="A97" s="101" t="s">
        <v>244</v>
      </c>
      <c r="B97" s="129">
        <f>B70</f>
        <v>277900000000000</v>
      </c>
      <c r="C97" s="130">
        <f t="shared" si="41"/>
        <v>280546666666666.66</v>
      </c>
      <c r="D97" s="130">
        <f t="shared" si="41"/>
        <v>283193333333333.31</v>
      </c>
      <c r="E97" s="130">
        <f t="shared" si="41"/>
        <v>285840000000000</v>
      </c>
      <c r="F97" s="130">
        <f t="shared" si="41"/>
        <v>288486666666666.69</v>
      </c>
      <c r="G97" s="130">
        <f t="shared" si="41"/>
        <v>291133333333333.31</v>
      </c>
      <c r="H97" s="130">
        <f t="shared" si="41"/>
        <v>293780000000000</v>
      </c>
      <c r="I97" s="130">
        <f t="shared" si="41"/>
        <v>296426666666666.69</v>
      </c>
      <c r="J97" s="130">
        <f t="shared" si="41"/>
        <v>299073333333333.31</v>
      </c>
      <c r="K97" s="130">
        <f t="shared" si="41"/>
        <v>301720000000000</v>
      </c>
      <c r="L97" s="130">
        <f t="shared" si="41"/>
        <v>304366666666666.69</v>
      </c>
      <c r="M97" s="130">
        <f t="shared" si="41"/>
        <v>307013333333333.31</v>
      </c>
      <c r="N97" s="130">
        <f t="shared" si="41"/>
        <v>309660000000000</v>
      </c>
      <c r="O97" s="130">
        <f t="shared" si="41"/>
        <v>312306666666666.69</v>
      </c>
      <c r="P97" s="130">
        <f t="shared" si="41"/>
        <v>314953333333333.31</v>
      </c>
      <c r="Q97" s="129">
        <f>C70</f>
        <v>317600000000000</v>
      </c>
      <c r="R97" s="130">
        <f t="shared" si="42"/>
        <v>319585000000000</v>
      </c>
      <c r="S97" s="130">
        <f t="shared" si="42"/>
        <v>321570000000000</v>
      </c>
      <c r="T97" s="130">
        <f t="shared" si="42"/>
        <v>323555000000000</v>
      </c>
      <c r="U97" s="130">
        <f t="shared" si="42"/>
        <v>325540000000000</v>
      </c>
      <c r="V97" s="130">
        <f t="shared" si="42"/>
        <v>327525000000000</v>
      </c>
      <c r="W97" s="130">
        <f t="shared" si="42"/>
        <v>329510000000000</v>
      </c>
      <c r="X97" s="130">
        <f t="shared" si="42"/>
        <v>331495000000000</v>
      </c>
      <c r="Y97" s="130">
        <f t="shared" si="42"/>
        <v>333480000000000</v>
      </c>
      <c r="Z97" s="130">
        <f t="shared" si="42"/>
        <v>335465000000000</v>
      </c>
      <c r="AA97" s="129">
        <f>D70</f>
        <v>337450000000000</v>
      </c>
      <c r="AB97" s="130">
        <f t="shared" si="43"/>
        <v>337450000000000</v>
      </c>
      <c r="AC97" s="130">
        <f t="shared" si="43"/>
        <v>337450000000000</v>
      </c>
      <c r="AD97" s="130">
        <f t="shared" si="43"/>
        <v>337450000000000</v>
      </c>
      <c r="AE97" s="130">
        <f t="shared" si="43"/>
        <v>337450000000000</v>
      </c>
      <c r="AF97" s="130">
        <f t="shared" si="43"/>
        <v>337450000000000</v>
      </c>
      <c r="AG97" s="130">
        <f t="shared" si="43"/>
        <v>337450000000000</v>
      </c>
      <c r="AH97" s="130">
        <f t="shared" si="43"/>
        <v>337450000000000</v>
      </c>
      <c r="AI97" s="130">
        <f t="shared" si="43"/>
        <v>337450000000000</v>
      </c>
      <c r="AJ97" s="130">
        <f t="shared" si="43"/>
        <v>337450000000000</v>
      </c>
      <c r="AK97" s="129">
        <f>E70</f>
        <v>337450000000000</v>
      </c>
      <c r="AL97" s="101"/>
      <c r="AM97" s="101"/>
      <c r="AN97" s="101"/>
      <c r="AO97" s="101"/>
      <c r="AP97" s="101"/>
      <c r="AQ97" s="101"/>
      <c r="AR97" s="101"/>
      <c r="AS97" s="101"/>
      <c r="AT97" s="101"/>
    </row>
    <row r="98" spans="1:46" x14ac:dyDescent="0.25">
      <c r="A98" s="101" t="s">
        <v>165</v>
      </c>
      <c r="B98" s="129">
        <f>B71</f>
        <v>238200000000000</v>
      </c>
      <c r="C98" s="130">
        <f t="shared" si="41"/>
        <v>234230000000000</v>
      </c>
      <c r="D98" s="130">
        <f t="shared" si="41"/>
        <v>230260000000000</v>
      </c>
      <c r="E98" s="130">
        <f t="shared" si="41"/>
        <v>226290000000000</v>
      </c>
      <c r="F98" s="130">
        <f t="shared" si="41"/>
        <v>222320000000000</v>
      </c>
      <c r="G98" s="130">
        <f t="shared" si="41"/>
        <v>218350000000000</v>
      </c>
      <c r="H98" s="130">
        <f t="shared" si="41"/>
        <v>214380000000000</v>
      </c>
      <c r="I98" s="130">
        <f t="shared" si="41"/>
        <v>210410000000000</v>
      </c>
      <c r="J98" s="130">
        <f t="shared" si="41"/>
        <v>206440000000000</v>
      </c>
      <c r="K98" s="130">
        <f t="shared" si="41"/>
        <v>202470000000000</v>
      </c>
      <c r="L98" s="130">
        <f t="shared" si="41"/>
        <v>198500000000000</v>
      </c>
      <c r="M98" s="130">
        <f t="shared" si="41"/>
        <v>194530000000000</v>
      </c>
      <c r="N98" s="130">
        <f t="shared" si="41"/>
        <v>190560000000000</v>
      </c>
      <c r="O98" s="130">
        <f t="shared" si="41"/>
        <v>186590000000000</v>
      </c>
      <c r="P98" s="130">
        <f t="shared" si="41"/>
        <v>182620000000000</v>
      </c>
      <c r="Q98" s="129">
        <f>C71</f>
        <v>178650000000000</v>
      </c>
      <c r="R98" s="130">
        <f t="shared" si="42"/>
        <v>176665000000000</v>
      </c>
      <c r="S98" s="130">
        <f t="shared" si="42"/>
        <v>174680000000000</v>
      </c>
      <c r="T98" s="130">
        <f t="shared" si="42"/>
        <v>172695000000000</v>
      </c>
      <c r="U98" s="130">
        <f t="shared" si="42"/>
        <v>170710000000000</v>
      </c>
      <c r="V98" s="130">
        <f t="shared" si="42"/>
        <v>168725000000000</v>
      </c>
      <c r="W98" s="130">
        <f t="shared" si="42"/>
        <v>166740000000000</v>
      </c>
      <c r="X98" s="130">
        <f t="shared" si="42"/>
        <v>164755000000000</v>
      </c>
      <c r="Y98" s="130">
        <f t="shared" si="42"/>
        <v>162770000000000</v>
      </c>
      <c r="Z98" s="130">
        <f t="shared" si="42"/>
        <v>160785000000000</v>
      </c>
      <c r="AA98" s="129">
        <f>D71</f>
        <v>158800000000000</v>
      </c>
      <c r="AB98" s="130">
        <f t="shared" si="43"/>
        <v>156815000000000</v>
      </c>
      <c r="AC98" s="130">
        <f t="shared" si="43"/>
        <v>154830000000000</v>
      </c>
      <c r="AD98" s="130">
        <f t="shared" si="43"/>
        <v>152845000000000</v>
      </c>
      <c r="AE98" s="130">
        <f t="shared" si="43"/>
        <v>150860000000000</v>
      </c>
      <c r="AF98" s="130">
        <f t="shared" si="43"/>
        <v>148875000000000</v>
      </c>
      <c r="AG98" s="130">
        <f t="shared" si="43"/>
        <v>146890000000000</v>
      </c>
      <c r="AH98" s="130">
        <f t="shared" si="43"/>
        <v>144905000000000</v>
      </c>
      <c r="AI98" s="130">
        <f t="shared" si="43"/>
        <v>142920000000000</v>
      </c>
      <c r="AJ98" s="130">
        <f t="shared" si="43"/>
        <v>140935000000000</v>
      </c>
      <c r="AK98" s="129">
        <f>E71</f>
        <v>138950000000000</v>
      </c>
      <c r="AL98" s="101"/>
      <c r="AM98" s="101"/>
      <c r="AN98" s="101"/>
      <c r="AO98" s="101"/>
      <c r="AP98" s="101"/>
      <c r="AQ98" s="101"/>
      <c r="AR98" s="101"/>
      <c r="AS98" s="101"/>
      <c r="AT98" s="101"/>
    </row>
    <row r="99" spans="1:46" x14ac:dyDescent="0.25">
      <c r="A99" s="101" t="s">
        <v>14</v>
      </c>
      <c r="B99" s="129">
        <f>B72</f>
        <v>39700000000000</v>
      </c>
      <c r="C99" s="130">
        <f t="shared" si="41"/>
        <v>41023333333333.336</v>
      </c>
      <c r="D99" s="130">
        <f t="shared" si="41"/>
        <v>42346666666666.664</v>
      </c>
      <c r="E99" s="130">
        <f t="shared" si="41"/>
        <v>43670000000000</v>
      </c>
      <c r="F99" s="130">
        <f t="shared" si="41"/>
        <v>44993333333333.336</v>
      </c>
      <c r="G99" s="130">
        <f t="shared" si="41"/>
        <v>46316666666666.664</v>
      </c>
      <c r="H99" s="130">
        <f t="shared" si="41"/>
        <v>47640000000000</v>
      </c>
      <c r="I99" s="130">
        <f t="shared" si="41"/>
        <v>48963333333333.328</v>
      </c>
      <c r="J99" s="130">
        <f t="shared" si="41"/>
        <v>50286666666666.664</v>
      </c>
      <c r="K99" s="130">
        <f t="shared" si="41"/>
        <v>51610000000000</v>
      </c>
      <c r="L99" s="130">
        <f t="shared" si="41"/>
        <v>52933333333333.328</v>
      </c>
      <c r="M99" s="130">
        <f t="shared" si="41"/>
        <v>54256666666666.664</v>
      </c>
      <c r="N99" s="130">
        <f t="shared" si="41"/>
        <v>55580000000000</v>
      </c>
      <c r="O99" s="130">
        <f t="shared" si="41"/>
        <v>56903333333333.328</v>
      </c>
      <c r="P99" s="130">
        <f t="shared" si="41"/>
        <v>58226666666666.664</v>
      </c>
      <c r="Q99" s="129">
        <f>C72</f>
        <v>59550000000000</v>
      </c>
      <c r="R99" s="130">
        <f t="shared" si="42"/>
        <v>59550000000000</v>
      </c>
      <c r="S99" s="130">
        <f t="shared" si="42"/>
        <v>59550000000000</v>
      </c>
      <c r="T99" s="130">
        <f t="shared" si="42"/>
        <v>59550000000000</v>
      </c>
      <c r="U99" s="130">
        <f t="shared" si="42"/>
        <v>59550000000000</v>
      </c>
      <c r="V99" s="130">
        <f t="shared" si="42"/>
        <v>59550000000000</v>
      </c>
      <c r="W99" s="130">
        <f t="shared" si="42"/>
        <v>59550000000000</v>
      </c>
      <c r="X99" s="130">
        <f t="shared" si="42"/>
        <v>59550000000000</v>
      </c>
      <c r="Y99" s="130">
        <f t="shared" si="42"/>
        <v>59550000000000</v>
      </c>
      <c r="Z99" s="130">
        <f t="shared" si="42"/>
        <v>59550000000000</v>
      </c>
      <c r="AA99" s="129">
        <f>D72</f>
        <v>59550000000000</v>
      </c>
      <c r="AB99" s="130">
        <f t="shared" si="43"/>
        <v>61535000000000</v>
      </c>
      <c r="AC99" s="130">
        <f t="shared" si="43"/>
        <v>63520000000000</v>
      </c>
      <c r="AD99" s="130">
        <f t="shared" si="43"/>
        <v>65505000000000</v>
      </c>
      <c r="AE99" s="130">
        <f t="shared" si="43"/>
        <v>67490000000000</v>
      </c>
      <c r="AF99" s="130">
        <f t="shared" si="43"/>
        <v>69475000000000</v>
      </c>
      <c r="AG99" s="130">
        <f t="shared" si="43"/>
        <v>71460000000000</v>
      </c>
      <c r="AH99" s="130">
        <f t="shared" si="43"/>
        <v>73445000000000</v>
      </c>
      <c r="AI99" s="130">
        <f t="shared" si="43"/>
        <v>75430000000000</v>
      </c>
      <c r="AJ99" s="130">
        <f t="shared" si="43"/>
        <v>77415000000000</v>
      </c>
      <c r="AK99" s="129">
        <f>E72</f>
        <v>79400000000000</v>
      </c>
      <c r="AL99" s="101"/>
      <c r="AM99" s="101"/>
      <c r="AN99" s="101"/>
      <c r="AO99" s="101"/>
      <c r="AP99" s="101"/>
      <c r="AQ99" s="101"/>
      <c r="AR99" s="101"/>
      <c r="AS99" s="101"/>
      <c r="AT99" s="101"/>
    </row>
    <row r="100" spans="1:46" x14ac:dyDescent="0.25">
      <c r="A100" s="101" t="s">
        <v>160</v>
      </c>
      <c r="B100" s="108">
        <f>SUM(B96:B99)</f>
        <v>992500000000000</v>
      </c>
      <c r="C100" s="108">
        <f t="shared" ref="C100:AK100" si="44">SUM(C96:C99)</f>
        <v>1011026666666666.7</v>
      </c>
      <c r="D100" s="108">
        <f t="shared" si="44"/>
        <v>1029553333333333.2</v>
      </c>
      <c r="E100" s="108">
        <f t="shared" si="44"/>
        <v>1048080000000000</v>
      </c>
      <c r="F100" s="108">
        <f t="shared" si="44"/>
        <v>1066606666666666.7</v>
      </c>
      <c r="G100" s="108">
        <f t="shared" si="44"/>
        <v>1085133333333333.4</v>
      </c>
      <c r="H100" s="108">
        <f t="shared" si="44"/>
        <v>1103660000000000</v>
      </c>
      <c r="I100" s="108">
        <f t="shared" si="44"/>
        <v>1122186666666666.6</v>
      </c>
      <c r="J100" s="108">
        <f t="shared" si="44"/>
        <v>1140713333333333.5</v>
      </c>
      <c r="K100" s="108">
        <f t="shared" si="44"/>
        <v>1159240000000000</v>
      </c>
      <c r="L100" s="108">
        <f t="shared" si="44"/>
        <v>1177766666666666.7</v>
      </c>
      <c r="M100" s="108">
        <f t="shared" si="44"/>
        <v>1196293333333333.5</v>
      </c>
      <c r="N100" s="108">
        <f t="shared" si="44"/>
        <v>1214820000000000</v>
      </c>
      <c r="O100" s="108">
        <f t="shared" si="44"/>
        <v>1233346666666666.7</v>
      </c>
      <c r="P100" s="108">
        <f t="shared" si="44"/>
        <v>1251873333333333.5</v>
      </c>
      <c r="Q100" s="108">
        <f t="shared" si="44"/>
        <v>1270400000000000</v>
      </c>
      <c r="R100" s="108">
        <f t="shared" si="44"/>
        <v>1292235000000000</v>
      </c>
      <c r="S100" s="108">
        <f t="shared" si="44"/>
        <v>1314070000000000</v>
      </c>
      <c r="T100" s="108">
        <f t="shared" si="44"/>
        <v>1335905000000000</v>
      </c>
      <c r="U100" s="108">
        <f t="shared" si="44"/>
        <v>1357740000000000</v>
      </c>
      <c r="V100" s="108">
        <f t="shared" si="44"/>
        <v>1379575000000000</v>
      </c>
      <c r="W100" s="108">
        <f t="shared" si="44"/>
        <v>1401410000000000</v>
      </c>
      <c r="X100" s="108">
        <f t="shared" si="44"/>
        <v>1423245000000000</v>
      </c>
      <c r="Y100" s="108">
        <f t="shared" si="44"/>
        <v>1445080000000000</v>
      </c>
      <c r="Z100" s="108">
        <f t="shared" si="44"/>
        <v>1466915000000000</v>
      </c>
      <c r="AA100" s="108">
        <f t="shared" si="44"/>
        <v>1488750000000000</v>
      </c>
      <c r="AB100" s="108">
        <f t="shared" si="44"/>
        <v>1504630000000000</v>
      </c>
      <c r="AC100" s="108">
        <f t="shared" si="44"/>
        <v>1520510000000000</v>
      </c>
      <c r="AD100" s="108">
        <f t="shared" si="44"/>
        <v>1536390000000000</v>
      </c>
      <c r="AE100" s="108">
        <f t="shared" si="44"/>
        <v>1552270000000000</v>
      </c>
      <c r="AF100" s="108">
        <f t="shared" si="44"/>
        <v>1568150000000000</v>
      </c>
      <c r="AG100" s="108">
        <f t="shared" si="44"/>
        <v>1584030000000000</v>
      </c>
      <c r="AH100" s="108">
        <f t="shared" si="44"/>
        <v>1599910000000000</v>
      </c>
      <c r="AI100" s="108">
        <f t="shared" si="44"/>
        <v>1615790000000000</v>
      </c>
      <c r="AJ100" s="108">
        <f t="shared" si="44"/>
        <v>1631670000000000</v>
      </c>
      <c r="AK100" s="108">
        <f t="shared" si="44"/>
        <v>1647550000000000</v>
      </c>
      <c r="AL100" s="101"/>
      <c r="AM100" s="101"/>
      <c r="AN100" s="101"/>
      <c r="AO100" s="101"/>
      <c r="AP100" s="101"/>
      <c r="AQ100" s="101"/>
      <c r="AR100" s="101"/>
      <c r="AS100" s="101"/>
      <c r="AT100" s="101"/>
    </row>
    <row r="101" spans="1:46" ht="23.25" x14ac:dyDescent="0.35">
      <c r="A101" s="13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row>
    <row r="102" spans="1:46" x14ac:dyDescent="0.25">
      <c r="A102" s="132"/>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row>
    <row r="103" spans="1:46" x14ac:dyDescent="0.25">
      <c r="A103" s="132"/>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row>
    <row r="104" spans="1:46" x14ac:dyDescent="0.25">
      <c r="A104" s="133"/>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row>
    <row r="105" spans="1:46" x14ac:dyDescent="0.25">
      <c r="A105" s="132"/>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row>
    <row r="106" spans="1:46" x14ac:dyDescent="0.25">
      <c r="A106" s="133"/>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row>
    <row r="107" spans="1:46" x14ac:dyDescent="0.25">
      <c r="A107" s="132"/>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row>
    <row r="108" spans="1:46" x14ac:dyDescent="0.25">
      <c r="A108" s="132"/>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row>
    <row r="109" spans="1:46" x14ac:dyDescent="0.25">
      <c r="A109" s="133"/>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row>
    <row r="110" spans="1:46" x14ac:dyDescent="0.25">
      <c r="A110" s="133"/>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row>
    <row r="111" spans="1:46" x14ac:dyDescent="0.25">
      <c r="A111" s="132"/>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row>
    <row r="112" spans="1:46" x14ac:dyDescent="0.25">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row>
    <row r="113" spans="1:46" ht="21" x14ac:dyDescent="0.35">
      <c r="A113" s="95"/>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row>
    <row r="114" spans="1:46" x14ac:dyDescent="0.25">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c r="AD114" s="103"/>
      <c r="AE114" s="103"/>
      <c r="AF114" s="103"/>
      <c r="AG114" s="103"/>
      <c r="AH114" s="103"/>
      <c r="AI114" s="103"/>
      <c r="AJ114" s="103"/>
      <c r="AK114" s="103"/>
      <c r="AL114" s="101"/>
      <c r="AM114" s="101"/>
      <c r="AN114" s="101"/>
      <c r="AO114" s="101"/>
      <c r="AP114" s="101"/>
      <c r="AQ114" s="101"/>
      <c r="AR114" s="101"/>
      <c r="AS114" s="101"/>
      <c r="AT114" s="101"/>
    </row>
    <row r="115" spans="1:46" x14ac:dyDescent="0.25">
      <c r="A115" s="101"/>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1"/>
      <c r="AM115" s="101"/>
      <c r="AN115" s="101"/>
      <c r="AO115" s="101"/>
      <c r="AP115" s="101"/>
      <c r="AQ115" s="101"/>
      <c r="AR115" s="101"/>
      <c r="AS115" s="101"/>
      <c r="AT115" s="101"/>
    </row>
    <row r="116" spans="1:46" x14ac:dyDescent="0.25">
      <c r="A116" s="101"/>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1"/>
      <c r="AM116" s="101"/>
      <c r="AN116" s="101"/>
      <c r="AO116" s="101"/>
      <c r="AP116" s="101"/>
      <c r="AQ116" s="101"/>
      <c r="AR116" s="101"/>
      <c r="AS116" s="101"/>
      <c r="AT116" s="101"/>
    </row>
    <row r="117" spans="1:46" x14ac:dyDescent="0.25">
      <c r="A117" s="101"/>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1"/>
      <c r="AM117" s="101"/>
      <c r="AN117" s="101"/>
      <c r="AO117" s="101"/>
      <c r="AP117" s="101"/>
      <c r="AQ117" s="101"/>
      <c r="AR117" s="101"/>
      <c r="AS117" s="101"/>
      <c r="AT117" s="101"/>
    </row>
    <row r="118" spans="1:46" x14ac:dyDescent="0.25">
      <c r="A118" s="101"/>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1"/>
      <c r="AM118" s="101"/>
      <c r="AN118" s="101"/>
      <c r="AO118" s="101"/>
      <c r="AP118" s="101"/>
      <c r="AQ118" s="101"/>
      <c r="AR118" s="101"/>
      <c r="AS118" s="101"/>
      <c r="AT118" s="101"/>
    </row>
    <row r="119" spans="1:46" x14ac:dyDescent="0.25">
      <c r="A119" s="101"/>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1"/>
      <c r="AM119" s="101"/>
      <c r="AN119" s="101"/>
      <c r="AO119" s="101"/>
      <c r="AP119" s="101"/>
      <c r="AQ119" s="101"/>
      <c r="AR119" s="101"/>
      <c r="AS119" s="101"/>
      <c r="AT119" s="101"/>
    </row>
    <row r="120" spans="1:46" x14ac:dyDescent="0.25">
      <c r="A120" s="101"/>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1"/>
      <c r="AM120" s="101"/>
      <c r="AN120" s="101"/>
      <c r="AO120" s="101"/>
      <c r="AP120" s="101"/>
      <c r="AQ120" s="101"/>
      <c r="AR120" s="101"/>
      <c r="AS120" s="101"/>
      <c r="AT120" s="101"/>
    </row>
    <row r="121" spans="1:46" x14ac:dyDescent="0.25">
      <c r="A121" s="101"/>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1"/>
      <c r="AM121" s="101"/>
      <c r="AN121" s="101"/>
      <c r="AO121" s="101"/>
      <c r="AP121" s="101"/>
      <c r="AQ121" s="101"/>
      <c r="AR121" s="101"/>
      <c r="AS121" s="101"/>
      <c r="AT121" s="101"/>
    </row>
    <row r="122" spans="1:46" x14ac:dyDescent="0.25">
      <c r="A122" s="101"/>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1"/>
      <c r="AM122" s="101"/>
      <c r="AN122" s="101"/>
      <c r="AO122" s="101"/>
      <c r="AP122" s="101"/>
      <c r="AQ122" s="101"/>
      <c r="AR122" s="101"/>
      <c r="AS122" s="101"/>
      <c r="AT122" s="101"/>
    </row>
    <row r="123" spans="1:46" x14ac:dyDescent="0.25">
      <c r="A123" s="101"/>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1"/>
      <c r="AM123" s="101"/>
      <c r="AN123" s="101"/>
      <c r="AO123" s="101"/>
      <c r="AP123" s="101"/>
      <c r="AQ123" s="101"/>
      <c r="AR123" s="101"/>
      <c r="AS123" s="101"/>
      <c r="AT123" s="101"/>
    </row>
    <row r="124" spans="1:46" x14ac:dyDescent="0.25">
      <c r="A124" s="101"/>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1"/>
      <c r="AM124" s="101"/>
      <c r="AN124" s="101"/>
      <c r="AO124" s="101"/>
      <c r="AP124" s="101"/>
      <c r="AQ124" s="101"/>
      <c r="AR124" s="101"/>
      <c r="AS124" s="101"/>
      <c r="AT124" s="101"/>
    </row>
    <row r="125" spans="1:46" x14ac:dyDescent="0.25">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row>
    <row r="126" spans="1:46" ht="21" x14ac:dyDescent="0.35">
      <c r="A126" s="95"/>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row>
    <row r="127" spans="1:46" x14ac:dyDescent="0.25">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c r="AA127" s="103"/>
      <c r="AB127" s="103"/>
      <c r="AC127" s="103"/>
      <c r="AD127" s="103"/>
      <c r="AE127" s="103"/>
      <c r="AF127" s="103"/>
      <c r="AG127" s="103"/>
      <c r="AH127" s="103"/>
      <c r="AI127" s="103"/>
      <c r="AJ127" s="103"/>
      <c r="AK127" s="103"/>
      <c r="AL127" s="101"/>
      <c r="AM127" s="101"/>
      <c r="AN127" s="101"/>
      <c r="AO127" s="101"/>
      <c r="AP127" s="101"/>
      <c r="AQ127" s="101"/>
      <c r="AR127" s="101"/>
      <c r="AS127" s="101"/>
      <c r="AT127" s="101"/>
    </row>
    <row r="128" spans="1:46" x14ac:dyDescent="0.25">
      <c r="A128" s="101"/>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1"/>
      <c r="AM128" s="101"/>
      <c r="AN128" s="101"/>
      <c r="AO128" s="101"/>
      <c r="AP128" s="101"/>
      <c r="AQ128" s="101"/>
      <c r="AR128" s="101"/>
      <c r="AS128" s="101"/>
      <c r="AT128" s="101"/>
    </row>
    <row r="129" spans="1:46" x14ac:dyDescent="0.25">
      <c r="A129" s="101"/>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1"/>
      <c r="AM129" s="101"/>
      <c r="AN129" s="101"/>
      <c r="AO129" s="101"/>
      <c r="AP129" s="101"/>
      <c r="AQ129" s="101"/>
      <c r="AR129" s="101"/>
      <c r="AS129" s="101"/>
      <c r="AT129" s="101"/>
    </row>
    <row r="130" spans="1:46" x14ac:dyDescent="0.25">
      <c r="A130" s="101"/>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1"/>
      <c r="AM130" s="101"/>
      <c r="AN130" s="101"/>
      <c r="AO130" s="101"/>
      <c r="AP130" s="101"/>
      <c r="AQ130" s="101"/>
      <c r="AR130" s="101"/>
      <c r="AS130" s="101"/>
      <c r="AT130" s="101"/>
    </row>
    <row r="131" spans="1:46" x14ac:dyDescent="0.25">
      <c r="A131" s="101"/>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1"/>
      <c r="AM131" s="101"/>
      <c r="AN131" s="101"/>
      <c r="AO131" s="101"/>
      <c r="AP131" s="101"/>
      <c r="AQ131" s="101"/>
      <c r="AR131" s="101"/>
      <c r="AS131" s="101"/>
      <c r="AT131" s="101"/>
    </row>
    <row r="132" spans="1:46" x14ac:dyDescent="0.25">
      <c r="A132" s="101"/>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1"/>
      <c r="AM132" s="101"/>
      <c r="AN132" s="101"/>
      <c r="AO132" s="101"/>
      <c r="AP132" s="101"/>
      <c r="AQ132" s="101"/>
      <c r="AR132" s="101"/>
      <c r="AS132" s="101"/>
      <c r="AT132" s="101"/>
    </row>
    <row r="133" spans="1:46" x14ac:dyDescent="0.25">
      <c r="A133" s="101"/>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1"/>
      <c r="AM133" s="101"/>
      <c r="AN133" s="101"/>
      <c r="AO133" s="101"/>
      <c r="AP133" s="101"/>
      <c r="AQ133" s="101"/>
      <c r="AR133" s="101"/>
      <c r="AS133" s="101"/>
      <c r="AT133" s="101"/>
    </row>
    <row r="134" spans="1:46" x14ac:dyDescent="0.25">
      <c r="A134" s="101"/>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1"/>
      <c r="AM134" s="101"/>
      <c r="AN134" s="101"/>
      <c r="AO134" s="101"/>
      <c r="AP134" s="101"/>
      <c r="AQ134" s="101"/>
      <c r="AR134" s="101"/>
      <c r="AS134" s="101"/>
      <c r="AT134" s="101"/>
    </row>
    <row r="135" spans="1:46" x14ac:dyDescent="0.25">
      <c r="A135" s="101"/>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1"/>
      <c r="AM135" s="101"/>
      <c r="AN135" s="101"/>
      <c r="AO135" s="101"/>
      <c r="AP135" s="101"/>
      <c r="AQ135" s="101"/>
      <c r="AR135" s="101"/>
      <c r="AS135" s="101"/>
      <c r="AT135" s="101"/>
    </row>
    <row r="136" spans="1:46" x14ac:dyDescent="0.25">
      <c r="A136" s="101"/>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1"/>
      <c r="AM136" s="101"/>
      <c r="AN136" s="101"/>
      <c r="AO136" s="101"/>
      <c r="AP136" s="101"/>
      <c r="AQ136" s="101"/>
      <c r="AR136" s="101"/>
      <c r="AS136" s="101"/>
      <c r="AT136" s="101"/>
    </row>
    <row r="137" spans="1:46" x14ac:dyDescent="0.25">
      <c r="A137" s="101"/>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1"/>
      <c r="AM137" s="101"/>
      <c r="AN137" s="101"/>
      <c r="AO137" s="101"/>
      <c r="AP137" s="101"/>
      <c r="AQ137" s="101"/>
      <c r="AR137" s="101"/>
      <c r="AS137" s="101"/>
      <c r="AT137" s="101"/>
    </row>
    <row r="138" spans="1:46" x14ac:dyDescent="0.25">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row>
    <row r="139" spans="1:46" x14ac:dyDescent="0.25">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row>
    <row r="140" spans="1:46" ht="21" x14ac:dyDescent="0.35">
      <c r="A140" s="95"/>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row>
    <row r="141" spans="1:46" x14ac:dyDescent="0.25">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c r="AC141" s="103"/>
      <c r="AD141" s="103"/>
      <c r="AE141" s="103"/>
      <c r="AF141" s="103"/>
      <c r="AG141" s="103"/>
      <c r="AH141" s="103"/>
      <c r="AI141" s="103"/>
      <c r="AJ141" s="103"/>
      <c r="AK141" s="103"/>
      <c r="AL141" s="101"/>
      <c r="AM141" s="101"/>
      <c r="AN141" s="101"/>
      <c r="AO141" s="101"/>
      <c r="AP141" s="101"/>
      <c r="AQ141" s="101"/>
      <c r="AR141" s="101"/>
      <c r="AS141" s="101"/>
      <c r="AT141" s="101"/>
    </row>
    <row r="142" spans="1:46" x14ac:dyDescent="0.25">
      <c r="A142" s="101"/>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1"/>
      <c r="AM142" s="101"/>
      <c r="AN142" s="101"/>
      <c r="AO142" s="101"/>
      <c r="AP142" s="101"/>
      <c r="AQ142" s="101"/>
      <c r="AR142" s="101"/>
      <c r="AS142" s="101"/>
      <c r="AT142" s="101"/>
    </row>
    <row r="143" spans="1:46" x14ac:dyDescent="0.25">
      <c r="A143" s="101"/>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1"/>
      <c r="AM143" s="101"/>
      <c r="AN143" s="101"/>
      <c r="AO143" s="101"/>
      <c r="AP143" s="101"/>
      <c r="AQ143" s="101"/>
      <c r="AR143" s="101"/>
      <c r="AS143" s="101"/>
      <c r="AT143" s="101"/>
    </row>
    <row r="144" spans="1:46" x14ac:dyDescent="0.25">
      <c r="A144" s="101"/>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1"/>
      <c r="AM144" s="101"/>
      <c r="AN144" s="101"/>
      <c r="AO144" s="101"/>
      <c r="AP144" s="101"/>
      <c r="AQ144" s="101"/>
      <c r="AR144" s="101"/>
      <c r="AS144" s="101"/>
      <c r="AT144" s="101"/>
    </row>
    <row r="145" spans="1:46" x14ac:dyDescent="0.25">
      <c r="A145" s="101"/>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1"/>
      <c r="AM145" s="101"/>
      <c r="AN145" s="101"/>
      <c r="AO145" s="101"/>
      <c r="AP145" s="101"/>
      <c r="AQ145" s="101"/>
      <c r="AR145" s="101"/>
      <c r="AS145" s="101"/>
      <c r="AT145" s="101"/>
    </row>
    <row r="146" spans="1:46" x14ac:dyDescent="0.25">
      <c r="A146" s="101"/>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1"/>
      <c r="AM146" s="101"/>
      <c r="AN146" s="101"/>
      <c r="AO146" s="101"/>
      <c r="AP146" s="101"/>
      <c r="AQ146" s="101"/>
      <c r="AR146" s="101"/>
      <c r="AS146" s="101"/>
      <c r="AT146" s="101"/>
    </row>
    <row r="147" spans="1:46" ht="21" x14ac:dyDescent="0.35">
      <c r="A147" s="95" t="s">
        <v>247</v>
      </c>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row>
    <row r="148" spans="1:46" x14ac:dyDescent="0.25">
      <c r="A148" s="103" t="s">
        <v>0</v>
      </c>
      <c r="B148" s="126">
        <v>2015</v>
      </c>
      <c r="C148" s="103">
        <v>2016</v>
      </c>
      <c r="D148" s="103">
        <v>2017</v>
      </c>
      <c r="E148" s="103">
        <v>2018</v>
      </c>
      <c r="F148" s="103">
        <v>2019</v>
      </c>
      <c r="G148" s="103">
        <v>2020</v>
      </c>
      <c r="H148" s="103">
        <v>2021</v>
      </c>
      <c r="I148" s="103">
        <v>2022</v>
      </c>
      <c r="J148" s="103">
        <v>2023</v>
      </c>
      <c r="K148" s="103">
        <v>2024</v>
      </c>
      <c r="L148" s="103">
        <v>2025</v>
      </c>
      <c r="M148" s="103">
        <v>2026</v>
      </c>
      <c r="N148" s="103">
        <v>2027</v>
      </c>
      <c r="O148" s="103">
        <v>2028</v>
      </c>
      <c r="P148" s="103">
        <v>2029</v>
      </c>
      <c r="Q148" s="126">
        <v>2030</v>
      </c>
      <c r="R148" s="103">
        <v>2031</v>
      </c>
      <c r="S148" s="103">
        <v>2032</v>
      </c>
      <c r="T148" s="103">
        <v>2033</v>
      </c>
      <c r="U148" s="103">
        <v>2034</v>
      </c>
      <c r="V148" s="103">
        <v>2035</v>
      </c>
      <c r="W148" s="103">
        <v>2036</v>
      </c>
      <c r="X148" s="103">
        <v>2037</v>
      </c>
      <c r="Y148" s="103">
        <v>2038</v>
      </c>
      <c r="Z148" s="103">
        <v>2039</v>
      </c>
      <c r="AA148" s="126">
        <v>2040</v>
      </c>
      <c r="AB148" s="103">
        <v>2041</v>
      </c>
      <c r="AC148" s="103">
        <v>2042</v>
      </c>
      <c r="AD148" s="103">
        <v>2043</v>
      </c>
      <c r="AE148" s="103">
        <v>2044</v>
      </c>
      <c r="AF148" s="103">
        <v>2045</v>
      </c>
      <c r="AG148" s="103">
        <v>2046</v>
      </c>
      <c r="AH148" s="103">
        <v>2047</v>
      </c>
      <c r="AI148" s="103">
        <v>2048</v>
      </c>
      <c r="AJ148" s="103">
        <v>2049</v>
      </c>
      <c r="AK148" s="126">
        <v>2050</v>
      </c>
      <c r="AL148" s="101"/>
      <c r="AM148" s="101"/>
      <c r="AN148" s="101"/>
      <c r="AO148" s="101"/>
      <c r="AP148" s="101"/>
      <c r="AQ148" s="101"/>
      <c r="AR148" s="101"/>
      <c r="AS148" s="101"/>
      <c r="AT148" s="101"/>
    </row>
    <row r="149" spans="1:46" x14ac:dyDescent="0.25">
      <c r="A149" s="101" t="s">
        <v>13</v>
      </c>
      <c r="B149" s="127">
        <f>H49</f>
        <v>476400000000000</v>
      </c>
      <c r="C149" s="128">
        <f t="shared" ref="C149:P152" si="45">$B149+(($Q149-$B149)/($Q$80-$B$80))*(C$80-$B$80)</f>
        <v>486986666666666.69</v>
      </c>
      <c r="D149" s="128">
        <f t="shared" si="45"/>
        <v>497573333333333.31</v>
      </c>
      <c r="E149" s="128">
        <f t="shared" si="45"/>
        <v>508160000000000</v>
      </c>
      <c r="F149" s="128">
        <f t="shared" si="45"/>
        <v>518746666666666.69</v>
      </c>
      <c r="G149" s="128">
        <f t="shared" si="45"/>
        <v>529333333333333.31</v>
      </c>
      <c r="H149" s="128">
        <f t="shared" si="45"/>
        <v>539920000000000</v>
      </c>
      <c r="I149" s="128">
        <f t="shared" si="45"/>
        <v>550506666666666.62</v>
      </c>
      <c r="J149" s="128">
        <f t="shared" si="45"/>
        <v>561093333333333.31</v>
      </c>
      <c r="K149" s="128">
        <f t="shared" si="45"/>
        <v>571680000000000</v>
      </c>
      <c r="L149" s="128">
        <f t="shared" si="45"/>
        <v>582266666666666.62</v>
      </c>
      <c r="M149" s="128">
        <f t="shared" si="45"/>
        <v>592853333333333.37</v>
      </c>
      <c r="N149" s="128">
        <f t="shared" si="45"/>
        <v>603440000000000</v>
      </c>
      <c r="O149" s="128">
        <f t="shared" si="45"/>
        <v>614026666666666.62</v>
      </c>
      <c r="P149" s="128">
        <f t="shared" si="45"/>
        <v>624613333333333.25</v>
      </c>
      <c r="Q149" s="129">
        <f>I49</f>
        <v>635200000000000</v>
      </c>
      <c r="R149" s="130">
        <f t="shared" ref="R149:Z152" si="46">$Q149+(($AA149-$Q149)/($AA$80-$Q$80))*(R$80-$Q$80)</f>
        <v>655050000000000</v>
      </c>
      <c r="S149" s="130">
        <f t="shared" si="46"/>
        <v>674900000000000</v>
      </c>
      <c r="T149" s="130">
        <f t="shared" si="46"/>
        <v>694750000000000</v>
      </c>
      <c r="U149" s="130">
        <f t="shared" si="46"/>
        <v>714600000000000</v>
      </c>
      <c r="V149" s="130">
        <f t="shared" si="46"/>
        <v>734450000000000</v>
      </c>
      <c r="W149" s="130">
        <f t="shared" si="46"/>
        <v>754300000000000</v>
      </c>
      <c r="X149" s="130">
        <f t="shared" si="46"/>
        <v>774150000000000</v>
      </c>
      <c r="Y149" s="130">
        <f t="shared" si="46"/>
        <v>794000000000000</v>
      </c>
      <c r="Z149" s="130">
        <f t="shared" si="46"/>
        <v>813850000000000</v>
      </c>
      <c r="AA149" s="129">
        <f>J49</f>
        <v>833700000000000</v>
      </c>
      <c r="AB149" s="130">
        <f t="shared" ref="AB149:AJ152" si="47">$AA149+(($AK149-$AA149)/($AK$80-$AA$80))*(AB$80-$AA$80)</f>
        <v>857520000000000</v>
      </c>
      <c r="AC149" s="130">
        <f t="shared" si="47"/>
        <v>881340000000000</v>
      </c>
      <c r="AD149" s="130">
        <f t="shared" si="47"/>
        <v>905160000000000</v>
      </c>
      <c r="AE149" s="130">
        <f t="shared" si="47"/>
        <v>928980000000000</v>
      </c>
      <c r="AF149" s="130">
        <f t="shared" si="47"/>
        <v>952800000000000</v>
      </c>
      <c r="AG149" s="130">
        <f t="shared" si="47"/>
        <v>976620000000000</v>
      </c>
      <c r="AH149" s="130">
        <f t="shared" si="47"/>
        <v>1000440000000000</v>
      </c>
      <c r="AI149" s="130">
        <f t="shared" si="47"/>
        <v>1024260000000000</v>
      </c>
      <c r="AJ149" s="130">
        <f t="shared" si="47"/>
        <v>1048080000000000</v>
      </c>
      <c r="AK149" s="129">
        <f>K49</f>
        <v>1071900000000000</v>
      </c>
      <c r="AL149" s="101"/>
      <c r="AM149" s="101"/>
      <c r="AN149" s="101"/>
      <c r="AO149" s="101"/>
      <c r="AP149" s="101"/>
      <c r="AQ149" s="101"/>
      <c r="AR149" s="101"/>
      <c r="AS149" s="101"/>
      <c r="AT149" s="101"/>
    </row>
    <row r="150" spans="1:46" x14ac:dyDescent="0.25">
      <c r="A150" s="101" t="s">
        <v>82</v>
      </c>
      <c r="B150" s="127">
        <f t="shared" ref="B150:B151" si="48">H50</f>
        <v>30877777777777.777</v>
      </c>
      <c r="C150" s="128">
        <f t="shared" si="45"/>
        <v>30877777777777.777</v>
      </c>
      <c r="D150" s="128">
        <f t="shared" si="45"/>
        <v>30877777777777.777</v>
      </c>
      <c r="E150" s="128">
        <f t="shared" si="45"/>
        <v>30877777777777.777</v>
      </c>
      <c r="F150" s="128">
        <f t="shared" si="45"/>
        <v>30877777777777.777</v>
      </c>
      <c r="G150" s="128">
        <f t="shared" si="45"/>
        <v>30877777777777.777</v>
      </c>
      <c r="H150" s="128">
        <f t="shared" si="45"/>
        <v>30877777777777.777</v>
      </c>
      <c r="I150" s="128">
        <f t="shared" si="45"/>
        <v>30877777777777.777</v>
      </c>
      <c r="J150" s="128">
        <f t="shared" si="45"/>
        <v>30877777777777.777</v>
      </c>
      <c r="K150" s="128">
        <f t="shared" si="45"/>
        <v>30877777777777.777</v>
      </c>
      <c r="L150" s="128">
        <f t="shared" si="45"/>
        <v>30877777777777.777</v>
      </c>
      <c r="M150" s="128">
        <f t="shared" si="45"/>
        <v>30877777777777.777</v>
      </c>
      <c r="N150" s="128">
        <f t="shared" si="45"/>
        <v>30877777777777.777</v>
      </c>
      <c r="O150" s="128">
        <f t="shared" si="45"/>
        <v>30877777777777.777</v>
      </c>
      <c r="P150" s="128">
        <f t="shared" si="45"/>
        <v>30877777777777.777</v>
      </c>
      <c r="Q150" s="129">
        <f t="shared" ref="Q150:Q152" si="49">I50</f>
        <v>30877777777777.777</v>
      </c>
      <c r="R150" s="130">
        <f t="shared" si="46"/>
        <v>30877777777777.777</v>
      </c>
      <c r="S150" s="130">
        <f t="shared" si="46"/>
        <v>30877777777777.777</v>
      </c>
      <c r="T150" s="130">
        <f t="shared" si="46"/>
        <v>30877777777777.777</v>
      </c>
      <c r="U150" s="130">
        <f t="shared" si="46"/>
        <v>30877777777777.777</v>
      </c>
      <c r="V150" s="130">
        <f t="shared" si="46"/>
        <v>30877777777777.777</v>
      </c>
      <c r="W150" s="130">
        <f t="shared" si="46"/>
        <v>30877777777777.777</v>
      </c>
      <c r="X150" s="130">
        <f t="shared" si="46"/>
        <v>30877777777777.777</v>
      </c>
      <c r="Y150" s="130">
        <f t="shared" si="46"/>
        <v>30877777777777.777</v>
      </c>
      <c r="Z150" s="130">
        <f t="shared" si="46"/>
        <v>30877777777777.777</v>
      </c>
      <c r="AA150" s="129">
        <f t="shared" ref="AA150:AA152" si="50">J50</f>
        <v>30877777777777.777</v>
      </c>
      <c r="AB150" s="130">
        <f t="shared" si="47"/>
        <v>30877777777777.777</v>
      </c>
      <c r="AC150" s="130">
        <f t="shared" si="47"/>
        <v>30877777777777.777</v>
      </c>
      <c r="AD150" s="130">
        <f t="shared" si="47"/>
        <v>30877777777777.777</v>
      </c>
      <c r="AE150" s="130">
        <f t="shared" si="47"/>
        <v>30877777777777.777</v>
      </c>
      <c r="AF150" s="130">
        <f t="shared" si="47"/>
        <v>30877777777777.777</v>
      </c>
      <c r="AG150" s="130">
        <f t="shared" si="47"/>
        <v>30877777777777.777</v>
      </c>
      <c r="AH150" s="130">
        <f t="shared" si="47"/>
        <v>30877777777777.777</v>
      </c>
      <c r="AI150" s="130">
        <f t="shared" si="47"/>
        <v>30877777777777.777</v>
      </c>
      <c r="AJ150" s="130">
        <f t="shared" si="47"/>
        <v>30877777777777.777</v>
      </c>
      <c r="AK150" s="129">
        <f t="shared" ref="AK150:AK152" si="51">K50</f>
        <v>30877777777777.777</v>
      </c>
      <c r="AL150" s="101"/>
      <c r="AM150" s="101"/>
      <c r="AN150" s="101"/>
      <c r="AO150" s="101"/>
      <c r="AP150" s="101"/>
      <c r="AQ150" s="101"/>
      <c r="AR150" s="101"/>
      <c r="AS150" s="101"/>
      <c r="AT150" s="101"/>
    </row>
    <row r="151" spans="1:46" x14ac:dyDescent="0.25">
      <c r="A151" s="101" t="s">
        <v>14</v>
      </c>
      <c r="B151" s="127">
        <f t="shared" si="48"/>
        <v>4411111111111.1123</v>
      </c>
      <c r="C151" s="128">
        <f t="shared" si="45"/>
        <v>4411111111111.1123</v>
      </c>
      <c r="D151" s="128">
        <f t="shared" si="45"/>
        <v>4411111111111.1123</v>
      </c>
      <c r="E151" s="128">
        <f t="shared" si="45"/>
        <v>4411111111111.1123</v>
      </c>
      <c r="F151" s="128">
        <f t="shared" si="45"/>
        <v>4411111111111.1123</v>
      </c>
      <c r="G151" s="128">
        <f t="shared" si="45"/>
        <v>4411111111111.1123</v>
      </c>
      <c r="H151" s="128">
        <f t="shared" si="45"/>
        <v>4411111111111.1123</v>
      </c>
      <c r="I151" s="128">
        <f t="shared" si="45"/>
        <v>4411111111111.1123</v>
      </c>
      <c r="J151" s="128">
        <f t="shared" si="45"/>
        <v>4411111111111.1123</v>
      </c>
      <c r="K151" s="128">
        <f t="shared" si="45"/>
        <v>4411111111111.1123</v>
      </c>
      <c r="L151" s="128">
        <f t="shared" si="45"/>
        <v>4411111111111.1123</v>
      </c>
      <c r="M151" s="128">
        <f t="shared" si="45"/>
        <v>4411111111111.1123</v>
      </c>
      <c r="N151" s="128">
        <f t="shared" si="45"/>
        <v>4411111111111.1123</v>
      </c>
      <c r="O151" s="128">
        <f t="shared" si="45"/>
        <v>4411111111111.1123</v>
      </c>
      <c r="P151" s="128">
        <f t="shared" si="45"/>
        <v>4411111111111.1123</v>
      </c>
      <c r="Q151" s="129">
        <f t="shared" si="49"/>
        <v>4411111111111.1123</v>
      </c>
      <c r="R151" s="130">
        <f t="shared" si="46"/>
        <v>4411111111111.1123</v>
      </c>
      <c r="S151" s="130">
        <f t="shared" si="46"/>
        <v>4411111111111.1123</v>
      </c>
      <c r="T151" s="130">
        <f t="shared" si="46"/>
        <v>4411111111111.1123</v>
      </c>
      <c r="U151" s="130">
        <f t="shared" si="46"/>
        <v>4411111111111.1123</v>
      </c>
      <c r="V151" s="130">
        <f t="shared" si="46"/>
        <v>4411111111111.1123</v>
      </c>
      <c r="W151" s="130">
        <f t="shared" si="46"/>
        <v>4411111111111.1123</v>
      </c>
      <c r="X151" s="130">
        <f t="shared" si="46"/>
        <v>4411111111111.1123</v>
      </c>
      <c r="Y151" s="130">
        <f t="shared" si="46"/>
        <v>4411111111111.1123</v>
      </c>
      <c r="Z151" s="130">
        <f t="shared" si="46"/>
        <v>4411111111111.1123</v>
      </c>
      <c r="AA151" s="129">
        <f t="shared" si="50"/>
        <v>4411111111111.1123</v>
      </c>
      <c r="AB151" s="130">
        <f t="shared" si="47"/>
        <v>4411111111111.1123</v>
      </c>
      <c r="AC151" s="130">
        <f t="shared" si="47"/>
        <v>4411111111111.1123</v>
      </c>
      <c r="AD151" s="130">
        <f t="shared" si="47"/>
        <v>4411111111111.1123</v>
      </c>
      <c r="AE151" s="130">
        <f t="shared" si="47"/>
        <v>4411111111111.1123</v>
      </c>
      <c r="AF151" s="130">
        <f t="shared" si="47"/>
        <v>4411111111111.1123</v>
      </c>
      <c r="AG151" s="130">
        <f t="shared" si="47"/>
        <v>4411111111111.1123</v>
      </c>
      <c r="AH151" s="130">
        <f t="shared" si="47"/>
        <v>4411111111111.1123</v>
      </c>
      <c r="AI151" s="130">
        <f t="shared" si="47"/>
        <v>4411111111111.1123</v>
      </c>
      <c r="AJ151" s="130">
        <f t="shared" si="47"/>
        <v>4411111111111.1123</v>
      </c>
      <c r="AK151" s="129">
        <f t="shared" si="51"/>
        <v>4411111111111.1123</v>
      </c>
      <c r="AL151" s="101"/>
      <c r="AM151" s="101"/>
      <c r="AN151" s="101"/>
      <c r="AO151" s="101"/>
      <c r="AP151" s="101"/>
      <c r="AQ151" s="101"/>
      <c r="AR151" s="101"/>
      <c r="AS151" s="101"/>
      <c r="AT151" s="101"/>
    </row>
    <row r="152" spans="1:46" x14ac:dyDescent="0.25">
      <c r="A152" s="101" t="s">
        <v>73</v>
      </c>
      <c r="B152" s="127">
        <f>H52</f>
        <v>4411111111111.1123</v>
      </c>
      <c r="C152" s="128">
        <f t="shared" si="45"/>
        <v>4411111111111.1123</v>
      </c>
      <c r="D152" s="128">
        <f t="shared" si="45"/>
        <v>4411111111111.1123</v>
      </c>
      <c r="E152" s="128">
        <f t="shared" si="45"/>
        <v>4411111111111.1123</v>
      </c>
      <c r="F152" s="128">
        <f t="shared" si="45"/>
        <v>4411111111111.1123</v>
      </c>
      <c r="G152" s="128">
        <f t="shared" si="45"/>
        <v>4411111111111.1123</v>
      </c>
      <c r="H152" s="128">
        <f t="shared" si="45"/>
        <v>4411111111111.1123</v>
      </c>
      <c r="I152" s="128">
        <f t="shared" si="45"/>
        <v>4411111111111.1123</v>
      </c>
      <c r="J152" s="128">
        <f t="shared" si="45"/>
        <v>4411111111111.1123</v>
      </c>
      <c r="K152" s="128">
        <f t="shared" si="45"/>
        <v>4411111111111.1123</v>
      </c>
      <c r="L152" s="128">
        <f t="shared" si="45"/>
        <v>4411111111111.1123</v>
      </c>
      <c r="M152" s="128">
        <f t="shared" si="45"/>
        <v>4411111111111.1123</v>
      </c>
      <c r="N152" s="128">
        <f t="shared" si="45"/>
        <v>4411111111111.1123</v>
      </c>
      <c r="O152" s="128">
        <f t="shared" si="45"/>
        <v>4411111111111.1123</v>
      </c>
      <c r="P152" s="128">
        <f t="shared" si="45"/>
        <v>4411111111111.1123</v>
      </c>
      <c r="Q152" s="129">
        <f t="shared" si="49"/>
        <v>4411111111111.1123</v>
      </c>
      <c r="R152" s="130">
        <f t="shared" si="46"/>
        <v>4411111111111.1123</v>
      </c>
      <c r="S152" s="130">
        <f t="shared" si="46"/>
        <v>4411111111111.1123</v>
      </c>
      <c r="T152" s="130">
        <f t="shared" si="46"/>
        <v>4411111111111.1123</v>
      </c>
      <c r="U152" s="130">
        <f t="shared" si="46"/>
        <v>4411111111111.1123</v>
      </c>
      <c r="V152" s="130">
        <f t="shared" si="46"/>
        <v>4411111111111.1123</v>
      </c>
      <c r="W152" s="130">
        <f t="shared" si="46"/>
        <v>4411111111111.1123</v>
      </c>
      <c r="X152" s="130">
        <f t="shared" si="46"/>
        <v>4411111111111.1123</v>
      </c>
      <c r="Y152" s="130">
        <f t="shared" si="46"/>
        <v>4411111111111.1123</v>
      </c>
      <c r="Z152" s="130">
        <f t="shared" si="46"/>
        <v>4411111111111.1123</v>
      </c>
      <c r="AA152" s="129">
        <f t="shared" si="50"/>
        <v>4411111111111.1123</v>
      </c>
      <c r="AB152" s="130">
        <f t="shared" si="47"/>
        <v>4411111111111.1123</v>
      </c>
      <c r="AC152" s="130">
        <f t="shared" si="47"/>
        <v>4411111111111.1123</v>
      </c>
      <c r="AD152" s="130">
        <f t="shared" si="47"/>
        <v>4411111111111.1123</v>
      </c>
      <c r="AE152" s="130">
        <f t="shared" si="47"/>
        <v>4411111111111.1123</v>
      </c>
      <c r="AF152" s="130">
        <f t="shared" si="47"/>
        <v>4411111111111.1123</v>
      </c>
      <c r="AG152" s="130">
        <f t="shared" si="47"/>
        <v>4411111111111.1123</v>
      </c>
      <c r="AH152" s="130">
        <f t="shared" si="47"/>
        <v>4411111111111.1123</v>
      </c>
      <c r="AI152" s="130">
        <f t="shared" si="47"/>
        <v>4411111111111.1123</v>
      </c>
      <c r="AJ152" s="130">
        <f t="shared" si="47"/>
        <v>4411111111111.1123</v>
      </c>
      <c r="AK152" s="129">
        <f t="shared" si="51"/>
        <v>4411111111111.1123</v>
      </c>
      <c r="AL152" s="101"/>
      <c r="AM152" s="101"/>
      <c r="AN152" s="101"/>
      <c r="AO152" s="101"/>
      <c r="AP152" s="101"/>
      <c r="AQ152" s="101"/>
      <c r="AR152" s="101"/>
      <c r="AS152" s="101"/>
      <c r="AT152" s="101"/>
    </row>
    <row r="153" spans="1:46" x14ac:dyDescent="0.25">
      <c r="A153" s="101" t="s">
        <v>160</v>
      </c>
      <c r="B153" s="128">
        <f>SUM(B149:B152)</f>
        <v>516100000000000</v>
      </c>
      <c r="C153" s="128">
        <f t="shared" ref="C153:AK153" si="52">SUM(C149:C152)</f>
        <v>526686666666666.69</v>
      </c>
      <c r="D153" s="128">
        <f t="shared" si="52"/>
        <v>537273333333333.31</v>
      </c>
      <c r="E153" s="128">
        <f t="shared" si="52"/>
        <v>547860000000000</v>
      </c>
      <c r="F153" s="128">
        <f t="shared" si="52"/>
        <v>558446666666666.69</v>
      </c>
      <c r="G153" s="128">
        <f t="shared" si="52"/>
        <v>569033333333333.25</v>
      </c>
      <c r="H153" s="128">
        <f t="shared" si="52"/>
        <v>579620000000000</v>
      </c>
      <c r="I153" s="128">
        <f t="shared" si="52"/>
        <v>590206666666666.62</v>
      </c>
      <c r="J153" s="128">
        <f t="shared" si="52"/>
        <v>600793333333333.37</v>
      </c>
      <c r="K153" s="128">
        <f t="shared" si="52"/>
        <v>611380000000000</v>
      </c>
      <c r="L153" s="128">
        <f t="shared" si="52"/>
        <v>621966666666666.62</v>
      </c>
      <c r="M153" s="128">
        <f t="shared" si="52"/>
        <v>632553333333333.37</v>
      </c>
      <c r="N153" s="128">
        <f t="shared" si="52"/>
        <v>643140000000000</v>
      </c>
      <c r="O153" s="128">
        <f t="shared" si="52"/>
        <v>653726666666666.62</v>
      </c>
      <c r="P153" s="128">
        <f t="shared" si="52"/>
        <v>664313333333333.25</v>
      </c>
      <c r="Q153" s="128">
        <f t="shared" si="52"/>
        <v>674900000000000</v>
      </c>
      <c r="R153" s="128">
        <f t="shared" si="52"/>
        <v>694750000000000</v>
      </c>
      <c r="S153" s="128">
        <f t="shared" si="52"/>
        <v>714600000000000</v>
      </c>
      <c r="T153" s="128">
        <f t="shared" si="52"/>
        <v>734450000000000</v>
      </c>
      <c r="U153" s="128">
        <f t="shared" si="52"/>
        <v>754300000000000</v>
      </c>
      <c r="V153" s="128">
        <f t="shared" si="52"/>
        <v>774150000000000</v>
      </c>
      <c r="W153" s="128">
        <f t="shared" si="52"/>
        <v>794000000000000</v>
      </c>
      <c r="X153" s="128">
        <f t="shared" si="52"/>
        <v>813850000000000</v>
      </c>
      <c r="Y153" s="128">
        <f t="shared" si="52"/>
        <v>833700000000000</v>
      </c>
      <c r="Z153" s="128">
        <f t="shared" si="52"/>
        <v>853550000000000</v>
      </c>
      <c r="AA153" s="128">
        <f t="shared" si="52"/>
        <v>873400000000000</v>
      </c>
      <c r="AB153" s="128">
        <f t="shared" si="52"/>
        <v>897220000000000</v>
      </c>
      <c r="AC153" s="128">
        <f t="shared" si="52"/>
        <v>921040000000000</v>
      </c>
      <c r="AD153" s="128">
        <f t="shared" si="52"/>
        <v>944860000000000</v>
      </c>
      <c r="AE153" s="128">
        <f t="shared" si="52"/>
        <v>968680000000000</v>
      </c>
      <c r="AF153" s="128">
        <f t="shared" si="52"/>
        <v>992500000000000</v>
      </c>
      <c r="AG153" s="128">
        <f t="shared" si="52"/>
        <v>1016320000000000</v>
      </c>
      <c r="AH153" s="128">
        <f t="shared" si="52"/>
        <v>1040140000000000</v>
      </c>
      <c r="AI153" s="128">
        <f t="shared" si="52"/>
        <v>1063960000000000</v>
      </c>
      <c r="AJ153" s="128">
        <f t="shared" si="52"/>
        <v>1087780000000000</v>
      </c>
      <c r="AK153" s="128">
        <f t="shared" si="52"/>
        <v>1111600000000000</v>
      </c>
      <c r="AL153" s="101"/>
      <c r="AM153" s="101"/>
      <c r="AN153" s="101"/>
      <c r="AO153" s="101"/>
      <c r="AP153" s="101"/>
      <c r="AQ153" s="101"/>
      <c r="AR153" s="101"/>
      <c r="AS153" s="101"/>
      <c r="AT153" s="101"/>
    </row>
    <row r="154" spans="1:46" x14ac:dyDescent="0.25">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row>
    <row r="155" spans="1:46" ht="21" x14ac:dyDescent="0.35">
      <c r="A155" s="95" t="s">
        <v>248</v>
      </c>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row>
    <row r="156" spans="1:46" x14ac:dyDescent="0.25">
      <c r="A156" s="103" t="s">
        <v>0</v>
      </c>
      <c r="B156" s="126">
        <v>2015</v>
      </c>
      <c r="C156" s="103">
        <v>2016</v>
      </c>
      <c r="D156" s="103">
        <v>2017</v>
      </c>
      <c r="E156" s="103">
        <v>2018</v>
      </c>
      <c r="F156" s="103">
        <v>2019</v>
      </c>
      <c r="G156" s="103">
        <v>2020</v>
      </c>
      <c r="H156" s="103">
        <v>2021</v>
      </c>
      <c r="I156" s="103">
        <v>2022</v>
      </c>
      <c r="J156" s="103">
        <v>2023</v>
      </c>
      <c r="K156" s="103">
        <v>2024</v>
      </c>
      <c r="L156" s="103">
        <v>2025</v>
      </c>
      <c r="M156" s="103">
        <v>2026</v>
      </c>
      <c r="N156" s="103">
        <v>2027</v>
      </c>
      <c r="O156" s="103">
        <v>2028</v>
      </c>
      <c r="P156" s="103">
        <v>2029</v>
      </c>
      <c r="Q156" s="126">
        <v>2030</v>
      </c>
      <c r="R156" s="103">
        <v>2031</v>
      </c>
      <c r="S156" s="103">
        <v>2032</v>
      </c>
      <c r="T156" s="103">
        <v>2033</v>
      </c>
      <c r="U156" s="103">
        <v>2034</v>
      </c>
      <c r="V156" s="103">
        <v>2035</v>
      </c>
      <c r="W156" s="103">
        <v>2036</v>
      </c>
      <c r="X156" s="103">
        <v>2037</v>
      </c>
      <c r="Y156" s="103">
        <v>2038</v>
      </c>
      <c r="Z156" s="103">
        <v>2039</v>
      </c>
      <c r="AA156" s="126">
        <v>2040</v>
      </c>
      <c r="AB156" s="103">
        <v>2041</v>
      </c>
      <c r="AC156" s="103">
        <v>2042</v>
      </c>
      <c r="AD156" s="103">
        <v>2043</v>
      </c>
      <c r="AE156" s="103">
        <v>2044</v>
      </c>
      <c r="AF156" s="103">
        <v>2045</v>
      </c>
      <c r="AG156" s="103">
        <v>2046</v>
      </c>
      <c r="AH156" s="103">
        <v>2047</v>
      </c>
      <c r="AI156" s="103">
        <v>2048</v>
      </c>
      <c r="AJ156" s="103">
        <v>2049</v>
      </c>
      <c r="AK156" s="126">
        <v>2050</v>
      </c>
      <c r="AL156" s="101"/>
      <c r="AM156" s="101"/>
      <c r="AN156" s="101"/>
      <c r="AO156" s="101"/>
      <c r="AP156" s="101"/>
      <c r="AQ156" s="101"/>
      <c r="AR156" s="101"/>
      <c r="AS156" s="101"/>
      <c r="AT156" s="101"/>
    </row>
    <row r="157" spans="1:46" x14ac:dyDescent="0.25">
      <c r="A157" s="101" t="s">
        <v>13</v>
      </c>
      <c r="B157" s="129">
        <f>H59</f>
        <v>476400000000000</v>
      </c>
      <c r="C157" s="130">
        <f t="shared" ref="C157:P160" si="53">$B157+(($Q157-$B157)/($Q$88-$B$88))*(C$88-$B$88)</f>
        <v>497573333333333.31</v>
      </c>
      <c r="D157" s="130">
        <f t="shared" si="53"/>
        <v>518746666666666.69</v>
      </c>
      <c r="E157" s="130">
        <f t="shared" si="53"/>
        <v>539920000000000</v>
      </c>
      <c r="F157" s="130">
        <f t="shared" si="53"/>
        <v>561093333333333.31</v>
      </c>
      <c r="G157" s="130">
        <f t="shared" si="53"/>
        <v>582266666666666.62</v>
      </c>
      <c r="H157" s="130">
        <f t="shared" si="53"/>
        <v>603440000000000</v>
      </c>
      <c r="I157" s="130">
        <f t="shared" si="53"/>
        <v>624613333333333.25</v>
      </c>
      <c r="J157" s="130">
        <f t="shared" si="53"/>
        <v>645786666666666.62</v>
      </c>
      <c r="K157" s="130">
        <f t="shared" si="53"/>
        <v>666960000000000</v>
      </c>
      <c r="L157" s="130">
        <f t="shared" si="53"/>
        <v>688133333333333.25</v>
      </c>
      <c r="M157" s="130">
        <f t="shared" si="53"/>
        <v>709306666666666.62</v>
      </c>
      <c r="N157" s="130">
        <f t="shared" si="53"/>
        <v>730480000000000</v>
      </c>
      <c r="O157" s="130">
        <f t="shared" si="53"/>
        <v>751653333333333.25</v>
      </c>
      <c r="P157" s="130">
        <f t="shared" si="53"/>
        <v>772826666666666.62</v>
      </c>
      <c r="Q157" s="129">
        <f>I59</f>
        <v>794000000000000</v>
      </c>
      <c r="R157" s="130">
        <f t="shared" ref="R157:Z160" si="54">$Q157+(($AA157-$Q157)/($AA$88-$Q$88))*(R$88-$Q$88)</f>
        <v>825760000000000</v>
      </c>
      <c r="S157" s="130">
        <f t="shared" si="54"/>
        <v>857520000000000</v>
      </c>
      <c r="T157" s="130">
        <f t="shared" si="54"/>
        <v>889280000000000</v>
      </c>
      <c r="U157" s="130">
        <f t="shared" si="54"/>
        <v>921040000000000</v>
      </c>
      <c r="V157" s="130">
        <f t="shared" si="54"/>
        <v>952800000000000</v>
      </c>
      <c r="W157" s="130">
        <f t="shared" si="54"/>
        <v>984560000000000</v>
      </c>
      <c r="X157" s="130">
        <f t="shared" si="54"/>
        <v>1016320000000000</v>
      </c>
      <c r="Y157" s="130">
        <f t="shared" si="54"/>
        <v>1048080000000000</v>
      </c>
      <c r="Z157" s="130">
        <f t="shared" si="54"/>
        <v>1079840000000000</v>
      </c>
      <c r="AA157" s="129">
        <f>J59</f>
        <v>1111600000000000</v>
      </c>
      <c r="AB157" s="130">
        <f t="shared" ref="AB157:AJ160" si="55">$AA157+(($AK157-$AA157)/($AK$88-$AA$88))*(AB$88-$AA$88)</f>
        <v>1147330000000000</v>
      </c>
      <c r="AC157" s="130">
        <f t="shared" si="55"/>
        <v>1183060000000000</v>
      </c>
      <c r="AD157" s="130">
        <f t="shared" si="55"/>
        <v>1218790000000000</v>
      </c>
      <c r="AE157" s="130">
        <f t="shared" si="55"/>
        <v>1254520000000000</v>
      </c>
      <c r="AF157" s="130">
        <f t="shared" si="55"/>
        <v>1290250000000000</v>
      </c>
      <c r="AG157" s="130">
        <f t="shared" si="55"/>
        <v>1325980000000000</v>
      </c>
      <c r="AH157" s="130">
        <f t="shared" si="55"/>
        <v>1361710000000000</v>
      </c>
      <c r="AI157" s="130">
        <f t="shared" si="55"/>
        <v>1397440000000000</v>
      </c>
      <c r="AJ157" s="130">
        <f t="shared" si="55"/>
        <v>1433170000000000</v>
      </c>
      <c r="AK157" s="129">
        <f>K59</f>
        <v>1468900000000000</v>
      </c>
      <c r="AL157" s="101"/>
      <c r="AM157" s="101"/>
      <c r="AN157" s="101"/>
      <c r="AO157" s="101"/>
      <c r="AP157" s="101"/>
      <c r="AQ157" s="101"/>
      <c r="AR157" s="101"/>
      <c r="AS157" s="101"/>
      <c r="AT157" s="101"/>
    </row>
    <row r="158" spans="1:46" x14ac:dyDescent="0.25">
      <c r="A158" s="101" t="s">
        <v>82</v>
      </c>
      <c r="B158" s="129">
        <f t="shared" ref="B158:B160" si="56">H60</f>
        <v>30877777777777.777</v>
      </c>
      <c r="C158" s="130">
        <f t="shared" si="53"/>
        <v>30877777777777.777</v>
      </c>
      <c r="D158" s="130">
        <f t="shared" si="53"/>
        <v>30877777777777.777</v>
      </c>
      <c r="E158" s="130">
        <f t="shared" si="53"/>
        <v>30877777777777.777</v>
      </c>
      <c r="F158" s="130">
        <f t="shared" si="53"/>
        <v>30877777777777.777</v>
      </c>
      <c r="G158" s="130">
        <f t="shared" si="53"/>
        <v>30877777777777.777</v>
      </c>
      <c r="H158" s="130">
        <f t="shared" si="53"/>
        <v>30877777777777.777</v>
      </c>
      <c r="I158" s="130">
        <f t="shared" si="53"/>
        <v>30877777777777.777</v>
      </c>
      <c r="J158" s="130">
        <f t="shared" si="53"/>
        <v>30877777777777.777</v>
      </c>
      <c r="K158" s="130">
        <f t="shared" si="53"/>
        <v>30877777777777.777</v>
      </c>
      <c r="L158" s="130">
        <f t="shared" si="53"/>
        <v>30877777777777.777</v>
      </c>
      <c r="M158" s="130">
        <f t="shared" si="53"/>
        <v>30877777777777.777</v>
      </c>
      <c r="N158" s="130">
        <f t="shared" si="53"/>
        <v>30877777777777.777</v>
      </c>
      <c r="O158" s="130">
        <f t="shared" si="53"/>
        <v>30877777777777.777</v>
      </c>
      <c r="P158" s="130">
        <f t="shared" si="53"/>
        <v>30877777777777.777</v>
      </c>
      <c r="Q158" s="129">
        <f t="shared" ref="Q158:Q160" si="57">I60</f>
        <v>30877777777777.777</v>
      </c>
      <c r="R158" s="130">
        <f t="shared" si="54"/>
        <v>33965555555555.555</v>
      </c>
      <c r="S158" s="130">
        <f t="shared" si="54"/>
        <v>37053333333333.336</v>
      </c>
      <c r="T158" s="130">
        <f t="shared" si="54"/>
        <v>40141111111111.109</v>
      </c>
      <c r="U158" s="130">
        <f t="shared" si="54"/>
        <v>43228888888888.891</v>
      </c>
      <c r="V158" s="130">
        <f t="shared" si="54"/>
        <v>46316666666666.664</v>
      </c>
      <c r="W158" s="130">
        <f t="shared" si="54"/>
        <v>49404444444444.445</v>
      </c>
      <c r="X158" s="130">
        <f t="shared" si="54"/>
        <v>52492222222222.219</v>
      </c>
      <c r="Y158" s="130">
        <f t="shared" si="54"/>
        <v>55580000000000</v>
      </c>
      <c r="Z158" s="130">
        <f t="shared" si="54"/>
        <v>58667777777777.781</v>
      </c>
      <c r="AA158" s="129">
        <f t="shared" ref="AA158:AA160" si="58">J60</f>
        <v>61755555555555.555</v>
      </c>
      <c r="AB158" s="130">
        <f t="shared" si="55"/>
        <v>64843333333333.336</v>
      </c>
      <c r="AC158" s="130">
        <f t="shared" si="55"/>
        <v>67931111111111.109</v>
      </c>
      <c r="AD158" s="130">
        <f t="shared" si="55"/>
        <v>71018888888888.891</v>
      </c>
      <c r="AE158" s="130">
        <f t="shared" si="55"/>
        <v>74106666666666.672</v>
      </c>
      <c r="AF158" s="130">
        <f t="shared" si="55"/>
        <v>77194444444444.453</v>
      </c>
      <c r="AG158" s="130">
        <f t="shared" si="55"/>
        <v>80282222222222.219</v>
      </c>
      <c r="AH158" s="130">
        <f t="shared" si="55"/>
        <v>83370000000000</v>
      </c>
      <c r="AI158" s="130">
        <f t="shared" si="55"/>
        <v>86457777777777.781</v>
      </c>
      <c r="AJ158" s="130">
        <f t="shared" si="55"/>
        <v>89545555555555.562</v>
      </c>
      <c r="AK158" s="129">
        <f t="shared" ref="AK158:AK160" si="59">K60</f>
        <v>92633333333333.344</v>
      </c>
      <c r="AL158" s="101"/>
      <c r="AM158" s="101"/>
      <c r="AN158" s="101"/>
      <c r="AO158" s="101"/>
      <c r="AP158" s="101"/>
      <c r="AQ158" s="101"/>
      <c r="AR158" s="101"/>
      <c r="AS158" s="101"/>
      <c r="AT158" s="101"/>
    </row>
    <row r="159" spans="1:46" x14ac:dyDescent="0.25">
      <c r="A159" s="101" t="s">
        <v>14</v>
      </c>
      <c r="B159" s="129">
        <f t="shared" si="56"/>
        <v>4411111111111.1123</v>
      </c>
      <c r="C159" s="130">
        <f t="shared" si="53"/>
        <v>4411111111111.1123</v>
      </c>
      <c r="D159" s="130">
        <f t="shared" si="53"/>
        <v>4411111111111.1123</v>
      </c>
      <c r="E159" s="130">
        <f t="shared" si="53"/>
        <v>4411111111111.1123</v>
      </c>
      <c r="F159" s="130">
        <f t="shared" si="53"/>
        <v>4411111111111.1123</v>
      </c>
      <c r="G159" s="130">
        <f t="shared" si="53"/>
        <v>4411111111111.1123</v>
      </c>
      <c r="H159" s="130">
        <f t="shared" si="53"/>
        <v>4411111111111.1123</v>
      </c>
      <c r="I159" s="130">
        <f t="shared" si="53"/>
        <v>4411111111111.1123</v>
      </c>
      <c r="J159" s="130">
        <f t="shared" si="53"/>
        <v>4411111111111.1123</v>
      </c>
      <c r="K159" s="130">
        <f t="shared" si="53"/>
        <v>4411111111111.1123</v>
      </c>
      <c r="L159" s="130">
        <f t="shared" si="53"/>
        <v>4411111111111.1123</v>
      </c>
      <c r="M159" s="130">
        <f t="shared" si="53"/>
        <v>4411111111111.1123</v>
      </c>
      <c r="N159" s="130">
        <f t="shared" si="53"/>
        <v>4411111111111.1123</v>
      </c>
      <c r="O159" s="130">
        <f t="shared" si="53"/>
        <v>4411111111111.1123</v>
      </c>
      <c r="P159" s="130">
        <f t="shared" si="53"/>
        <v>4411111111111.1123</v>
      </c>
      <c r="Q159" s="129">
        <f t="shared" si="57"/>
        <v>4411111111111.1123</v>
      </c>
      <c r="R159" s="130">
        <f t="shared" si="54"/>
        <v>4852222222222.2236</v>
      </c>
      <c r="S159" s="130">
        <f t="shared" si="54"/>
        <v>5293333333333.335</v>
      </c>
      <c r="T159" s="130">
        <f t="shared" si="54"/>
        <v>5734444444444.4453</v>
      </c>
      <c r="U159" s="130">
        <f t="shared" si="54"/>
        <v>6175555555555.5566</v>
      </c>
      <c r="V159" s="130">
        <f t="shared" si="54"/>
        <v>6616666666666.668</v>
      </c>
      <c r="W159" s="130">
        <f t="shared" si="54"/>
        <v>7057777777777.7793</v>
      </c>
      <c r="X159" s="130">
        <f t="shared" si="54"/>
        <v>7498888888888.8906</v>
      </c>
      <c r="Y159" s="130">
        <f t="shared" si="54"/>
        <v>7940000000000.002</v>
      </c>
      <c r="Z159" s="130">
        <f t="shared" si="54"/>
        <v>8381111111111.1133</v>
      </c>
      <c r="AA159" s="129">
        <f t="shared" si="58"/>
        <v>8822222222222.2246</v>
      </c>
      <c r="AB159" s="130">
        <f t="shared" si="55"/>
        <v>9263333333333.3359</v>
      </c>
      <c r="AC159" s="130">
        <f t="shared" si="55"/>
        <v>9704444444444.4473</v>
      </c>
      <c r="AD159" s="130">
        <f t="shared" si="55"/>
        <v>10145555555555.559</v>
      </c>
      <c r="AE159" s="130">
        <f t="shared" si="55"/>
        <v>10586666666666.668</v>
      </c>
      <c r="AF159" s="130">
        <f t="shared" si="55"/>
        <v>11027777777777.779</v>
      </c>
      <c r="AG159" s="130">
        <f t="shared" si="55"/>
        <v>11468888888888.891</v>
      </c>
      <c r="AH159" s="130">
        <f t="shared" si="55"/>
        <v>11910000000000.002</v>
      </c>
      <c r="AI159" s="130">
        <f t="shared" si="55"/>
        <v>12351111111111.113</v>
      </c>
      <c r="AJ159" s="130">
        <f t="shared" si="55"/>
        <v>12792222222222.223</v>
      </c>
      <c r="AK159" s="129">
        <f t="shared" si="59"/>
        <v>13233333333333.334</v>
      </c>
      <c r="AL159" s="101"/>
      <c r="AM159" s="101"/>
      <c r="AN159" s="101"/>
      <c r="AO159" s="101"/>
      <c r="AP159" s="101"/>
      <c r="AQ159" s="101"/>
      <c r="AR159" s="101"/>
      <c r="AS159" s="101"/>
      <c r="AT159" s="101"/>
    </row>
    <row r="160" spans="1:46" x14ac:dyDescent="0.25">
      <c r="A160" s="101" t="s">
        <v>73</v>
      </c>
      <c r="B160" s="129">
        <f t="shared" si="56"/>
        <v>4411111111111.1123</v>
      </c>
      <c r="C160" s="130">
        <f t="shared" si="53"/>
        <v>4411111111111.1123</v>
      </c>
      <c r="D160" s="130">
        <f t="shared" si="53"/>
        <v>4411111111111.1123</v>
      </c>
      <c r="E160" s="130">
        <f t="shared" si="53"/>
        <v>4411111111111.1123</v>
      </c>
      <c r="F160" s="130">
        <f t="shared" si="53"/>
        <v>4411111111111.1123</v>
      </c>
      <c r="G160" s="130">
        <f t="shared" si="53"/>
        <v>4411111111111.1123</v>
      </c>
      <c r="H160" s="130">
        <f t="shared" si="53"/>
        <v>4411111111111.1123</v>
      </c>
      <c r="I160" s="130">
        <f t="shared" si="53"/>
        <v>4411111111111.1123</v>
      </c>
      <c r="J160" s="130">
        <f t="shared" si="53"/>
        <v>4411111111111.1123</v>
      </c>
      <c r="K160" s="130">
        <f t="shared" si="53"/>
        <v>4411111111111.1123</v>
      </c>
      <c r="L160" s="130">
        <f t="shared" si="53"/>
        <v>4411111111111.1123</v>
      </c>
      <c r="M160" s="130">
        <f t="shared" si="53"/>
        <v>4411111111111.1123</v>
      </c>
      <c r="N160" s="130">
        <f t="shared" si="53"/>
        <v>4411111111111.1123</v>
      </c>
      <c r="O160" s="130">
        <f t="shared" si="53"/>
        <v>4411111111111.1123</v>
      </c>
      <c r="P160" s="130">
        <f t="shared" si="53"/>
        <v>4411111111111.1123</v>
      </c>
      <c r="Q160" s="129">
        <f t="shared" si="57"/>
        <v>4411111111111.1123</v>
      </c>
      <c r="R160" s="130">
        <f t="shared" si="54"/>
        <v>4852222222222.2236</v>
      </c>
      <c r="S160" s="130">
        <f t="shared" si="54"/>
        <v>5293333333333.335</v>
      </c>
      <c r="T160" s="130">
        <f t="shared" si="54"/>
        <v>5734444444444.4453</v>
      </c>
      <c r="U160" s="130">
        <f t="shared" si="54"/>
        <v>6175555555555.5566</v>
      </c>
      <c r="V160" s="130">
        <f t="shared" si="54"/>
        <v>6616666666666.668</v>
      </c>
      <c r="W160" s="130">
        <f t="shared" si="54"/>
        <v>7057777777777.7793</v>
      </c>
      <c r="X160" s="130">
        <f t="shared" si="54"/>
        <v>7498888888888.8906</v>
      </c>
      <c r="Y160" s="130">
        <f t="shared" si="54"/>
        <v>7940000000000.002</v>
      </c>
      <c r="Z160" s="130">
        <f t="shared" si="54"/>
        <v>8381111111111.1133</v>
      </c>
      <c r="AA160" s="129">
        <f t="shared" si="58"/>
        <v>8822222222222.2246</v>
      </c>
      <c r="AB160" s="130">
        <f t="shared" si="55"/>
        <v>9263333333333.3359</v>
      </c>
      <c r="AC160" s="130">
        <f t="shared" si="55"/>
        <v>9704444444444.4473</v>
      </c>
      <c r="AD160" s="130">
        <f t="shared" si="55"/>
        <v>10145555555555.559</v>
      </c>
      <c r="AE160" s="130">
        <f t="shared" si="55"/>
        <v>10586666666666.668</v>
      </c>
      <c r="AF160" s="130">
        <f t="shared" si="55"/>
        <v>11027777777777.779</v>
      </c>
      <c r="AG160" s="130">
        <f t="shared" si="55"/>
        <v>11468888888888.891</v>
      </c>
      <c r="AH160" s="130">
        <f t="shared" si="55"/>
        <v>11910000000000.002</v>
      </c>
      <c r="AI160" s="130">
        <f t="shared" si="55"/>
        <v>12351111111111.113</v>
      </c>
      <c r="AJ160" s="130">
        <f t="shared" si="55"/>
        <v>12792222222222.223</v>
      </c>
      <c r="AK160" s="129">
        <f t="shared" si="59"/>
        <v>13233333333333.334</v>
      </c>
      <c r="AL160" s="101"/>
      <c r="AM160" s="101"/>
      <c r="AN160" s="101"/>
      <c r="AO160" s="101"/>
      <c r="AP160" s="101"/>
      <c r="AQ160" s="101"/>
      <c r="AR160" s="101"/>
      <c r="AS160" s="101"/>
      <c r="AT160" s="101"/>
    </row>
    <row r="161" spans="1:46" x14ac:dyDescent="0.25">
      <c r="A161" s="101" t="s">
        <v>160</v>
      </c>
      <c r="B161" s="130">
        <f>SUM(B157:B160)</f>
        <v>516100000000000</v>
      </c>
      <c r="C161" s="130">
        <f t="shared" ref="C161:AK161" si="60">SUM(C157:C160)</f>
        <v>537273333333333.31</v>
      </c>
      <c r="D161" s="130">
        <f t="shared" si="60"/>
        <v>558446666666666.69</v>
      </c>
      <c r="E161" s="130">
        <f t="shared" si="60"/>
        <v>579620000000000</v>
      </c>
      <c r="F161" s="130">
        <f t="shared" si="60"/>
        <v>600793333333333.37</v>
      </c>
      <c r="G161" s="130">
        <f t="shared" si="60"/>
        <v>621966666666666.62</v>
      </c>
      <c r="H161" s="130">
        <f t="shared" si="60"/>
        <v>643140000000000</v>
      </c>
      <c r="I161" s="130">
        <f t="shared" si="60"/>
        <v>664313333333333.25</v>
      </c>
      <c r="J161" s="130">
        <f t="shared" si="60"/>
        <v>685486666666666.62</v>
      </c>
      <c r="K161" s="130">
        <f t="shared" si="60"/>
        <v>706660000000000</v>
      </c>
      <c r="L161" s="130">
        <f t="shared" si="60"/>
        <v>727833333333333.25</v>
      </c>
      <c r="M161" s="130">
        <f t="shared" si="60"/>
        <v>749006666666666.62</v>
      </c>
      <c r="N161" s="130">
        <f t="shared" si="60"/>
        <v>770180000000000</v>
      </c>
      <c r="O161" s="130">
        <f t="shared" si="60"/>
        <v>791353333333333.25</v>
      </c>
      <c r="P161" s="130">
        <f t="shared" si="60"/>
        <v>812526666666666.62</v>
      </c>
      <c r="Q161" s="130">
        <f t="shared" si="60"/>
        <v>833700000000000</v>
      </c>
      <c r="R161" s="130">
        <f t="shared" si="60"/>
        <v>869430000000000</v>
      </c>
      <c r="S161" s="130">
        <f t="shared" si="60"/>
        <v>905160000000000.12</v>
      </c>
      <c r="T161" s="130">
        <f t="shared" si="60"/>
        <v>940890000000000.12</v>
      </c>
      <c r="U161" s="130">
        <f t="shared" si="60"/>
        <v>976619999999999.87</v>
      </c>
      <c r="V161" s="130">
        <f t="shared" si="60"/>
        <v>1012349999999999.9</v>
      </c>
      <c r="W161" s="130">
        <f t="shared" si="60"/>
        <v>1048080000000000</v>
      </c>
      <c r="X161" s="130">
        <f t="shared" si="60"/>
        <v>1083810000000000</v>
      </c>
      <c r="Y161" s="130">
        <f t="shared" si="60"/>
        <v>1119540000000000</v>
      </c>
      <c r="Z161" s="130">
        <f t="shared" si="60"/>
        <v>1155269999999999.7</v>
      </c>
      <c r="AA161" s="130">
        <f t="shared" si="60"/>
        <v>1191000000000000</v>
      </c>
      <c r="AB161" s="130">
        <f t="shared" si="60"/>
        <v>1230699999999999.7</v>
      </c>
      <c r="AC161" s="130">
        <f t="shared" si="60"/>
        <v>1270400000000000</v>
      </c>
      <c r="AD161" s="130">
        <f t="shared" si="60"/>
        <v>1310100000000000</v>
      </c>
      <c r="AE161" s="130">
        <f t="shared" si="60"/>
        <v>1349800000000000.2</v>
      </c>
      <c r="AF161" s="130">
        <f t="shared" si="60"/>
        <v>1389500000000000</v>
      </c>
      <c r="AG161" s="130">
        <f t="shared" si="60"/>
        <v>1429200000000000.3</v>
      </c>
      <c r="AH161" s="130">
        <f t="shared" si="60"/>
        <v>1468900000000000</v>
      </c>
      <c r="AI161" s="130">
        <f t="shared" si="60"/>
        <v>1508599999999999.7</v>
      </c>
      <c r="AJ161" s="130">
        <f t="shared" si="60"/>
        <v>1548300000000000</v>
      </c>
      <c r="AK161" s="130">
        <f t="shared" si="60"/>
        <v>1587999999999999.7</v>
      </c>
      <c r="AL161" s="101"/>
      <c r="AM161" s="101"/>
      <c r="AN161" s="101"/>
      <c r="AO161" s="101"/>
      <c r="AP161" s="101"/>
      <c r="AQ161" s="101"/>
      <c r="AR161" s="101"/>
      <c r="AS161" s="101"/>
      <c r="AT161" s="101"/>
    </row>
    <row r="162" spans="1:46" x14ac:dyDescent="0.25">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row>
    <row r="163" spans="1:46" ht="21" x14ac:dyDescent="0.35">
      <c r="A163" s="95" t="s">
        <v>249</v>
      </c>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row>
    <row r="164" spans="1:46" x14ac:dyDescent="0.25">
      <c r="A164" s="103" t="s">
        <v>0</v>
      </c>
      <c r="B164" s="126">
        <v>2015</v>
      </c>
      <c r="C164" s="103">
        <v>2016</v>
      </c>
      <c r="D164" s="103">
        <v>2017</v>
      </c>
      <c r="E164" s="103">
        <v>2018</v>
      </c>
      <c r="F164" s="103">
        <v>2019</v>
      </c>
      <c r="G164" s="103">
        <v>2020</v>
      </c>
      <c r="H164" s="103">
        <v>2021</v>
      </c>
      <c r="I164" s="103">
        <v>2022</v>
      </c>
      <c r="J164" s="103">
        <v>2023</v>
      </c>
      <c r="K164" s="103">
        <v>2024</v>
      </c>
      <c r="L164" s="103">
        <v>2025</v>
      </c>
      <c r="M164" s="103">
        <v>2026</v>
      </c>
      <c r="N164" s="103">
        <v>2027</v>
      </c>
      <c r="O164" s="103">
        <v>2028</v>
      </c>
      <c r="P164" s="103">
        <v>2029</v>
      </c>
      <c r="Q164" s="126">
        <v>2030</v>
      </c>
      <c r="R164" s="103">
        <v>2031</v>
      </c>
      <c r="S164" s="103">
        <v>2032</v>
      </c>
      <c r="T164" s="103">
        <v>2033</v>
      </c>
      <c r="U164" s="103">
        <v>2034</v>
      </c>
      <c r="V164" s="103">
        <v>2035</v>
      </c>
      <c r="W164" s="103">
        <v>2036</v>
      </c>
      <c r="X164" s="103">
        <v>2037</v>
      </c>
      <c r="Y164" s="103">
        <v>2038</v>
      </c>
      <c r="Z164" s="103">
        <v>2039</v>
      </c>
      <c r="AA164" s="126">
        <v>2040</v>
      </c>
      <c r="AB164" s="103">
        <v>2041</v>
      </c>
      <c r="AC164" s="103">
        <v>2042</v>
      </c>
      <c r="AD164" s="103">
        <v>2043</v>
      </c>
      <c r="AE164" s="103">
        <v>2044</v>
      </c>
      <c r="AF164" s="103">
        <v>2045</v>
      </c>
      <c r="AG164" s="103">
        <v>2046</v>
      </c>
      <c r="AH164" s="103">
        <v>2047</v>
      </c>
      <c r="AI164" s="103">
        <v>2048</v>
      </c>
      <c r="AJ164" s="103">
        <v>2049</v>
      </c>
      <c r="AK164" s="126">
        <v>2050</v>
      </c>
      <c r="AL164" s="101"/>
      <c r="AM164" s="101"/>
      <c r="AN164" s="101"/>
      <c r="AO164" s="101"/>
      <c r="AP164" s="101"/>
      <c r="AQ164" s="101"/>
      <c r="AR164" s="101"/>
      <c r="AS164" s="101"/>
      <c r="AT164" s="101"/>
    </row>
    <row r="165" spans="1:46" x14ac:dyDescent="0.25">
      <c r="A165" s="101" t="s">
        <v>13</v>
      </c>
      <c r="B165" s="129">
        <f>H69</f>
        <v>476400000000000</v>
      </c>
      <c r="C165" s="130">
        <f t="shared" ref="C165:P168" si="61">$B165+(($Q165-$B165)/($Q$88-$B$88))*(C$88-$B$88)</f>
        <v>492280000000000</v>
      </c>
      <c r="D165" s="130">
        <f t="shared" si="61"/>
        <v>508160000000000</v>
      </c>
      <c r="E165" s="130">
        <f t="shared" si="61"/>
        <v>524040000000000</v>
      </c>
      <c r="F165" s="130">
        <f t="shared" si="61"/>
        <v>539920000000000</v>
      </c>
      <c r="G165" s="130">
        <f t="shared" si="61"/>
        <v>555800000000000</v>
      </c>
      <c r="H165" s="130">
        <f t="shared" si="61"/>
        <v>571680000000000</v>
      </c>
      <c r="I165" s="130">
        <f t="shared" si="61"/>
        <v>587560000000000</v>
      </c>
      <c r="J165" s="130">
        <f t="shared" si="61"/>
        <v>603440000000000</v>
      </c>
      <c r="K165" s="130">
        <f t="shared" si="61"/>
        <v>619320000000000</v>
      </c>
      <c r="L165" s="130">
        <f t="shared" si="61"/>
        <v>635200000000000</v>
      </c>
      <c r="M165" s="130">
        <f t="shared" si="61"/>
        <v>651080000000000</v>
      </c>
      <c r="N165" s="130">
        <f t="shared" si="61"/>
        <v>666960000000000</v>
      </c>
      <c r="O165" s="130">
        <f t="shared" si="61"/>
        <v>682840000000000</v>
      </c>
      <c r="P165" s="130">
        <f t="shared" si="61"/>
        <v>698720000000000</v>
      </c>
      <c r="Q165" s="129">
        <f>I69</f>
        <v>714600000000000</v>
      </c>
      <c r="R165" s="130">
        <f t="shared" ref="R165:Z168" si="62">$Q165+(($AA165-$Q165)/($AA$88-$Q$88))*(R$88-$Q$88)</f>
        <v>740405000000000</v>
      </c>
      <c r="S165" s="130">
        <f t="shared" si="62"/>
        <v>766210000000000</v>
      </c>
      <c r="T165" s="130">
        <f t="shared" si="62"/>
        <v>792015000000000</v>
      </c>
      <c r="U165" s="130">
        <f t="shared" si="62"/>
        <v>817820000000000</v>
      </c>
      <c r="V165" s="130">
        <f t="shared" si="62"/>
        <v>843625000000000</v>
      </c>
      <c r="W165" s="130">
        <f t="shared" si="62"/>
        <v>869430000000000</v>
      </c>
      <c r="X165" s="130">
        <f t="shared" si="62"/>
        <v>895235000000000</v>
      </c>
      <c r="Y165" s="130">
        <f t="shared" si="62"/>
        <v>921040000000000</v>
      </c>
      <c r="Z165" s="130">
        <f t="shared" si="62"/>
        <v>946845000000000</v>
      </c>
      <c r="AA165" s="129">
        <f>J69</f>
        <v>972650000000000</v>
      </c>
      <c r="AB165" s="130">
        <f t="shared" ref="AB165:AJ168" si="63">$AA165+(($AK165-$AA165)/($AK$88-$AA$88))*(AB$88-$AA$88)</f>
        <v>1002425000000000</v>
      </c>
      <c r="AC165" s="130">
        <f t="shared" si="63"/>
        <v>1032200000000000</v>
      </c>
      <c r="AD165" s="130">
        <f t="shared" si="63"/>
        <v>1061975000000000</v>
      </c>
      <c r="AE165" s="130">
        <f t="shared" si="63"/>
        <v>1091750000000000</v>
      </c>
      <c r="AF165" s="130">
        <f t="shared" si="63"/>
        <v>1121525000000000</v>
      </c>
      <c r="AG165" s="130">
        <f t="shared" si="63"/>
        <v>1151300000000000</v>
      </c>
      <c r="AH165" s="130">
        <f t="shared" si="63"/>
        <v>1181075000000000</v>
      </c>
      <c r="AI165" s="130">
        <f t="shared" si="63"/>
        <v>1210850000000000</v>
      </c>
      <c r="AJ165" s="130">
        <f t="shared" si="63"/>
        <v>1240625000000000</v>
      </c>
      <c r="AK165" s="129">
        <f>K69</f>
        <v>1270400000000000</v>
      </c>
      <c r="AL165" s="101"/>
      <c r="AM165" s="101"/>
      <c r="AN165" s="101"/>
      <c r="AO165" s="101"/>
      <c r="AP165" s="101"/>
      <c r="AQ165" s="101"/>
      <c r="AR165" s="101"/>
      <c r="AS165" s="101"/>
      <c r="AT165" s="101"/>
    </row>
    <row r="166" spans="1:46" x14ac:dyDescent="0.25">
      <c r="A166" s="101" t="s">
        <v>82</v>
      </c>
      <c r="B166" s="129">
        <f t="shared" ref="B166:B168" si="64">H70</f>
        <v>30877777777777.777</v>
      </c>
      <c r="C166" s="130">
        <f t="shared" si="61"/>
        <v>30877777777777.777</v>
      </c>
      <c r="D166" s="130">
        <f t="shared" si="61"/>
        <v>30877777777777.777</v>
      </c>
      <c r="E166" s="130">
        <f t="shared" si="61"/>
        <v>30877777777777.777</v>
      </c>
      <c r="F166" s="130">
        <f t="shared" si="61"/>
        <v>30877777777777.777</v>
      </c>
      <c r="G166" s="130">
        <f t="shared" si="61"/>
        <v>30877777777777.777</v>
      </c>
      <c r="H166" s="130">
        <f t="shared" si="61"/>
        <v>30877777777777.777</v>
      </c>
      <c r="I166" s="130">
        <f t="shared" si="61"/>
        <v>30877777777777.777</v>
      </c>
      <c r="J166" s="130">
        <f t="shared" si="61"/>
        <v>30877777777777.777</v>
      </c>
      <c r="K166" s="130">
        <f t="shared" si="61"/>
        <v>30877777777777.777</v>
      </c>
      <c r="L166" s="130">
        <f t="shared" si="61"/>
        <v>30877777777777.777</v>
      </c>
      <c r="M166" s="130">
        <f t="shared" si="61"/>
        <v>30877777777777.777</v>
      </c>
      <c r="N166" s="130">
        <f t="shared" si="61"/>
        <v>30877777777777.777</v>
      </c>
      <c r="O166" s="130">
        <f t="shared" si="61"/>
        <v>30877777777777.777</v>
      </c>
      <c r="P166" s="130">
        <f t="shared" si="61"/>
        <v>30877777777777.777</v>
      </c>
      <c r="Q166" s="129">
        <f t="shared" ref="Q166:Q168" si="65">I70</f>
        <v>30877777777777.777</v>
      </c>
      <c r="R166" s="130">
        <f t="shared" si="62"/>
        <v>32421666666666.664</v>
      </c>
      <c r="S166" s="130">
        <f t="shared" si="62"/>
        <v>33965555555555.555</v>
      </c>
      <c r="T166" s="130">
        <f t="shared" si="62"/>
        <v>35509444444444.445</v>
      </c>
      <c r="U166" s="130">
        <f t="shared" si="62"/>
        <v>37053333333333.328</v>
      </c>
      <c r="V166" s="130">
        <f t="shared" si="62"/>
        <v>38597222222222.219</v>
      </c>
      <c r="W166" s="130">
        <f t="shared" si="62"/>
        <v>40141111111111.109</v>
      </c>
      <c r="X166" s="130">
        <f t="shared" si="62"/>
        <v>41685000000000</v>
      </c>
      <c r="Y166" s="130">
        <f t="shared" si="62"/>
        <v>43228888888888.891</v>
      </c>
      <c r="Z166" s="130">
        <f t="shared" si="62"/>
        <v>44772777777777.773</v>
      </c>
      <c r="AA166" s="129">
        <f t="shared" ref="AA166:AA168" si="66">J70</f>
        <v>46316666666666.664</v>
      </c>
      <c r="AB166" s="130">
        <f t="shared" si="63"/>
        <v>47860555555555.555</v>
      </c>
      <c r="AC166" s="130">
        <f t="shared" si="63"/>
        <v>49404444444444.445</v>
      </c>
      <c r="AD166" s="130">
        <f t="shared" si="63"/>
        <v>50948333333333.336</v>
      </c>
      <c r="AE166" s="130">
        <f t="shared" si="63"/>
        <v>52492222222222.227</v>
      </c>
      <c r="AF166" s="130">
        <f t="shared" si="63"/>
        <v>54036111111111.109</v>
      </c>
      <c r="AG166" s="130">
        <f t="shared" si="63"/>
        <v>55580000000000</v>
      </c>
      <c r="AH166" s="130">
        <f t="shared" si="63"/>
        <v>57123888888888.891</v>
      </c>
      <c r="AI166" s="130">
        <f t="shared" si="63"/>
        <v>58667777777777.781</v>
      </c>
      <c r="AJ166" s="130">
        <f t="shared" si="63"/>
        <v>60211666666666.672</v>
      </c>
      <c r="AK166" s="129">
        <f t="shared" ref="AK166:AK168" si="67">K70</f>
        <v>61755555555555.562</v>
      </c>
      <c r="AL166" s="101"/>
      <c r="AM166" s="101"/>
      <c r="AN166" s="101"/>
      <c r="AO166" s="101"/>
      <c r="AP166" s="101"/>
      <c r="AQ166" s="101"/>
      <c r="AR166" s="101"/>
      <c r="AS166" s="101"/>
      <c r="AT166" s="101"/>
    </row>
    <row r="167" spans="1:46" x14ac:dyDescent="0.25">
      <c r="A167" s="101" t="s">
        <v>14</v>
      </c>
      <c r="B167" s="129">
        <f t="shared" si="64"/>
        <v>4411111111111.1123</v>
      </c>
      <c r="C167" s="130">
        <f t="shared" si="61"/>
        <v>4411111111111.1123</v>
      </c>
      <c r="D167" s="130">
        <f t="shared" si="61"/>
        <v>4411111111111.1123</v>
      </c>
      <c r="E167" s="130">
        <f t="shared" si="61"/>
        <v>4411111111111.1123</v>
      </c>
      <c r="F167" s="130">
        <f t="shared" si="61"/>
        <v>4411111111111.1123</v>
      </c>
      <c r="G167" s="130">
        <f t="shared" si="61"/>
        <v>4411111111111.1123</v>
      </c>
      <c r="H167" s="130">
        <f t="shared" si="61"/>
        <v>4411111111111.1123</v>
      </c>
      <c r="I167" s="130">
        <f t="shared" si="61"/>
        <v>4411111111111.1123</v>
      </c>
      <c r="J167" s="130">
        <f t="shared" si="61"/>
        <v>4411111111111.1123</v>
      </c>
      <c r="K167" s="130">
        <f t="shared" si="61"/>
        <v>4411111111111.1123</v>
      </c>
      <c r="L167" s="130">
        <f t="shared" si="61"/>
        <v>4411111111111.1123</v>
      </c>
      <c r="M167" s="130">
        <f t="shared" si="61"/>
        <v>4411111111111.1123</v>
      </c>
      <c r="N167" s="130">
        <f t="shared" si="61"/>
        <v>4411111111111.1123</v>
      </c>
      <c r="O167" s="130">
        <f t="shared" si="61"/>
        <v>4411111111111.1123</v>
      </c>
      <c r="P167" s="130">
        <f t="shared" si="61"/>
        <v>4411111111111.1123</v>
      </c>
      <c r="Q167" s="129">
        <f t="shared" si="65"/>
        <v>4411111111111.1123</v>
      </c>
      <c r="R167" s="130">
        <f t="shared" si="62"/>
        <v>4631666666666.668</v>
      </c>
      <c r="S167" s="130">
        <f t="shared" si="62"/>
        <v>4852222222222.2236</v>
      </c>
      <c r="T167" s="130">
        <f t="shared" si="62"/>
        <v>5072777777777.7793</v>
      </c>
      <c r="U167" s="130">
        <f t="shared" si="62"/>
        <v>5293333333333.335</v>
      </c>
      <c r="V167" s="130">
        <f t="shared" si="62"/>
        <v>5513888888888.8906</v>
      </c>
      <c r="W167" s="130">
        <f t="shared" si="62"/>
        <v>5734444444444.4453</v>
      </c>
      <c r="X167" s="130">
        <f t="shared" si="62"/>
        <v>5955000000000.001</v>
      </c>
      <c r="Y167" s="130">
        <f t="shared" si="62"/>
        <v>6175555555555.5566</v>
      </c>
      <c r="Z167" s="130">
        <f t="shared" si="62"/>
        <v>6396111111111.1123</v>
      </c>
      <c r="AA167" s="129">
        <f t="shared" si="66"/>
        <v>6616666666666.668</v>
      </c>
      <c r="AB167" s="130">
        <f t="shared" si="63"/>
        <v>6837222222222.2236</v>
      </c>
      <c r="AC167" s="130">
        <f t="shared" si="63"/>
        <v>7057777777777.7793</v>
      </c>
      <c r="AD167" s="130">
        <f t="shared" si="63"/>
        <v>7278333333333.334</v>
      </c>
      <c r="AE167" s="130">
        <f t="shared" si="63"/>
        <v>7498888888888.8896</v>
      </c>
      <c r="AF167" s="130">
        <f t="shared" si="63"/>
        <v>7719444444444.4453</v>
      </c>
      <c r="AG167" s="130">
        <f t="shared" si="63"/>
        <v>7940000000000.001</v>
      </c>
      <c r="AH167" s="130">
        <f t="shared" si="63"/>
        <v>8160555555555.5566</v>
      </c>
      <c r="AI167" s="130">
        <f t="shared" si="63"/>
        <v>8381111111111.1113</v>
      </c>
      <c r="AJ167" s="130">
        <f t="shared" si="63"/>
        <v>8601666666666.667</v>
      </c>
      <c r="AK167" s="129">
        <f t="shared" si="67"/>
        <v>8822222222222.2227</v>
      </c>
      <c r="AL167" s="101"/>
      <c r="AM167" s="101"/>
      <c r="AN167" s="101"/>
      <c r="AO167" s="101"/>
      <c r="AP167" s="101"/>
      <c r="AQ167" s="101"/>
      <c r="AR167" s="101"/>
      <c r="AS167" s="101"/>
      <c r="AT167" s="101"/>
    </row>
    <row r="168" spans="1:46" x14ac:dyDescent="0.25">
      <c r="A168" s="101" t="s">
        <v>73</v>
      </c>
      <c r="B168" s="129">
        <f t="shared" si="64"/>
        <v>4411111111111.1123</v>
      </c>
      <c r="C168" s="130">
        <f t="shared" si="61"/>
        <v>4411111111111.1123</v>
      </c>
      <c r="D168" s="130">
        <f t="shared" si="61"/>
        <v>4411111111111.1123</v>
      </c>
      <c r="E168" s="130">
        <f t="shared" si="61"/>
        <v>4411111111111.1123</v>
      </c>
      <c r="F168" s="130">
        <f t="shared" si="61"/>
        <v>4411111111111.1123</v>
      </c>
      <c r="G168" s="130">
        <f t="shared" si="61"/>
        <v>4411111111111.1123</v>
      </c>
      <c r="H168" s="130">
        <f t="shared" si="61"/>
        <v>4411111111111.1123</v>
      </c>
      <c r="I168" s="130">
        <f t="shared" si="61"/>
        <v>4411111111111.1123</v>
      </c>
      <c r="J168" s="130">
        <f t="shared" si="61"/>
        <v>4411111111111.1123</v>
      </c>
      <c r="K168" s="130">
        <f t="shared" si="61"/>
        <v>4411111111111.1123</v>
      </c>
      <c r="L168" s="130">
        <f t="shared" si="61"/>
        <v>4411111111111.1123</v>
      </c>
      <c r="M168" s="130">
        <f t="shared" si="61"/>
        <v>4411111111111.1123</v>
      </c>
      <c r="N168" s="130">
        <f t="shared" si="61"/>
        <v>4411111111111.1123</v>
      </c>
      <c r="O168" s="130">
        <f t="shared" si="61"/>
        <v>4411111111111.1123</v>
      </c>
      <c r="P168" s="130">
        <f t="shared" si="61"/>
        <v>4411111111111.1123</v>
      </c>
      <c r="Q168" s="129">
        <f t="shared" si="65"/>
        <v>4411111111111.1123</v>
      </c>
      <c r="R168" s="130">
        <f t="shared" si="62"/>
        <v>4631666666666.668</v>
      </c>
      <c r="S168" s="130">
        <f t="shared" si="62"/>
        <v>4852222222222.2236</v>
      </c>
      <c r="T168" s="130">
        <f t="shared" si="62"/>
        <v>5072777777777.7793</v>
      </c>
      <c r="U168" s="130">
        <f t="shared" si="62"/>
        <v>5293333333333.335</v>
      </c>
      <c r="V168" s="130">
        <f t="shared" si="62"/>
        <v>5513888888888.8906</v>
      </c>
      <c r="W168" s="130">
        <f t="shared" si="62"/>
        <v>5734444444444.4453</v>
      </c>
      <c r="X168" s="130">
        <f t="shared" si="62"/>
        <v>5955000000000.001</v>
      </c>
      <c r="Y168" s="130">
        <f t="shared" si="62"/>
        <v>6175555555555.5566</v>
      </c>
      <c r="Z168" s="130">
        <f t="shared" si="62"/>
        <v>6396111111111.1123</v>
      </c>
      <c r="AA168" s="129">
        <f t="shared" si="66"/>
        <v>6616666666666.668</v>
      </c>
      <c r="AB168" s="130">
        <f t="shared" si="63"/>
        <v>6837222222222.2236</v>
      </c>
      <c r="AC168" s="130">
        <f t="shared" si="63"/>
        <v>7057777777777.7793</v>
      </c>
      <c r="AD168" s="130">
        <f t="shared" si="63"/>
        <v>7278333333333.334</v>
      </c>
      <c r="AE168" s="130">
        <f t="shared" si="63"/>
        <v>7498888888888.8896</v>
      </c>
      <c r="AF168" s="130">
        <f t="shared" si="63"/>
        <v>7719444444444.4453</v>
      </c>
      <c r="AG168" s="130">
        <f t="shared" si="63"/>
        <v>7940000000000.001</v>
      </c>
      <c r="AH168" s="130">
        <f t="shared" si="63"/>
        <v>8160555555555.5566</v>
      </c>
      <c r="AI168" s="130">
        <f t="shared" si="63"/>
        <v>8381111111111.1113</v>
      </c>
      <c r="AJ168" s="130">
        <f t="shared" si="63"/>
        <v>8601666666666.667</v>
      </c>
      <c r="AK168" s="129">
        <f t="shared" si="67"/>
        <v>8822222222222.2227</v>
      </c>
      <c r="AL168" s="101"/>
      <c r="AM168" s="101"/>
      <c r="AN168" s="101"/>
      <c r="AO168" s="101"/>
      <c r="AP168" s="101"/>
      <c r="AQ168" s="101"/>
      <c r="AR168" s="101"/>
      <c r="AS168" s="101"/>
      <c r="AT168" s="101"/>
    </row>
    <row r="169" spans="1:46" x14ac:dyDescent="0.25">
      <c r="A169" s="101" t="s">
        <v>160</v>
      </c>
      <c r="B169" s="130">
        <f>SUM(B165:B168)</f>
        <v>516100000000000</v>
      </c>
      <c r="C169" s="130">
        <f t="shared" ref="C169:AK169" si="68">SUM(C165:C168)</f>
        <v>531980000000000</v>
      </c>
      <c r="D169" s="130">
        <f t="shared" si="68"/>
        <v>547860000000000</v>
      </c>
      <c r="E169" s="130">
        <f t="shared" si="68"/>
        <v>563740000000000</v>
      </c>
      <c r="F169" s="130">
        <f t="shared" si="68"/>
        <v>579620000000000</v>
      </c>
      <c r="G169" s="130">
        <f t="shared" si="68"/>
        <v>595500000000000</v>
      </c>
      <c r="H169" s="130">
        <f t="shared" si="68"/>
        <v>611380000000000</v>
      </c>
      <c r="I169" s="130">
        <f t="shared" si="68"/>
        <v>627260000000000</v>
      </c>
      <c r="J169" s="130">
        <f t="shared" si="68"/>
        <v>643140000000000</v>
      </c>
      <c r="K169" s="130">
        <f t="shared" si="68"/>
        <v>659020000000000</v>
      </c>
      <c r="L169" s="130">
        <f t="shared" si="68"/>
        <v>674900000000000</v>
      </c>
      <c r="M169" s="130">
        <f t="shared" si="68"/>
        <v>690780000000000</v>
      </c>
      <c r="N169" s="130">
        <f t="shared" si="68"/>
        <v>706660000000000</v>
      </c>
      <c r="O169" s="130">
        <f t="shared" si="68"/>
        <v>722540000000000</v>
      </c>
      <c r="P169" s="130">
        <f t="shared" si="68"/>
        <v>738420000000000</v>
      </c>
      <c r="Q169" s="130">
        <f t="shared" si="68"/>
        <v>754300000000000</v>
      </c>
      <c r="R169" s="130">
        <f t="shared" si="68"/>
        <v>782089999999999.87</v>
      </c>
      <c r="S169" s="130">
        <f t="shared" si="68"/>
        <v>809880000000000</v>
      </c>
      <c r="T169" s="130">
        <f t="shared" si="68"/>
        <v>837670000000000</v>
      </c>
      <c r="U169" s="130">
        <f t="shared" si="68"/>
        <v>865460000000000.12</v>
      </c>
      <c r="V169" s="130">
        <f t="shared" si="68"/>
        <v>893250000000000</v>
      </c>
      <c r="W169" s="130">
        <f t="shared" si="68"/>
        <v>921040000000000.12</v>
      </c>
      <c r="X169" s="130">
        <f t="shared" si="68"/>
        <v>948830000000000</v>
      </c>
      <c r="Y169" s="130">
        <f t="shared" si="68"/>
        <v>976619999999999.87</v>
      </c>
      <c r="Z169" s="130">
        <f t="shared" si="68"/>
        <v>1004410000000000</v>
      </c>
      <c r="AA169" s="130">
        <f t="shared" si="68"/>
        <v>1032199999999999.9</v>
      </c>
      <c r="AB169" s="130">
        <f t="shared" si="68"/>
        <v>1063960000000000</v>
      </c>
      <c r="AC169" s="130">
        <f t="shared" si="68"/>
        <v>1095720000000000</v>
      </c>
      <c r="AD169" s="130">
        <f t="shared" si="68"/>
        <v>1127480000000000</v>
      </c>
      <c r="AE169" s="130">
        <f t="shared" si="68"/>
        <v>1159240000000000.3</v>
      </c>
      <c r="AF169" s="130">
        <f t="shared" si="68"/>
        <v>1191000000000000</v>
      </c>
      <c r="AG169" s="130">
        <f t="shared" si="68"/>
        <v>1222760000000000</v>
      </c>
      <c r="AH169" s="130">
        <f t="shared" si="68"/>
        <v>1254520000000000</v>
      </c>
      <c r="AI169" s="130">
        <f t="shared" si="68"/>
        <v>1286279999999999.7</v>
      </c>
      <c r="AJ169" s="130">
        <f t="shared" si="68"/>
        <v>1318040000000000.2</v>
      </c>
      <c r="AK169" s="130">
        <f t="shared" si="68"/>
        <v>1349800000000000</v>
      </c>
      <c r="AL169" s="101"/>
      <c r="AM169" s="101"/>
      <c r="AN169" s="101"/>
      <c r="AO169" s="101"/>
      <c r="AP169" s="101"/>
      <c r="AQ169" s="101"/>
      <c r="AR169" s="101"/>
      <c r="AS169" s="101"/>
      <c r="AT169" s="101"/>
    </row>
    <row r="170" spans="1:46" x14ac:dyDescent="0.25">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row>
    <row r="171" spans="1:46" x14ac:dyDescent="0.25">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row>
    <row r="172" spans="1:46" x14ac:dyDescent="0.25">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row>
    <row r="173" spans="1:46" x14ac:dyDescent="0.25">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row>
    <row r="174" spans="1:46" x14ac:dyDescent="0.25">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row>
    <row r="175" spans="1:46" x14ac:dyDescent="0.25">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row>
    <row r="176" spans="1:46" x14ac:dyDescent="0.25">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row>
    <row r="177" spans="1:46" x14ac:dyDescent="0.25">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row>
    <row r="178" spans="1:46" x14ac:dyDescent="0.25">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row>
    <row r="179" spans="1:46" x14ac:dyDescent="0.25">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row>
    <row r="180" spans="1:46" x14ac:dyDescent="0.25">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row>
    <row r="181" spans="1:46" x14ac:dyDescent="0.25">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row>
    <row r="182" spans="1:46" x14ac:dyDescent="0.25">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row>
    <row r="183" spans="1:46" x14ac:dyDescent="0.25">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row>
    <row r="184" spans="1:46" x14ac:dyDescent="0.25">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row>
    <row r="185" spans="1:46" x14ac:dyDescent="0.2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row>
    <row r="186" spans="1:46" x14ac:dyDescent="0.25">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row>
    <row r="187" spans="1:46" x14ac:dyDescent="0.25">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row>
    <row r="188" spans="1:46" x14ac:dyDescent="0.25">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row>
    <row r="189" spans="1:46" x14ac:dyDescent="0.25">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row>
    <row r="190" spans="1:46" x14ac:dyDescent="0.25">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row>
    <row r="191" spans="1:46" x14ac:dyDescent="0.25">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row>
    <row r="192" spans="1:46" x14ac:dyDescent="0.25">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row>
    <row r="193" spans="1:46" x14ac:dyDescent="0.25">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row>
    <row r="194" spans="1:46" x14ac:dyDescent="0.25">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row>
    <row r="195" spans="1:46" x14ac:dyDescent="0.25">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row>
    <row r="196" spans="1:46" x14ac:dyDescent="0.25">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row>
    <row r="197" spans="1:46" x14ac:dyDescent="0.25">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row>
    <row r="198" spans="1:46" x14ac:dyDescent="0.25">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row>
    <row r="199" spans="1:46" x14ac:dyDescent="0.25">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row>
    <row r="200" spans="1:46" x14ac:dyDescent="0.25">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row>
    <row r="201" spans="1:46" x14ac:dyDescent="0.25">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row>
    <row r="202" spans="1:46" x14ac:dyDescent="0.25">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row>
    <row r="203" spans="1:46" x14ac:dyDescent="0.25">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row>
    <row r="204" spans="1:46" x14ac:dyDescent="0.25">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row>
    <row r="205" spans="1:46" x14ac:dyDescent="0.25">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row>
    <row r="206" spans="1:46" x14ac:dyDescent="0.25">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row>
    <row r="207" spans="1:46" x14ac:dyDescent="0.25">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row>
    <row r="208" spans="1:46" x14ac:dyDescent="0.25">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row>
    <row r="209" spans="1:46" x14ac:dyDescent="0.25">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row>
    <row r="210" spans="1:46" x14ac:dyDescent="0.25">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row>
    <row r="211" spans="1:46" x14ac:dyDescent="0.25">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row>
    <row r="212" spans="1:46" x14ac:dyDescent="0.25">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row>
    <row r="213" spans="1:46" x14ac:dyDescent="0.25">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row>
    <row r="214" spans="1:46" x14ac:dyDescent="0.25">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row>
    <row r="215" spans="1:46" x14ac:dyDescent="0.25">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row>
    <row r="216" spans="1:46" x14ac:dyDescent="0.25">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row>
    <row r="217" spans="1:46" x14ac:dyDescent="0.25">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row>
    <row r="218" spans="1:46" x14ac:dyDescent="0.25">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row>
    <row r="219" spans="1:46" x14ac:dyDescent="0.25">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row>
    <row r="220" spans="1:46" x14ac:dyDescent="0.25">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row>
    <row r="221" spans="1:46" x14ac:dyDescent="0.25">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row>
    <row r="222" spans="1:46" x14ac:dyDescent="0.25">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row>
    <row r="223" spans="1:46" x14ac:dyDescent="0.25">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row>
    <row r="224" spans="1:46" x14ac:dyDescent="0.25">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row>
    <row r="225" spans="1:46" x14ac:dyDescent="0.25">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row>
    <row r="226" spans="1:46" x14ac:dyDescent="0.25">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row>
    <row r="227" spans="1:46" x14ac:dyDescent="0.25">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row>
    <row r="228" spans="1:46" x14ac:dyDescent="0.25">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row>
    <row r="229" spans="1:46" x14ac:dyDescent="0.25">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row>
    <row r="230" spans="1:46" x14ac:dyDescent="0.25">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row>
    <row r="231" spans="1:46" x14ac:dyDescent="0.25">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row>
    <row r="232" spans="1:46" x14ac:dyDescent="0.25">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row>
    <row r="233" spans="1:46" x14ac:dyDescent="0.25">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row>
    <row r="234" spans="1:46" x14ac:dyDescent="0.25">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row>
    <row r="235" spans="1:46" x14ac:dyDescent="0.25">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row>
    <row r="236" spans="1:46" x14ac:dyDescent="0.25">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row>
    <row r="237" spans="1:46" x14ac:dyDescent="0.25">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row>
    <row r="238" spans="1:46" x14ac:dyDescent="0.25">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row>
    <row r="239" spans="1:46" x14ac:dyDescent="0.25">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row>
    <row r="240" spans="1:46" x14ac:dyDescent="0.25">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row>
    <row r="241" spans="1:46" x14ac:dyDescent="0.25">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row>
    <row r="242" spans="1:46" x14ac:dyDescent="0.25">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row>
    <row r="243" spans="1:46" x14ac:dyDescent="0.25">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row>
    <row r="244" spans="1:46" x14ac:dyDescent="0.25">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row>
    <row r="245" spans="1:46" x14ac:dyDescent="0.25">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row>
    <row r="246" spans="1:46" x14ac:dyDescent="0.25">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row>
    <row r="247" spans="1:46" x14ac:dyDescent="0.25">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row>
    <row r="248" spans="1:46" x14ac:dyDescent="0.25">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row>
    <row r="249" spans="1:46" x14ac:dyDescent="0.25">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row>
    <row r="250" spans="1:46" x14ac:dyDescent="0.25">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row>
    <row r="251" spans="1:46" x14ac:dyDescent="0.25">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row>
    <row r="252" spans="1:46" x14ac:dyDescent="0.25">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row>
    <row r="253" spans="1:46" x14ac:dyDescent="0.25">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row>
    <row r="254" spans="1:46" x14ac:dyDescent="0.25">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row>
    <row r="255" spans="1:46" x14ac:dyDescent="0.25">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row>
    <row r="256" spans="1:46" x14ac:dyDescent="0.25">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row>
    <row r="257" spans="1:46" x14ac:dyDescent="0.25">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row>
    <row r="258" spans="1:46" x14ac:dyDescent="0.25">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row>
    <row r="259" spans="1:46" x14ac:dyDescent="0.25">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row>
    <row r="260" spans="1:46" x14ac:dyDescent="0.25">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row>
    <row r="261" spans="1:46" x14ac:dyDescent="0.25">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row>
    <row r="262" spans="1:46" x14ac:dyDescent="0.25">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row>
    <row r="263" spans="1:46" x14ac:dyDescent="0.25">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row>
    <row r="264" spans="1:46" x14ac:dyDescent="0.25">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row>
    <row r="265" spans="1:46" x14ac:dyDescent="0.2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row>
    <row r="266" spans="1:46" x14ac:dyDescent="0.25">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row>
    <row r="267" spans="1:46" x14ac:dyDescent="0.25">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row>
    <row r="268" spans="1:46" x14ac:dyDescent="0.25">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row>
    <row r="269" spans="1:46" x14ac:dyDescent="0.25">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row>
    <row r="270" spans="1:46" x14ac:dyDescent="0.25">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row>
    <row r="271" spans="1:46" x14ac:dyDescent="0.25">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row>
    <row r="272" spans="1:46" x14ac:dyDescent="0.25">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row>
    <row r="273" spans="1:46" x14ac:dyDescent="0.25">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row>
    <row r="274" spans="1:46" x14ac:dyDescent="0.25">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row>
    <row r="275" spans="1:46" x14ac:dyDescent="0.2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row>
    <row r="276" spans="1:46" x14ac:dyDescent="0.25">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row>
    <row r="277" spans="1:46" x14ac:dyDescent="0.25">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row>
    <row r="278" spans="1:46" x14ac:dyDescent="0.25">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row>
    <row r="279" spans="1:46" x14ac:dyDescent="0.25">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row>
    <row r="280" spans="1:46" x14ac:dyDescent="0.25">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row>
    <row r="281" spans="1:46" x14ac:dyDescent="0.25">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row>
    <row r="282" spans="1:46" x14ac:dyDescent="0.25">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row>
    <row r="283" spans="1:46" x14ac:dyDescent="0.25">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c r="AA283" s="109"/>
      <c r="AB283" s="109"/>
      <c r="AC283" s="109"/>
      <c r="AD283" s="109"/>
      <c r="AE283" s="109"/>
      <c r="AF283" s="109"/>
      <c r="AG283" s="109"/>
      <c r="AH283" s="109"/>
      <c r="AI283" s="109"/>
      <c r="AJ283" s="109"/>
      <c r="AK283" s="109"/>
      <c r="AL283" s="109"/>
      <c r="AM283" s="109"/>
      <c r="AN283" s="109"/>
      <c r="AO283" s="109"/>
      <c r="AP283" s="121"/>
      <c r="AQ283" s="121"/>
      <c r="AR283" s="121"/>
      <c r="AS283" s="121"/>
      <c r="AT283" s="121"/>
    </row>
    <row r="284" spans="1:46" x14ac:dyDescent="0.25">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c r="AA284" s="109"/>
      <c r="AB284" s="109"/>
      <c r="AC284" s="109"/>
      <c r="AD284" s="109"/>
      <c r="AE284" s="109"/>
      <c r="AF284" s="109"/>
      <c r="AG284" s="109"/>
      <c r="AH284" s="109"/>
      <c r="AI284" s="109"/>
      <c r="AJ284" s="109"/>
      <c r="AK284" s="109"/>
      <c r="AL284" s="109"/>
      <c r="AM284" s="109"/>
      <c r="AN284" s="109"/>
      <c r="AO284" s="109"/>
      <c r="AP284" s="121"/>
      <c r="AQ284" s="121"/>
      <c r="AR284" s="121"/>
      <c r="AS284" s="121"/>
      <c r="AT284" s="121"/>
    </row>
    <row r="285" spans="1:46" x14ac:dyDescent="0.2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c r="AA285" s="109"/>
      <c r="AB285" s="109"/>
      <c r="AC285" s="109"/>
      <c r="AD285" s="109"/>
      <c r="AE285" s="109"/>
      <c r="AF285" s="109"/>
      <c r="AG285" s="109"/>
      <c r="AH285" s="109"/>
      <c r="AI285" s="109"/>
      <c r="AJ285" s="109"/>
      <c r="AK285" s="109"/>
      <c r="AL285" s="109"/>
      <c r="AM285" s="109"/>
      <c r="AN285" s="109"/>
      <c r="AO285" s="109"/>
      <c r="AP285" s="121"/>
      <c r="AQ285" s="121"/>
      <c r="AR285" s="121"/>
      <c r="AS285" s="121"/>
      <c r="AT285" s="121"/>
    </row>
    <row r="286" spans="1:46" x14ac:dyDescent="0.25">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c r="AA286" s="109"/>
      <c r="AB286" s="109"/>
      <c r="AC286" s="109"/>
      <c r="AD286" s="109"/>
      <c r="AE286" s="109"/>
      <c r="AF286" s="109"/>
      <c r="AG286" s="109"/>
      <c r="AH286" s="109"/>
      <c r="AI286" s="109"/>
      <c r="AJ286" s="109"/>
      <c r="AK286" s="109"/>
      <c r="AL286" s="109"/>
      <c r="AM286" s="109"/>
      <c r="AN286" s="109"/>
      <c r="AO286" s="109"/>
      <c r="AP286" s="121"/>
      <c r="AQ286" s="121"/>
      <c r="AR286" s="121"/>
      <c r="AS286" s="121"/>
      <c r="AT286" s="121"/>
    </row>
    <row r="287" spans="1:46" x14ac:dyDescent="0.25">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c r="AA287" s="109"/>
      <c r="AB287" s="109"/>
      <c r="AC287" s="109"/>
      <c r="AD287" s="109"/>
      <c r="AE287" s="109"/>
      <c r="AF287" s="109"/>
      <c r="AG287" s="109"/>
      <c r="AH287" s="109"/>
      <c r="AI287" s="109"/>
      <c r="AJ287" s="109"/>
      <c r="AK287" s="109"/>
      <c r="AL287" s="109"/>
      <c r="AM287" s="109"/>
      <c r="AN287" s="109"/>
      <c r="AO287" s="109"/>
      <c r="AP287" s="121"/>
      <c r="AQ287" s="121"/>
      <c r="AR287" s="121"/>
      <c r="AS287" s="121"/>
      <c r="AT287" s="121"/>
    </row>
    <row r="288" spans="1:46" x14ac:dyDescent="0.25">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c r="AA288" s="109"/>
      <c r="AB288" s="109"/>
      <c r="AC288" s="109"/>
      <c r="AD288" s="109"/>
      <c r="AE288" s="109"/>
      <c r="AF288" s="109"/>
      <c r="AG288" s="109"/>
      <c r="AH288" s="109"/>
      <c r="AI288" s="109"/>
      <c r="AJ288" s="109"/>
      <c r="AK288" s="109"/>
      <c r="AL288" s="109"/>
      <c r="AM288" s="109"/>
      <c r="AN288" s="109"/>
      <c r="AO288" s="109"/>
      <c r="AP288" s="121"/>
      <c r="AQ288" s="121"/>
      <c r="AR288" s="121"/>
      <c r="AS288" s="121"/>
      <c r="AT288" s="121"/>
    </row>
    <row r="289" spans="1:46" x14ac:dyDescent="0.25">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c r="AA289" s="109"/>
      <c r="AB289" s="109"/>
      <c r="AC289" s="109"/>
      <c r="AD289" s="109"/>
      <c r="AE289" s="109"/>
      <c r="AF289" s="109"/>
      <c r="AG289" s="109"/>
      <c r="AH289" s="109"/>
      <c r="AI289" s="109"/>
      <c r="AJ289" s="109"/>
      <c r="AK289" s="109"/>
      <c r="AL289" s="109"/>
      <c r="AM289" s="109"/>
      <c r="AN289" s="109"/>
      <c r="AO289" s="109"/>
      <c r="AP289" s="121"/>
      <c r="AQ289" s="121"/>
      <c r="AR289" s="121"/>
      <c r="AS289" s="121"/>
      <c r="AT289" s="121"/>
    </row>
    <row r="290" spans="1:46" x14ac:dyDescent="0.25">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c r="AA290" s="109"/>
      <c r="AB290" s="109"/>
      <c r="AC290" s="109"/>
      <c r="AD290" s="109"/>
      <c r="AE290" s="109"/>
      <c r="AF290" s="109"/>
      <c r="AG290" s="109"/>
      <c r="AH290" s="109"/>
      <c r="AI290" s="109"/>
      <c r="AJ290" s="109"/>
      <c r="AK290" s="109"/>
      <c r="AL290" s="109"/>
      <c r="AM290" s="109"/>
      <c r="AN290" s="109"/>
      <c r="AO290" s="109"/>
      <c r="AP290" s="121"/>
      <c r="AQ290" s="121"/>
      <c r="AR290" s="121"/>
      <c r="AS290" s="121"/>
      <c r="AT290" s="121"/>
    </row>
    <row r="291" spans="1:46" x14ac:dyDescent="0.25">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c r="AA291" s="109"/>
      <c r="AB291" s="109"/>
      <c r="AC291" s="109"/>
      <c r="AD291" s="109"/>
      <c r="AE291" s="109"/>
      <c r="AF291" s="109"/>
      <c r="AG291" s="109"/>
      <c r="AH291" s="109"/>
      <c r="AI291" s="109"/>
      <c r="AJ291" s="109"/>
      <c r="AK291" s="109"/>
      <c r="AL291" s="109"/>
      <c r="AM291" s="109"/>
      <c r="AN291" s="109"/>
      <c r="AO291" s="109"/>
      <c r="AP291" s="121"/>
      <c r="AQ291" s="121"/>
      <c r="AR291" s="121"/>
      <c r="AS291" s="121"/>
      <c r="AT291" s="121"/>
    </row>
    <row r="292" spans="1:46" x14ac:dyDescent="0.25">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c r="AA292" s="109"/>
      <c r="AB292" s="109"/>
      <c r="AC292" s="109"/>
      <c r="AD292" s="109"/>
      <c r="AE292" s="109"/>
      <c r="AF292" s="109"/>
      <c r="AG292" s="109"/>
      <c r="AH292" s="109"/>
      <c r="AI292" s="109"/>
      <c r="AJ292" s="109"/>
      <c r="AK292" s="109"/>
      <c r="AL292" s="109"/>
      <c r="AM292" s="109"/>
      <c r="AN292" s="109"/>
      <c r="AO292" s="109"/>
      <c r="AP292" s="121"/>
      <c r="AQ292" s="121"/>
      <c r="AR292" s="121"/>
      <c r="AS292" s="121"/>
      <c r="AT292" s="121"/>
    </row>
    <row r="293" spans="1:46" x14ac:dyDescent="0.25">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c r="AA293" s="109"/>
      <c r="AB293" s="109"/>
      <c r="AC293" s="109"/>
      <c r="AD293" s="109"/>
      <c r="AE293" s="109"/>
      <c r="AF293" s="109"/>
      <c r="AG293" s="109"/>
      <c r="AH293" s="109"/>
      <c r="AI293" s="109"/>
      <c r="AJ293" s="109"/>
      <c r="AK293" s="109"/>
      <c r="AL293" s="109"/>
      <c r="AM293" s="109"/>
      <c r="AN293" s="109"/>
      <c r="AO293" s="109"/>
      <c r="AP293" s="121"/>
      <c r="AQ293" s="121"/>
      <c r="AR293" s="121"/>
      <c r="AS293" s="121"/>
      <c r="AT293" s="121"/>
    </row>
    <row r="294" spans="1:46" x14ac:dyDescent="0.25">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c r="AA294" s="109"/>
      <c r="AB294" s="109"/>
      <c r="AC294" s="109"/>
      <c r="AD294" s="109"/>
      <c r="AE294" s="109"/>
      <c r="AF294" s="109"/>
      <c r="AG294" s="109"/>
      <c r="AH294" s="109"/>
      <c r="AI294" s="109"/>
      <c r="AJ294" s="109"/>
      <c r="AK294" s="109"/>
      <c r="AL294" s="109"/>
      <c r="AM294" s="109"/>
      <c r="AN294" s="109"/>
      <c r="AO294" s="109"/>
      <c r="AP294" s="121"/>
      <c r="AQ294" s="121"/>
      <c r="AR294" s="121"/>
      <c r="AS294" s="121"/>
      <c r="AT294" s="121"/>
    </row>
    <row r="295" spans="1:46" x14ac:dyDescent="0.2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c r="AA295" s="109"/>
      <c r="AB295" s="109"/>
      <c r="AC295" s="109"/>
      <c r="AD295" s="109"/>
      <c r="AE295" s="109"/>
      <c r="AF295" s="109"/>
      <c r="AG295" s="109"/>
      <c r="AH295" s="109"/>
      <c r="AI295" s="109"/>
      <c r="AJ295" s="109"/>
      <c r="AK295" s="109"/>
      <c r="AL295" s="109"/>
      <c r="AM295" s="109"/>
      <c r="AN295" s="109"/>
      <c r="AO295" s="109"/>
      <c r="AP295" s="121"/>
      <c r="AQ295" s="121"/>
      <c r="AR295" s="121"/>
      <c r="AS295" s="121"/>
      <c r="AT295" s="121"/>
    </row>
    <row r="296" spans="1:46" x14ac:dyDescent="0.25">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c r="AA296" s="109"/>
      <c r="AB296" s="109"/>
      <c r="AC296" s="109"/>
      <c r="AD296" s="109"/>
      <c r="AE296" s="109"/>
      <c r="AF296" s="109"/>
      <c r="AG296" s="109"/>
      <c r="AH296" s="109"/>
      <c r="AI296" s="109"/>
      <c r="AJ296" s="109"/>
      <c r="AK296" s="109"/>
      <c r="AL296" s="109"/>
      <c r="AM296" s="109"/>
      <c r="AN296" s="109"/>
      <c r="AO296" s="109"/>
      <c r="AP296" s="121"/>
      <c r="AQ296" s="121"/>
      <c r="AR296" s="121"/>
      <c r="AS296" s="121"/>
      <c r="AT296" s="121"/>
    </row>
    <row r="297" spans="1:46" x14ac:dyDescent="0.25">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c r="AA297" s="109"/>
      <c r="AB297" s="109"/>
      <c r="AC297" s="109"/>
      <c r="AD297" s="109"/>
      <c r="AE297" s="109"/>
      <c r="AF297" s="109"/>
      <c r="AG297" s="109"/>
      <c r="AH297" s="109"/>
      <c r="AI297" s="109"/>
      <c r="AJ297" s="109"/>
      <c r="AK297" s="109"/>
      <c r="AL297" s="109"/>
      <c r="AM297" s="109"/>
      <c r="AN297" s="109"/>
      <c r="AO297" s="109"/>
      <c r="AP297" s="121"/>
      <c r="AQ297" s="121"/>
      <c r="AR297" s="121"/>
      <c r="AS297" s="121"/>
      <c r="AT297" s="121"/>
    </row>
    <row r="298" spans="1:46" x14ac:dyDescent="0.25">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c r="AA298" s="109"/>
      <c r="AB298" s="109"/>
      <c r="AC298" s="109"/>
      <c r="AD298" s="109"/>
      <c r="AE298" s="109"/>
      <c r="AF298" s="109"/>
      <c r="AG298" s="109"/>
      <c r="AH298" s="109"/>
      <c r="AI298" s="109"/>
      <c r="AJ298" s="109"/>
      <c r="AK298" s="109"/>
      <c r="AL298" s="109"/>
      <c r="AM298" s="109"/>
      <c r="AN298" s="109"/>
      <c r="AO298" s="109"/>
      <c r="AP298" s="121"/>
      <c r="AQ298" s="121"/>
      <c r="AR298" s="121"/>
      <c r="AS298" s="121"/>
      <c r="AT298" s="121"/>
    </row>
    <row r="299" spans="1:46" x14ac:dyDescent="0.25">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c r="AA299" s="109"/>
      <c r="AB299" s="109"/>
      <c r="AC299" s="109"/>
      <c r="AD299" s="109"/>
      <c r="AE299" s="109"/>
      <c r="AF299" s="109"/>
      <c r="AG299" s="109"/>
      <c r="AH299" s="109"/>
      <c r="AI299" s="109"/>
      <c r="AJ299" s="109"/>
      <c r="AK299" s="109"/>
      <c r="AL299" s="109"/>
      <c r="AM299" s="109"/>
      <c r="AN299" s="109"/>
      <c r="AO299" s="109"/>
      <c r="AP299" s="121"/>
      <c r="AQ299" s="121"/>
      <c r="AR299" s="121"/>
      <c r="AS299" s="121"/>
      <c r="AT299" s="121"/>
    </row>
    <row r="300" spans="1:46" x14ac:dyDescent="0.25">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c r="AA300" s="109"/>
      <c r="AB300" s="109"/>
      <c r="AC300" s="109"/>
      <c r="AD300" s="109"/>
      <c r="AE300" s="109"/>
      <c r="AF300" s="109"/>
      <c r="AG300" s="109"/>
      <c r="AH300" s="109"/>
      <c r="AI300" s="109"/>
      <c r="AJ300" s="109"/>
      <c r="AK300" s="109"/>
      <c r="AL300" s="109"/>
      <c r="AM300" s="109"/>
      <c r="AN300" s="109"/>
      <c r="AO300" s="109"/>
      <c r="AP300" s="121"/>
      <c r="AQ300" s="121"/>
      <c r="AR300" s="121"/>
      <c r="AS300" s="121"/>
      <c r="AT300" s="121"/>
    </row>
    <row r="301" spans="1:46" x14ac:dyDescent="0.25">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c r="AA301" s="109"/>
      <c r="AB301" s="109"/>
      <c r="AC301" s="109"/>
      <c r="AD301" s="109"/>
      <c r="AE301" s="109"/>
      <c r="AF301" s="109"/>
      <c r="AG301" s="109"/>
      <c r="AH301" s="109"/>
      <c r="AI301" s="109"/>
      <c r="AJ301" s="109"/>
      <c r="AK301" s="109"/>
      <c r="AL301" s="109"/>
      <c r="AM301" s="109"/>
      <c r="AN301" s="109"/>
      <c r="AO301" s="109"/>
      <c r="AP301" s="121"/>
      <c r="AQ301" s="121"/>
      <c r="AR301" s="121"/>
      <c r="AS301" s="121"/>
      <c r="AT301" s="121"/>
    </row>
    <row r="302" spans="1:46" x14ac:dyDescent="0.25">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c r="AA302" s="109"/>
      <c r="AB302" s="109"/>
      <c r="AC302" s="109"/>
      <c r="AD302" s="109"/>
      <c r="AE302" s="109"/>
      <c r="AF302" s="109"/>
      <c r="AG302" s="109"/>
      <c r="AH302" s="109"/>
      <c r="AI302" s="109"/>
      <c r="AJ302" s="109"/>
      <c r="AK302" s="109"/>
      <c r="AL302" s="109"/>
      <c r="AM302" s="109"/>
      <c r="AN302" s="109"/>
      <c r="AO302" s="109"/>
      <c r="AP302" s="121"/>
      <c r="AQ302" s="121"/>
      <c r="AR302" s="121"/>
      <c r="AS302" s="121"/>
      <c r="AT302" s="121"/>
    </row>
    <row r="303" spans="1:46" x14ac:dyDescent="0.25">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c r="AA303" s="109"/>
      <c r="AB303" s="109"/>
      <c r="AC303" s="109"/>
      <c r="AD303" s="109"/>
      <c r="AE303" s="109"/>
      <c r="AF303" s="109"/>
      <c r="AG303" s="109"/>
      <c r="AH303" s="109"/>
      <c r="AI303" s="109"/>
      <c r="AJ303" s="109"/>
      <c r="AK303" s="109"/>
      <c r="AL303" s="109"/>
      <c r="AM303" s="109"/>
      <c r="AN303" s="109"/>
      <c r="AO303" s="109"/>
      <c r="AP303" s="121"/>
      <c r="AQ303" s="121"/>
      <c r="AR303" s="121"/>
      <c r="AS303" s="121"/>
      <c r="AT303" s="121"/>
    </row>
    <row r="304" spans="1:46" x14ac:dyDescent="0.25">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c r="AA304" s="109"/>
      <c r="AB304" s="109"/>
      <c r="AC304" s="109"/>
      <c r="AD304" s="109"/>
      <c r="AE304" s="109"/>
      <c r="AF304" s="109"/>
      <c r="AG304" s="109"/>
      <c r="AH304" s="109"/>
      <c r="AI304" s="109"/>
      <c r="AJ304" s="109"/>
      <c r="AK304" s="109"/>
      <c r="AL304" s="109"/>
      <c r="AM304" s="109"/>
      <c r="AN304" s="109"/>
      <c r="AO304" s="109"/>
      <c r="AP304" s="121"/>
      <c r="AQ304" s="121"/>
      <c r="AR304" s="121"/>
      <c r="AS304" s="121"/>
      <c r="AT304" s="121"/>
    </row>
    <row r="305" spans="1:46" x14ac:dyDescent="0.2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c r="AA305" s="109"/>
      <c r="AB305" s="109"/>
      <c r="AC305" s="109"/>
      <c r="AD305" s="109"/>
      <c r="AE305" s="109"/>
      <c r="AF305" s="109"/>
      <c r="AG305" s="109"/>
      <c r="AH305" s="109"/>
      <c r="AI305" s="109"/>
      <c r="AJ305" s="109"/>
      <c r="AK305" s="109"/>
      <c r="AL305" s="109"/>
      <c r="AM305" s="109"/>
      <c r="AN305" s="109"/>
      <c r="AO305" s="109"/>
      <c r="AP305" s="121"/>
      <c r="AQ305" s="121"/>
      <c r="AR305" s="121"/>
      <c r="AS305" s="121"/>
      <c r="AT305" s="121"/>
    </row>
    <row r="306" spans="1:46" x14ac:dyDescent="0.25">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c r="AA306" s="109"/>
      <c r="AB306" s="109"/>
      <c r="AC306" s="109"/>
      <c r="AD306" s="109"/>
      <c r="AE306" s="109"/>
      <c r="AF306" s="109"/>
      <c r="AG306" s="109"/>
      <c r="AH306" s="109"/>
      <c r="AI306" s="109"/>
      <c r="AJ306" s="109"/>
      <c r="AK306" s="109"/>
      <c r="AL306" s="109"/>
      <c r="AM306" s="109"/>
      <c r="AN306" s="109"/>
      <c r="AO306" s="109"/>
      <c r="AP306" s="121"/>
      <c r="AQ306" s="121"/>
      <c r="AR306" s="121"/>
      <c r="AS306" s="121"/>
      <c r="AT306" s="121"/>
    </row>
    <row r="307" spans="1:46" x14ac:dyDescent="0.25">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c r="AA307" s="109"/>
      <c r="AB307" s="109"/>
      <c r="AC307" s="109"/>
      <c r="AD307" s="109"/>
      <c r="AE307" s="109"/>
      <c r="AF307" s="109"/>
      <c r="AG307" s="109"/>
      <c r="AH307" s="109"/>
      <c r="AI307" s="109"/>
      <c r="AJ307" s="109"/>
      <c r="AK307" s="109"/>
      <c r="AL307" s="109"/>
      <c r="AM307" s="109"/>
      <c r="AN307" s="109"/>
      <c r="AO307" s="109"/>
      <c r="AP307" s="121"/>
      <c r="AQ307" s="121"/>
      <c r="AR307" s="121"/>
      <c r="AS307" s="121"/>
      <c r="AT307" s="121"/>
    </row>
    <row r="308" spans="1:46" x14ac:dyDescent="0.25">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c r="AA308" s="109"/>
      <c r="AB308" s="109"/>
      <c r="AC308" s="109"/>
      <c r="AD308" s="109"/>
      <c r="AE308" s="109"/>
      <c r="AF308" s="109"/>
      <c r="AG308" s="109"/>
      <c r="AH308" s="109"/>
      <c r="AI308" s="109"/>
      <c r="AJ308" s="109"/>
      <c r="AK308" s="109"/>
      <c r="AL308" s="109"/>
      <c r="AM308" s="109"/>
      <c r="AN308" s="109"/>
      <c r="AO308" s="109"/>
      <c r="AP308" s="121"/>
      <c r="AQ308" s="121"/>
      <c r="AR308" s="121"/>
      <c r="AS308" s="121"/>
      <c r="AT308" s="121"/>
    </row>
    <row r="309" spans="1:46" x14ac:dyDescent="0.25">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c r="AA309" s="109"/>
      <c r="AB309" s="109"/>
      <c r="AC309" s="109"/>
      <c r="AD309" s="109"/>
      <c r="AE309" s="109"/>
      <c r="AF309" s="109"/>
      <c r="AG309" s="109"/>
      <c r="AH309" s="109"/>
      <c r="AI309" s="109"/>
      <c r="AJ309" s="109"/>
      <c r="AK309" s="109"/>
      <c r="AL309" s="109"/>
      <c r="AM309" s="109"/>
      <c r="AN309" s="109"/>
      <c r="AO309" s="109"/>
      <c r="AP309" s="121"/>
      <c r="AQ309" s="121"/>
      <c r="AR309" s="121"/>
      <c r="AS309" s="121"/>
      <c r="AT309" s="121"/>
    </row>
    <row r="310" spans="1:46" x14ac:dyDescent="0.25">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c r="AA310" s="109"/>
      <c r="AB310" s="109"/>
      <c r="AC310" s="109"/>
      <c r="AD310" s="109"/>
      <c r="AE310" s="109"/>
      <c r="AF310" s="109"/>
      <c r="AG310" s="109"/>
      <c r="AH310" s="109"/>
      <c r="AI310" s="109"/>
      <c r="AJ310" s="109"/>
      <c r="AK310" s="109"/>
      <c r="AL310" s="109"/>
      <c r="AM310" s="109"/>
      <c r="AN310" s="109"/>
      <c r="AO310" s="109"/>
      <c r="AP310" s="121"/>
      <c r="AQ310" s="121"/>
      <c r="AR310" s="121"/>
      <c r="AS310" s="121"/>
      <c r="AT310" s="121"/>
    </row>
    <row r="311" spans="1:46" x14ac:dyDescent="0.25">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c r="AA311" s="109"/>
      <c r="AB311" s="109"/>
      <c r="AC311" s="109"/>
      <c r="AD311" s="109"/>
      <c r="AE311" s="109"/>
      <c r="AF311" s="109"/>
      <c r="AG311" s="109"/>
      <c r="AH311" s="109"/>
      <c r="AI311" s="109"/>
      <c r="AJ311" s="109"/>
      <c r="AK311" s="109"/>
      <c r="AL311" s="109"/>
      <c r="AM311" s="109"/>
      <c r="AN311" s="109"/>
      <c r="AO311" s="109"/>
      <c r="AP311" s="121"/>
      <c r="AQ311" s="121"/>
      <c r="AR311" s="121"/>
      <c r="AS311" s="121"/>
      <c r="AT311" s="121"/>
    </row>
    <row r="312" spans="1:46" x14ac:dyDescent="0.25">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c r="AA312" s="109"/>
      <c r="AB312" s="109"/>
      <c r="AC312" s="109"/>
      <c r="AD312" s="109"/>
      <c r="AE312" s="109"/>
      <c r="AF312" s="109"/>
      <c r="AG312" s="109"/>
      <c r="AH312" s="109"/>
      <c r="AI312" s="109"/>
      <c r="AJ312" s="109"/>
      <c r="AK312" s="109"/>
      <c r="AL312" s="109"/>
      <c r="AM312" s="109"/>
      <c r="AN312" s="109"/>
      <c r="AO312" s="109"/>
      <c r="AP312" s="121"/>
      <c r="AQ312" s="121"/>
      <c r="AR312" s="121"/>
      <c r="AS312" s="121"/>
      <c r="AT312" s="121"/>
    </row>
    <row r="313" spans="1:46" x14ac:dyDescent="0.25">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c r="AA313" s="109"/>
      <c r="AB313" s="109"/>
      <c r="AC313" s="109"/>
      <c r="AD313" s="109"/>
      <c r="AE313" s="109"/>
      <c r="AF313" s="109"/>
      <c r="AG313" s="109"/>
      <c r="AH313" s="109"/>
      <c r="AI313" s="109"/>
      <c r="AJ313" s="109"/>
      <c r="AK313" s="109"/>
      <c r="AL313" s="109"/>
      <c r="AM313" s="109"/>
      <c r="AN313" s="109"/>
      <c r="AO313" s="109"/>
      <c r="AP313" s="121"/>
      <c r="AQ313" s="121"/>
      <c r="AR313" s="121"/>
      <c r="AS313" s="121"/>
      <c r="AT313" s="121"/>
    </row>
    <row r="314" spans="1:46" x14ac:dyDescent="0.25">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c r="AA314" s="109"/>
      <c r="AB314" s="109"/>
      <c r="AC314" s="109"/>
      <c r="AD314" s="109"/>
      <c r="AE314" s="109"/>
      <c r="AF314" s="109"/>
      <c r="AG314" s="109"/>
      <c r="AH314" s="109"/>
      <c r="AI314" s="109"/>
      <c r="AJ314" s="109"/>
      <c r="AK314" s="109"/>
      <c r="AL314" s="109"/>
      <c r="AM314" s="109"/>
      <c r="AN314" s="109"/>
      <c r="AO314" s="109"/>
      <c r="AP314" s="121"/>
      <c r="AQ314" s="121"/>
      <c r="AR314" s="121"/>
      <c r="AS314" s="121"/>
      <c r="AT314" s="121"/>
    </row>
    <row r="315" spans="1:46" x14ac:dyDescent="0.2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c r="AA315" s="109"/>
      <c r="AB315" s="109"/>
      <c r="AC315" s="109"/>
      <c r="AD315" s="109"/>
      <c r="AE315" s="109"/>
      <c r="AF315" s="109"/>
      <c r="AG315" s="109"/>
      <c r="AH315" s="109"/>
      <c r="AI315" s="109"/>
      <c r="AJ315" s="109"/>
      <c r="AK315" s="109"/>
      <c r="AL315" s="109"/>
      <c r="AM315" s="109"/>
      <c r="AN315" s="109"/>
      <c r="AO315" s="109"/>
      <c r="AP315" s="121"/>
      <c r="AQ315" s="121"/>
      <c r="AR315" s="121"/>
      <c r="AS315" s="121"/>
      <c r="AT315" s="121"/>
    </row>
    <row r="316" spans="1:46" x14ac:dyDescent="0.25">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c r="AA316" s="109"/>
      <c r="AB316" s="109"/>
      <c r="AC316" s="109"/>
      <c r="AD316" s="109"/>
      <c r="AE316" s="109"/>
      <c r="AF316" s="109"/>
      <c r="AG316" s="109"/>
      <c r="AH316" s="109"/>
      <c r="AI316" s="109"/>
      <c r="AJ316" s="109"/>
      <c r="AK316" s="109"/>
      <c r="AL316" s="109"/>
      <c r="AM316" s="109"/>
      <c r="AN316" s="109"/>
      <c r="AO316" s="109"/>
      <c r="AP316" s="121"/>
      <c r="AQ316" s="121"/>
      <c r="AR316" s="121"/>
      <c r="AS316" s="121"/>
      <c r="AT316" s="121"/>
    </row>
    <row r="317" spans="1:46" x14ac:dyDescent="0.25">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c r="AA317" s="109"/>
      <c r="AB317" s="109"/>
      <c r="AC317" s="109"/>
      <c r="AD317" s="109"/>
      <c r="AE317" s="109"/>
      <c r="AF317" s="109"/>
      <c r="AG317" s="109"/>
      <c r="AH317" s="109"/>
      <c r="AI317" s="109"/>
      <c r="AJ317" s="109"/>
      <c r="AK317" s="109"/>
      <c r="AL317" s="109"/>
      <c r="AM317" s="109"/>
      <c r="AN317" s="109"/>
      <c r="AO317" s="109"/>
      <c r="AP317" s="121"/>
      <c r="AQ317" s="121"/>
      <c r="AR317" s="121"/>
      <c r="AS317" s="121"/>
      <c r="AT317" s="121"/>
    </row>
    <row r="318" spans="1:46" x14ac:dyDescent="0.25">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c r="AA318" s="109"/>
      <c r="AB318" s="109"/>
      <c r="AC318" s="109"/>
      <c r="AD318" s="109"/>
      <c r="AE318" s="109"/>
      <c r="AF318" s="109"/>
      <c r="AG318" s="109"/>
      <c r="AH318" s="109"/>
      <c r="AI318" s="109"/>
      <c r="AJ318" s="109"/>
      <c r="AK318" s="109"/>
      <c r="AL318" s="109"/>
      <c r="AM318" s="109"/>
      <c r="AN318" s="109"/>
      <c r="AO318" s="109"/>
      <c r="AP318" s="121"/>
      <c r="AQ318" s="121"/>
      <c r="AR318" s="121"/>
      <c r="AS318" s="121"/>
      <c r="AT318" s="121"/>
    </row>
    <row r="319" spans="1:46" x14ac:dyDescent="0.25">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c r="AA319" s="109"/>
      <c r="AB319" s="109"/>
      <c r="AC319" s="109"/>
      <c r="AD319" s="109"/>
      <c r="AE319" s="109"/>
      <c r="AF319" s="109"/>
      <c r="AG319" s="109"/>
      <c r="AH319" s="109"/>
      <c r="AI319" s="109"/>
      <c r="AJ319" s="109"/>
      <c r="AK319" s="109"/>
      <c r="AL319" s="109"/>
      <c r="AM319" s="109"/>
      <c r="AN319" s="109"/>
      <c r="AO319" s="109"/>
      <c r="AP319" s="121"/>
      <c r="AQ319" s="121"/>
      <c r="AR319" s="121"/>
      <c r="AS319" s="121"/>
      <c r="AT319" s="121"/>
    </row>
    <row r="320" spans="1:46" x14ac:dyDescent="0.25">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c r="AA320" s="109"/>
      <c r="AB320" s="109"/>
      <c r="AC320" s="109"/>
      <c r="AD320" s="109"/>
      <c r="AE320" s="109"/>
      <c r="AF320" s="109"/>
      <c r="AG320" s="109"/>
      <c r="AH320" s="109"/>
      <c r="AI320" s="109"/>
      <c r="AJ320" s="109"/>
      <c r="AK320" s="109"/>
      <c r="AL320" s="109"/>
      <c r="AM320" s="109"/>
      <c r="AN320" s="109"/>
      <c r="AO320" s="109"/>
      <c r="AP320" s="121"/>
      <c r="AQ320" s="121"/>
      <c r="AR320" s="121"/>
      <c r="AS320" s="121"/>
      <c r="AT320" s="121"/>
    </row>
    <row r="321" spans="1:46" x14ac:dyDescent="0.25">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c r="AA321" s="109"/>
      <c r="AB321" s="109"/>
      <c r="AC321" s="109"/>
      <c r="AD321" s="109"/>
      <c r="AE321" s="109"/>
      <c r="AF321" s="109"/>
      <c r="AG321" s="109"/>
      <c r="AH321" s="109"/>
      <c r="AI321" s="109"/>
      <c r="AJ321" s="109"/>
      <c r="AK321" s="109"/>
      <c r="AL321" s="109"/>
      <c r="AM321" s="109"/>
      <c r="AN321" s="109"/>
      <c r="AO321" s="109"/>
      <c r="AP321" s="121"/>
      <c r="AQ321" s="121"/>
      <c r="AR321" s="121"/>
      <c r="AS321" s="121"/>
      <c r="AT321" s="121"/>
    </row>
    <row r="322" spans="1:46" x14ac:dyDescent="0.25">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c r="AA322" s="109"/>
      <c r="AB322" s="109"/>
      <c r="AC322" s="109"/>
      <c r="AD322" s="109"/>
      <c r="AE322" s="109"/>
      <c r="AF322" s="109"/>
      <c r="AG322" s="109"/>
      <c r="AH322" s="109"/>
      <c r="AI322" s="109"/>
      <c r="AJ322" s="109"/>
      <c r="AK322" s="109"/>
      <c r="AL322" s="109"/>
      <c r="AM322" s="109"/>
      <c r="AN322" s="109"/>
      <c r="AO322" s="109"/>
      <c r="AP322" s="121"/>
      <c r="AQ322" s="121"/>
      <c r="AR322" s="121"/>
      <c r="AS322" s="121"/>
      <c r="AT322" s="121"/>
    </row>
    <row r="323" spans="1:46" x14ac:dyDescent="0.25">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c r="AA323" s="109"/>
      <c r="AB323" s="109"/>
      <c r="AC323" s="109"/>
      <c r="AD323" s="109"/>
      <c r="AE323" s="109"/>
      <c r="AF323" s="109"/>
      <c r="AG323" s="109"/>
      <c r="AH323" s="109"/>
      <c r="AI323" s="109"/>
      <c r="AJ323" s="109"/>
      <c r="AK323" s="109"/>
      <c r="AL323" s="109"/>
      <c r="AM323" s="109"/>
      <c r="AN323" s="109"/>
      <c r="AO323" s="109"/>
      <c r="AP323" s="121"/>
      <c r="AQ323" s="121"/>
      <c r="AR323" s="121"/>
      <c r="AS323" s="121"/>
      <c r="AT323" s="121"/>
    </row>
    <row r="324" spans="1:46" x14ac:dyDescent="0.25">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c r="AA324" s="109"/>
      <c r="AB324" s="109"/>
      <c r="AC324" s="109"/>
      <c r="AD324" s="109"/>
      <c r="AE324" s="109"/>
      <c r="AF324" s="109"/>
      <c r="AG324" s="109"/>
      <c r="AH324" s="109"/>
      <c r="AI324" s="109"/>
      <c r="AJ324" s="109"/>
      <c r="AK324" s="109"/>
      <c r="AL324" s="109"/>
      <c r="AM324" s="109"/>
      <c r="AN324" s="109"/>
      <c r="AO324" s="109"/>
      <c r="AP324" s="121"/>
      <c r="AQ324" s="121"/>
      <c r="AR324" s="121"/>
      <c r="AS324" s="121"/>
      <c r="AT324" s="121"/>
    </row>
    <row r="325" spans="1:46" x14ac:dyDescent="0.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c r="AA325" s="109"/>
      <c r="AB325" s="109"/>
      <c r="AC325" s="109"/>
      <c r="AD325" s="109"/>
      <c r="AE325" s="109"/>
      <c r="AF325" s="109"/>
      <c r="AG325" s="109"/>
      <c r="AH325" s="109"/>
      <c r="AI325" s="109"/>
      <c r="AJ325" s="109"/>
      <c r="AK325" s="109"/>
      <c r="AL325" s="109"/>
      <c r="AM325" s="109"/>
      <c r="AN325" s="109"/>
      <c r="AO325" s="109"/>
      <c r="AP325" s="121"/>
      <c r="AQ325" s="121"/>
      <c r="AR325" s="121"/>
      <c r="AS325" s="121"/>
      <c r="AT325" s="121"/>
    </row>
    <row r="326" spans="1:46" x14ac:dyDescent="0.25">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c r="AA326" s="109"/>
      <c r="AB326" s="109"/>
      <c r="AC326" s="109"/>
      <c r="AD326" s="109"/>
      <c r="AE326" s="109"/>
      <c r="AF326" s="109"/>
      <c r="AG326" s="109"/>
      <c r="AH326" s="109"/>
      <c r="AI326" s="109"/>
      <c r="AJ326" s="109"/>
      <c r="AK326" s="109"/>
      <c r="AL326" s="109"/>
      <c r="AM326" s="109"/>
      <c r="AN326" s="109"/>
      <c r="AO326" s="109"/>
      <c r="AP326" s="121"/>
      <c r="AQ326" s="121"/>
      <c r="AR326" s="121"/>
      <c r="AS326" s="121"/>
      <c r="AT326" s="121"/>
    </row>
    <row r="327" spans="1:46" x14ac:dyDescent="0.25">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c r="AA327" s="109"/>
      <c r="AB327" s="109"/>
      <c r="AC327" s="109"/>
      <c r="AD327" s="109"/>
      <c r="AE327" s="109"/>
      <c r="AF327" s="109"/>
      <c r="AG327" s="109"/>
      <c r="AH327" s="109"/>
      <c r="AI327" s="109"/>
      <c r="AJ327" s="109"/>
      <c r="AK327" s="109"/>
      <c r="AL327" s="109"/>
      <c r="AM327" s="109"/>
      <c r="AN327" s="109"/>
      <c r="AO327" s="109"/>
      <c r="AP327" s="121"/>
      <c r="AQ327" s="121"/>
      <c r="AR327" s="121"/>
      <c r="AS327" s="121"/>
      <c r="AT327" s="121"/>
    </row>
    <row r="328" spans="1:46" x14ac:dyDescent="0.25">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c r="AA328" s="109"/>
      <c r="AB328" s="109"/>
      <c r="AC328" s="109"/>
      <c r="AD328" s="109"/>
      <c r="AE328" s="109"/>
      <c r="AF328" s="109"/>
      <c r="AG328" s="109"/>
      <c r="AH328" s="109"/>
      <c r="AI328" s="109"/>
      <c r="AJ328" s="109"/>
      <c r="AK328" s="109"/>
      <c r="AL328" s="109"/>
      <c r="AM328" s="109"/>
      <c r="AN328" s="109"/>
      <c r="AO328" s="109"/>
      <c r="AP328" s="121"/>
      <c r="AQ328" s="121"/>
      <c r="AR328" s="121"/>
      <c r="AS328" s="121"/>
      <c r="AT328" s="121"/>
    </row>
    <row r="329" spans="1:46" x14ac:dyDescent="0.25">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c r="AA329" s="109"/>
      <c r="AB329" s="109"/>
      <c r="AC329" s="109"/>
      <c r="AD329" s="109"/>
      <c r="AE329" s="109"/>
      <c r="AF329" s="109"/>
      <c r="AG329" s="109"/>
      <c r="AH329" s="109"/>
      <c r="AI329" s="109"/>
      <c r="AJ329" s="109"/>
      <c r="AK329" s="109"/>
      <c r="AL329" s="109"/>
      <c r="AM329" s="109"/>
      <c r="AN329" s="109"/>
      <c r="AO329" s="109"/>
      <c r="AP329" s="121"/>
      <c r="AQ329" s="121"/>
      <c r="AR329" s="121"/>
      <c r="AS329" s="121"/>
      <c r="AT329" s="121"/>
    </row>
    <row r="330" spans="1:46" x14ac:dyDescent="0.25">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c r="AA330" s="109"/>
      <c r="AB330" s="109"/>
      <c r="AC330" s="109"/>
      <c r="AD330" s="109"/>
      <c r="AE330" s="109"/>
      <c r="AF330" s="109"/>
      <c r="AG330" s="109"/>
      <c r="AH330" s="109"/>
      <c r="AI330" s="109"/>
      <c r="AJ330" s="109"/>
      <c r="AK330" s="109"/>
      <c r="AL330" s="109"/>
      <c r="AM330" s="109"/>
      <c r="AN330" s="109"/>
      <c r="AO330" s="109"/>
      <c r="AP330" s="121"/>
      <c r="AQ330" s="121"/>
      <c r="AR330" s="121"/>
      <c r="AS330" s="121"/>
      <c r="AT330" s="121"/>
    </row>
    <row r="331" spans="1:46" x14ac:dyDescent="0.25">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c r="AA331" s="109"/>
      <c r="AB331" s="109"/>
      <c r="AC331" s="109"/>
      <c r="AD331" s="109"/>
      <c r="AE331" s="109"/>
      <c r="AF331" s="109"/>
      <c r="AG331" s="109"/>
      <c r="AH331" s="109"/>
      <c r="AI331" s="109"/>
      <c r="AJ331" s="109"/>
      <c r="AK331" s="109"/>
      <c r="AL331" s="109"/>
      <c r="AM331" s="109"/>
      <c r="AN331" s="109"/>
      <c r="AO331" s="109"/>
      <c r="AP331" s="121"/>
      <c r="AQ331" s="121"/>
      <c r="AR331" s="121"/>
      <c r="AS331" s="121"/>
      <c r="AT331" s="121"/>
    </row>
    <row r="332" spans="1:46" x14ac:dyDescent="0.25">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c r="AA332" s="109"/>
      <c r="AB332" s="109"/>
      <c r="AC332" s="109"/>
      <c r="AD332" s="109"/>
      <c r="AE332" s="109"/>
      <c r="AF332" s="109"/>
      <c r="AG332" s="109"/>
      <c r="AH332" s="109"/>
      <c r="AI332" s="109"/>
      <c r="AJ332" s="109"/>
      <c r="AK332" s="109"/>
      <c r="AL332" s="109"/>
      <c r="AM332" s="109"/>
      <c r="AN332" s="109"/>
      <c r="AO332" s="109"/>
      <c r="AP332" s="121"/>
      <c r="AQ332" s="121"/>
      <c r="AR332" s="121"/>
      <c r="AS332" s="121"/>
      <c r="AT332" s="121"/>
    </row>
    <row r="333" spans="1:46" x14ac:dyDescent="0.25">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c r="AA333" s="109"/>
      <c r="AB333" s="109"/>
      <c r="AC333" s="109"/>
      <c r="AD333" s="109"/>
      <c r="AE333" s="109"/>
      <c r="AF333" s="109"/>
      <c r="AG333" s="109"/>
      <c r="AH333" s="109"/>
      <c r="AI333" s="109"/>
      <c r="AJ333" s="109"/>
      <c r="AK333" s="109"/>
      <c r="AL333" s="109"/>
      <c r="AM333" s="109"/>
      <c r="AN333" s="109"/>
      <c r="AO333" s="109"/>
      <c r="AP333" s="121"/>
      <c r="AQ333" s="121"/>
      <c r="AR333" s="121"/>
      <c r="AS333" s="121"/>
      <c r="AT333" s="121"/>
    </row>
    <row r="334" spans="1:46" x14ac:dyDescent="0.25">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c r="AA334" s="109"/>
      <c r="AB334" s="109"/>
      <c r="AC334" s="109"/>
      <c r="AD334" s="109"/>
      <c r="AE334" s="109"/>
      <c r="AF334" s="109"/>
      <c r="AG334" s="109"/>
      <c r="AH334" s="109"/>
      <c r="AI334" s="109"/>
      <c r="AJ334" s="109"/>
      <c r="AK334" s="109"/>
      <c r="AL334" s="109"/>
      <c r="AM334" s="109"/>
      <c r="AN334" s="109"/>
      <c r="AO334" s="109"/>
      <c r="AP334" s="121"/>
      <c r="AQ334" s="121"/>
      <c r="AR334" s="121"/>
      <c r="AS334" s="121"/>
      <c r="AT334" s="121"/>
    </row>
    <row r="335" spans="1:46" x14ac:dyDescent="0.2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c r="AA335" s="109"/>
      <c r="AB335" s="109"/>
      <c r="AC335" s="109"/>
      <c r="AD335" s="109"/>
      <c r="AE335" s="109"/>
      <c r="AF335" s="109"/>
      <c r="AG335" s="109"/>
      <c r="AH335" s="109"/>
      <c r="AI335" s="109"/>
      <c r="AJ335" s="109"/>
      <c r="AK335" s="109"/>
      <c r="AL335" s="109"/>
      <c r="AM335" s="109"/>
      <c r="AN335" s="109"/>
      <c r="AO335" s="109"/>
      <c r="AP335" s="121"/>
      <c r="AQ335" s="121"/>
      <c r="AR335" s="121"/>
      <c r="AS335" s="121"/>
      <c r="AT335" s="121"/>
    </row>
    <row r="336" spans="1:46" x14ac:dyDescent="0.25">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c r="AA336" s="109"/>
      <c r="AB336" s="109"/>
      <c r="AC336" s="109"/>
      <c r="AD336" s="109"/>
      <c r="AE336" s="109"/>
      <c r="AF336" s="109"/>
      <c r="AG336" s="109"/>
      <c r="AH336" s="109"/>
      <c r="AI336" s="109"/>
      <c r="AJ336" s="109"/>
      <c r="AK336" s="109"/>
      <c r="AL336" s="109"/>
      <c r="AM336" s="109"/>
      <c r="AN336" s="109"/>
      <c r="AO336" s="109"/>
      <c r="AP336" s="121"/>
      <c r="AQ336" s="121"/>
      <c r="AR336" s="121"/>
      <c r="AS336" s="121"/>
      <c r="AT336" s="121"/>
    </row>
  </sheetData>
  <pageMargins left="0.7" right="0.7" top="0.75" bottom="0.75" header="0.3" footer="0.3"/>
  <ignoredErrors>
    <ignoredError sqref="B9:E9 B10:E10 B33:E33 B43:E43" formulaRange="1"/>
  </ignoredError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K63"/>
  <sheetViews>
    <sheetView topLeftCell="A39" workbookViewId="0">
      <selection activeCell="G50" sqref="G50:AF53"/>
    </sheetView>
  </sheetViews>
  <sheetFormatPr baseColWidth="10" defaultRowHeight="15" x14ac:dyDescent="0.25"/>
  <cols>
    <col min="1" max="1" width="49.42578125" customWidth="1"/>
    <col min="2" max="32" width="12.85546875" bestFit="1" customWidth="1"/>
  </cols>
  <sheetData>
    <row r="1" spans="1:9" ht="21" x14ac:dyDescent="0.25">
      <c r="A1" s="96" t="s">
        <v>250</v>
      </c>
      <c r="B1" s="97"/>
      <c r="C1" s="97"/>
      <c r="D1" s="97"/>
      <c r="E1" s="97"/>
      <c r="F1" s="97"/>
      <c r="G1" s="97"/>
      <c r="H1" s="97"/>
      <c r="I1" s="97"/>
    </row>
    <row r="2" spans="1:9" x14ac:dyDescent="0.25">
      <c r="A2" s="94" t="s">
        <v>0</v>
      </c>
      <c r="B2" s="94">
        <v>2017</v>
      </c>
      <c r="C2" s="94">
        <v>2018</v>
      </c>
      <c r="D2" s="94">
        <v>2019</v>
      </c>
      <c r="E2" s="94">
        <v>2020</v>
      </c>
      <c r="F2" s="94">
        <v>2021</v>
      </c>
      <c r="G2" s="94">
        <v>2022</v>
      </c>
      <c r="H2" s="94">
        <v>2023</v>
      </c>
      <c r="I2" s="94">
        <v>2024</v>
      </c>
    </row>
    <row r="3" spans="1:9" x14ac:dyDescent="0.25">
      <c r="A3" s="93" t="s">
        <v>251</v>
      </c>
      <c r="B3" s="93">
        <v>25</v>
      </c>
      <c r="C3" s="93">
        <v>26.4</v>
      </c>
      <c r="D3" s="93">
        <v>26.7</v>
      </c>
      <c r="E3" s="93">
        <v>27.6</v>
      </c>
      <c r="F3" s="93">
        <v>28.6</v>
      </c>
      <c r="G3" s="93">
        <v>29</v>
      </c>
      <c r="H3" s="93">
        <v>30.1</v>
      </c>
      <c r="I3" s="93">
        <v>31</v>
      </c>
    </row>
    <row r="4" spans="1:9" x14ac:dyDescent="0.25">
      <c r="A4" s="93" t="s">
        <v>13</v>
      </c>
      <c r="B4" s="99">
        <v>0.46100000000000002</v>
      </c>
      <c r="C4" s="99">
        <f>B4</f>
        <v>0.46100000000000002</v>
      </c>
      <c r="D4" s="99">
        <v>0.46</v>
      </c>
      <c r="E4" s="99">
        <v>0.46400000000000002</v>
      </c>
      <c r="F4" s="99">
        <f>G4</f>
        <v>0.46200000000000002</v>
      </c>
      <c r="G4" s="99">
        <v>0.46200000000000002</v>
      </c>
      <c r="H4" s="99">
        <v>0.48399999999999999</v>
      </c>
      <c r="I4" s="99">
        <v>0.50800000000000001</v>
      </c>
    </row>
    <row r="5" spans="1:9" x14ac:dyDescent="0.25">
      <c r="A5" s="93" t="s">
        <v>81</v>
      </c>
      <c r="B5" s="99">
        <v>0.245</v>
      </c>
      <c r="C5" s="99">
        <f t="shared" ref="C5:C9" si="0">B5</f>
        <v>0.245</v>
      </c>
      <c r="D5" s="99">
        <v>0.26600000000000001</v>
      </c>
      <c r="E5" s="99">
        <v>0.26100000000000001</v>
      </c>
      <c r="F5" s="99">
        <f t="shared" ref="F5:F9" si="1">G5</f>
        <v>0.25900000000000001</v>
      </c>
      <c r="G5" s="99">
        <v>0.25900000000000001</v>
      </c>
      <c r="H5" s="99">
        <v>0.25</v>
      </c>
      <c r="I5" s="99">
        <v>0.22800000000000001</v>
      </c>
    </row>
    <row r="6" spans="1:9" x14ac:dyDescent="0.25">
      <c r="A6" s="93" t="s">
        <v>82</v>
      </c>
      <c r="B6" s="99">
        <v>0.26500000000000001</v>
      </c>
      <c r="C6" s="99">
        <f t="shared" si="0"/>
        <v>0.26500000000000001</v>
      </c>
      <c r="D6" s="99">
        <v>0.24399999999999999</v>
      </c>
      <c r="E6" s="99">
        <v>0.24399999999999999</v>
      </c>
      <c r="F6" s="99">
        <f t="shared" si="1"/>
        <v>0.221</v>
      </c>
      <c r="G6" s="99">
        <v>0.221</v>
      </c>
      <c r="H6" s="99">
        <v>0.21099999999999999</v>
      </c>
      <c r="I6" s="99">
        <v>0.20699999999999999</v>
      </c>
    </row>
    <row r="7" spans="1:9" x14ac:dyDescent="0.25">
      <c r="A7" s="93" t="s">
        <v>14</v>
      </c>
      <c r="B7" s="99">
        <v>1.4999999999999999E-2</v>
      </c>
      <c r="C7" s="99">
        <f t="shared" si="0"/>
        <v>1.4999999999999999E-2</v>
      </c>
      <c r="D7" s="99">
        <v>1.4999999999999999E-2</v>
      </c>
      <c r="E7" s="99">
        <v>1.6E-2</v>
      </c>
      <c r="F7" s="99">
        <f t="shared" si="1"/>
        <v>1.6E-2</v>
      </c>
      <c r="G7" s="99">
        <v>1.6E-2</v>
      </c>
      <c r="H7" s="99">
        <v>1.4999999999999999E-2</v>
      </c>
      <c r="I7" s="99">
        <v>1.4999999999999999E-2</v>
      </c>
    </row>
    <row r="8" spans="1:9" x14ac:dyDescent="0.25">
      <c r="A8" s="93" t="s">
        <v>252</v>
      </c>
      <c r="B8" s="99">
        <v>0</v>
      </c>
      <c r="C8" s="99">
        <f t="shared" si="0"/>
        <v>0</v>
      </c>
      <c r="D8" s="99">
        <v>0</v>
      </c>
      <c r="E8" s="99">
        <v>0</v>
      </c>
      <c r="F8" s="99">
        <f t="shared" si="1"/>
        <v>2.8000000000000001E-2</v>
      </c>
      <c r="G8" s="99">
        <v>2.8000000000000001E-2</v>
      </c>
      <c r="H8" s="99">
        <v>2.8000000000000001E-2</v>
      </c>
      <c r="I8" s="99">
        <v>2.9000000000000001E-2</v>
      </c>
    </row>
    <row r="9" spans="1:9" x14ac:dyDescent="0.25">
      <c r="A9" s="93" t="s">
        <v>253</v>
      </c>
      <c r="B9" s="99">
        <v>1.4E-2</v>
      </c>
      <c r="C9" s="99">
        <f t="shared" si="0"/>
        <v>1.4E-2</v>
      </c>
      <c r="D9" s="99">
        <v>1.4999999999999999E-2</v>
      </c>
      <c r="E9" s="99">
        <v>1.4999999999999999E-2</v>
      </c>
      <c r="F9" s="99">
        <f t="shared" si="1"/>
        <v>1.4E-2</v>
      </c>
      <c r="G9" s="99">
        <v>1.4E-2</v>
      </c>
      <c r="H9" s="99">
        <v>1.0999999999999999E-2</v>
      </c>
      <c r="I9" s="99">
        <v>1.2E-2</v>
      </c>
    </row>
    <row r="10" spans="1:9" x14ac:dyDescent="0.25">
      <c r="A10" s="97"/>
      <c r="B10" s="97"/>
      <c r="C10" s="97"/>
      <c r="D10" s="97"/>
      <c r="E10" s="97"/>
      <c r="F10" s="97"/>
      <c r="G10" s="97"/>
      <c r="H10" s="97"/>
      <c r="I10" s="97"/>
    </row>
    <row r="11" spans="1:9" x14ac:dyDescent="0.25">
      <c r="A11" s="134" t="s">
        <v>254</v>
      </c>
      <c r="B11" s="135">
        <v>39683051467926</v>
      </c>
      <c r="C11" s="93"/>
      <c r="D11" s="93"/>
      <c r="E11" s="93"/>
      <c r="F11" s="93"/>
      <c r="G11" s="93"/>
      <c r="H11" s="93"/>
      <c r="I11" s="93"/>
    </row>
    <row r="12" spans="1:9" x14ac:dyDescent="0.25">
      <c r="A12" s="97"/>
      <c r="B12" s="97"/>
      <c r="C12" s="97"/>
      <c r="D12" s="97"/>
      <c r="E12" s="97"/>
      <c r="F12" s="97"/>
      <c r="G12" s="97"/>
      <c r="H12" s="97"/>
      <c r="I12" s="97"/>
    </row>
    <row r="13" spans="1:9" x14ac:dyDescent="0.25">
      <c r="A13" s="97"/>
      <c r="B13" s="97"/>
      <c r="C13" s="97"/>
      <c r="D13" s="97"/>
      <c r="E13" s="97"/>
      <c r="F13" s="97"/>
      <c r="G13" s="97"/>
      <c r="H13" s="97"/>
      <c r="I13" s="97"/>
    </row>
    <row r="14" spans="1:9" ht="21" x14ac:dyDescent="0.25">
      <c r="A14" s="96" t="s">
        <v>255</v>
      </c>
      <c r="B14" s="97"/>
      <c r="C14" s="97"/>
      <c r="D14" s="97"/>
      <c r="E14" s="97"/>
      <c r="F14" s="97"/>
      <c r="G14" s="97"/>
      <c r="H14" s="97"/>
      <c r="I14" s="97"/>
    </row>
    <row r="15" spans="1:9" x14ac:dyDescent="0.25">
      <c r="A15" s="94" t="s">
        <v>0</v>
      </c>
      <c r="B15" s="94">
        <v>2017</v>
      </c>
      <c r="C15" s="94">
        <v>2018</v>
      </c>
      <c r="D15" s="94">
        <v>2019</v>
      </c>
      <c r="E15" s="94">
        <v>2020</v>
      </c>
      <c r="F15" s="94">
        <v>2021</v>
      </c>
      <c r="G15" s="94">
        <v>2022</v>
      </c>
      <c r="H15" s="94">
        <v>2023</v>
      </c>
      <c r="I15" s="94">
        <v>2024</v>
      </c>
    </row>
    <row r="16" spans="1:9" x14ac:dyDescent="0.25">
      <c r="A16" s="93" t="s">
        <v>256</v>
      </c>
      <c r="B16" s="136">
        <f t="shared" ref="B16:I16" si="2">B3*$B$11</f>
        <v>992076286698150</v>
      </c>
      <c r="C16" s="136">
        <f t="shared" si="2"/>
        <v>1047632558753246.4</v>
      </c>
      <c r="D16" s="136">
        <f t="shared" si="2"/>
        <v>1059537474193624.1</v>
      </c>
      <c r="E16" s="136">
        <f t="shared" si="2"/>
        <v>1095252220514757.6</v>
      </c>
      <c r="F16" s="136">
        <f t="shared" si="2"/>
        <v>1134935271982683.7</v>
      </c>
      <c r="G16" s="136">
        <f t="shared" si="2"/>
        <v>1150808492569854</v>
      </c>
      <c r="H16" s="136">
        <f t="shared" si="2"/>
        <v>1194459849184572.7</v>
      </c>
      <c r="I16" s="136">
        <f t="shared" si="2"/>
        <v>1230174595505706</v>
      </c>
    </row>
    <row r="17" spans="1:9" x14ac:dyDescent="0.25">
      <c r="A17" s="93" t="s">
        <v>13</v>
      </c>
      <c r="B17" s="136">
        <f t="shared" ref="B17:I22" si="3">B$16*B4</f>
        <v>457347168167847.19</v>
      </c>
      <c r="C17" s="136">
        <f t="shared" si="3"/>
        <v>482958609585246.62</v>
      </c>
      <c r="D17" s="136">
        <f t="shared" si="3"/>
        <v>487387238129067.12</v>
      </c>
      <c r="E17" s="136">
        <f t="shared" si="3"/>
        <v>508197030318847.56</v>
      </c>
      <c r="F17" s="136">
        <f t="shared" si="3"/>
        <v>524340095655999.94</v>
      </c>
      <c r="G17" s="136">
        <f t="shared" si="3"/>
        <v>531673523567272.56</v>
      </c>
      <c r="H17" s="136">
        <f t="shared" si="3"/>
        <v>578118567005333.25</v>
      </c>
      <c r="I17" s="136">
        <f t="shared" si="3"/>
        <v>624928694516898.62</v>
      </c>
    </row>
    <row r="18" spans="1:9" x14ac:dyDescent="0.25">
      <c r="A18" s="93" t="s">
        <v>81</v>
      </c>
      <c r="B18" s="136">
        <f t="shared" si="3"/>
        <v>243058690241046.75</v>
      </c>
      <c r="C18" s="136">
        <f t="shared" si="3"/>
        <v>256669976894545.34</v>
      </c>
      <c r="D18" s="136">
        <f t="shared" si="3"/>
        <v>281836968135504.06</v>
      </c>
      <c r="E18" s="136">
        <f t="shared" si="3"/>
        <v>285860829554351.75</v>
      </c>
      <c r="F18" s="136">
        <f t="shared" si="3"/>
        <v>293948235443515.12</v>
      </c>
      <c r="G18" s="136">
        <f t="shared" si="3"/>
        <v>298059399575592.19</v>
      </c>
      <c r="H18" s="136">
        <f t="shared" si="3"/>
        <v>298614962296143.19</v>
      </c>
      <c r="I18" s="136">
        <f t="shared" si="3"/>
        <v>280479807775300.97</v>
      </c>
    </row>
    <row r="19" spans="1:9" x14ac:dyDescent="0.25">
      <c r="A19" s="93" t="s">
        <v>82</v>
      </c>
      <c r="B19" s="136">
        <f t="shared" si="3"/>
        <v>262900215975009.75</v>
      </c>
      <c r="C19" s="136">
        <f t="shared" si="3"/>
        <v>277622628069610.31</v>
      </c>
      <c r="D19" s="136">
        <f t="shared" si="3"/>
        <v>258527143703244.28</v>
      </c>
      <c r="E19" s="136">
        <f t="shared" si="3"/>
        <v>267241541805600.84</v>
      </c>
      <c r="F19" s="136">
        <f t="shared" si="3"/>
        <v>250820695108173.12</v>
      </c>
      <c r="G19" s="136">
        <f t="shared" si="3"/>
        <v>254328676857937.75</v>
      </c>
      <c r="H19" s="136">
        <f t="shared" si="3"/>
        <v>252031028177944.84</v>
      </c>
      <c r="I19" s="136">
        <f t="shared" si="3"/>
        <v>254646141269681.12</v>
      </c>
    </row>
    <row r="20" spans="1:9" x14ac:dyDescent="0.25">
      <c r="A20" s="93" t="s">
        <v>14</v>
      </c>
      <c r="B20" s="136">
        <f t="shared" si="3"/>
        <v>14881144300472.25</v>
      </c>
      <c r="C20" s="136">
        <f t="shared" si="3"/>
        <v>15714488381298.695</v>
      </c>
      <c r="D20" s="136">
        <f t="shared" si="3"/>
        <v>15893062112904.361</v>
      </c>
      <c r="E20" s="136">
        <f t="shared" si="3"/>
        <v>17524035528236.123</v>
      </c>
      <c r="F20" s="136">
        <f t="shared" si="3"/>
        <v>18158964351722.941</v>
      </c>
      <c r="G20" s="136">
        <f t="shared" si="3"/>
        <v>18412935881117.664</v>
      </c>
      <c r="H20" s="136">
        <f t="shared" si="3"/>
        <v>17916897737768.59</v>
      </c>
      <c r="I20" s="136">
        <f t="shared" si="3"/>
        <v>18452618932585.59</v>
      </c>
    </row>
    <row r="21" spans="1:9" x14ac:dyDescent="0.25">
      <c r="A21" s="93" t="s">
        <v>252</v>
      </c>
      <c r="B21" s="136">
        <f t="shared" si="3"/>
        <v>0</v>
      </c>
      <c r="C21" s="136">
        <f t="shared" si="3"/>
        <v>0</v>
      </c>
      <c r="D21" s="136">
        <f t="shared" si="3"/>
        <v>0</v>
      </c>
      <c r="E21" s="136">
        <f t="shared" si="3"/>
        <v>0</v>
      </c>
      <c r="F21" s="136">
        <f t="shared" si="3"/>
        <v>31778187615515.145</v>
      </c>
      <c r="G21" s="136">
        <f t="shared" si="3"/>
        <v>32222637791955.914</v>
      </c>
      <c r="H21" s="136">
        <f t="shared" si="3"/>
        <v>33444875777168.039</v>
      </c>
      <c r="I21" s="136">
        <f t="shared" si="3"/>
        <v>35675063269665.477</v>
      </c>
    </row>
    <row r="22" spans="1:9" x14ac:dyDescent="0.25">
      <c r="A22" s="93" t="s">
        <v>253</v>
      </c>
      <c r="B22" s="136">
        <f t="shared" si="3"/>
        <v>13889068013774.1</v>
      </c>
      <c r="C22" s="136">
        <f t="shared" si="3"/>
        <v>14666855822545.449</v>
      </c>
      <c r="D22" s="136">
        <f t="shared" si="3"/>
        <v>15893062112904.361</v>
      </c>
      <c r="E22" s="136">
        <f t="shared" si="3"/>
        <v>16428783307721.363</v>
      </c>
      <c r="F22" s="136">
        <f t="shared" si="3"/>
        <v>15889093807757.572</v>
      </c>
      <c r="G22" s="136">
        <f t="shared" si="3"/>
        <v>16111318895977.957</v>
      </c>
      <c r="H22" s="136">
        <f t="shared" si="3"/>
        <v>13139058341030.299</v>
      </c>
      <c r="I22" s="136">
        <f t="shared" si="3"/>
        <v>14762095146068.473</v>
      </c>
    </row>
    <row r="23" spans="1:9" x14ac:dyDescent="0.25">
      <c r="A23" s="93"/>
      <c r="B23" s="136"/>
      <c r="C23" s="136"/>
      <c r="D23" s="136"/>
      <c r="E23" s="136"/>
      <c r="F23" s="136"/>
      <c r="G23" s="136"/>
      <c r="H23" s="136"/>
      <c r="I23" s="136"/>
    </row>
    <row r="24" spans="1:9" x14ac:dyDescent="0.25">
      <c r="A24" s="97"/>
      <c r="B24" s="97"/>
      <c r="C24" s="97"/>
      <c r="D24" s="97"/>
      <c r="E24" s="97"/>
      <c r="F24" s="97"/>
      <c r="G24" s="97"/>
      <c r="H24" s="97"/>
      <c r="I24" s="97"/>
    </row>
    <row r="25" spans="1:9" ht="21" x14ac:dyDescent="0.35">
      <c r="A25" s="95" t="s">
        <v>257</v>
      </c>
      <c r="B25" s="97"/>
      <c r="C25" s="97"/>
      <c r="D25" s="97"/>
      <c r="E25" s="97"/>
      <c r="F25" s="97"/>
      <c r="G25" s="97"/>
      <c r="H25" s="97"/>
      <c r="I25" s="97"/>
    </row>
    <row r="26" spans="1:9" x14ac:dyDescent="0.25">
      <c r="A26" s="92" t="s">
        <v>0</v>
      </c>
      <c r="B26" s="94">
        <v>2017</v>
      </c>
      <c r="C26" s="94">
        <v>2018</v>
      </c>
      <c r="D26" s="94">
        <v>2019</v>
      </c>
      <c r="E26" s="94">
        <v>2020</v>
      </c>
      <c r="F26" s="94">
        <v>2021</v>
      </c>
      <c r="G26" s="94">
        <v>2022</v>
      </c>
      <c r="H26" s="94">
        <v>2023</v>
      </c>
      <c r="I26" s="94">
        <v>2024</v>
      </c>
    </row>
    <row r="27" spans="1:9" x14ac:dyDescent="0.25">
      <c r="A27" s="93" t="s">
        <v>13</v>
      </c>
      <c r="B27" s="136">
        <f>B17+B21</f>
        <v>457347168167847.19</v>
      </c>
      <c r="C27" s="136">
        <f t="shared" ref="C27:I27" si="4">C17+C21</f>
        <v>482958609585246.62</v>
      </c>
      <c r="D27" s="136">
        <f t="shared" si="4"/>
        <v>487387238129067.12</v>
      </c>
      <c r="E27" s="136">
        <f t="shared" si="4"/>
        <v>508197030318847.56</v>
      </c>
      <c r="F27" s="136">
        <f t="shared" si="4"/>
        <v>556118283271515.06</v>
      </c>
      <c r="G27" s="136">
        <f t="shared" si="4"/>
        <v>563896161359228.5</v>
      </c>
      <c r="H27" s="136">
        <f t="shared" si="4"/>
        <v>611563442782501.25</v>
      </c>
      <c r="I27" s="136">
        <f t="shared" si="4"/>
        <v>660603757786564.12</v>
      </c>
    </row>
    <row r="28" spans="1:9" x14ac:dyDescent="0.25">
      <c r="A28" s="93" t="s">
        <v>165</v>
      </c>
      <c r="B28" s="136">
        <f>B18</f>
        <v>243058690241046.75</v>
      </c>
      <c r="C28" s="136">
        <f t="shared" ref="C28:I30" si="5">C18</f>
        <v>256669976894545.34</v>
      </c>
      <c r="D28" s="136">
        <f t="shared" si="5"/>
        <v>281836968135504.06</v>
      </c>
      <c r="E28" s="136">
        <f t="shared" si="5"/>
        <v>285860829554351.75</v>
      </c>
      <c r="F28" s="136">
        <f t="shared" si="5"/>
        <v>293948235443515.12</v>
      </c>
      <c r="G28" s="136">
        <f t="shared" si="5"/>
        <v>298059399575592.19</v>
      </c>
      <c r="H28" s="136">
        <f t="shared" si="5"/>
        <v>298614962296143.19</v>
      </c>
      <c r="I28" s="136">
        <f t="shared" si="5"/>
        <v>280479807775300.97</v>
      </c>
    </row>
    <row r="29" spans="1:9" x14ac:dyDescent="0.25">
      <c r="A29" s="93" t="s">
        <v>244</v>
      </c>
      <c r="B29" s="136">
        <f>B19</f>
        <v>262900215975009.75</v>
      </c>
      <c r="C29" s="136">
        <f t="shared" si="5"/>
        <v>277622628069610.31</v>
      </c>
      <c r="D29" s="136">
        <f t="shared" si="5"/>
        <v>258527143703244.28</v>
      </c>
      <c r="E29" s="136">
        <f t="shared" si="5"/>
        <v>267241541805600.84</v>
      </c>
      <c r="F29" s="136">
        <f t="shared" si="5"/>
        <v>250820695108173.12</v>
      </c>
      <c r="G29" s="136">
        <f t="shared" si="5"/>
        <v>254328676857937.75</v>
      </c>
      <c r="H29" s="136">
        <f t="shared" si="5"/>
        <v>252031028177944.84</v>
      </c>
      <c r="I29" s="136">
        <f t="shared" si="5"/>
        <v>254646141269681.12</v>
      </c>
    </row>
    <row r="30" spans="1:9" x14ac:dyDescent="0.25">
      <c r="A30" s="93" t="s">
        <v>14</v>
      </c>
      <c r="B30" s="136">
        <f>B20</f>
        <v>14881144300472.25</v>
      </c>
      <c r="C30" s="136">
        <f t="shared" si="5"/>
        <v>15714488381298.695</v>
      </c>
      <c r="D30" s="136">
        <f t="shared" si="5"/>
        <v>15893062112904.361</v>
      </c>
      <c r="E30" s="136">
        <f t="shared" si="5"/>
        <v>17524035528236.123</v>
      </c>
      <c r="F30" s="136">
        <f t="shared" si="5"/>
        <v>18158964351722.941</v>
      </c>
      <c r="G30" s="136">
        <f t="shared" si="5"/>
        <v>18412935881117.664</v>
      </c>
      <c r="H30" s="136">
        <f t="shared" si="5"/>
        <v>17916897737768.59</v>
      </c>
      <c r="I30" s="136">
        <f t="shared" si="5"/>
        <v>18452618932585.59</v>
      </c>
    </row>
    <row r="31" spans="1:9" x14ac:dyDescent="0.25">
      <c r="A31" s="93"/>
      <c r="B31" s="137"/>
      <c r="C31" s="93"/>
      <c r="D31" s="93"/>
      <c r="E31" s="93"/>
      <c r="F31" s="93"/>
      <c r="G31" s="93"/>
      <c r="H31" s="93"/>
      <c r="I31" s="93"/>
    </row>
    <row r="32" spans="1:9" ht="21" x14ac:dyDescent="0.35">
      <c r="A32" s="139" t="s">
        <v>258</v>
      </c>
      <c r="B32" s="136"/>
      <c r="C32" s="136"/>
      <c r="D32" s="136"/>
      <c r="E32" s="136"/>
      <c r="F32" s="136"/>
      <c r="G32" s="136"/>
      <c r="H32" s="136"/>
      <c r="I32" s="136"/>
    </row>
    <row r="33" spans="1:37" s="1" customFormat="1" x14ac:dyDescent="0.25">
      <c r="A33" s="94" t="str">
        <f>'PNE Data - Residential'!A95</f>
        <v>Year</v>
      </c>
      <c r="B33" s="94">
        <f>'PNE Data - Residential'!B95</f>
        <v>2015</v>
      </c>
      <c r="C33" s="94">
        <f>'PNE Data - Residential'!C95</f>
        <v>2016</v>
      </c>
      <c r="D33" s="94">
        <f>'PNE Data - Residential'!D95</f>
        <v>2017</v>
      </c>
      <c r="E33" s="94">
        <f>'PNE Data - Residential'!E95</f>
        <v>2018</v>
      </c>
      <c r="F33" s="94">
        <f>'PNE Data - Residential'!F95</f>
        <v>2019</v>
      </c>
      <c r="G33" s="94">
        <f>'PNE Data - Residential'!G95</f>
        <v>2020</v>
      </c>
      <c r="H33" s="94">
        <f>'PNE Data - Residential'!H95</f>
        <v>2021</v>
      </c>
      <c r="I33" s="94">
        <f>'PNE Data - Residential'!I95</f>
        <v>2022</v>
      </c>
      <c r="J33" s="94">
        <f>'PNE Data - Residential'!J95</f>
        <v>2023</v>
      </c>
      <c r="K33" s="94">
        <f>'PNE Data - Residential'!K95</f>
        <v>2024</v>
      </c>
      <c r="L33" s="94">
        <f>'PNE Data - Residential'!L95</f>
        <v>2025</v>
      </c>
      <c r="M33" s="94">
        <f>'PNE Data - Residential'!M95</f>
        <v>2026</v>
      </c>
      <c r="N33" s="94">
        <f>'PNE Data - Residential'!N95</f>
        <v>2027</v>
      </c>
      <c r="O33" s="94">
        <f>'PNE Data - Residential'!O95</f>
        <v>2028</v>
      </c>
      <c r="P33" s="94">
        <f>'PNE Data - Residential'!P95</f>
        <v>2029</v>
      </c>
      <c r="Q33" s="94">
        <f>'PNE Data - Residential'!Q95</f>
        <v>2030</v>
      </c>
      <c r="R33" s="94">
        <f>'PNE Data - Residential'!R95</f>
        <v>2031</v>
      </c>
      <c r="S33" s="94">
        <f>'PNE Data - Residential'!S95</f>
        <v>2032</v>
      </c>
      <c r="T33" s="94">
        <f>'PNE Data - Residential'!T95</f>
        <v>2033</v>
      </c>
      <c r="U33" s="94">
        <f>'PNE Data - Residential'!U95</f>
        <v>2034</v>
      </c>
      <c r="V33" s="94">
        <f>'PNE Data - Residential'!V95</f>
        <v>2035</v>
      </c>
      <c r="W33" s="94">
        <f>'PNE Data - Residential'!W95</f>
        <v>2036</v>
      </c>
      <c r="X33" s="94">
        <f>'PNE Data - Residential'!X95</f>
        <v>2037</v>
      </c>
      <c r="Y33" s="94">
        <f>'PNE Data - Residential'!Y95</f>
        <v>2038</v>
      </c>
      <c r="Z33" s="94">
        <f>'PNE Data - Residential'!Z95</f>
        <v>2039</v>
      </c>
      <c r="AA33" s="94">
        <f>'PNE Data - Residential'!AA95</f>
        <v>2040</v>
      </c>
      <c r="AB33" s="94">
        <f>'PNE Data - Residential'!AB95</f>
        <v>2041</v>
      </c>
      <c r="AC33" s="94">
        <f>'PNE Data - Residential'!AC95</f>
        <v>2042</v>
      </c>
      <c r="AD33" s="94">
        <f>'PNE Data - Residential'!AD95</f>
        <v>2043</v>
      </c>
      <c r="AE33" s="94">
        <f>'PNE Data - Residential'!AE95</f>
        <v>2044</v>
      </c>
      <c r="AF33" s="94">
        <f>'PNE Data - Residential'!AF95</f>
        <v>2045</v>
      </c>
      <c r="AG33" s="94">
        <f>'PNE Data - Residential'!AG95</f>
        <v>2046</v>
      </c>
      <c r="AH33" s="94">
        <f>'PNE Data - Residential'!AH95</f>
        <v>2047</v>
      </c>
      <c r="AI33" s="94">
        <f>'PNE Data - Residential'!AI95</f>
        <v>2048</v>
      </c>
      <c r="AJ33" s="94">
        <f>'PNE Data - Residential'!AJ95</f>
        <v>2049</v>
      </c>
      <c r="AK33" s="94">
        <f>'PNE Data - Residential'!AK95</f>
        <v>2050</v>
      </c>
    </row>
    <row r="34" spans="1:37" x14ac:dyDescent="0.25">
      <c r="A34" s="93" t="str">
        <f>'PNE Data - Residential'!A96</f>
        <v>Electricity</v>
      </c>
      <c r="B34" s="136">
        <f>'PNE Data - Residential'!B96</f>
        <v>436700000000000</v>
      </c>
      <c r="C34" s="136">
        <f>'PNE Data - Residential'!C96</f>
        <v>455226666666666.69</v>
      </c>
      <c r="D34" s="136">
        <f>'PNE Data - Residential'!D96</f>
        <v>473753333333333.31</v>
      </c>
      <c r="E34" s="136">
        <f>'PNE Data - Residential'!E96</f>
        <v>492280000000000</v>
      </c>
      <c r="F34" s="136">
        <f>'PNE Data - Residential'!F96</f>
        <v>510806666666666.69</v>
      </c>
      <c r="G34" s="136">
        <f>'PNE Data - Residential'!G96</f>
        <v>529333333333333.37</v>
      </c>
      <c r="H34" s="136">
        <f>'PNE Data - Residential'!H96</f>
        <v>547860000000000</v>
      </c>
      <c r="I34" s="136">
        <f>'PNE Data - Residential'!I96</f>
        <v>566386666666666.62</v>
      </c>
      <c r="J34" s="136">
        <f>'PNE Data - Residential'!J96</f>
        <v>584913333333333.37</v>
      </c>
      <c r="K34" s="136">
        <f>'PNE Data - Residential'!K96</f>
        <v>603440000000000</v>
      </c>
      <c r="L34" s="136">
        <f>'PNE Data - Residential'!L96</f>
        <v>621966666666666.75</v>
      </c>
      <c r="M34" s="136">
        <f>'PNE Data - Residential'!M96</f>
        <v>640493333333333.37</v>
      </c>
      <c r="N34" s="136">
        <f>'PNE Data - Residential'!N96</f>
        <v>659020000000000</v>
      </c>
      <c r="O34" s="136">
        <f>'PNE Data - Residential'!O96</f>
        <v>677546666666666.75</v>
      </c>
      <c r="P34" s="136">
        <f>'PNE Data - Residential'!P96</f>
        <v>696073333333333.37</v>
      </c>
      <c r="Q34" s="136">
        <f>'PNE Data - Residential'!Q96</f>
        <v>714600000000000</v>
      </c>
      <c r="R34" s="136">
        <f>'PNE Data - Residential'!R96</f>
        <v>736435000000000</v>
      </c>
      <c r="S34" s="136">
        <f>'PNE Data - Residential'!S96</f>
        <v>758270000000000</v>
      </c>
      <c r="T34" s="136">
        <f>'PNE Data - Residential'!T96</f>
        <v>780105000000000</v>
      </c>
      <c r="U34" s="136">
        <f>'PNE Data - Residential'!U96</f>
        <v>801940000000000</v>
      </c>
      <c r="V34" s="136">
        <f>'PNE Data - Residential'!V96</f>
        <v>823775000000000</v>
      </c>
      <c r="W34" s="136">
        <f>'PNE Data - Residential'!W96</f>
        <v>845610000000000</v>
      </c>
      <c r="X34" s="136">
        <f>'PNE Data - Residential'!X96</f>
        <v>867445000000000</v>
      </c>
      <c r="Y34" s="136">
        <f>'PNE Data - Residential'!Y96</f>
        <v>889280000000000</v>
      </c>
      <c r="Z34" s="136">
        <f>'PNE Data - Residential'!Z96</f>
        <v>911115000000000</v>
      </c>
      <c r="AA34" s="136">
        <f>'PNE Data - Residential'!AA96</f>
        <v>932950000000000</v>
      </c>
      <c r="AB34" s="136">
        <f>'PNE Data - Residential'!AB96</f>
        <v>948830000000000</v>
      </c>
      <c r="AC34" s="136">
        <f>'PNE Data - Residential'!AC96</f>
        <v>964710000000000</v>
      </c>
      <c r="AD34" s="136">
        <f>'PNE Data - Residential'!AD96</f>
        <v>980590000000000</v>
      </c>
      <c r="AE34" s="136">
        <f>'PNE Data - Residential'!AE96</f>
        <v>996470000000000</v>
      </c>
      <c r="AF34" s="136">
        <f>'PNE Data - Residential'!AF96</f>
        <v>1012350000000000</v>
      </c>
      <c r="AG34" s="136">
        <f>'PNE Data - Residential'!AG96</f>
        <v>1028230000000000</v>
      </c>
      <c r="AH34" s="136">
        <f>'PNE Data - Residential'!AH96</f>
        <v>1044110000000000</v>
      </c>
      <c r="AI34" s="136">
        <f>'PNE Data - Residential'!AI96</f>
        <v>1059990000000000</v>
      </c>
      <c r="AJ34" s="136">
        <f>'PNE Data - Residential'!AJ96</f>
        <v>1075870000000000</v>
      </c>
      <c r="AK34" s="136">
        <f>'PNE Data - Residential'!AK96</f>
        <v>1091750000000000</v>
      </c>
    </row>
    <row r="35" spans="1:37" x14ac:dyDescent="0.25">
      <c r="A35" s="93" t="str">
        <f>'PNE Data - Residential'!A97</f>
        <v>LPG propane or butane</v>
      </c>
      <c r="B35" s="136">
        <f>'PNE Data - Residential'!B97</f>
        <v>277900000000000</v>
      </c>
      <c r="C35" s="136">
        <f>'PNE Data - Residential'!C97</f>
        <v>280546666666666.66</v>
      </c>
      <c r="D35" s="136">
        <f>'PNE Data - Residential'!D97</f>
        <v>283193333333333.31</v>
      </c>
      <c r="E35" s="136">
        <f>'PNE Data - Residential'!E97</f>
        <v>285840000000000</v>
      </c>
      <c r="F35" s="136">
        <f>'PNE Data - Residential'!F97</f>
        <v>288486666666666.69</v>
      </c>
      <c r="G35" s="136">
        <f>'PNE Data - Residential'!G97</f>
        <v>291133333333333.31</v>
      </c>
      <c r="H35" s="136">
        <f>'PNE Data - Residential'!H97</f>
        <v>293780000000000</v>
      </c>
      <c r="I35" s="136">
        <f>'PNE Data - Residential'!I97</f>
        <v>296426666666666.69</v>
      </c>
      <c r="J35" s="136">
        <f>'PNE Data - Residential'!J97</f>
        <v>299073333333333.31</v>
      </c>
      <c r="K35" s="136">
        <f>'PNE Data - Residential'!K97</f>
        <v>301720000000000</v>
      </c>
      <c r="L35" s="136">
        <f>'PNE Data - Residential'!L97</f>
        <v>304366666666666.69</v>
      </c>
      <c r="M35" s="136">
        <f>'PNE Data - Residential'!M97</f>
        <v>307013333333333.31</v>
      </c>
      <c r="N35" s="136">
        <f>'PNE Data - Residential'!N97</f>
        <v>309660000000000</v>
      </c>
      <c r="O35" s="136">
        <f>'PNE Data - Residential'!O97</f>
        <v>312306666666666.69</v>
      </c>
      <c r="P35" s="136">
        <f>'PNE Data - Residential'!P97</f>
        <v>314953333333333.31</v>
      </c>
      <c r="Q35" s="136">
        <f>'PNE Data - Residential'!Q97</f>
        <v>317600000000000</v>
      </c>
      <c r="R35" s="136">
        <f>'PNE Data - Residential'!R97</f>
        <v>319585000000000</v>
      </c>
      <c r="S35" s="136">
        <f>'PNE Data - Residential'!S97</f>
        <v>321570000000000</v>
      </c>
      <c r="T35" s="136">
        <f>'PNE Data - Residential'!T97</f>
        <v>323555000000000</v>
      </c>
      <c r="U35" s="136">
        <f>'PNE Data - Residential'!U97</f>
        <v>325540000000000</v>
      </c>
      <c r="V35" s="136">
        <f>'PNE Data - Residential'!V97</f>
        <v>327525000000000</v>
      </c>
      <c r="W35" s="136">
        <f>'PNE Data - Residential'!W97</f>
        <v>329510000000000</v>
      </c>
      <c r="X35" s="136">
        <f>'PNE Data - Residential'!X97</f>
        <v>331495000000000</v>
      </c>
      <c r="Y35" s="136">
        <f>'PNE Data - Residential'!Y97</f>
        <v>333480000000000</v>
      </c>
      <c r="Z35" s="136">
        <f>'PNE Data - Residential'!Z97</f>
        <v>335465000000000</v>
      </c>
      <c r="AA35" s="136">
        <f>'PNE Data - Residential'!AA97</f>
        <v>337450000000000</v>
      </c>
      <c r="AB35" s="136">
        <f>'PNE Data - Residential'!AB97</f>
        <v>337450000000000</v>
      </c>
      <c r="AC35" s="136">
        <f>'PNE Data - Residential'!AC97</f>
        <v>337450000000000</v>
      </c>
      <c r="AD35" s="136">
        <f>'PNE Data - Residential'!AD97</f>
        <v>337450000000000</v>
      </c>
      <c r="AE35" s="136">
        <f>'PNE Data - Residential'!AE97</f>
        <v>337450000000000</v>
      </c>
      <c r="AF35" s="136">
        <f>'PNE Data - Residential'!AF97</f>
        <v>337450000000000</v>
      </c>
      <c r="AG35" s="136">
        <f>'PNE Data - Residential'!AG97</f>
        <v>337450000000000</v>
      </c>
      <c r="AH35" s="136">
        <f>'PNE Data - Residential'!AH97</f>
        <v>337450000000000</v>
      </c>
      <c r="AI35" s="136">
        <f>'PNE Data - Residential'!AI97</f>
        <v>337450000000000</v>
      </c>
      <c r="AJ35" s="136">
        <f>'PNE Data - Residential'!AJ97</f>
        <v>337450000000000</v>
      </c>
      <c r="AK35" s="136">
        <f>'PNE Data - Residential'!AK97</f>
        <v>337450000000000</v>
      </c>
    </row>
    <row r="36" spans="1:37" x14ac:dyDescent="0.25">
      <c r="A36" s="93" t="str">
        <f>'PNE Data - Residential'!A98</f>
        <v>Biomass</v>
      </c>
      <c r="B36" s="136">
        <f>'PNE Data - Residential'!B98</f>
        <v>238200000000000</v>
      </c>
      <c r="C36" s="136">
        <f>'PNE Data - Residential'!C98</f>
        <v>234230000000000</v>
      </c>
      <c r="D36" s="136">
        <f>'PNE Data - Residential'!D98</f>
        <v>230260000000000</v>
      </c>
      <c r="E36" s="136">
        <f>'PNE Data - Residential'!E98</f>
        <v>226290000000000</v>
      </c>
      <c r="F36" s="136">
        <f>'PNE Data - Residential'!F98</f>
        <v>222320000000000</v>
      </c>
      <c r="G36" s="136">
        <f>'PNE Data - Residential'!G98</f>
        <v>218350000000000</v>
      </c>
      <c r="H36" s="136">
        <f>'PNE Data - Residential'!H98</f>
        <v>214380000000000</v>
      </c>
      <c r="I36" s="136">
        <f>'PNE Data - Residential'!I98</f>
        <v>210410000000000</v>
      </c>
      <c r="J36" s="136">
        <f>'PNE Data - Residential'!J98</f>
        <v>206440000000000</v>
      </c>
      <c r="K36" s="136">
        <f>'PNE Data - Residential'!K98</f>
        <v>202470000000000</v>
      </c>
      <c r="L36" s="136">
        <f>'PNE Data - Residential'!L98</f>
        <v>198500000000000</v>
      </c>
      <c r="M36" s="136">
        <f>'PNE Data - Residential'!M98</f>
        <v>194530000000000</v>
      </c>
      <c r="N36" s="136">
        <f>'PNE Data - Residential'!N98</f>
        <v>190560000000000</v>
      </c>
      <c r="O36" s="136">
        <f>'PNE Data - Residential'!O98</f>
        <v>186590000000000</v>
      </c>
      <c r="P36" s="136">
        <f>'PNE Data - Residential'!P98</f>
        <v>182620000000000</v>
      </c>
      <c r="Q36" s="136">
        <f>'PNE Data - Residential'!Q98</f>
        <v>178650000000000</v>
      </c>
      <c r="R36" s="136">
        <f>'PNE Data - Residential'!R98</f>
        <v>176665000000000</v>
      </c>
      <c r="S36" s="136">
        <f>'PNE Data - Residential'!S98</f>
        <v>174680000000000</v>
      </c>
      <c r="T36" s="136">
        <f>'PNE Data - Residential'!T98</f>
        <v>172695000000000</v>
      </c>
      <c r="U36" s="136">
        <f>'PNE Data - Residential'!U98</f>
        <v>170710000000000</v>
      </c>
      <c r="V36" s="136">
        <f>'PNE Data - Residential'!V98</f>
        <v>168725000000000</v>
      </c>
      <c r="W36" s="136">
        <f>'PNE Data - Residential'!W98</f>
        <v>166740000000000</v>
      </c>
      <c r="X36" s="136">
        <f>'PNE Data - Residential'!X98</f>
        <v>164755000000000</v>
      </c>
      <c r="Y36" s="136">
        <f>'PNE Data - Residential'!Y98</f>
        <v>162770000000000</v>
      </c>
      <c r="Z36" s="136">
        <f>'PNE Data - Residential'!Z98</f>
        <v>160785000000000</v>
      </c>
      <c r="AA36" s="136">
        <f>'PNE Data - Residential'!AA98</f>
        <v>158800000000000</v>
      </c>
      <c r="AB36" s="136">
        <f>'PNE Data - Residential'!AB98</f>
        <v>156815000000000</v>
      </c>
      <c r="AC36" s="136">
        <f>'PNE Data - Residential'!AC98</f>
        <v>154830000000000</v>
      </c>
      <c r="AD36" s="136">
        <f>'PNE Data - Residential'!AD98</f>
        <v>152845000000000</v>
      </c>
      <c r="AE36" s="136">
        <f>'PNE Data - Residential'!AE98</f>
        <v>150860000000000</v>
      </c>
      <c r="AF36" s="136">
        <f>'PNE Data - Residential'!AF98</f>
        <v>148875000000000</v>
      </c>
      <c r="AG36" s="136">
        <f>'PNE Data - Residential'!AG98</f>
        <v>146890000000000</v>
      </c>
      <c r="AH36" s="136">
        <f>'PNE Data - Residential'!AH98</f>
        <v>144905000000000</v>
      </c>
      <c r="AI36" s="136">
        <f>'PNE Data - Residential'!AI98</f>
        <v>142920000000000</v>
      </c>
      <c r="AJ36" s="136">
        <f>'PNE Data - Residential'!AJ98</f>
        <v>140935000000000</v>
      </c>
      <c r="AK36" s="136">
        <f>'PNE Data - Residential'!AK98</f>
        <v>138950000000000</v>
      </c>
    </row>
    <row r="37" spans="1:37" x14ac:dyDescent="0.25">
      <c r="A37" s="93" t="str">
        <f>'PNE Data - Residential'!A99</f>
        <v>Natural gas</v>
      </c>
      <c r="B37" s="136">
        <f>'PNE Data - Residential'!B99</f>
        <v>39700000000000</v>
      </c>
      <c r="C37" s="136">
        <f>'PNE Data - Residential'!C99</f>
        <v>41023333333333.336</v>
      </c>
      <c r="D37" s="136">
        <f>'PNE Data - Residential'!D99</f>
        <v>42346666666666.664</v>
      </c>
      <c r="E37" s="136">
        <f>'PNE Data - Residential'!E99</f>
        <v>43670000000000</v>
      </c>
      <c r="F37" s="136">
        <f>'PNE Data - Residential'!F99</f>
        <v>44993333333333.336</v>
      </c>
      <c r="G37" s="136">
        <f>'PNE Data - Residential'!G99</f>
        <v>46316666666666.664</v>
      </c>
      <c r="H37" s="136">
        <f>'PNE Data - Residential'!H99</f>
        <v>47640000000000</v>
      </c>
      <c r="I37" s="136">
        <f>'PNE Data - Residential'!I99</f>
        <v>48963333333333.328</v>
      </c>
      <c r="J37" s="136">
        <f>'PNE Data - Residential'!J99</f>
        <v>50286666666666.664</v>
      </c>
      <c r="K37" s="136">
        <f>'PNE Data - Residential'!K99</f>
        <v>51610000000000</v>
      </c>
      <c r="L37" s="136">
        <f>'PNE Data - Residential'!L99</f>
        <v>52933333333333.328</v>
      </c>
      <c r="M37" s="136">
        <f>'PNE Data - Residential'!M99</f>
        <v>54256666666666.664</v>
      </c>
      <c r="N37" s="136">
        <f>'PNE Data - Residential'!N99</f>
        <v>55580000000000</v>
      </c>
      <c r="O37" s="136">
        <f>'PNE Data - Residential'!O99</f>
        <v>56903333333333.328</v>
      </c>
      <c r="P37" s="136">
        <f>'PNE Data - Residential'!P99</f>
        <v>58226666666666.664</v>
      </c>
      <c r="Q37" s="136">
        <f>'PNE Data - Residential'!Q99</f>
        <v>59550000000000</v>
      </c>
      <c r="R37" s="136">
        <f>'PNE Data - Residential'!R99</f>
        <v>59550000000000</v>
      </c>
      <c r="S37" s="136">
        <f>'PNE Data - Residential'!S99</f>
        <v>59550000000000</v>
      </c>
      <c r="T37" s="136">
        <f>'PNE Data - Residential'!T99</f>
        <v>59550000000000</v>
      </c>
      <c r="U37" s="136">
        <f>'PNE Data - Residential'!U99</f>
        <v>59550000000000</v>
      </c>
      <c r="V37" s="136">
        <f>'PNE Data - Residential'!V99</f>
        <v>59550000000000</v>
      </c>
      <c r="W37" s="136">
        <f>'PNE Data - Residential'!W99</f>
        <v>59550000000000</v>
      </c>
      <c r="X37" s="136">
        <f>'PNE Data - Residential'!X99</f>
        <v>59550000000000</v>
      </c>
      <c r="Y37" s="136">
        <f>'PNE Data - Residential'!Y99</f>
        <v>59550000000000</v>
      </c>
      <c r="Z37" s="136">
        <f>'PNE Data - Residential'!Z99</f>
        <v>59550000000000</v>
      </c>
      <c r="AA37" s="136">
        <f>'PNE Data - Residential'!AA99</f>
        <v>59550000000000</v>
      </c>
      <c r="AB37" s="136">
        <f>'PNE Data - Residential'!AB99</f>
        <v>61535000000000</v>
      </c>
      <c r="AC37" s="136">
        <f>'PNE Data - Residential'!AC99</f>
        <v>63520000000000</v>
      </c>
      <c r="AD37" s="136">
        <f>'PNE Data - Residential'!AD99</f>
        <v>65505000000000</v>
      </c>
      <c r="AE37" s="136">
        <f>'PNE Data - Residential'!AE99</f>
        <v>67490000000000</v>
      </c>
      <c r="AF37" s="136">
        <f>'PNE Data - Residential'!AF99</f>
        <v>69475000000000</v>
      </c>
      <c r="AG37" s="136">
        <f>'PNE Data - Residential'!AG99</f>
        <v>71460000000000</v>
      </c>
      <c r="AH37" s="136">
        <f>'PNE Data - Residential'!AH99</f>
        <v>73445000000000</v>
      </c>
      <c r="AI37" s="136">
        <f>'PNE Data - Residential'!AI99</f>
        <v>75430000000000</v>
      </c>
      <c r="AJ37" s="136">
        <f>'PNE Data - Residential'!AJ99</f>
        <v>77415000000000</v>
      </c>
      <c r="AK37" s="136">
        <f>'PNE Data - Residential'!AK99</f>
        <v>79400000000000</v>
      </c>
    </row>
    <row r="38" spans="1:37" x14ac:dyDescent="0.25">
      <c r="A38" s="93" t="s">
        <v>160</v>
      </c>
      <c r="B38" s="136">
        <f>SUM(B34:B37)</f>
        <v>992500000000000</v>
      </c>
      <c r="C38" s="136">
        <f t="shared" ref="C38:AK38" si="6">SUM(C34:C37)</f>
        <v>1011026666666666.7</v>
      </c>
      <c r="D38" s="136">
        <f t="shared" si="6"/>
        <v>1029553333333333.2</v>
      </c>
      <c r="E38" s="136">
        <f t="shared" si="6"/>
        <v>1048080000000000</v>
      </c>
      <c r="F38" s="136">
        <f t="shared" si="6"/>
        <v>1066606666666666.7</v>
      </c>
      <c r="G38" s="136">
        <f t="shared" si="6"/>
        <v>1085133333333333.4</v>
      </c>
      <c r="H38" s="136">
        <f t="shared" si="6"/>
        <v>1103660000000000</v>
      </c>
      <c r="I38" s="136">
        <f t="shared" si="6"/>
        <v>1122186666666666.6</v>
      </c>
      <c r="J38" s="136">
        <f t="shared" si="6"/>
        <v>1140713333333333.5</v>
      </c>
      <c r="K38" s="136">
        <f t="shared" si="6"/>
        <v>1159240000000000</v>
      </c>
      <c r="L38" s="136">
        <f t="shared" si="6"/>
        <v>1177766666666666.7</v>
      </c>
      <c r="M38" s="136">
        <f t="shared" si="6"/>
        <v>1196293333333333.5</v>
      </c>
      <c r="N38" s="136">
        <f t="shared" si="6"/>
        <v>1214820000000000</v>
      </c>
      <c r="O38" s="136">
        <f t="shared" si="6"/>
        <v>1233346666666666.7</v>
      </c>
      <c r="P38" s="136">
        <f t="shared" si="6"/>
        <v>1251873333333333.5</v>
      </c>
      <c r="Q38" s="136">
        <f t="shared" si="6"/>
        <v>1270400000000000</v>
      </c>
      <c r="R38" s="136">
        <f t="shared" si="6"/>
        <v>1292235000000000</v>
      </c>
      <c r="S38" s="136">
        <f t="shared" si="6"/>
        <v>1314070000000000</v>
      </c>
      <c r="T38" s="136">
        <f t="shared" si="6"/>
        <v>1335905000000000</v>
      </c>
      <c r="U38" s="136">
        <f t="shared" si="6"/>
        <v>1357740000000000</v>
      </c>
      <c r="V38" s="136">
        <f t="shared" si="6"/>
        <v>1379575000000000</v>
      </c>
      <c r="W38" s="136">
        <f t="shared" si="6"/>
        <v>1401410000000000</v>
      </c>
      <c r="X38" s="136">
        <f t="shared" si="6"/>
        <v>1423245000000000</v>
      </c>
      <c r="Y38" s="136">
        <f t="shared" si="6"/>
        <v>1445080000000000</v>
      </c>
      <c r="Z38" s="136">
        <f t="shared" si="6"/>
        <v>1466915000000000</v>
      </c>
      <c r="AA38" s="136">
        <f t="shared" si="6"/>
        <v>1488750000000000</v>
      </c>
      <c r="AB38" s="136">
        <f t="shared" si="6"/>
        <v>1504630000000000</v>
      </c>
      <c r="AC38" s="136">
        <f t="shared" si="6"/>
        <v>1520510000000000</v>
      </c>
      <c r="AD38" s="136">
        <f t="shared" si="6"/>
        <v>1536390000000000</v>
      </c>
      <c r="AE38" s="136">
        <f t="shared" si="6"/>
        <v>1552270000000000</v>
      </c>
      <c r="AF38" s="136">
        <f t="shared" si="6"/>
        <v>1568150000000000</v>
      </c>
      <c r="AG38" s="136">
        <f t="shared" si="6"/>
        <v>1584030000000000</v>
      </c>
      <c r="AH38" s="136">
        <f t="shared" si="6"/>
        <v>1599910000000000</v>
      </c>
      <c r="AI38" s="136">
        <f t="shared" si="6"/>
        <v>1615790000000000</v>
      </c>
      <c r="AJ38" s="136">
        <f t="shared" si="6"/>
        <v>1631670000000000</v>
      </c>
      <c r="AK38" s="136">
        <f t="shared" si="6"/>
        <v>1647550000000000</v>
      </c>
    </row>
    <row r="39" spans="1:37" x14ac:dyDescent="0.25">
      <c r="A39" s="97"/>
      <c r="B39" s="97"/>
      <c r="C39" s="97"/>
      <c r="D39" s="97"/>
      <c r="E39" s="97"/>
      <c r="F39" s="97"/>
      <c r="G39" s="97"/>
      <c r="H39" s="97"/>
      <c r="I39" s="97"/>
    </row>
    <row r="40" spans="1:37" ht="21" x14ac:dyDescent="0.35">
      <c r="A40" s="139" t="s">
        <v>259</v>
      </c>
      <c r="B40" s="97"/>
      <c r="C40" s="97"/>
      <c r="D40" s="97"/>
      <c r="E40" s="97"/>
      <c r="F40" s="97"/>
      <c r="G40" s="97"/>
      <c r="H40" s="97"/>
      <c r="I40" s="97"/>
    </row>
    <row r="41" spans="1:37" x14ac:dyDescent="0.25">
      <c r="A41" s="94" t="s">
        <v>0</v>
      </c>
      <c r="B41" s="94">
        <v>2025</v>
      </c>
      <c r="C41" s="94">
        <v>2026</v>
      </c>
      <c r="D41" s="94">
        <v>2027</v>
      </c>
      <c r="E41" s="94">
        <v>2028</v>
      </c>
      <c r="F41" s="94">
        <v>2029</v>
      </c>
      <c r="G41" s="94">
        <v>2030</v>
      </c>
      <c r="H41" s="94">
        <v>2031</v>
      </c>
      <c r="I41" s="94">
        <v>2032</v>
      </c>
      <c r="J41" s="94">
        <v>2033</v>
      </c>
      <c r="K41" s="94">
        <v>2034</v>
      </c>
      <c r="L41" s="94">
        <v>2035</v>
      </c>
      <c r="M41" s="94">
        <v>2036</v>
      </c>
      <c r="N41" s="94">
        <v>2037</v>
      </c>
      <c r="O41" s="94">
        <v>2038</v>
      </c>
      <c r="P41" s="94">
        <v>2039</v>
      </c>
      <c r="Q41" s="94">
        <v>2040</v>
      </c>
      <c r="R41" s="94">
        <v>2041</v>
      </c>
      <c r="S41" s="94">
        <v>2042</v>
      </c>
      <c r="T41" s="94">
        <v>2043</v>
      </c>
      <c r="U41" s="94">
        <v>2044</v>
      </c>
      <c r="V41" s="94">
        <v>2045</v>
      </c>
      <c r="W41" s="94">
        <v>2046</v>
      </c>
      <c r="X41" s="94">
        <v>2047</v>
      </c>
      <c r="Y41" s="94">
        <v>2048</v>
      </c>
      <c r="Z41" s="94">
        <v>2049</v>
      </c>
      <c r="AA41" s="94">
        <v>2050</v>
      </c>
    </row>
    <row r="42" spans="1:37" x14ac:dyDescent="0.25">
      <c r="A42" s="93" t="s">
        <v>13</v>
      </c>
      <c r="B42" s="100">
        <f>(L34-K34)/K34</f>
        <v>3.0701754385965049E-2</v>
      </c>
      <c r="C42" s="100">
        <f t="shared" ref="C42:AA45" si="7">(M34-L34)/L34</f>
        <v>2.978723404255312E-2</v>
      </c>
      <c r="D42" s="100">
        <f t="shared" si="7"/>
        <v>2.8925619834710675E-2</v>
      </c>
      <c r="E42" s="100">
        <f t="shared" si="7"/>
        <v>2.8112449799196915E-2</v>
      </c>
      <c r="F42" s="100">
        <f t="shared" si="7"/>
        <v>2.7343749999999934E-2</v>
      </c>
      <c r="G42" s="100">
        <f t="shared" si="7"/>
        <v>2.6615969581748989E-2</v>
      </c>
      <c r="H42" s="100">
        <f t="shared" si="7"/>
        <v>3.0555555555555555E-2</v>
      </c>
      <c r="I42" s="100">
        <f t="shared" si="7"/>
        <v>2.9649595687331536E-2</v>
      </c>
      <c r="J42" s="100">
        <f t="shared" si="7"/>
        <v>2.8795811518324606E-2</v>
      </c>
      <c r="K42" s="100">
        <f t="shared" si="7"/>
        <v>2.7989821882951654E-2</v>
      </c>
      <c r="L42" s="100">
        <f t="shared" si="7"/>
        <v>2.7227722772277228E-2</v>
      </c>
      <c r="M42" s="100">
        <f t="shared" si="7"/>
        <v>2.6506024096385541E-2</v>
      </c>
      <c r="N42" s="100">
        <f t="shared" si="7"/>
        <v>2.5821596244131457E-2</v>
      </c>
      <c r="O42" s="100">
        <f t="shared" si="7"/>
        <v>2.5171624713958809E-2</v>
      </c>
      <c r="P42" s="100">
        <f t="shared" si="7"/>
        <v>2.4553571428571428E-2</v>
      </c>
      <c r="Q42" s="100">
        <f t="shared" si="7"/>
        <v>2.3965141612200435E-2</v>
      </c>
      <c r="R42" s="100">
        <f t="shared" si="7"/>
        <v>1.7021276595744681E-2</v>
      </c>
      <c r="S42" s="100">
        <f t="shared" si="7"/>
        <v>1.6736401673640166E-2</v>
      </c>
      <c r="T42" s="100">
        <f t="shared" si="7"/>
        <v>1.646090534979424E-2</v>
      </c>
      <c r="U42" s="100">
        <f t="shared" si="7"/>
        <v>1.6194331983805668E-2</v>
      </c>
      <c r="V42" s="100">
        <f t="shared" si="7"/>
        <v>1.5936254980079681E-2</v>
      </c>
      <c r="W42" s="100">
        <f t="shared" si="7"/>
        <v>1.5686274509803921E-2</v>
      </c>
      <c r="X42" s="100">
        <f t="shared" si="7"/>
        <v>1.5444015444015444E-2</v>
      </c>
      <c r="Y42" s="100">
        <f t="shared" si="7"/>
        <v>1.5209125475285171E-2</v>
      </c>
      <c r="Z42" s="100">
        <f t="shared" si="7"/>
        <v>1.4981273408239701E-2</v>
      </c>
      <c r="AA42" s="100">
        <f t="shared" si="7"/>
        <v>1.4760147601476014E-2</v>
      </c>
    </row>
    <row r="43" spans="1:37" x14ac:dyDescent="0.25">
      <c r="A43" s="93" t="s">
        <v>244</v>
      </c>
      <c r="B43" s="100">
        <f t="shared" ref="B43:B45" si="8">(L35-K35)/K35</f>
        <v>8.7719298245614724E-3</v>
      </c>
      <c r="C43" s="100">
        <f t="shared" si="7"/>
        <v>8.6956521739129065E-3</v>
      </c>
      <c r="D43" s="100">
        <f t="shared" si="7"/>
        <v>8.6206896551724831E-3</v>
      </c>
      <c r="E43" s="100">
        <f t="shared" si="7"/>
        <v>8.5470085470086138E-3</v>
      </c>
      <c r="F43" s="100">
        <f t="shared" si="7"/>
        <v>8.4745762711863071E-3</v>
      </c>
      <c r="G43" s="100">
        <f t="shared" si="7"/>
        <v>8.4033613445378824E-3</v>
      </c>
      <c r="H43" s="100">
        <f t="shared" si="7"/>
        <v>6.2500000000000003E-3</v>
      </c>
      <c r="I43" s="100">
        <f t="shared" si="7"/>
        <v>6.2111801242236021E-3</v>
      </c>
      <c r="J43" s="100">
        <f t="shared" si="7"/>
        <v>6.1728395061728392E-3</v>
      </c>
      <c r="K43" s="100">
        <f t="shared" si="7"/>
        <v>6.1349693251533744E-3</v>
      </c>
      <c r="L43" s="100">
        <f t="shared" si="7"/>
        <v>6.0975609756097563E-3</v>
      </c>
      <c r="M43" s="100">
        <f t="shared" si="7"/>
        <v>6.0606060606060606E-3</v>
      </c>
      <c r="N43" s="100">
        <f t="shared" si="7"/>
        <v>6.024096385542169E-3</v>
      </c>
      <c r="O43" s="100">
        <f t="shared" si="7"/>
        <v>5.9880239520958087E-3</v>
      </c>
      <c r="P43" s="100">
        <f t="shared" si="7"/>
        <v>5.9523809523809521E-3</v>
      </c>
      <c r="Q43" s="100">
        <f t="shared" si="7"/>
        <v>5.9171597633136093E-3</v>
      </c>
      <c r="R43" s="100">
        <f t="shared" si="7"/>
        <v>0</v>
      </c>
      <c r="S43" s="100">
        <f t="shared" si="7"/>
        <v>0</v>
      </c>
      <c r="T43" s="100">
        <f t="shared" si="7"/>
        <v>0</v>
      </c>
      <c r="U43" s="100">
        <f t="shared" si="7"/>
        <v>0</v>
      </c>
      <c r="V43" s="100">
        <f t="shared" si="7"/>
        <v>0</v>
      </c>
      <c r="W43" s="100">
        <f t="shared" si="7"/>
        <v>0</v>
      </c>
      <c r="X43" s="100">
        <f t="shared" si="7"/>
        <v>0</v>
      </c>
      <c r="Y43" s="100">
        <f t="shared" si="7"/>
        <v>0</v>
      </c>
      <c r="Z43" s="100">
        <f t="shared" si="7"/>
        <v>0</v>
      </c>
      <c r="AA43" s="100">
        <f t="shared" si="7"/>
        <v>0</v>
      </c>
    </row>
    <row r="44" spans="1:37" x14ac:dyDescent="0.25">
      <c r="A44" s="93" t="s">
        <v>165</v>
      </c>
      <c r="B44" s="100">
        <f t="shared" si="8"/>
        <v>-1.9607843137254902E-2</v>
      </c>
      <c r="C44" s="100">
        <f t="shared" si="7"/>
        <v>-0.02</v>
      </c>
      <c r="D44" s="100">
        <f t="shared" si="7"/>
        <v>-2.0408163265306121E-2</v>
      </c>
      <c r="E44" s="100">
        <f t="shared" si="7"/>
        <v>-2.0833333333333332E-2</v>
      </c>
      <c r="F44" s="100">
        <f t="shared" si="7"/>
        <v>-2.1276595744680851E-2</v>
      </c>
      <c r="G44" s="100">
        <f t="shared" si="7"/>
        <v>-2.1739130434782608E-2</v>
      </c>
      <c r="H44" s="100">
        <f t="shared" si="7"/>
        <v>-1.1111111111111112E-2</v>
      </c>
      <c r="I44" s="100">
        <f t="shared" si="7"/>
        <v>-1.1235955056179775E-2</v>
      </c>
      <c r="J44" s="100">
        <f t="shared" si="7"/>
        <v>-1.1363636363636364E-2</v>
      </c>
      <c r="K44" s="100">
        <f t="shared" si="7"/>
        <v>-1.1494252873563218E-2</v>
      </c>
      <c r="L44" s="100">
        <f t="shared" si="7"/>
        <v>-1.1627906976744186E-2</v>
      </c>
      <c r="M44" s="100">
        <f t="shared" si="7"/>
        <v>-1.1764705882352941E-2</v>
      </c>
      <c r="N44" s="100">
        <f t="shared" si="7"/>
        <v>-1.1904761904761904E-2</v>
      </c>
      <c r="O44" s="100">
        <f t="shared" si="7"/>
        <v>-1.2048192771084338E-2</v>
      </c>
      <c r="P44" s="100">
        <f t="shared" si="7"/>
        <v>-1.2195121951219513E-2</v>
      </c>
      <c r="Q44" s="100">
        <f t="shared" si="7"/>
        <v>-1.2345679012345678E-2</v>
      </c>
      <c r="R44" s="100">
        <f t="shared" si="7"/>
        <v>-1.2500000000000001E-2</v>
      </c>
      <c r="S44" s="100">
        <f t="shared" si="7"/>
        <v>-1.2658227848101266E-2</v>
      </c>
      <c r="T44" s="100">
        <f t="shared" si="7"/>
        <v>-1.282051282051282E-2</v>
      </c>
      <c r="U44" s="100">
        <f t="shared" si="7"/>
        <v>-1.2987012987012988E-2</v>
      </c>
      <c r="V44" s="100">
        <f t="shared" si="7"/>
        <v>-1.3157894736842105E-2</v>
      </c>
      <c r="W44" s="100">
        <f t="shared" si="7"/>
        <v>-1.3333333333333334E-2</v>
      </c>
      <c r="X44" s="100">
        <f t="shared" si="7"/>
        <v>-1.3513513513513514E-2</v>
      </c>
      <c r="Y44" s="100">
        <f t="shared" si="7"/>
        <v>-1.3698630136986301E-2</v>
      </c>
      <c r="Z44" s="100">
        <f t="shared" si="7"/>
        <v>-1.3888888888888888E-2</v>
      </c>
      <c r="AA44" s="100">
        <f t="shared" si="7"/>
        <v>-1.4084507042253521E-2</v>
      </c>
    </row>
    <row r="45" spans="1:37" x14ac:dyDescent="0.25">
      <c r="A45" s="93" t="s">
        <v>14</v>
      </c>
      <c r="B45" s="100">
        <f t="shared" si="8"/>
        <v>2.564102564102554E-2</v>
      </c>
      <c r="C45" s="100">
        <f t="shared" si="7"/>
        <v>2.500000000000005E-2</v>
      </c>
      <c r="D45" s="100">
        <f t="shared" si="7"/>
        <v>2.4390243902439074E-2</v>
      </c>
      <c r="E45" s="100">
        <f t="shared" si="7"/>
        <v>2.3809523809523715E-2</v>
      </c>
      <c r="F45" s="100">
        <f t="shared" si="7"/>
        <v>2.325581395348842E-2</v>
      </c>
      <c r="G45" s="100">
        <f t="shared" si="7"/>
        <v>2.2727272727272773E-2</v>
      </c>
      <c r="H45" s="100">
        <f t="shared" si="7"/>
        <v>0</v>
      </c>
      <c r="I45" s="100">
        <f t="shared" si="7"/>
        <v>0</v>
      </c>
      <c r="J45" s="100">
        <f t="shared" si="7"/>
        <v>0</v>
      </c>
      <c r="K45" s="100">
        <f t="shared" si="7"/>
        <v>0</v>
      </c>
      <c r="L45" s="100">
        <f t="shared" si="7"/>
        <v>0</v>
      </c>
      <c r="M45" s="100">
        <f t="shared" si="7"/>
        <v>0</v>
      </c>
      <c r="N45" s="100">
        <f t="shared" si="7"/>
        <v>0</v>
      </c>
      <c r="O45" s="100">
        <f t="shared" si="7"/>
        <v>0</v>
      </c>
      <c r="P45" s="100">
        <f t="shared" si="7"/>
        <v>0</v>
      </c>
      <c r="Q45" s="100">
        <f t="shared" si="7"/>
        <v>0</v>
      </c>
      <c r="R45" s="100">
        <f t="shared" si="7"/>
        <v>3.3333333333333333E-2</v>
      </c>
      <c r="S45" s="100">
        <f t="shared" si="7"/>
        <v>3.2258064516129031E-2</v>
      </c>
      <c r="T45" s="100">
        <f t="shared" si="7"/>
        <v>3.125E-2</v>
      </c>
      <c r="U45" s="100">
        <f t="shared" si="7"/>
        <v>3.0303030303030304E-2</v>
      </c>
      <c r="V45" s="100">
        <f t="shared" si="7"/>
        <v>2.9411764705882353E-2</v>
      </c>
      <c r="W45" s="100">
        <f t="shared" si="7"/>
        <v>2.8571428571428571E-2</v>
      </c>
      <c r="X45" s="100">
        <f t="shared" si="7"/>
        <v>2.7777777777777776E-2</v>
      </c>
      <c r="Y45" s="100">
        <f t="shared" si="7"/>
        <v>2.7027027027027029E-2</v>
      </c>
      <c r="Z45" s="100">
        <f t="shared" si="7"/>
        <v>2.6315789473684209E-2</v>
      </c>
      <c r="AA45" s="100">
        <f t="shared" si="7"/>
        <v>2.564102564102564E-2</v>
      </c>
    </row>
    <row r="46" spans="1:37" x14ac:dyDescent="0.25">
      <c r="A46" s="97"/>
      <c r="B46" s="97"/>
      <c r="C46" s="97"/>
      <c r="D46" s="97"/>
      <c r="E46" s="97"/>
      <c r="F46" s="97"/>
      <c r="G46" s="97"/>
      <c r="H46" s="97"/>
      <c r="I46" s="97"/>
    </row>
    <row r="47" spans="1:37" x14ac:dyDescent="0.25">
      <c r="A47" s="97"/>
      <c r="B47" s="97"/>
      <c r="C47" s="97"/>
      <c r="D47" s="97"/>
      <c r="E47" s="97"/>
      <c r="F47" s="97"/>
      <c r="G47" s="97"/>
      <c r="H47" s="97"/>
      <c r="I47" s="97"/>
    </row>
    <row r="48" spans="1:37" ht="21" x14ac:dyDescent="0.35">
      <c r="A48" s="139" t="s">
        <v>260</v>
      </c>
      <c r="B48" s="97"/>
      <c r="C48" s="97"/>
      <c r="D48" s="97"/>
      <c r="E48" s="97"/>
      <c r="F48" s="97"/>
      <c r="G48" s="97"/>
      <c r="H48" s="97"/>
      <c r="I48" s="97"/>
    </row>
    <row r="49" spans="1:32" s="1" customFormat="1" x14ac:dyDescent="0.25">
      <c r="A49" s="94" t="str">
        <f>A26</f>
        <v>Year</v>
      </c>
      <c r="B49" s="94">
        <f>E26</f>
        <v>2020</v>
      </c>
      <c r="C49" s="94">
        <f t="shared" ref="C49:F53" si="9">F26</f>
        <v>2021</v>
      </c>
      <c r="D49" s="94">
        <f t="shared" si="9"/>
        <v>2022</v>
      </c>
      <c r="E49" s="94">
        <f t="shared" si="9"/>
        <v>2023</v>
      </c>
      <c r="F49" s="94">
        <f t="shared" si="9"/>
        <v>2024</v>
      </c>
      <c r="G49" s="94">
        <v>2025</v>
      </c>
      <c r="H49" s="94">
        <v>2026</v>
      </c>
      <c r="I49" s="94">
        <v>2027</v>
      </c>
      <c r="J49" s="94">
        <v>2028</v>
      </c>
      <c r="K49" s="94">
        <v>2029</v>
      </c>
      <c r="L49" s="94">
        <v>2030</v>
      </c>
      <c r="M49" s="94">
        <v>2031</v>
      </c>
      <c r="N49" s="94">
        <v>2032</v>
      </c>
      <c r="O49" s="94">
        <v>2033</v>
      </c>
      <c r="P49" s="94">
        <v>2034</v>
      </c>
      <c r="Q49" s="94">
        <v>2035</v>
      </c>
      <c r="R49" s="94">
        <v>2036</v>
      </c>
      <c r="S49" s="94">
        <v>2037</v>
      </c>
      <c r="T49" s="94">
        <v>2038</v>
      </c>
      <c r="U49" s="94">
        <v>2039</v>
      </c>
      <c r="V49" s="94">
        <v>2040</v>
      </c>
      <c r="W49" s="94">
        <v>2041</v>
      </c>
      <c r="X49" s="94">
        <v>2042</v>
      </c>
      <c r="Y49" s="94">
        <v>2043</v>
      </c>
      <c r="Z49" s="94">
        <v>2044</v>
      </c>
      <c r="AA49" s="94">
        <v>2045</v>
      </c>
      <c r="AB49" s="94">
        <v>2046</v>
      </c>
      <c r="AC49" s="94">
        <v>2047</v>
      </c>
      <c r="AD49" s="94">
        <v>2048</v>
      </c>
      <c r="AE49" s="94">
        <v>2049</v>
      </c>
      <c r="AF49" s="94">
        <v>2050</v>
      </c>
    </row>
    <row r="50" spans="1:32" x14ac:dyDescent="0.25">
      <c r="A50" s="93" t="str">
        <f t="shared" ref="A50:A53" si="10">A27</f>
        <v>Electricity</v>
      </c>
      <c r="B50" s="136">
        <f t="shared" ref="B50:B53" si="11">E27</f>
        <v>508197030318847.56</v>
      </c>
      <c r="C50" s="136">
        <f t="shared" si="9"/>
        <v>556118283271515.06</v>
      </c>
      <c r="D50" s="136">
        <f t="shared" si="9"/>
        <v>563896161359228.5</v>
      </c>
      <c r="E50" s="136">
        <f t="shared" si="9"/>
        <v>611563442782501.25</v>
      </c>
      <c r="F50" s="136">
        <f t="shared" si="9"/>
        <v>660603757786564.12</v>
      </c>
      <c r="G50" s="136">
        <f>F50+F50*B42</f>
        <v>680885452104572.75</v>
      </c>
      <c r="H50" s="136">
        <f t="shared" ref="H50:AF50" si="12">G50+G50*C42</f>
        <v>701167146422581.25</v>
      </c>
      <c r="I50" s="136">
        <f t="shared" si="12"/>
        <v>721448840740589.75</v>
      </c>
      <c r="J50" s="136">
        <f t="shared" si="12"/>
        <v>741730535058598.37</v>
      </c>
      <c r="K50" s="136">
        <f t="shared" si="12"/>
        <v>762012229376606.87</v>
      </c>
      <c r="L50" s="136">
        <f t="shared" si="12"/>
        <v>782293923694615.37</v>
      </c>
      <c r="M50" s="136">
        <f t="shared" si="12"/>
        <v>806197349140839.75</v>
      </c>
      <c r="N50" s="136">
        <f t="shared" si="12"/>
        <v>830100774587064.12</v>
      </c>
      <c r="O50" s="136">
        <f t="shared" si="12"/>
        <v>854004200033288.5</v>
      </c>
      <c r="P50" s="136">
        <f t="shared" si="12"/>
        <v>877907625479512.87</v>
      </c>
      <c r="Q50" s="136">
        <f t="shared" si="12"/>
        <v>901811050925737.25</v>
      </c>
      <c r="R50" s="136">
        <f t="shared" si="12"/>
        <v>925714476371961.62</v>
      </c>
      <c r="S50" s="136">
        <f t="shared" si="12"/>
        <v>949617901818186</v>
      </c>
      <c r="T50" s="136">
        <f t="shared" si="12"/>
        <v>973521327264410.37</v>
      </c>
      <c r="U50" s="136">
        <f t="shared" si="12"/>
        <v>997424752710634.75</v>
      </c>
      <c r="V50" s="136">
        <f t="shared" si="12"/>
        <v>1021328178156859.1</v>
      </c>
      <c r="W50" s="136">
        <f t="shared" si="12"/>
        <v>1038712487572295</v>
      </c>
      <c r="X50" s="136">
        <f t="shared" si="12"/>
        <v>1056096796987730.9</v>
      </c>
      <c r="Y50" s="136">
        <f t="shared" si="12"/>
        <v>1073481106403166.7</v>
      </c>
      <c r="Z50" s="136">
        <f t="shared" si="12"/>
        <v>1090865415818602.6</v>
      </c>
      <c r="AA50" s="136">
        <f t="shared" si="12"/>
        <v>1108249725234038.5</v>
      </c>
      <c r="AB50" s="136">
        <f t="shared" si="12"/>
        <v>1125634034649474.4</v>
      </c>
      <c r="AC50" s="136">
        <f t="shared" si="12"/>
        <v>1143018344064910.2</v>
      </c>
      <c r="AD50" s="136">
        <f t="shared" si="12"/>
        <v>1160402653480346.2</v>
      </c>
      <c r="AE50" s="136">
        <f t="shared" si="12"/>
        <v>1177786962895782.2</v>
      </c>
      <c r="AF50" s="136">
        <f t="shared" si="12"/>
        <v>1195171272311218.2</v>
      </c>
    </row>
    <row r="51" spans="1:32" x14ac:dyDescent="0.25">
      <c r="A51" s="93" t="str">
        <f t="shared" si="10"/>
        <v>Biomass</v>
      </c>
      <c r="B51" s="136">
        <f t="shared" si="11"/>
        <v>285860829554351.75</v>
      </c>
      <c r="C51" s="136">
        <f t="shared" si="9"/>
        <v>293948235443515.12</v>
      </c>
      <c r="D51" s="136">
        <f t="shared" si="9"/>
        <v>298059399575592.19</v>
      </c>
      <c r="E51" s="136">
        <f t="shared" si="9"/>
        <v>298614962296143.19</v>
      </c>
      <c r="F51" s="136">
        <f t="shared" si="9"/>
        <v>280479807775300.97</v>
      </c>
      <c r="G51" s="136">
        <f>F51+F51*B44</f>
        <v>274980203701275.47</v>
      </c>
      <c r="H51" s="136">
        <f t="shared" ref="H51:AF51" si="13">G51+G51*C44</f>
        <v>269480599627249.97</v>
      </c>
      <c r="I51" s="136">
        <f t="shared" si="13"/>
        <v>263980995553224.47</v>
      </c>
      <c r="J51" s="136">
        <f t="shared" si="13"/>
        <v>258481391479198.97</v>
      </c>
      <c r="K51" s="136">
        <f t="shared" si="13"/>
        <v>252981787405173.47</v>
      </c>
      <c r="L51" s="136">
        <f t="shared" si="13"/>
        <v>247482183331147.97</v>
      </c>
      <c r="M51" s="136">
        <f t="shared" si="13"/>
        <v>244732381294135.22</v>
      </c>
      <c r="N51" s="136">
        <f t="shared" si="13"/>
        <v>241982579257122.47</v>
      </c>
      <c r="O51" s="136">
        <f t="shared" si="13"/>
        <v>239232777220109.72</v>
      </c>
      <c r="P51" s="136">
        <f t="shared" si="13"/>
        <v>236482975183096.97</v>
      </c>
      <c r="Q51" s="136">
        <f t="shared" si="13"/>
        <v>233733173146084.22</v>
      </c>
      <c r="R51" s="136">
        <f t="shared" si="13"/>
        <v>230983371109071.47</v>
      </c>
      <c r="S51" s="136">
        <f t="shared" si="13"/>
        <v>228233569072058.72</v>
      </c>
      <c r="T51" s="136">
        <f t="shared" si="13"/>
        <v>225483767035045.97</v>
      </c>
      <c r="U51" s="136">
        <f t="shared" si="13"/>
        <v>222733964998033.22</v>
      </c>
      <c r="V51" s="136">
        <f t="shared" si="13"/>
        <v>219984162961020.47</v>
      </c>
      <c r="W51" s="136">
        <f t="shared" si="13"/>
        <v>217234360924007.72</v>
      </c>
      <c r="X51" s="136">
        <f t="shared" si="13"/>
        <v>214484558886994.97</v>
      </c>
      <c r="Y51" s="136">
        <f t="shared" si="13"/>
        <v>211734756849982.22</v>
      </c>
      <c r="Z51" s="136">
        <f t="shared" si="13"/>
        <v>208984954812969.47</v>
      </c>
      <c r="AA51" s="136">
        <f t="shared" si="13"/>
        <v>206235152775956.72</v>
      </c>
      <c r="AB51" s="136">
        <f t="shared" si="13"/>
        <v>203485350738943.97</v>
      </c>
      <c r="AC51" s="136">
        <f t="shared" si="13"/>
        <v>200735548701931.22</v>
      </c>
      <c r="AD51" s="136">
        <f t="shared" si="13"/>
        <v>197985746664918.47</v>
      </c>
      <c r="AE51" s="136">
        <f t="shared" si="13"/>
        <v>195235944627905.72</v>
      </c>
      <c r="AF51" s="136">
        <f t="shared" si="13"/>
        <v>192486142590892.97</v>
      </c>
    </row>
    <row r="52" spans="1:32" x14ac:dyDescent="0.25">
      <c r="A52" s="93" t="str">
        <f t="shared" si="10"/>
        <v>LPG propane or butane</v>
      </c>
      <c r="B52" s="136">
        <f t="shared" si="11"/>
        <v>267241541805600.84</v>
      </c>
      <c r="C52" s="136">
        <f t="shared" si="9"/>
        <v>250820695108173.12</v>
      </c>
      <c r="D52" s="136">
        <f t="shared" si="9"/>
        <v>254328676857937.75</v>
      </c>
      <c r="E52" s="136">
        <f t="shared" si="9"/>
        <v>252031028177944.84</v>
      </c>
      <c r="F52" s="136">
        <f t="shared" si="9"/>
        <v>254646141269681.12</v>
      </c>
      <c r="G52" s="136">
        <f>F52+F52*B43</f>
        <v>256879879350994.12</v>
      </c>
      <c r="H52" s="136">
        <f t="shared" ref="H52:AF52" si="14">G52+G52*C43</f>
        <v>259113617432307.09</v>
      </c>
      <c r="I52" s="136">
        <f t="shared" si="14"/>
        <v>261347355513620.09</v>
      </c>
      <c r="J52" s="136">
        <f t="shared" si="14"/>
        <v>263581093594933.09</v>
      </c>
      <c r="K52" s="136">
        <f t="shared" si="14"/>
        <v>265814831676246.06</v>
      </c>
      <c r="L52" s="136">
        <f t="shared" si="14"/>
        <v>268048569757559.06</v>
      </c>
      <c r="M52" s="136">
        <f t="shared" si="14"/>
        <v>269723873318543.81</v>
      </c>
      <c r="N52" s="136">
        <f t="shared" si="14"/>
        <v>271399176879528.56</v>
      </c>
      <c r="O52" s="136">
        <f t="shared" si="14"/>
        <v>273074480440513.31</v>
      </c>
      <c r="P52" s="136">
        <f t="shared" si="14"/>
        <v>274749784001498.06</v>
      </c>
      <c r="Q52" s="136">
        <f t="shared" si="14"/>
        <v>276425087562482.81</v>
      </c>
      <c r="R52" s="136">
        <f t="shared" si="14"/>
        <v>278100391123467.56</v>
      </c>
      <c r="S52" s="136">
        <f t="shared" si="14"/>
        <v>279775694684452.31</v>
      </c>
      <c r="T52" s="136">
        <f t="shared" si="14"/>
        <v>281450998245437.06</v>
      </c>
      <c r="U52" s="136">
        <f t="shared" si="14"/>
        <v>283126301806421.81</v>
      </c>
      <c r="V52" s="136">
        <f t="shared" si="14"/>
        <v>284801605367406.56</v>
      </c>
      <c r="W52" s="136">
        <f t="shared" si="14"/>
        <v>284801605367406.56</v>
      </c>
      <c r="X52" s="136">
        <f t="shared" si="14"/>
        <v>284801605367406.56</v>
      </c>
      <c r="Y52" s="136">
        <f t="shared" si="14"/>
        <v>284801605367406.56</v>
      </c>
      <c r="Z52" s="136">
        <f t="shared" si="14"/>
        <v>284801605367406.56</v>
      </c>
      <c r="AA52" s="136">
        <f t="shared" si="14"/>
        <v>284801605367406.56</v>
      </c>
      <c r="AB52" s="136">
        <f t="shared" si="14"/>
        <v>284801605367406.56</v>
      </c>
      <c r="AC52" s="136">
        <f t="shared" si="14"/>
        <v>284801605367406.56</v>
      </c>
      <c r="AD52" s="136">
        <f t="shared" si="14"/>
        <v>284801605367406.56</v>
      </c>
      <c r="AE52" s="136">
        <f t="shared" si="14"/>
        <v>284801605367406.56</v>
      </c>
      <c r="AF52" s="136">
        <f t="shared" si="14"/>
        <v>284801605367406.56</v>
      </c>
    </row>
    <row r="53" spans="1:32" x14ac:dyDescent="0.25">
      <c r="A53" s="93" t="str">
        <f t="shared" si="10"/>
        <v>Natural gas</v>
      </c>
      <c r="B53" s="136">
        <f t="shared" si="11"/>
        <v>17524035528236.123</v>
      </c>
      <c r="C53" s="136">
        <f t="shared" si="9"/>
        <v>18158964351722.941</v>
      </c>
      <c r="D53" s="136">
        <f t="shared" si="9"/>
        <v>18412935881117.664</v>
      </c>
      <c r="E53" s="136">
        <f t="shared" si="9"/>
        <v>17916897737768.59</v>
      </c>
      <c r="F53" s="136">
        <f t="shared" si="9"/>
        <v>18452618932585.59</v>
      </c>
      <c r="G53" s="136">
        <f t="shared" ref="G53" si="15">F53+F53*B45</f>
        <v>18925763007780.09</v>
      </c>
      <c r="H53" s="136">
        <f t="shared" ref="H53" si="16">G53+G53*C45</f>
        <v>19398907082974.594</v>
      </c>
      <c r="I53" s="136">
        <f t="shared" ref="I53" si="17">H53+H53*D45</f>
        <v>19872051158169.098</v>
      </c>
      <c r="J53" s="136">
        <f t="shared" ref="J53" si="18">I53+I53*E45</f>
        <v>20345195233363.598</v>
      </c>
      <c r="K53" s="136">
        <f t="shared" ref="K53" si="19">J53+J53*F45</f>
        <v>20818339308558.102</v>
      </c>
      <c r="L53" s="136">
        <f t="shared" ref="L53" si="20">K53+K53*G45</f>
        <v>21291483383752.605</v>
      </c>
      <c r="M53" s="136">
        <f t="shared" ref="M53" si="21">L53+L53*H45</f>
        <v>21291483383752.605</v>
      </c>
      <c r="N53" s="136">
        <f t="shared" ref="N53" si="22">M53+M53*I45</f>
        <v>21291483383752.605</v>
      </c>
      <c r="O53" s="136">
        <f t="shared" ref="O53" si="23">N53+N53*J45</f>
        <v>21291483383752.605</v>
      </c>
      <c r="P53" s="136">
        <f t="shared" ref="P53" si="24">O53+O53*K45</f>
        <v>21291483383752.605</v>
      </c>
      <c r="Q53" s="136">
        <f t="shared" ref="Q53" si="25">P53+P53*L45</f>
        <v>21291483383752.605</v>
      </c>
      <c r="R53" s="136">
        <f t="shared" ref="R53" si="26">Q53+Q53*M45</f>
        <v>21291483383752.605</v>
      </c>
      <c r="S53" s="136">
        <f t="shared" ref="S53" si="27">R53+R53*N45</f>
        <v>21291483383752.605</v>
      </c>
      <c r="T53" s="136">
        <f t="shared" ref="T53" si="28">S53+S53*O45</f>
        <v>21291483383752.605</v>
      </c>
      <c r="U53" s="136">
        <f t="shared" ref="U53" si="29">T53+T53*P45</f>
        <v>21291483383752.605</v>
      </c>
      <c r="V53" s="136">
        <f t="shared" ref="V53" si="30">U53+U53*Q45</f>
        <v>21291483383752.605</v>
      </c>
      <c r="W53" s="136">
        <f t="shared" ref="W53" si="31">V53+V53*R45</f>
        <v>22001199496544.359</v>
      </c>
      <c r="X53" s="136">
        <f t="shared" ref="X53" si="32">W53+W53*S45</f>
        <v>22710915609336.113</v>
      </c>
      <c r="Y53" s="136">
        <f t="shared" ref="Y53" si="33">X53+X53*T45</f>
        <v>23420631722127.867</v>
      </c>
      <c r="Z53" s="136">
        <f t="shared" ref="Z53" si="34">Y53+Y53*U45</f>
        <v>24130347834919.621</v>
      </c>
      <c r="AA53" s="136">
        <f t="shared" ref="AA53" si="35">Z53+Z53*V45</f>
        <v>24840063947711.375</v>
      </c>
      <c r="AB53" s="136">
        <f t="shared" ref="AB53" si="36">AA53+AA53*W45</f>
        <v>25549780060503.129</v>
      </c>
      <c r="AC53" s="136">
        <f t="shared" ref="AC53" si="37">AB53+AB53*X45</f>
        <v>26259496173294.883</v>
      </c>
      <c r="AD53" s="136">
        <f t="shared" ref="AD53" si="38">AC53+AC53*Y45</f>
        <v>26969212286086.637</v>
      </c>
      <c r="AE53" s="136">
        <f t="shared" ref="AE53" si="39">AD53+AD53*Z45</f>
        <v>27678928398878.391</v>
      </c>
      <c r="AF53" s="136">
        <f t="shared" ref="AF53" si="40">AE53+AE53*AA45</f>
        <v>28388644511670.145</v>
      </c>
    </row>
    <row r="54" spans="1:32" x14ac:dyDescent="0.25">
      <c r="A54" s="97"/>
      <c r="B54" s="97"/>
      <c r="C54" s="97"/>
      <c r="D54" s="97"/>
      <c r="E54" s="97"/>
      <c r="F54" s="97"/>
      <c r="G54" s="97"/>
      <c r="H54" s="97"/>
      <c r="I54" s="97"/>
    </row>
    <row r="55" spans="1:32" x14ac:dyDescent="0.25">
      <c r="A55" s="97"/>
      <c r="B55" s="97"/>
      <c r="C55" s="97"/>
      <c r="D55" s="97"/>
      <c r="E55" s="97"/>
      <c r="F55" s="97"/>
      <c r="G55" s="97"/>
      <c r="H55" s="97"/>
      <c r="I55" s="97"/>
    </row>
    <row r="56" spans="1:32" x14ac:dyDescent="0.25">
      <c r="A56" s="97"/>
      <c r="B56" s="97"/>
      <c r="C56" s="97"/>
      <c r="D56" s="97"/>
      <c r="E56" s="97"/>
      <c r="F56" s="97"/>
      <c r="G56" s="97"/>
      <c r="H56" s="97"/>
      <c r="I56" s="97"/>
    </row>
    <row r="57" spans="1:32" x14ac:dyDescent="0.25">
      <c r="A57" s="97"/>
      <c r="B57" s="97"/>
      <c r="C57" s="97"/>
      <c r="D57" s="97"/>
      <c r="E57" s="97"/>
      <c r="F57" s="97"/>
      <c r="G57" s="97"/>
      <c r="H57" s="97"/>
      <c r="I57" s="97"/>
    </row>
    <row r="58" spans="1:32" x14ac:dyDescent="0.25">
      <c r="A58" s="97"/>
      <c r="B58" s="97"/>
      <c r="C58" s="97"/>
      <c r="D58" s="97"/>
      <c r="E58" s="97"/>
      <c r="F58" s="97"/>
      <c r="G58" s="97"/>
      <c r="H58" s="97"/>
      <c r="I58" s="97"/>
    </row>
    <row r="59" spans="1:32" x14ac:dyDescent="0.25">
      <c r="A59" s="97"/>
      <c r="B59" s="97"/>
      <c r="C59" s="97"/>
      <c r="D59" s="97"/>
      <c r="E59" s="97"/>
      <c r="F59" s="97"/>
      <c r="G59" s="97"/>
      <c r="H59" s="97"/>
      <c r="I59" s="97"/>
    </row>
    <row r="60" spans="1:32" x14ac:dyDescent="0.25">
      <c r="A60" s="97"/>
      <c r="B60" s="97"/>
      <c r="C60" s="97"/>
      <c r="D60" s="97"/>
      <c r="E60" s="97"/>
      <c r="F60" s="97"/>
      <c r="G60" s="97"/>
      <c r="H60" s="97"/>
      <c r="I60" s="97"/>
    </row>
    <row r="61" spans="1:32" x14ac:dyDescent="0.25">
      <c r="A61" s="97"/>
      <c r="B61" s="97"/>
      <c r="C61" s="97"/>
      <c r="D61" s="97"/>
      <c r="E61" s="97"/>
      <c r="F61" s="97"/>
      <c r="G61" s="97"/>
      <c r="H61" s="97"/>
      <c r="I61" s="97"/>
    </row>
    <row r="62" spans="1:32" x14ac:dyDescent="0.25">
      <c r="A62" s="97"/>
      <c r="B62" s="97"/>
      <c r="C62" s="97"/>
      <c r="D62" s="97"/>
      <c r="E62" s="97"/>
      <c r="F62" s="97"/>
      <c r="G62" s="97"/>
      <c r="H62" s="97"/>
      <c r="I62" s="97"/>
    </row>
    <row r="63" spans="1:32" x14ac:dyDescent="0.25">
      <c r="A63" s="97"/>
      <c r="B63" s="97"/>
      <c r="C63" s="97"/>
      <c r="D63" s="97"/>
      <c r="E63" s="97"/>
      <c r="F63" s="97"/>
      <c r="G63" s="97"/>
      <c r="H63" s="97"/>
      <c r="I63" s="97"/>
    </row>
  </sheetData>
  <pageMargins left="0.7" right="0.7" top="0.75" bottom="0.75" header="0.3" footer="0.3"/>
  <ignoredErrors>
    <ignoredError sqref="G51" formula="1"/>
  </ignoredErrors>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11"/>
  <sheetViews>
    <sheetView workbookViewId="0">
      <selection activeCell="B4" sqref="B4"/>
    </sheetView>
  </sheetViews>
  <sheetFormatPr baseColWidth="10" defaultColWidth="8.85546875" defaultRowHeight="15" x14ac:dyDescent="0.25"/>
  <cols>
    <col min="1" max="1" width="29.85546875" customWidth="1"/>
    <col min="2" max="3" width="9.42578125" bestFit="1" customWidth="1"/>
    <col min="4" max="4" width="12" bestFit="1" customWidth="1"/>
    <col min="5" max="31" width="9.42578125" bestFit="1" customWidth="1"/>
    <col min="32" max="32" width="11.8554687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v>0</v>
      </c>
      <c r="C2" s="62">
        <v>0</v>
      </c>
      <c r="D2" s="62">
        <v>0</v>
      </c>
      <c r="E2" s="62">
        <v>0</v>
      </c>
      <c r="F2" s="62">
        <v>0</v>
      </c>
      <c r="G2" s="62">
        <v>0</v>
      </c>
      <c r="H2" s="62">
        <v>0</v>
      </c>
      <c r="I2" s="62">
        <v>0</v>
      </c>
      <c r="J2" s="62">
        <v>0</v>
      </c>
      <c r="K2" s="62">
        <v>0</v>
      </c>
      <c r="L2" s="62">
        <v>0</v>
      </c>
      <c r="M2" s="62">
        <v>0</v>
      </c>
      <c r="N2" s="62">
        <v>0</v>
      </c>
      <c r="O2" s="62">
        <v>0</v>
      </c>
      <c r="P2" s="62">
        <v>0</v>
      </c>
      <c r="Q2" s="62">
        <v>0</v>
      </c>
      <c r="R2" s="62">
        <v>0</v>
      </c>
      <c r="S2" s="62">
        <v>0</v>
      </c>
      <c r="T2" s="62">
        <v>0</v>
      </c>
      <c r="U2" s="62">
        <v>0</v>
      </c>
      <c r="V2" s="62">
        <v>0</v>
      </c>
      <c r="W2" s="62">
        <v>0</v>
      </c>
      <c r="X2" s="62">
        <v>0</v>
      </c>
      <c r="Y2" s="62">
        <v>0</v>
      </c>
      <c r="Z2" s="62">
        <v>0</v>
      </c>
      <c r="AA2" s="62">
        <v>0</v>
      </c>
      <c r="AB2" s="62">
        <v>0</v>
      </c>
      <c r="AC2" s="62">
        <v>0</v>
      </c>
      <c r="AD2" s="62">
        <v>0</v>
      </c>
      <c r="AE2" s="62">
        <v>0</v>
      </c>
      <c r="AF2" s="62">
        <v>0</v>
      </c>
    </row>
    <row r="3" spans="1:34"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4"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4"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4"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4"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4"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4"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4"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4"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11"/>
  <sheetViews>
    <sheetView workbookViewId="0">
      <selection activeCell="B2" sqref="B2"/>
    </sheetView>
  </sheetViews>
  <sheetFormatPr baseColWidth="10" defaultColWidth="8.85546875" defaultRowHeight="15" x14ac:dyDescent="0.25"/>
  <cols>
    <col min="1" max="1" width="29.85546875" customWidth="1"/>
    <col min="2" max="32" width="9.42578125" bestFit="1"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'Electricity Share'!B47</f>
        <v>157979422411178.94</v>
      </c>
      <c r="C2" s="62">
        <f>'Electricity Share'!C47</f>
        <v>174473309879167.41</v>
      </c>
      <c r="D2" s="62">
        <f>'Electricity Share'!D47</f>
        <v>186607969782382.97</v>
      </c>
      <c r="E2" s="62">
        <f>'Electricity Share'!E47</f>
        <v>193469673970980.34</v>
      </c>
      <c r="F2" s="62">
        <f>'Electricity Share'!F47</f>
        <v>201120610832671.03</v>
      </c>
      <c r="G2" s="62">
        <f>'Electricity Share'!G47</f>
        <v>210063927931785.03</v>
      </c>
      <c r="H2" s="62">
        <f>'Electricity Share'!H47</f>
        <v>218232016623467.28</v>
      </c>
      <c r="I2" s="62">
        <f>'Electricity Share'!I47</f>
        <v>225673373317690.84</v>
      </c>
      <c r="J2" s="62">
        <f>'Electricity Share'!J47</f>
        <v>233261811002373.87</v>
      </c>
      <c r="K2" s="62">
        <f>'Electricity Share'!K47</f>
        <v>240823377802959.56</v>
      </c>
      <c r="L2" s="62">
        <f>'Electricity Share'!L47</f>
        <v>247921429915083</v>
      </c>
      <c r="M2" s="62">
        <f>'Electricity Share'!M47</f>
        <v>254990578794488.03</v>
      </c>
      <c r="N2" s="62">
        <f>'Electricity Share'!N47</f>
        <v>261669336233182.22</v>
      </c>
      <c r="O2" s="62">
        <f>'Electricity Share'!O47</f>
        <v>268318536357613.72</v>
      </c>
      <c r="P2" s="62">
        <f>'Electricity Share'!P47</f>
        <v>274877027079370.41</v>
      </c>
      <c r="Q2" s="62">
        <f>'Electricity Share'!Q47</f>
        <v>280624910143617.03</v>
      </c>
      <c r="R2" s="62">
        <f>'Electricity Share'!R47</f>
        <v>285110840881690.25</v>
      </c>
      <c r="S2" s="62">
        <f>'Electricity Share'!S47</f>
        <v>289133620874997.31</v>
      </c>
      <c r="T2" s="62">
        <f>'Electricity Share'!T47</f>
        <v>292906601658627.12</v>
      </c>
      <c r="U2" s="62">
        <f>'Electricity Share'!U47</f>
        <v>296972066565844.19</v>
      </c>
      <c r="V2" s="62">
        <f>'Electricity Share'!V47</f>
        <v>301749162853410.19</v>
      </c>
      <c r="W2" s="62">
        <f>'Electricity Share'!W47</f>
        <v>307254758932478.12</v>
      </c>
      <c r="X2" s="62">
        <f>'Electricity Share'!X47</f>
        <v>312508178462076.06</v>
      </c>
      <c r="Y2" s="62">
        <f>'Electricity Share'!Y47</f>
        <v>317384740396101.44</v>
      </c>
      <c r="Z2" s="62">
        <f>'Electricity Share'!Z47</f>
        <v>322214507305294.56</v>
      </c>
      <c r="AA2" s="62">
        <f>'Electricity Share'!AA47</f>
        <v>327082005371441.44</v>
      </c>
      <c r="AB2" s="62">
        <f>'Electricity Share'!AB47</f>
        <v>332528206420028.44</v>
      </c>
      <c r="AC2" s="62">
        <f>'Electricity Share'!AC47</f>
        <v>337669850908054.31</v>
      </c>
      <c r="AD2" s="62">
        <f>'Electricity Share'!AD47</f>
        <v>342767024324867.25</v>
      </c>
      <c r="AE2" s="62">
        <f>'Electricity Share'!AE47</f>
        <v>347357487644507.69</v>
      </c>
      <c r="AF2" s="62">
        <f>'Electricity Share'!AF47</f>
        <v>352328692600348.56</v>
      </c>
    </row>
    <row r="3" spans="1:34" x14ac:dyDescent="0.25">
      <c r="A3" s="1" t="s">
        <v>2</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63">
        <v>0</v>
      </c>
      <c r="T3" s="63">
        <v>0</v>
      </c>
      <c r="U3" s="63">
        <v>0</v>
      </c>
      <c r="V3" s="63">
        <v>0</v>
      </c>
      <c r="W3" s="63">
        <v>0</v>
      </c>
      <c r="X3" s="63">
        <v>0</v>
      </c>
      <c r="Y3" s="63">
        <v>0</v>
      </c>
      <c r="Z3" s="63">
        <v>0</v>
      </c>
      <c r="AA3" s="63">
        <v>0</v>
      </c>
      <c r="AB3" s="63">
        <v>0</v>
      </c>
      <c r="AC3" s="63">
        <v>0</v>
      </c>
      <c r="AD3" s="63">
        <v>0</v>
      </c>
      <c r="AE3" s="63">
        <v>0</v>
      </c>
      <c r="AF3" s="63">
        <v>0</v>
      </c>
    </row>
    <row r="4" spans="1:34" x14ac:dyDescent="0.25">
      <c r="A4" s="1" t="s">
        <v>3</v>
      </c>
      <c r="B4" s="63">
        <v>0</v>
      </c>
      <c r="C4" s="63">
        <v>0</v>
      </c>
      <c r="D4" s="63">
        <v>0</v>
      </c>
      <c r="E4" s="63">
        <v>0</v>
      </c>
      <c r="F4" s="63">
        <v>0</v>
      </c>
      <c r="G4" s="63">
        <v>0</v>
      </c>
      <c r="H4" s="63">
        <v>0</v>
      </c>
      <c r="I4" s="63">
        <v>0</v>
      </c>
      <c r="J4" s="63">
        <v>0</v>
      </c>
      <c r="K4" s="63">
        <v>0</v>
      </c>
      <c r="L4" s="63">
        <v>0</v>
      </c>
      <c r="M4" s="63">
        <v>0</v>
      </c>
      <c r="N4" s="63">
        <v>0</v>
      </c>
      <c r="O4" s="63">
        <v>0</v>
      </c>
      <c r="P4" s="63">
        <v>0</v>
      </c>
      <c r="Q4" s="63">
        <v>0</v>
      </c>
      <c r="R4" s="63">
        <v>0</v>
      </c>
      <c r="S4" s="63">
        <v>0</v>
      </c>
      <c r="T4" s="63">
        <v>0</v>
      </c>
      <c r="U4" s="63">
        <v>0</v>
      </c>
      <c r="V4" s="63">
        <v>0</v>
      </c>
      <c r="W4" s="63">
        <v>0</v>
      </c>
      <c r="X4" s="63">
        <v>0</v>
      </c>
      <c r="Y4" s="63">
        <v>0</v>
      </c>
      <c r="Z4" s="63">
        <v>0</v>
      </c>
      <c r="AA4" s="63">
        <v>0</v>
      </c>
      <c r="AB4" s="63">
        <v>0</v>
      </c>
      <c r="AC4" s="63">
        <v>0</v>
      </c>
      <c r="AD4" s="63">
        <v>0</v>
      </c>
      <c r="AE4" s="63">
        <v>0</v>
      </c>
      <c r="AF4" s="63">
        <v>0</v>
      </c>
    </row>
    <row r="5" spans="1:34" x14ac:dyDescent="0.25">
      <c r="A5" s="1" t="s">
        <v>4</v>
      </c>
      <c r="B5" s="63">
        <v>0</v>
      </c>
      <c r="C5" s="63">
        <v>0</v>
      </c>
      <c r="D5" s="63">
        <v>0</v>
      </c>
      <c r="E5" s="63">
        <v>0</v>
      </c>
      <c r="F5" s="63">
        <v>0</v>
      </c>
      <c r="G5" s="63">
        <v>0</v>
      </c>
      <c r="H5" s="63">
        <v>0</v>
      </c>
      <c r="I5" s="63">
        <v>0</v>
      </c>
      <c r="J5" s="63">
        <v>0</v>
      </c>
      <c r="K5" s="63">
        <v>0</v>
      </c>
      <c r="L5" s="63">
        <v>0</v>
      </c>
      <c r="M5" s="63">
        <v>0</v>
      </c>
      <c r="N5" s="63">
        <v>0</v>
      </c>
      <c r="O5" s="63">
        <v>0</v>
      </c>
      <c r="P5" s="63">
        <v>0</v>
      </c>
      <c r="Q5" s="63">
        <v>0</v>
      </c>
      <c r="R5" s="63">
        <v>0</v>
      </c>
      <c r="S5" s="63">
        <v>0</v>
      </c>
      <c r="T5" s="63">
        <v>0</v>
      </c>
      <c r="U5" s="63">
        <v>0</v>
      </c>
      <c r="V5" s="63">
        <v>0</v>
      </c>
      <c r="W5" s="63">
        <v>0</v>
      </c>
      <c r="X5" s="63">
        <v>0</v>
      </c>
      <c r="Y5" s="63">
        <v>0</v>
      </c>
      <c r="Z5" s="63">
        <v>0</v>
      </c>
      <c r="AA5" s="63">
        <v>0</v>
      </c>
      <c r="AB5" s="63">
        <v>0</v>
      </c>
      <c r="AC5" s="63">
        <v>0</v>
      </c>
      <c r="AD5" s="63">
        <v>0</v>
      </c>
      <c r="AE5" s="63">
        <v>0</v>
      </c>
      <c r="AF5" s="63">
        <v>0</v>
      </c>
    </row>
    <row r="6" spans="1:34" x14ac:dyDescent="0.25">
      <c r="A6" s="1" t="s">
        <v>6</v>
      </c>
      <c r="B6" s="63">
        <v>0</v>
      </c>
      <c r="C6" s="63">
        <v>0</v>
      </c>
      <c r="D6" s="63">
        <v>0</v>
      </c>
      <c r="E6" s="63">
        <v>0</v>
      </c>
      <c r="F6" s="63">
        <v>0</v>
      </c>
      <c r="G6" s="63">
        <v>0</v>
      </c>
      <c r="H6" s="63">
        <v>0</v>
      </c>
      <c r="I6" s="63">
        <v>0</v>
      </c>
      <c r="J6" s="63">
        <v>0</v>
      </c>
      <c r="K6" s="63">
        <v>0</v>
      </c>
      <c r="L6" s="63">
        <v>0</v>
      </c>
      <c r="M6" s="63">
        <v>0</v>
      </c>
      <c r="N6" s="63">
        <v>0</v>
      </c>
      <c r="O6" s="63">
        <v>0</v>
      </c>
      <c r="P6" s="63">
        <v>0</v>
      </c>
      <c r="Q6" s="63">
        <v>0</v>
      </c>
      <c r="R6" s="63">
        <v>0</v>
      </c>
      <c r="S6" s="63">
        <v>0</v>
      </c>
      <c r="T6" s="63">
        <v>0</v>
      </c>
      <c r="U6" s="63">
        <v>0</v>
      </c>
      <c r="V6" s="63">
        <v>0</v>
      </c>
      <c r="W6" s="63">
        <v>0</v>
      </c>
      <c r="X6" s="63">
        <v>0</v>
      </c>
      <c r="Y6" s="63">
        <v>0</v>
      </c>
      <c r="Z6" s="63">
        <v>0</v>
      </c>
      <c r="AA6" s="63">
        <v>0</v>
      </c>
      <c r="AB6" s="63">
        <v>0</v>
      </c>
      <c r="AC6" s="63">
        <v>0</v>
      </c>
      <c r="AD6" s="63">
        <v>0</v>
      </c>
      <c r="AE6" s="63">
        <v>0</v>
      </c>
      <c r="AF6" s="63">
        <v>0</v>
      </c>
    </row>
    <row r="7" spans="1:34" x14ac:dyDescent="0.25">
      <c r="A7" s="1" t="s">
        <v>12</v>
      </c>
      <c r="B7" s="63">
        <v>0</v>
      </c>
      <c r="C7" s="63">
        <v>0</v>
      </c>
      <c r="D7" s="63">
        <v>0</v>
      </c>
      <c r="E7" s="63">
        <v>0</v>
      </c>
      <c r="F7" s="63">
        <v>0</v>
      </c>
      <c r="G7" s="63">
        <v>0</v>
      </c>
      <c r="H7" s="63">
        <v>0</v>
      </c>
      <c r="I7" s="63">
        <v>0</v>
      </c>
      <c r="J7" s="63">
        <v>0</v>
      </c>
      <c r="K7" s="63">
        <v>0</v>
      </c>
      <c r="L7" s="63">
        <v>0</v>
      </c>
      <c r="M7" s="63">
        <v>0</v>
      </c>
      <c r="N7" s="63">
        <v>0</v>
      </c>
      <c r="O7" s="63">
        <v>0</v>
      </c>
      <c r="P7" s="63">
        <v>0</v>
      </c>
      <c r="Q7" s="63">
        <v>0</v>
      </c>
      <c r="R7" s="63">
        <v>0</v>
      </c>
      <c r="S7" s="63">
        <v>0</v>
      </c>
      <c r="T7" s="63">
        <v>0</v>
      </c>
      <c r="U7" s="63">
        <v>0</v>
      </c>
      <c r="V7" s="63">
        <v>0</v>
      </c>
      <c r="W7" s="63">
        <v>0</v>
      </c>
      <c r="X7" s="63">
        <v>0</v>
      </c>
      <c r="Y7" s="63">
        <v>0</v>
      </c>
      <c r="Z7" s="63">
        <v>0</v>
      </c>
      <c r="AA7" s="63">
        <v>0</v>
      </c>
      <c r="AB7" s="63">
        <v>0</v>
      </c>
      <c r="AC7" s="63">
        <v>0</v>
      </c>
      <c r="AD7" s="63">
        <v>0</v>
      </c>
      <c r="AE7" s="63">
        <v>0</v>
      </c>
      <c r="AF7" s="63">
        <v>0</v>
      </c>
    </row>
    <row r="8" spans="1:34" x14ac:dyDescent="0.25">
      <c r="A8" s="1" t="s">
        <v>15</v>
      </c>
      <c r="B8" s="63">
        <v>0</v>
      </c>
      <c r="C8" s="63">
        <v>0</v>
      </c>
      <c r="D8" s="63">
        <v>0</v>
      </c>
      <c r="E8" s="63">
        <v>0</v>
      </c>
      <c r="F8" s="63">
        <v>0</v>
      </c>
      <c r="G8" s="63">
        <v>0</v>
      </c>
      <c r="H8" s="63">
        <v>0</v>
      </c>
      <c r="I8" s="63">
        <v>0</v>
      </c>
      <c r="J8" s="63">
        <v>0</v>
      </c>
      <c r="K8" s="63">
        <v>0</v>
      </c>
      <c r="L8" s="63">
        <v>0</v>
      </c>
      <c r="M8" s="63">
        <v>0</v>
      </c>
      <c r="N8" s="63">
        <v>0</v>
      </c>
      <c r="O8" s="63">
        <v>0</v>
      </c>
      <c r="P8" s="63">
        <v>0</v>
      </c>
      <c r="Q8" s="63">
        <v>0</v>
      </c>
      <c r="R8" s="63">
        <v>0</v>
      </c>
      <c r="S8" s="63">
        <v>0</v>
      </c>
      <c r="T8" s="63">
        <v>0</v>
      </c>
      <c r="U8" s="63">
        <v>0</v>
      </c>
      <c r="V8" s="63">
        <v>0</v>
      </c>
      <c r="W8" s="63">
        <v>0</v>
      </c>
      <c r="X8" s="63">
        <v>0</v>
      </c>
      <c r="Y8" s="63">
        <v>0</v>
      </c>
      <c r="Z8" s="63">
        <v>0</v>
      </c>
      <c r="AA8" s="63">
        <v>0</v>
      </c>
      <c r="AB8" s="63">
        <v>0</v>
      </c>
      <c r="AC8" s="63">
        <v>0</v>
      </c>
      <c r="AD8" s="63">
        <v>0</v>
      </c>
      <c r="AE8" s="63">
        <v>0</v>
      </c>
      <c r="AF8" s="63">
        <v>0</v>
      </c>
    </row>
    <row r="9" spans="1:34" x14ac:dyDescent="0.25">
      <c r="A9" s="1" t="s">
        <v>16</v>
      </c>
      <c r="B9" s="63">
        <v>0</v>
      </c>
      <c r="C9" s="63">
        <v>0</v>
      </c>
      <c r="D9" s="63">
        <v>0</v>
      </c>
      <c r="E9" s="63">
        <v>0</v>
      </c>
      <c r="F9" s="63">
        <v>0</v>
      </c>
      <c r="G9" s="63">
        <v>0</v>
      </c>
      <c r="H9" s="63">
        <v>0</v>
      </c>
      <c r="I9" s="63">
        <v>0</v>
      </c>
      <c r="J9" s="63">
        <v>0</v>
      </c>
      <c r="K9" s="63">
        <v>0</v>
      </c>
      <c r="L9" s="63">
        <v>0</v>
      </c>
      <c r="M9" s="63">
        <v>0</v>
      </c>
      <c r="N9" s="63">
        <v>0</v>
      </c>
      <c r="O9" s="63">
        <v>0</v>
      </c>
      <c r="P9" s="63">
        <v>0</v>
      </c>
      <c r="Q9" s="63">
        <v>0</v>
      </c>
      <c r="R9" s="63">
        <v>0</v>
      </c>
      <c r="S9" s="63">
        <v>0</v>
      </c>
      <c r="T9" s="63">
        <v>0</v>
      </c>
      <c r="U9" s="63">
        <v>0</v>
      </c>
      <c r="V9" s="63">
        <v>0</v>
      </c>
      <c r="W9" s="63">
        <v>0</v>
      </c>
      <c r="X9" s="63">
        <v>0</v>
      </c>
      <c r="Y9" s="63">
        <v>0</v>
      </c>
      <c r="Z9" s="63">
        <v>0</v>
      </c>
      <c r="AA9" s="63">
        <v>0</v>
      </c>
      <c r="AB9" s="63">
        <v>0</v>
      </c>
      <c r="AC9" s="63">
        <v>0</v>
      </c>
      <c r="AD9" s="63">
        <v>0</v>
      </c>
      <c r="AE9" s="63">
        <v>0</v>
      </c>
      <c r="AF9" s="63">
        <v>0</v>
      </c>
    </row>
    <row r="10" spans="1:34" x14ac:dyDescent="0.25">
      <c r="A10" s="1" t="s">
        <v>17</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3">
        <v>0</v>
      </c>
      <c r="AC10" s="63">
        <v>0</v>
      </c>
      <c r="AD10" s="63">
        <v>0</v>
      </c>
      <c r="AE10" s="63">
        <v>0</v>
      </c>
      <c r="AF10" s="63">
        <v>0</v>
      </c>
    </row>
    <row r="11" spans="1:34" x14ac:dyDescent="0.25">
      <c r="A11" s="1" t="s">
        <v>18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3">
        <v>0</v>
      </c>
      <c r="AD11" s="63">
        <v>0</v>
      </c>
      <c r="AE11" s="63">
        <v>0</v>
      </c>
      <c r="AF11" s="63">
        <v>0</v>
      </c>
    </row>
  </sheetData>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11"/>
  <sheetViews>
    <sheetView workbookViewId="0">
      <selection activeCell="B17" sqref="B17"/>
    </sheetView>
  </sheetViews>
  <sheetFormatPr baseColWidth="10" defaultColWidth="8.85546875" defaultRowHeight="15" x14ac:dyDescent="0.25"/>
  <cols>
    <col min="1" max="1" width="29.85546875" customWidth="1"/>
    <col min="2" max="32" width="9.42578125" bestFit="1"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'Electricity Share'!B48</f>
        <v>179969356724899.37</v>
      </c>
      <c r="C2" s="62">
        <f>'Electricity Share'!C48</f>
        <v>186778931351007.28</v>
      </c>
      <c r="D2" s="62">
        <f>'Electricity Share'!D48</f>
        <v>189591612423018.84</v>
      </c>
      <c r="E2" s="62">
        <f>'Electricity Share'!E48</f>
        <v>187691540933255.84</v>
      </c>
      <c r="F2" s="62">
        <f>'Electricity Share'!F48</f>
        <v>186842022412829.41</v>
      </c>
      <c r="G2" s="62">
        <f>'Electricity Share'!G48</f>
        <v>187254706648201.91</v>
      </c>
      <c r="H2" s="62">
        <f>'Electricity Share'!H48</f>
        <v>187104537604077.91</v>
      </c>
      <c r="I2" s="62">
        <f>'Electricity Share'!I48</f>
        <v>186543660353118.22</v>
      </c>
      <c r="J2" s="62">
        <f>'Electricity Share'!J48</f>
        <v>186549207502187.34</v>
      </c>
      <c r="K2" s="62">
        <f>'Electricity Share'!K48</f>
        <v>186588321037151.81</v>
      </c>
      <c r="L2" s="62">
        <f>'Electricity Share'!L48</f>
        <v>186409294949371.66</v>
      </c>
      <c r="M2" s="62">
        <f>'Electricity Share'!M48</f>
        <v>186265238698624</v>
      </c>
      <c r="N2" s="62">
        <f>'Electricity Share'!N48</f>
        <v>185772125400166.03</v>
      </c>
      <c r="O2" s="62">
        <f>'Electricity Share'!O48</f>
        <v>185315735290053.41</v>
      </c>
      <c r="P2" s="62">
        <f>'Electricity Share'!P48</f>
        <v>184920648101070.28</v>
      </c>
      <c r="Q2" s="62">
        <f>'Electricity Share'!Q48</f>
        <v>184038501685017.5</v>
      </c>
      <c r="R2" s="62">
        <f>'Electricity Share'!R48</f>
        <v>182447198105153.19</v>
      </c>
      <c r="S2" s="62">
        <f>'Electricity Share'!S48</f>
        <v>180607931010209.84</v>
      </c>
      <c r="T2" s="62">
        <f>'Electricity Share'!T48</f>
        <v>178186915560133.91</v>
      </c>
      <c r="U2" s="62">
        <f>'Electricity Share'!U48</f>
        <v>176099539450088.62</v>
      </c>
      <c r="V2" s="62">
        <f>'Electricity Share'!V48</f>
        <v>174504753175960.34</v>
      </c>
      <c r="W2" s="62">
        <f>'Electricity Share'!W48</f>
        <v>173428994081957.09</v>
      </c>
      <c r="X2" s="62">
        <f>'Electricity Share'!X48</f>
        <v>172775589066070.09</v>
      </c>
      <c r="Y2" s="62">
        <f>'Electricity Share'!Y48</f>
        <v>171665658987036.87</v>
      </c>
      <c r="Z2" s="62">
        <f>'Electricity Share'!Z48</f>
        <v>170580547937361.81</v>
      </c>
      <c r="AA2" s="62">
        <f>'Electricity Share'!AA48</f>
        <v>169609955544815.22</v>
      </c>
      <c r="AB2" s="62">
        <f>'Electricity Share'!AB48</f>
        <v>168974651002365.16</v>
      </c>
      <c r="AC2" s="62">
        <f>'Electricity Share'!AC48</f>
        <v>168095931633693.56</v>
      </c>
      <c r="AD2" s="62">
        <f>'Electricity Share'!AD48</f>
        <v>168261441930777.56</v>
      </c>
      <c r="AE2" s="62">
        <f>'Electricity Share'!AE48</f>
        <v>168229175299494.84</v>
      </c>
      <c r="AF2" s="62">
        <f>'Electricity Share'!AF48</f>
        <v>168451393383483.53</v>
      </c>
    </row>
    <row r="3" spans="1:34" x14ac:dyDescent="0.25">
      <c r="A3" s="1" t="s">
        <v>2</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63">
        <v>0</v>
      </c>
      <c r="T3" s="63">
        <v>0</v>
      </c>
      <c r="U3" s="63">
        <v>0</v>
      </c>
      <c r="V3" s="63">
        <v>0</v>
      </c>
      <c r="W3" s="63">
        <v>0</v>
      </c>
      <c r="X3" s="63">
        <v>0</v>
      </c>
      <c r="Y3" s="63">
        <v>0</v>
      </c>
      <c r="Z3" s="63">
        <v>0</v>
      </c>
      <c r="AA3" s="63">
        <v>0</v>
      </c>
      <c r="AB3" s="63">
        <v>0</v>
      </c>
      <c r="AC3" s="63">
        <v>0</v>
      </c>
      <c r="AD3" s="63">
        <v>0</v>
      </c>
      <c r="AE3" s="63">
        <v>0</v>
      </c>
      <c r="AF3" s="63">
        <v>0</v>
      </c>
    </row>
    <row r="4" spans="1:34" x14ac:dyDescent="0.25">
      <c r="A4" s="1" t="s">
        <v>3</v>
      </c>
      <c r="B4" s="63">
        <v>0</v>
      </c>
      <c r="C4" s="63">
        <v>0</v>
      </c>
      <c r="D4" s="63">
        <v>0</v>
      </c>
      <c r="E4" s="63">
        <v>0</v>
      </c>
      <c r="F4" s="63">
        <v>0</v>
      </c>
      <c r="G4" s="63">
        <v>0</v>
      </c>
      <c r="H4" s="63">
        <v>0</v>
      </c>
      <c r="I4" s="63">
        <v>0</v>
      </c>
      <c r="J4" s="63">
        <v>0</v>
      </c>
      <c r="K4" s="63">
        <v>0</v>
      </c>
      <c r="L4" s="63">
        <v>0</v>
      </c>
      <c r="M4" s="63">
        <v>0</v>
      </c>
      <c r="N4" s="63">
        <v>0</v>
      </c>
      <c r="O4" s="63">
        <v>0</v>
      </c>
      <c r="P4" s="63">
        <v>0</v>
      </c>
      <c r="Q4" s="63">
        <v>0</v>
      </c>
      <c r="R4" s="63">
        <v>0</v>
      </c>
      <c r="S4" s="63">
        <v>0</v>
      </c>
      <c r="T4" s="63">
        <v>0</v>
      </c>
      <c r="U4" s="63">
        <v>0</v>
      </c>
      <c r="V4" s="63">
        <v>0</v>
      </c>
      <c r="W4" s="63">
        <v>0</v>
      </c>
      <c r="X4" s="63">
        <v>0</v>
      </c>
      <c r="Y4" s="63">
        <v>0</v>
      </c>
      <c r="Z4" s="63">
        <v>0</v>
      </c>
      <c r="AA4" s="63">
        <v>0</v>
      </c>
      <c r="AB4" s="63">
        <v>0</v>
      </c>
      <c r="AC4" s="63">
        <v>0</v>
      </c>
      <c r="AD4" s="63">
        <v>0</v>
      </c>
      <c r="AE4" s="63">
        <v>0</v>
      </c>
      <c r="AF4" s="63">
        <v>0</v>
      </c>
    </row>
    <row r="5" spans="1:34" x14ac:dyDescent="0.25">
      <c r="A5" s="1" t="s">
        <v>4</v>
      </c>
      <c r="B5" s="63">
        <v>0</v>
      </c>
      <c r="C5" s="63">
        <v>0</v>
      </c>
      <c r="D5" s="63">
        <v>0</v>
      </c>
      <c r="E5" s="63">
        <v>0</v>
      </c>
      <c r="F5" s="63">
        <v>0</v>
      </c>
      <c r="G5" s="63">
        <v>0</v>
      </c>
      <c r="H5" s="63">
        <v>0</v>
      </c>
      <c r="I5" s="63">
        <v>0</v>
      </c>
      <c r="J5" s="63">
        <v>0</v>
      </c>
      <c r="K5" s="63">
        <v>0</v>
      </c>
      <c r="L5" s="63">
        <v>0</v>
      </c>
      <c r="M5" s="63">
        <v>0</v>
      </c>
      <c r="N5" s="63">
        <v>0</v>
      </c>
      <c r="O5" s="63">
        <v>0</v>
      </c>
      <c r="P5" s="63">
        <v>0</v>
      </c>
      <c r="Q5" s="63">
        <v>0</v>
      </c>
      <c r="R5" s="63">
        <v>0</v>
      </c>
      <c r="S5" s="63">
        <v>0</v>
      </c>
      <c r="T5" s="63">
        <v>0</v>
      </c>
      <c r="U5" s="63">
        <v>0</v>
      </c>
      <c r="V5" s="63">
        <v>0</v>
      </c>
      <c r="W5" s="63">
        <v>0</v>
      </c>
      <c r="X5" s="63">
        <v>0</v>
      </c>
      <c r="Y5" s="63">
        <v>0</v>
      </c>
      <c r="Z5" s="63">
        <v>0</v>
      </c>
      <c r="AA5" s="63">
        <v>0</v>
      </c>
      <c r="AB5" s="63">
        <v>0</v>
      </c>
      <c r="AC5" s="63">
        <v>0</v>
      </c>
      <c r="AD5" s="63">
        <v>0</v>
      </c>
      <c r="AE5" s="63">
        <v>0</v>
      </c>
      <c r="AF5" s="63">
        <v>0</v>
      </c>
    </row>
    <row r="6" spans="1:34" x14ac:dyDescent="0.25">
      <c r="A6" s="1" t="s">
        <v>6</v>
      </c>
      <c r="B6" s="63">
        <v>0</v>
      </c>
      <c r="C6" s="63">
        <v>0</v>
      </c>
      <c r="D6" s="63">
        <v>0</v>
      </c>
      <c r="E6" s="63">
        <v>0</v>
      </c>
      <c r="F6" s="63">
        <v>0</v>
      </c>
      <c r="G6" s="63">
        <v>0</v>
      </c>
      <c r="H6" s="63">
        <v>0</v>
      </c>
      <c r="I6" s="63">
        <v>0</v>
      </c>
      <c r="J6" s="63">
        <v>0</v>
      </c>
      <c r="K6" s="63">
        <v>0</v>
      </c>
      <c r="L6" s="63">
        <v>0</v>
      </c>
      <c r="M6" s="63">
        <v>0</v>
      </c>
      <c r="N6" s="63">
        <v>0</v>
      </c>
      <c r="O6" s="63">
        <v>0</v>
      </c>
      <c r="P6" s="63">
        <v>0</v>
      </c>
      <c r="Q6" s="63">
        <v>0</v>
      </c>
      <c r="R6" s="63">
        <v>0</v>
      </c>
      <c r="S6" s="63">
        <v>0</v>
      </c>
      <c r="T6" s="63">
        <v>0</v>
      </c>
      <c r="U6" s="63">
        <v>0</v>
      </c>
      <c r="V6" s="63">
        <v>0</v>
      </c>
      <c r="W6" s="63">
        <v>0</v>
      </c>
      <c r="X6" s="63">
        <v>0</v>
      </c>
      <c r="Y6" s="63">
        <v>0</v>
      </c>
      <c r="Z6" s="63">
        <v>0</v>
      </c>
      <c r="AA6" s="63">
        <v>0</v>
      </c>
      <c r="AB6" s="63">
        <v>0</v>
      </c>
      <c r="AC6" s="63">
        <v>0</v>
      </c>
      <c r="AD6" s="63">
        <v>0</v>
      </c>
      <c r="AE6" s="63">
        <v>0</v>
      </c>
      <c r="AF6" s="63">
        <v>0</v>
      </c>
    </row>
    <row r="7" spans="1:34" x14ac:dyDescent="0.25">
      <c r="A7" s="1" t="s">
        <v>12</v>
      </c>
      <c r="B7" s="63">
        <v>0</v>
      </c>
      <c r="C7" s="63">
        <v>0</v>
      </c>
      <c r="D7" s="63">
        <v>0</v>
      </c>
      <c r="E7" s="63">
        <v>0</v>
      </c>
      <c r="F7" s="63">
        <v>0</v>
      </c>
      <c r="G7" s="63">
        <v>0</v>
      </c>
      <c r="H7" s="63">
        <v>0</v>
      </c>
      <c r="I7" s="63">
        <v>0</v>
      </c>
      <c r="J7" s="63">
        <v>0</v>
      </c>
      <c r="K7" s="63">
        <v>0</v>
      </c>
      <c r="L7" s="63">
        <v>0</v>
      </c>
      <c r="M7" s="63">
        <v>0</v>
      </c>
      <c r="N7" s="63">
        <v>0</v>
      </c>
      <c r="O7" s="63">
        <v>0</v>
      </c>
      <c r="P7" s="63">
        <v>0</v>
      </c>
      <c r="Q7" s="63">
        <v>0</v>
      </c>
      <c r="R7" s="63">
        <v>0</v>
      </c>
      <c r="S7" s="63">
        <v>0</v>
      </c>
      <c r="T7" s="63">
        <v>0</v>
      </c>
      <c r="U7" s="63">
        <v>0</v>
      </c>
      <c r="V7" s="63">
        <v>0</v>
      </c>
      <c r="W7" s="63">
        <v>0</v>
      </c>
      <c r="X7" s="63">
        <v>0</v>
      </c>
      <c r="Y7" s="63">
        <v>0</v>
      </c>
      <c r="Z7" s="63">
        <v>0</v>
      </c>
      <c r="AA7" s="63">
        <v>0</v>
      </c>
      <c r="AB7" s="63">
        <v>0</v>
      </c>
      <c r="AC7" s="63">
        <v>0</v>
      </c>
      <c r="AD7" s="63">
        <v>0</v>
      </c>
      <c r="AE7" s="63">
        <v>0</v>
      </c>
      <c r="AF7" s="63">
        <v>0</v>
      </c>
    </row>
    <row r="8" spans="1:34" x14ac:dyDescent="0.25">
      <c r="A8" s="1" t="s">
        <v>15</v>
      </c>
      <c r="B8" s="63">
        <v>0</v>
      </c>
      <c r="C8" s="63">
        <v>0</v>
      </c>
      <c r="D8" s="63">
        <v>0</v>
      </c>
      <c r="E8" s="63">
        <v>0</v>
      </c>
      <c r="F8" s="63">
        <v>0</v>
      </c>
      <c r="G8" s="63">
        <v>0</v>
      </c>
      <c r="H8" s="63">
        <v>0</v>
      </c>
      <c r="I8" s="63">
        <v>0</v>
      </c>
      <c r="J8" s="63">
        <v>0</v>
      </c>
      <c r="K8" s="63">
        <v>0</v>
      </c>
      <c r="L8" s="63">
        <v>0</v>
      </c>
      <c r="M8" s="63">
        <v>0</v>
      </c>
      <c r="N8" s="63">
        <v>0</v>
      </c>
      <c r="O8" s="63">
        <v>0</v>
      </c>
      <c r="P8" s="63">
        <v>0</v>
      </c>
      <c r="Q8" s="63">
        <v>0</v>
      </c>
      <c r="R8" s="63">
        <v>0</v>
      </c>
      <c r="S8" s="63">
        <v>0</v>
      </c>
      <c r="T8" s="63">
        <v>0</v>
      </c>
      <c r="U8" s="63">
        <v>0</v>
      </c>
      <c r="V8" s="63">
        <v>0</v>
      </c>
      <c r="W8" s="63">
        <v>0</v>
      </c>
      <c r="X8" s="63">
        <v>0</v>
      </c>
      <c r="Y8" s="63">
        <v>0</v>
      </c>
      <c r="Z8" s="63">
        <v>0</v>
      </c>
      <c r="AA8" s="63">
        <v>0</v>
      </c>
      <c r="AB8" s="63">
        <v>0</v>
      </c>
      <c r="AC8" s="63">
        <v>0</v>
      </c>
      <c r="AD8" s="63">
        <v>0</v>
      </c>
      <c r="AE8" s="63">
        <v>0</v>
      </c>
      <c r="AF8" s="63">
        <v>0</v>
      </c>
    </row>
    <row r="9" spans="1:34" x14ac:dyDescent="0.25">
      <c r="A9" s="1" t="s">
        <v>16</v>
      </c>
      <c r="B9" s="63">
        <v>0</v>
      </c>
      <c r="C9" s="63">
        <v>0</v>
      </c>
      <c r="D9" s="63">
        <v>0</v>
      </c>
      <c r="E9" s="63">
        <v>0</v>
      </c>
      <c r="F9" s="63">
        <v>0</v>
      </c>
      <c r="G9" s="63">
        <v>0</v>
      </c>
      <c r="H9" s="63">
        <v>0</v>
      </c>
      <c r="I9" s="63">
        <v>0</v>
      </c>
      <c r="J9" s="63">
        <v>0</v>
      </c>
      <c r="K9" s="63">
        <v>0</v>
      </c>
      <c r="L9" s="63">
        <v>0</v>
      </c>
      <c r="M9" s="63">
        <v>0</v>
      </c>
      <c r="N9" s="63">
        <v>0</v>
      </c>
      <c r="O9" s="63">
        <v>0</v>
      </c>
      <c r="P9" s="63">
        <v>0</v>
      </c>
      <c r="Q9" s="63">
        <v>0</v>
      </c>
      <c r="R9" s="63">
        <v>0</v>
      </c>
      <c r="S9" s="63">
        <v>0</v>
      </c>
      <c r="T9" s="63">
        <v>0</v>
      </c>
      <c r="U9" s="63">
        <v>0</v>
      </c>
      <c r="V9" s="63">
        <v>0</v>
      </c>
      <c r="W9" s="63">
        <v>0</v>
      </c>
      <c r="X9" s="63">
        <v>0</v>
      </c>
      <c r="Y9" s="63">
        <v>0</v>
      </c>
      <c r="Z9" s="63">
        <v>0</v>
      </c>
      <c r="AA9" s="63">
        <v>0</v>
      </c>
      <c r="AB9" s="63">
        <v>0</v>
      </c>
      <c r="AC9" s="63">
        <v>0</v>
      </c>
      <c r="AD9" s="63">
        <v>0</v>
      </c>
      <c r="AE9" s="63">
        <v>0</v>
      </c>
      <c r="AF9" s="63">
        <v>0</v>
      </c>
    </row>
    <row r="10" spans="1:34" x14ac:dyDescent="0.25">
      <c r="A10" s="1" t="s">
        <v>17</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3">
        <v>0</v>
      </c>
      <c r="AC10" s="63">
        <v>0</v>
      </c>
      <c r="AD10" s="63">
        <v>0</v>
      </c>
      <c r="AE10" s="63">
        <v>0</v>
      </c>
      <c r="AF10" s="63">
        <v>0</v>
      </c>
    </row>
    <row r="11" spans="1:34" x14ac:dyDescent="0.25">
      <c r="A11" s="1" t="s">
        <v>18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3">
        <v>0</v>
      </c>
      <c r="AD11" s="63">
        <v>0</v>
      </c>
      <c r="AE11" s="63">
        <v>0</v>
      </c>
      <c r="AF11" s="63">
        <v>0</v>
      </c>
    </row>
  </sheetData>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22"/>
  <sheetViews>
    <sheetView zoomScaleNormal="100" workbookViewId="0">
      <selection activeCell="B7" sqref="B7:AF7"/>
    </sheetView>
  </sheetViews>
  <sheetFormatPr baseColWidth="10" defaultColWidth="8.85546875" defaultRowHeight="15" x14ac:dyDescent="0.25"/>
  <cols>
    <col min="1" max="1" width="29.85546875" customWidth="1"/>
    <col min="2" max="32" width="10.14062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'Electricity Share'!B49</f>
        <v>11772238206051.732</v>
      </c>
      <c r="C2" s="62">
        <f>'Electricity Share'!C49</f>
        <v>12414346168059.471</v>
      </c>
      <c r="D2" s="62">
        <f>'Electricity Share'!D49</f>
        <v>12774192546121.102</v>
      </c>
      <c r="E2" s="62">
        <f>'Electricity Share'!E49</f>
        <v>12780098692888.035</v>
      </c>
      <c r="F2" s="62">
        <f>'Electricity Share'!F49</f>
        <v>12858671217457.768</v>
      </c>
      <c r="G2" s="62">
        <f>'Electricity Share'!G49</f>
        <v>13026959269027.893</v>
      </c>
      <c r="H2" s="62">
        <f>'Electricity Share'!H49</f>
        <v>13159523109778.975</v>
      </c>
      <c r="I2" s="62">
        <f>'Electricity Share'!I49</f>
        <v>13251332097683.461</v>
      </c>
      <c r="J2" s="62">
        <f>'Electricity Share'!J49</f>
        <v>13365654743262.67</v>
      </c>
      <c r="K2" s="62">
        <f>'Electricity Share'!K49</f>
        <v>13484873017412.055</v>
      </c>
      <c r="L2" s="62">
        <f>'Electricity Share'!L49</f>
        <v>13590743249969.443</v>
      </c>
      <c r="M2" s="62">
        <f>'Electricity Share'!M49</f>
        <v>13701504245915.947</v>
      </c>
      <c r="N2" s="62">
        <f>'Electricity Share'!N49</f>
        <v>13784730728033.689</v>
      </c>
      <c r="O2" s="62">
        <f>'Electricity Share'!O49</f>
        <v>13872423572207.469</v>
      </c>
      <c r="P2" s="62">
        <f>'Electricity Share'!P49</f>
        <v>13966539046907.943</v>
      </c>
      <c r="Q2" s="62">
        <f>'Electricity Share'!Q49</f>
        <v>14025441208402.52</v>
      </c>
      <c r="R2" s="62">
        <f>'Electricity Share'!R49</f>
        <v>14031066126496.447</v>
      </c>
      <c r="S2" s="62">
        <f>'Electricity Share'!S49</f>
        <v>14005633623844.111</v>
      </c>
      <c r="T2" s="62">
        <f>'Electricity Share'!T49</f>
        <v>13975829024264.768</v>
      </c>
      <c r="U2" s="62">
        <f>'Electricity Share'!U49</f>
        <v>13971757305814.904</v>
      </c>
      <c r="V2" s="62">
        <f>'Electricity Share'!V49</f>
        <v>14007046932451.475</v>
      </c>
      <c r="W2" s="62">
        <f>'Electricity Share'!W49</f>
        <v>14085208630128.773</v>
      </c>
      <c r="X2" s="62">
        <f>'Electricity Share'!X49</f>
        <v>14135134795356.533</v>
      </c>
      <c r="Y2" s="62">
        <f>'Electricity Share'!Y49</f>
        <v>14176217941452.564</v>
      </c>
      <c r="Z2" s="62">
        <f>'Electricity Share'!Z49</f>
        <v>14219129504489.121</v>
      </c>
      <c r="AA2" s="62">
        <f>'Electricity Share'!AA49</f>
        <v>13966555932778.793</v>
      </c>
      <c r="AB2" s="62">
        <f>'Electricity Share'!AB49</f>
        <v>14352172620581.525</v>
      </c>
      <c r="AC2" s="62">
        <f>'Electricity Share'!AC49</f>
        <v>14405660137380.854</v>
      </c>
      <c r="AD2" s="62">
        <f>'Electricity Share'!AD49</f>
        <v>14459913156327.291</v>
      </c>
      <c r="AE2" s="62">
        <f>'Electricity Share'!AE49</f>
        <v>14497459234980.578</v>
      </c>
      <c r="AF2" s="62">
        <f>'Electricity Share'!AF49</f>
        <v>14557236986281.672</v>
      </c>
    </row>
    <row r="3" spans="1:34" x14ac:dyDescent="0.25">
      <c r="A3" s="1" t="s">
        <v>2</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63">
        <v>0</v>
      </c>
      <c r="T3" s="63">
        <v>0</v>
      </c>
      <c r="U3" s="63">
        <v>0</v>
      </c>
      <c r="V3" s="63">
        <v>0</v>
      </c>
      <c r="W3" s="63">
        <v>0</v>
      </c>
      <c r="X3" s="63">
        <v>0</v>
      </c>
      <c r="Y3" s="63">
        <v>0</v>
      </c>
      <c r="Z3" s="63">
        <v>0</v>
      </c>
      <c r="AA3" s="63">
        <v>0</v>
      </c>
      <c r="AB3" s="63">
        <v>0</v>
      </c>
      <c r="AC3" s="63">
        <v>0</v>
      </c>
      <c r="AD3" s="63">
        <v>0</v>
      </c>
      <c r="AE3" s="63">
        <v>0</v>
      </c>
      <c r="AF3" s="63">
        <v>0</v>
      </c>
    </row>
    <row r="4" spans="1:34" x14ac:dyDescent="0.25">
      <c r="A4" s="1" t="s">
        <v>3</v>
      </c>
      <c r="B4" s="62">
        <f>'commercial-residential-appl'!M48*'commercial-residential-appl'!$A$6</f>
        <v>5446301257643.1426</v>
      </c>
      <c r="C4" s="62">
        <f>'commercial-residential-appl'!N48*'commercial-residential-appl'!$A$6</f>
        <v>5500898668231.5469</v>
      </c>
      <c r="D4" s="62">
        <f>'commercial-residential-appl'!O48*'commercial-residential-appl'!$A$6</f>
        <v>5556043400222.4854</v>
      </c>
      <c r="E4" s="62">
        <f>'commercial-residential-appl'!P48*'commercial-residential-appl'!$A$6</f>
        <v>5611740940336.1973</v>
      </c>
      <c r="F4" s="62">
        <f>'commercial-residential-appl'!Q48*'commercial-residential-appl'!$A$6</f>
        <v>5667996830295.5195</v>
      </c>
      <c r="G4" s="62">
        <f>'commercial-residential-appl'!R48*'commercial-residential-appl'!$A$6</f>
        <v>5724816667377.2695</v>
      </c>
      <c r="H4" s="62">
        <f>'commercial-residential-appl'!S48*'commercial-residential-appl'!$A$6</f>
        <v>5782206104969.1582</v>
      </c>
      <c r="I4" s="62">
        <f>'commercial-residential-appl'!T48*'commercial-residential-appl'!$A$6</f>
        <v>5840170853132.2793</v>
      </c>
      <c r="J4" s="62">
        <f>'commercial-residential-appl'!U48*'commercial-residential-appl'!$A$6</f>
        <v>5898716679169.2471</v>
      </c>
      <c r="K4" s="62">
        <f>'commercial-residential-appl'!V48*'commercial-residential-appl'!$A$6</f>
        <v>5957849408198.0186</v>
      </c>
      <c r="L4" s="62">
        <f>'commercial-residential-appl'!W48*'commercial-residential-appl'!$A$6</f>
        <v>6017574923731.4775</v>
      </c>
      <c r="M4" s="62">
        <f>'commercial-residential-appl'!X48*'commercial-residential-appl'!$A$6</f>
        <v>6077899168262.8242</v>
      </c>
      <c r="N4" s="62">
        <f>'commercial-residential-appl'!Y48*'commercial-residential-appl'!$A$6</f>
        <v>6138828143856.834</v>
      </c>
      <c r="O4" s="62">
        <f>'commercial-residential-appl'!Z48*'commercial-residential-appl'!$A$6</f>
        <v>6200367912747.04</v>
      </c>
      <c r="P4" s="62">
        <f>'commercial-residential-appl'!AA48*'commercial-residential-appl'!$A$6</f>
        <v>6262524597938.9111</v>
      </c>
      <c r="Q4" s="62">
        <f>'commercial-residential-appl'!AB48*'commercial-residential-appl'!$A$6</f>
        <v>6325304383819.0645</v>
      </c>
      <c r="R4" s="62">
        <f>'commercial-residential-appl'!AC48*'commercial-residential-appl'!$A$6</f>
        <v>6388713516770.5986</v>
      </c>
      <c r="S4" s="62">
        <f>'commercial-residential-appl'!AD48*'commercial-residential-appl'!$A$6</f>
        <v>6452758305794.5811</v>
      </c>
      <c r="T4" s="62">
        <f>'commercial-residential-appl'!AE48*'commercial-residential-appl'!$A$6</f>
        <v>6517445123137.7803</v>
      </c>
      <c r="U4" s="62">
        <f>'commercial-residential-appl'!AF48*'commercial-residential-appl'!$A$6</f>
        <v>6582780404926.6777</v>
      </c>
      <c r="V4" s="62">
        <f>'commercial-residential-appl'!AG48*'commercial-residential-appl'!$A$6</f>
        <v>6648770651807.8437</v>
      </c>
      <c r="W4" s="62">
        <f>'commercial-residential-appl'!AH48*'commercial-residential-appl'!$A$6</f>
        <v>6715422429594.7324</v>
      </c>
      <c r="X4" s="62">
        <f>'commercial-residential-appl'!AI48*'commercial-residential-appl'!$A$6</f>
        <v>6782742369920.9541</v>
      </c>
      <c r="Y4" s="62">
        <f>'commercial-residential-appl'!AJ48*'commercial-residential-appl'!$A$6</f>
        <v>6850737170900.1035</v>
      </c>
      <c r="Z4" s="62">
        <f>'commercial-residential-appl'!AK48*'commercial-residential-appl'!$A$6</f>
        <v>6919413597792.2012</v>
      </c>
      <c r="AA4" s="62">
        <f>'commercial-residential-appl'!AL48*'commercial-residential-appl'!$A$6</f>
        <v>6988778483676.8145</v>
      </c>
      <c r="AB4" s="62">
        <f>'commercial-residential-appl'!AM48*'commercial-residential-appl'!$A$6</f>
        <v>7058838730132.9248</v>
      </c>
      <c r="AC4" s="62">
        <f>'commercial-residential-appl'!AN48*'commercial-residential-appl'!$A$6</f>
        <v>7129601307925.6143</v>
      </c>
      <c r="AD4" s="62">
        <f>'commercial-residential-appl'!AO48*'commercial-residential-appl'!$A$6</f>
        <v>7201073257699.6318</v>
      </c>
      <c r="AE4" s="62">
        <f>'commercial-residential-appl'!AP48*'commercial-residential-appl'!$A$6</f>
        <v>7273261690679.9141</v>
      </c>
      <c r="AF4" s="62">
        <f>'commercial-residential-appl'!AQ48*'commercial-residential-appl'!$A$6</f>
        <v>7346173789379.1328</v>
      </c>
    </row>
    <row r="5" spans="1:34" x14ac:dyDescent="0.25">
      <c r="A5" s="1" t="s">
        <v>4</v>
      </c>
      <c r="B5" s="62">
        <f>'commercial-residential-appl'!M57*'commercial-residential-appl'!$A$6</f>
        <v>0</v>
      </c>
      <c r="C5" s="62">
        <f>'commercial-residential-appl'!N57*'commercial-residential-appl'!$A$6</f>
        <v>0</v>
      </c>
      <c r="D5" s="62">
        <f>'commercial-residential-appl'!O57*'commercial-residential-appl'!$A$6</f>
        <v>0</v>
      </c>
      <c r="E5" s="62">
        <f>'commercial-residential-appl'!P57*'commercial-residential-appl'!$A$6</f>
        <v>0</v>
      </c>
      <c r="F5" s="62">
        <f>'commercial-residential-appl'!Q57*'commercial-residential-appl'!$A$6</f>
        <v>0</v>
      </c>
      <c r="G5" s="62">
        <f>'commercial-residential-appl'!R57*'commercial-residential-appl'!$A$6</f>
        <v>0</v>
      </c>
      <c r="H5" s="62">
        <f>'commercial-residential-appl'!S57*'commercial-residential-appl'!$A$6</f>
        <v>0</v>
      </c>
      <c r="I5" s="62">
        <f>'commercial-residential-appl'!T57*'commercial-residential-appl'!$A$6</f>
        <v>0</v>
      </c>
      <c r="J5" s="62">
        <f>'commercial-residential-appl'!U57*'commercial-residential-appl'!$A$6</f>
        <v>0</v>
      </c>
      <c r="K5" s="62">
        <f>'commercial-residential-appl'!V57*'commercial-residential-appl'!$A$6</f>
        <v>0</v>
      </c>
      <c r="L5" s="62">
        <f>'commercial-residential-appl'!W57*'commercial-residential-appl'!$A$6</f>
        <v>0</v>
      </c>
      <c r="M5" s="62">
        <f>'commercial-residential-appl'!X57*'commercial-residential-appl'!$A$6</f>
        <v>0</v>
      </c>
      <c r="N5" s="62">
        <f>'commercial-residential-appl'!Y57*'commercial-residential-appl'!$A$6</f>
        <v>0</v>
      </c>
      <c r="O5" s="62">
        <f>'commercial-residential-appl'!Z57*'commercial-residential-appl'!$A$6</f>
        <v>0</v>
      </c>
      <c r="P5" s="62">
        <f>'commercial-residential-appl'!AA57*'commercial-residential-appl'!$A$6</f>
        <v>0</v>
      </c>
      <c r="Q5" s="62">
        <f>'commercial-residential-appl'!AB57*'commercial-residential-appl'!$A$6</f>
        <v>0</v>
      </c>
      <c r="R5" s="62">
        <f>'commercial-residential-appl'!AC57*'commercial-residential-appl'!$A$6</f>
        <v>0</v>
      </c>
      <c r="S5" s="62">
        <f>'commercial-residential-appl'!AD57*'commercial-residential-appl'!$A$6</f>
        <v>0</v>
      </c>
      <c r="T5" s="62">
        <f>'commercial-residential-appl'!AE57*'commercial-residential-appl'!$A$6</f>
        <v>0</v>
      </c>
      <c r="U5" s="62">
        <f>'commercial-residential-appl'!AF57*'commercial-residential-appl'!$A$6</f>
        <v>0</v>
      </c>
      <c r="V5" s="62">
        <f>'commercial-residential-appl'!AG57*'commercial-residential-appl'!$A$6</f>
        <v>0</v>
      </c>
      <c r="W5" s="62">
        <f>'commercial-residential-appl'!AH57*'commercial-residential-appl'!$A$6</f>
        <v>0</v>
      </c>
      <c r="X5" s="62">
        <f>'commercial-residential-appl'!AI57*'commercial-residential-appl'!$A$6</f>
        <v>0</v>
      </c>
      <c r="Y5" s="62">
        <f>'commercial-residential-appl'!AJ57*'commercial-residential-appl'!$A$6</f>
        <v>0</v>
      </c>
      <c r="Z5" s="62">
        <f>'commercial-residential-appl'!AK57*'commercial-residential-appl'!$A$6</f>
        <v>0</v>
      </c>
      <c r="AA5" s="62">
        <f>'commercial-residential-appl'!AL57*'commercial-residential-appl'!$A$6</f>
        <v>0</v>
      </c>
      <c r="AB5" s="62">
        <f>'commercial-residential-appl'!AM57*'commercial-residential-appl'!$A$6</f>
        <v>0</v>
      </c>
      <c r="AC5" s="62">
        <f>'commercial-residential-appl'!AN57*'commercial-residential-appl'!$A$6</f>
        <v>0</v>
      </c>
      <c r="AD5" s="62">
        <f>'commercial-residential-appl'!AO57*'commercial-residential-appl'!$A$6</f>
        <v>0</v>
      </c>
      <c r="AE5" s="62">
        <f>'commercial-residential-appl'!AP57*'commercial-residential-appl'!$A$6</f>
        <v>0</v>
      </c>
      <c r="AF5" s="62">
        <f>'commercial-residential-appl'!AQ57*'commercial-residential-appl'!$A$6</f>
        <v>0</v>
      </c>
    </row>
    <row r="6" spans="1:34" x14ac:dyDescent="0.25">
      <c r="A6" s="1" t="s">
        <v>6</v>
      </c>
      <c r="B6" s="63">
        <v>0</v>
      </c>
      <c r="C6" s="63">
        <v>0</v>
      </c>
      <c r="D6" s="63">
        <v>0</v>
      </c>
      <c r="E6" s="63">
        <v>0</v>
      </c>
      <c r="F6" s="63">
        <v>0</v>
      </c>
      <c r="G6" s="63">
        <v>0</v>
      </c>
      <c r="H6" s="63">
        <v>0</v>
      </c>
      <c r="I6" s="63">
        <v>0</v>
      </c>
      <c r="J6" s="63">
        <v>0</v>
      </c>
      <c r="K6" s="63">
        <v>0</v>
      </c>
      <c r="L6" s="63">
        <v>0</v>
      </c>
      <c r="M6" s="63">
        <v>0</v>
      </c>
      <c r="N6" s="63">
        <v>0</v>
      </c>
      <c r="O6" s="63">
        <v>0</v>
      </c>
      <c r="P6" s="63">
        <v>0</v>
      </c>
      <c r="Q6" s="63">
        <v>0</v>
      </c>
      <c r="R6" s="63">
        <v>0</v>
      </c>
      <c r="S6" s="63">
        <v>0</v>
      </c>
      <c r="T6" s="63">
        <v>0</v>
      </c>
      <c r="U6" s="63">
        <v>0</v>
      </c>
      <c r="V6" s="63">
        <v>0</v>
      </c>
      <c r="W6" s="63">
        <v>0</v>
      </c>
      <c r="X6" s="63">
        <v>0</v>
      </c>
      <c r="Y6" s="63">
        <v>0</v>
      </c>
      <c r="Z6" s="63">
        <v>0</v>
      </c>
      <c r="AA6" s="63">
        <v>0</v>
      </c>
      <c r="AB6" s="63">
        <v>0</v>
      </c>
      <c r="AC6" s="63">
        <v>0</v>
      </c>
      <c r="AD6" s="63">
        <v>0</v>
      </c>
      <c r="AE6" s="63">
        <v>0</v>
      </c>
      <c r="AF6" s="63">
        <v>0</v>
      </c>
    </row>
    <row r="7" spans="1:34" x14ac:dyDescent="0.25">
      <c r="A7" s="1" t="s">
        <v>12</v>
      </c>
      <c r="B7" s="62">
        <f>'BNEF Data - Projections'!AF64</f>
        <v>6256800000000</v>
      </c>
      <c r="C7" s="62">
        <f>'BNEF Data - Projections'!AG64</f>
        <v>6541200000000</v>
      </c>
      <c r="D7" s="62">
        <f>'BNEF Data - Projections'!AH64</f>
        <v>6541200000000</v>
      </c>
      <c r="E7" s="62">
        <f>'BNEF Data - Projections'!AI64</f>
        <v>6636000000000</v>
      </c>
      <c r="F7" s="62">
        <f>'BNEF Data - Projections'!AJ64</f>
        <v>6636000000000</v>
      </c>
      <c r="G7" s="62">
        <f>'BNEF Data - Projections'!AK64</f>
        <v>6730800000000</v>
      </c>
      <c r="H7" s="62">
        <f>'BNEF Data - Projections'!AL64</f>
        <v>6730800000000</v>
      </c>
      <c r="I7" s="62">
        <f>'BNEF Data - Projections'!AM64</f>
        <v>6825600000000</v>
      </c>
      <c r="J7" s="62">
        <f>'BNEF Data - Projections'!AN64</f>
        <v>6825600000000</v>
      </c>
      <c r="K7" s="62">
        <f>'BNEF Data - Projections'!AO64</f>
        <v>6920400000000</v>
      </c>
      <c r="L7" s="62">
        <f>'BNEF Data - Projections'!AP64</f>
        <v>6920400000000</v>
      </c>
      <c r="M7" s="62">
        <f>'BNEF Data - Projections'!AQ64</f>
        <v>7015200000000</v>
      </c>
      <c r="N7" s="62">
        <f>'BNEF Data - Projections'!AR64</f>
        <v>7015200000000</v>
      </c>
      <c r="O7" s="62">
        <f>'BNEF Data - Projections'!AS64</f>
        <v>7110000000000</v>
      </c>
      <c r="P7" s="62">
        <f>'BNEF Data - Projections'!AT64</f>
        <v>7110000000000</v>
      </c>
      <c r="Q7" s="62">
        <f>'BNEF Data - Projections'!AU64</f>
        <v>7204800000000</v>
      </c>
      <c r="R7" s="62">
        <f>'BNEF Data - Projections'!AV64</f>
        <v>7204800000000</v>
      </c>
      <c r="S7" s="62">
        <f>'BNEF Data - Projections'!AW64</f>
        <v>7299600000000</v>
      </c>
      <c r="T7" s="62">
        <f>'BNEF Data - Projections'!AX64</f>
        <v>7299600000000</v>
      </c>
      <c r="U7" s="62">
        <f>'BNEF Data - Projections'!AY64</f>
        <v>7394400000000</v>
      </c>
      <c r="V7" s="62">
        <f>'BNEF Data - Projections'!AZ64</f>
        <v>7489200000000</v>
      </c>
      <c r="W7" s="62">
        <f>'BNEF Data - Projections'!BA64</f>
        <v>7489200000000</v>
      </c>
      <c r="X7" s="62">
        <f>'BNEF Data - Projections'!BB64</f>
        <v>7584000000000</v>
      </c>
      <c r="Y7" s="62">
        <f>'BNEF Data - Projections'!BC64</f>
        <v>7584000000000</v>
      </c>
      <c r="Z7" s="62">
        <f>'BNEF Data - Projections'!BD64</f>
        <v>7678800000000</v>
      </c>
      <c r="AA7" s="62">
        <f>'BNEF Data - Projections'!BE64</f>
        <v>7678800000000</v>
      </c>
      <c r="AB7" s="62">
        <f>'BNEF Data - Projections'!BF64</f>
        <v>7773599999999.999</v>
      </c>
      <c r="AC7" s="62">
        <f>'BNEF Data - Projections'!BG64</f>
        <v>7868400000000.001</v>
      </c>
      <c r="AD7" s="62">
        <f>'BNEF Data - Projections'!BH64</f>
        <v>7868400000000.001</v>
      </c>
      <c r="AE7" s="62">
        <f>'BNEF Data - Projections'!BI64</f>
        <v>7963200000000</v>
      </c>
      <c r="AF7" s="62">
        <f>'BNEF Data - Projections'!BJ64</f>
        <v>7963200000000</v>
      </c>
    </row>
    <row r="8" spans="1:34" x14ac:dyDescent="0.25">
      <c r="A8" s="1" t="s">
        <v>15</v>
      </c>
      <c r="B8" s="63">
        <v>0</v>
      </c>
      <c r="C8" s="63">
        <v>0</v>
      </c>
      <c r="D8" s="63">
        <v>0</v>
      </c>
      <c r="E8" s="63">
        <v>0</v>
      </c>
      <c r="F8" s="63">
        <v>0</v>
      </c>
      <c r="G8" s="63">
        <v>0</v>
      </c>
      <c r="H8" s="63">
        <v>0</v>
      </c>
      <c r="I8" s="63">
        <v>0</v>
      </c>
      <c r="J8" s="63">
        <v>0</v>
      </c>
      <c r="K8" s="63">
        <v>0</v>
      </c>
      <c r="L8" s="63">
        <v>0</v>
      </c>
      <c r="M8" s="63">
        <v>0</v>
      </c>
      <c r="N8" s="63">
        <v>0</v>
      </c>
      <c r="O8" s="63">
        <v>0</v>
      </c>
      <c r="P8" s="63">
        <v>0</v>
      </c>
      <c r="Q8" s="63">
        <v>0</v>
      </c>
      <c r="R8" s="63">
        <v>0</v>
      </c>
      <c r="S8" s="63">
        <v>0</v>
      </c>
      <c r="T8" s="63">
        <v>0</v>
      </c>
      <c r="U8" s="63">
        <v>0</v>
      </c>
      <c r="V8" s="63">
        <v>0</v>
      </c>
      <c r="W8" s="63">
        <v>0</v>
      </c>
      <c r="X8" s="63">
        <v>0</v>
      </c>
      <c r="Y8" s="63">
        <v>0</v>
      </c>
      <c r="Z8" s="63">
        <v>0</v>
      </c>
      <c r="AA8" s="63">
        <v>0</v>
      </c>
      <c r="AB8" s="63">
        <v>0</v>
      </c>
      <c r="AC8" s="63">
        <v>0</v>
      </c>
      <c r="AD8" s="63">
        <v>0</v>
      </c>
      <c r="AE8" s="63">
        <v>0</v>
      </c>
      <c r="AF8" s="63">
        <v>0</v>
      </c>
    </row>
    <row r="9" spans="1:34" x14ac:dyDescent="0.25">
      <c r="A9" s="1" t="s">
        <v>16</v>
      </c>
      <c r="B9" s="62">
        <f>'commercial-residential-appl'!M58*'commercial-residential-appl'!$A$6</f>
        <v>0</v>
      </c>
      <c r="C9" s="62">
        <f>'commercial-residential-appl'!N58*'commercial-residential-appl'!$A$6</f>
        <v>0</v>
      </c>
      <c r="D9" s="62">
        <f>'commercial-residential-appl'!O58*'commercial-residential-appl'!$A$6</f>
        <v>0</v>
      </c>
      <c r="E9" s="62">
        <f>'commercial-residential-appl'!P58*'commercial-residential-appl'!$A$6</f>
        <v>0</v>
      </c>
      <c r="F9" s="62">
        <f>'commercial-residential-appl'!Q58*'commercial-residential-appl'!$A$6</f>
        <v>0</v>
      </c>
      <c r="G9" s="62">
        <f>'commercial-residential-appl'!R58*'commercial-residential-appl'!$A$6</f>
        <v>0</v>
      </c>
      <c r="H9" s="62">
        <f>'commercial-residential-appl'!S58*'commercial-residential-appl'!$A$6</f>
        <v>0</v>
      </c>
      <c r="I9" s="62">
        <f>'commercial-residential-appl'!T58*'commercial-residential-appl'!$A$6</f>
        <v>0</v>
      </c>
      <c r="J9" s="62">
        <f>'commercial-residential-appl'!U58*'commercial-residential-appl'!$A$6</f>
        <v>0</v>
      </c>
      <c r="K9" s="62">
        <f>'commercial-residential-appl'!V58*'commercial-residential-appl'!$A$6</f>
        <v>0</v>
      </c>
      <c r="L9" s="62">
        <f>'commercial-residential-appl'!W58*'commercial-residential-appl'!$A$6</f>
        <v>0</v>
      </c>
      <c r="M9" s="62">
        <f>'commercial-residential-appl'!X58*'commercial-residential-appl'!$A$6</f>
        <v>0</v>
      </c>
      <c r="N9" s="62">
        <f>'commercial-residential-appl'!Y58*'commercial-residential-appl'!$A$6</f>
        <v>0</v>
      </c>
      <c r="O9" s="62">
        <f>'commercial-residential-appl'!Z58*'commercial-residential-appl'!$A$6</f>
        <v>0</v>
      </c>
      <c r="P9" s="62">
        <f>'commercial-residential-appl'!AA58*'commercial-residential-appl'!$A$6</f>
        <v>0</v>
      </c>
      <c r="Q9" s="62">
        <f>'commercial-residential-appl'!AB58*'commercial-residential-appl'!$A$6</f>
        <v>0</v>
      </c>
      <c r="R9" s="62">
        <f>'commercial-residential-appl'!AC58*'commercial-residential-appl'!$A$6</f>
        <v>0</v>
      </c>
      <c r="S9" s="62">
        <f>'commercial-residential-appl'!AD58*'commercial-residential-appl'!$A$6</f>
        <v>0</v>
      </c>
      <c r="T9" s="62">
        <f>'commercial-residential-appl'!AE58*'commercial-residential-appl'!$A$6</f>
        <v>0</v>
      </c>
      <c r="U9" s="62">
        <f>'commercial-residential-appl'!AF58*'commercial-residential-appl'!$A$6</f>
        <v>0</v>
      </c>
      <c r="V9" s="62">
        <f>'commercial-residential-appl'!AG58*'commercial-residential-appl'!$A$6</f>
        <v>0</v>
      </c>
      <c r="W9" s="62">
        <f>'commercial-residential-appl'!AH58*'commercial-residential-appl'!$A$6</f>
        <v>0</v>
      </c>
      <c r="X9" s="62">
        <f>'commercial-residential-appl'!AI58*'commercial-residential-appl'!$A$6</f>
        <v>0</v>
      </c>
      <c r="Y9" s="62">
        <f>'commercial-residential-appl'!AJ58*'commercial-residential-appl'!$A$6</f>
        <v>0</v>
      </c>
      <c r="Z9" s="62">
        <f>'commercial-residential-appl'!AK58*'commercial-residential-appl'!$A$6</f>
        <v>0</v>
      </c>
      <c r="AA9" s="62">
        <f>'commercial-residential-appl'!AL58*'commercial-residential-appl'!$A$6</f>
        <v>0</v>
      </c>
      <c r="AB9" s="62">
        <f>'commercial-residential-appl'!AM58*'commercial-residential-appl'!$A$6</f>
        <v>0</v>
      </c>
      <c r="AC9" s="62">
        <f>'commercial-residential-appl'!AN58*'commercial-residential-appl'!$A$6</f>
        <v>0</v>
      </c>
      <c r="AD9" s="62">
        <f>'commercial-residential-appl'!AO58*'commercial-residential-appl'!$A$6</f>
        <v>0</v>
      </c>
      <c r="AE9" s="62">
        <f>'commercial-residential-appl'!AP58*'commercial-residential-appl'!$A$6</f>
        <v>0</v>
      </c>
      <c r="AF9" s="62">
        <f>'commercial-residential-appl'!AQ58*'commercial-residential-appl'!$A$6</f>
        <v>0</v>
      </c>
    </row>
    <row r="10" spans="1:34" x14ac:dyDescent="0.25">
      <c r="A10" s="1" t="s">
        <v>17</v>
      </c>
      <c r="B10" s="62">
        <f>SUM('commercial-residential-appl'!M56,'commercial-residential-appl'!M49)*'commercial-residential-appl'!$A$6</f>
        <v>24510611991479.211</v>
      </c>
      <c r="C10" s="62">
        <f>SUM('commercial-residential-appl'!N56,'commercial-residential-appl'!N49)*'commercial-residential-appl'!$A$6</f>
        <v>24777402282955.125</v>
      </c>
      <c r="D10" s="62">
        <f>SUM('commercial-residential-appl'!O56,'commercial-residential-appl'!O49)*'commercial-residential-appl'!$A$6</f>
        <v>25047096502723.418</v>
      </c>
      <c r="E10" s="62">
        <f>SUM('commercial-residential-appl'!P56,'commercial-residential-appl'!P49)*'commercial-residential-appl'!$A$6</f>
        <v>25319726259128.918</v>
      </c>
      <c r="F10" s="62">
        <f>SUM('commercial-residential-appl'!Q56,'commercial-residential-appl'!Q49)*'commercial-residential-appl'!$A$6</f>
        <v>25595323504563.328</v>
      </c>
      <c r="G10" s="62">
        <f>SUM('commercial-residential-appl'!R56,'commercial-residential-appl'!R49)*'commercial-residential-appl'!$A$6</f>
        <v>25873920539210.055</v>
      </c>
      <c r="H10" s="62">
        <f>SUM('commercial-residential-appl'!S56,'commercial-residential-appl'!S49)*'commercial-residential-appl'!$A$6</f>
        <v>26155550014829.84</v>
      </c>
      <c r="I10" s="62">
        <f>SUM('commercial-residential-appl'!T56,'commercial-residential-appl'!T49)*'commercial-residential-appl'!$A$6</f>
        <v>26440244938587.555</v>
      </c>
      <c r="J10" s="62">
        <f>SUM('commercial-residential-appl'!U56,'commercial-residential-appl'!U49)*'commercial-residential-appl'!$A$6</f>
        <v>26728038676920.664</v>
      </c>
      <c r="K10" s="62">
        <f>SUM('commercial-residential-appl'!V56,'commercial-residential-appl'!V49)*'commercial-residential-appl'!$A$6</f>
        <v>27018964959449.797</v>
      </c>
      <c r="L10" s="62">
        <f>SUM('commercial-residential-appl'!W56,'commercial-residential-appl'!W49)*'commercial-residential-appl'!$A$6</f>
        <v>27313057882931.875</v>
      </c>
      <c r="M10" s="62">
        <f>SUM('commercial-residential-appl'!X56,'commercial-residential-appl'!X49)*'commercial-residential-appl'!$A$6</f>
        <v>27610351915256.273</v>
      </c>
      <c r="N10" s="62">
        <f>SUM('commercial-residential-appl'!Y56,'commercial-residential-appl'!Y49)*'commercial-residential-appl'!$A$6</f>
        <v>27910881899484.512</v>
      </c>
      <c r="O10" s="62">
        <f>SUM('commercial-residential-appl'!Z56,'commercial-residential-appl'!Z49)*'commercial-residential-appl'!$A$6</f>
        <v>28214683057933.828</v>
      </c>
      <c r="P10" s="62">
        <f>SUM('commercial-residential-appl'!AA56,'commercial-residential-appl'!AA49)*'commercial-residential-appl'!$A$6</f>
        <v>28521790996305.312</v>
      </c>
      <c r="Q10" s="62">
        <f>SUM('commercial-residential-appl'!AB56,'commercial-residential-appl'!AB49)*'commercial-residential-appl'!$A$6</f>
        <v>28832241707856.879</v>
      </c>
      <c r="R10" s="62">
        <f>SUM('commercial-residential-appl'!AC56,'commercial-residential-appl'!AC49)*'commercial-residential-appl'!$A$6</f>
        <v>29146071577621.746</v>
      </c>
      <c r="S10" s="62">
        <f>SUM('commercial-residential-appl'!AD56,'commercial-residential-appl'!AD49)*'commercial-residential-appl'!$A$6</f>
        <v>29463317386672.719</v>
      </c>
      <c r="T10" s="62">
        <f>SUM('commercial-residential-appl'!AE56,'commercial-residential-appl'!AE49)*'commercial-residential-appl'!$A$6</f>
        <v>29784016316433.031</v>
      </c>
      <c r="U10" s="62">
        <f>SUM('commercial-residential-appl'!AF56,'commercial-residential-appl'!AF49)*'commercial-residential-appl'!$A$6</f>
        <v>30108205953033.973</v>
      </c>
      <c r="V10" s="62">
        <f>SUM('commercial-residential-appl'!AG56,'commercial-residential-appl'!AG49)*'commercial-residential-appl'!$A$6</f>
        <v>30435924291720.043</v>
      </c>
      <c r="W10" s="62">
        <f>SUM('commercial-residential-appl'!AH56,'commercial-residential-appl'!AH49)*'commercial-residential-appl'!$A$6</f>
        <v>30767209741302.031</v>
      </c>
      <c r="X10" s="62">
        <f>SUM('commercial-residential-appl'!AI56,'commercial-residential-appl'!AI49)*'commercial-residential-appl'!$A$6</f>
        <v>31102101128658.488</v>
      </c>
      <c r="Y10" s="62">
        <f>SUM('commercial-residential-appl'!AJ56,'commercial-residential-appl'!AJ49)*'commercial-residential-appl'!$A$6</f>
        <v>31440637703286.352</v>
      </c>
      <c r="Z10" s="62">
        <f>SUM('commercial-residential-appl'!AK56,'commercial-residential-appl'!AK49)*'commercial-residential-appl'!$A$6</f>
        <v>31782859141900.945</v>
      </c>
      <c r="AA10" s="62">
        <f>SUM('commercial-residential-appl'!AL56,'commercial-residential-appl'!AL49)*'commercial-residential-appl'!$A$6</f>
        <v>32128805553086.156</v>
      </c>
      <c r="AB10" s="62">
        <f>SUM('commercial-residential-appl'!AM56,'commercial-residential-appl'!AM49)*'commercial-residential-appl'!$A$6</f>
        <v>32478517481995.172</v>
      </c>
      <c r="AC10" s="62">
        <f>SUM('commercial-residential-appl'!AN56,'commercial-residential-appl'!AN49)*'commercial-residential-appl'!$A$6</f>
        <v>32832035915102.398</v>
      </c>
      <c r="AD10" s="62">
        <f>SUM('commercial-residential-appl'!AO56,'commercial-residential-appl'!AO49)*'commercial-residential-appl'!$A$6</f>
        <v>33189402285007.105</v>
      </c>
      <c r="AE10" s="62">
        <f>SUM('commercial-residential-appl'!AP56,'commercial-residential-appl'!AP49)*'commercial-residential-appl'!$A$6</f>
        <v>33550658475289.355</v>
      </c>
      <c r="AF10" s="62">
        <f>SUM('commercial-residential-appl'!AQ56,'commercial-residential-appl'!AQ49)*'commercial-residential-appl'!$A$6</f>
        <v>33915846825418.789</v>
      </c>
    </row>
    <row r="11" spans="1:34" x14ac:dyDescent="0.25">
      <c r="A11" s="1" t="s">
        <v>18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3">
        <v>0</v>
      </c>
      <c r="AD11" s="63">
        <v>0</v>
      </c>
      <c r="AE11" s="63">
        <v>0</v>
      </c>
      <c r="AF11" s="63">
        <v>0</v>
      </c>
    </row>
    <row r="14" spans="1:34" x14ac:dyDescent="0.25">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row>
    <row r="15" spans="1:34" x14ac:dyDescent="0.25">
      <c r="B15" s="6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row>
    <row r="16" spans="1:34" x14ac:dyDescent="0.25">
      <c r="B16" s="65"/>
      <c r="C16" s="65"/>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row>
    <row r="17" spans="2:32" x14ac:dyDescent="0.25">
      <c r="B17" s="65"/>
      <c r="C17" s="65"/>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row>
    <row r="18" spans="2:32" x14ac:dyDescent="0.25">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row>
    <row r="19" spans="2:32" x14ac:dyDescent="0.25">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row>
    <row r="20" spans="2:32" x14ac:dyDescent="0.25">
      <c r="B20" s="62"/>
      <c r="C20" s="62"/>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row>
    <row r="21" spans="2:32" x14ac:dyDescent="0.25">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row>
    <row r="22" spans="2:32" x14ac:dyDescent="0.2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sheetData>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11"/>
  <sheetViews>
    <sheetView workbookViewId="0">
      <selection activeCell="I19" sqref="I19"/>
    </sheetView>
  </sheetViews>
  <sheetFormatPr baseColWidth="10" defaultColWidth="8.85546875" defaultRowHeight="15" x14ac:dyDescent="0.25"/>
  <cols>
    <col min="1" max="1" width="29.85546875" customWidth="1"/>
    <col min="2" max="32" width="9.8554687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'Electricity Share'!B50</f>
        <v>185278982657869.91</v>
      </c>
      <c r="C2" s="62">
        <f>'Electricity Share'!C50</f>
        <v>196333412601765.81</v>
      </c>
      <c r="D2" s="62">
        <f>'Electricity Share'!D50</f>
        <v>202026225248477.03</v>
      </c>
      <c r="E2" s="62">
        <f>'Electricity Share'!E50</f>
        <v>202058686402875.84</v>
      </c>
      <c r="F2" s="62">
        <f>'Electricity Share'!F50</f>
        <v>203178695537041.75</v>
      </c>
      <c r="G2" s="62">
        <f>'Electricity Share'!G50</f>
        <v>205654406150985.09</v>
      </c>
      <c r="H2" s="62">
        <f>'Electricity Share'!H50</f>
        <v>207503922662675.84</v>
      </c>
      <c r="I2" s="62">
        <f>'Electricity Share'!I50</f>
        <v>210531634231507.56</v>
      </c>
      <c r="J2" s="62">
        <f>'Electricity Share'!J50</f>
        <v>213823326752176.03</v>
      </c>
      <c r="K2" s="62">
        <f>'Electricity Share'!K50</f>
        <v>217103428142476.56</v>
      </c>
      <c r="L2" s="62">
        <f>'Electricity Share'!L50</f>
        <v>220078531885575.97</v>
      </c>
      <c r="M2" s="62">
        <f>'Electricity Share'!M50</f>
        <v>223042678260972</v>
      </c>
      <c r="N2" s="62">
        <f>'Electricity Share'!N50</f>
        <v>225773807638618.06</v>
      </c>
      <c r="O2" s="62">
        <f>'Electricity Share'!O50</f>
        <v>228493304780125.37</v>
      </c>
      <c r="P2" s="62">
        <f>'Electricity Share'!P50</f>
        <v>231235785772651.37</v>
      </c>
      <c r="Q2" s="62">
        <f>'Electricity Share'!Q50</f>
        <v>233311146962962.97</v>
      </c>
      <c r="R2" s="62">
        <f>'Electricity Share'!R50</f>
        <v>234410894886660.16</v>
      </c>
      <c r="S2" s="62">
        <f>'Electricity Share'!S50</f>
        <v>235252814490948.62</v>
      </c>
      <c r="T2" s="62">
        <f>'Electricity Share'!T50</f>
        <v>235930653756974.16</v>
      </c>
      <c r="U2" s="62">
        <f>'Electricity Share'!U50</f>
        <v>236956636678252.44</v>
      </c>
      <c r="V2" s="62">
        <f>'Electricity Share'!V50</f>
        <v>235739037038178.03</v>
      </c>
      <c r="W2" s="62">
        <f>'Electricity Share'!W50</f>
        <v>235231038355436.06</v>
      </c>
      <c r="X2" s="62">
        <f>'Electricity Share'!X50</f>
        <v>234581097676497.37</v>
      </c>
      <c r="Y2" s="62">
        <f>'Electricity Share'!Y50</f>
        <v>233773382675409.06</v>
      </c>
      <c r="Z2" s="62">
        <f>'Electricity Share'!Z50</f>
        <v>232985815252854.44</v>
      </c>
      <c r="AA2" s="62">
        <f>'Electricity Share'!AA50</f>
        <v>232341483150964.56</v>
      </c>
      <c r="AB2" s="62">
        <f>'Electricity Share'!AB50</f>
        <v>232144969957024.87</v>
      </c>
      <c r="AC2" s="62">
        <f>'Electricity Share'!AC50</f>
        <v>231828557320871.37</v>
      </c>
      <c r="AD2" s="62">
        <f>'Electricity Share'!AD50</f>
        <v>231511620588027.81</v>
      </c>
      <c r="AE2" s="62">
        <f>'Electricity Share'!AE50</f>
        <v>230915877821016.84</v>
      </c>
      <c r="AF2" s="62">
        <f>'Electricity Share'!AF50</f>
        <v>230662677029886.28</v>
      </c>
    </row>
    <row r="3" spans="1:34" x14ac:dyDescent="0.25">
      <c r="A3" s="1" t="s">
        <v>2</v>
      </c>
      <c r="B3" s="63">
        <v>0</v>
      </c>
      <c r="C3" s="63">
        <v>0</v>
      </c>
      <c r="D3" s="63">
        <v>0</v>
      </c>
      <c r="E3" s="63">
        <v>0</v>
      </c>
      <c r="F3" s="63">
        <v>0</v>
      </c>
      <c r="G3" s="63">
        <v>0</v>
      </c>
      <c r="H3" s="63">
        <v>0</v>
      </c>
      <c r="I3" s="63">
        <v>0</v>
      </c>
      <c r="J3" s="63">
        <v>0</v>
      </c>
      <c r="K3" s="63">
        <v>0</v>
      </c>
      <c r="L3" s="63">
        <v>0</v>
      </c>
      <c r="M3" s="63">
        <v>0</v>
      </c>
      <c r="N3" s="63">
        <v>0</v>
      </c>
      <c r="O3" s="63">
        <v>0</v>
      </c>
      <c r="P3" s="63">
        <v>0</v>
      </c>
      <c r="Q3" s="63">
        <v>0</v>
      </c>
      <c r="R3" s="63">
        <v>0</v>
      </c>
      <c r="S3" s="63">
        <v>0</v>
      </c>
      <c r="T3" s="63">
        <v>0</v>
      </c>
      <c r="U3" s="63">
        <v>0</v>
      </c>
      <c r="V3" s="63">
        <v>0</v>
      </c>
      <c r="W3" s="63">
        <v>0</v>
      </c>
      <c r="X3" s="63">
        <v>0</v>
      </c>
      <c r="Y3" s="63">
        <v>0</v>
      </c>
      <c r="Z3" s="63">
        <v>0</v>
      </c>
      <c r="AA3" s="63">
        <v>0</v>
      </c>
      <c r="AB3" s="63">
        <v>0</v>
      </c>
      <c r="AC3" s="63">
        <v>0</v>
      </c>
      <c r="AD3" s="63">
        <v>0</v>
      </c>
      <c r="AE3" s="63">
        <v>0</v>
      </c>
      <c r="AF3" s="63">
        <v>0</v>
      </c>
    </row>
    <row r="4" spans="1:34" x14ac:dyDescent="0.25">
      <c r="A4" s="1" t="s">
        <v>3</v>
      </c>
      <c r="B4" s="63">
        <v>0</v>
      </c>
      <c r="C4" s="63">
        <v>0</v>
      </c>
      <c r="D4" s="63">
        <v>0</v>
      </c>
      <c r="E4" s="63">
        <v>0</v>
      </c>
      <c r="F4" s="63">
        <v>0</v>
      </c>
      <c r="G4" s="63">
        <v>0</v>
      </c>
      <c r="H4" s="63">
        <v>0</v>
      </c>
      <c r="I4" s="63">
        <v>0</v>
      </c>
      <c r="J4" s="63">
        <v>0</v>
      </c>
      <c r="K4" s="63">
        <v>0</v>
      </c>
      <c r="L4" s="63">
        <v>0</v>
      </c>
      <c r="M4" s="63">
        <v>0</v>
      </c>
      <c r="N4" s="63">
        <v>0</v>
      </c>
      <c r="O4" s="63">
        <v>0</v>
      </c>
      <c r="P4" s="63">
        <v>0</v>
      </c>
      <c r="Q4" s="63">
        <v>0</v>
      </c>
      <c r="R4" s="63">
        <v>0</v>
      </c>
      <c r="S4" s="63">
        <v>0</v>
      </c>
      <c r="T4" s="63">
        <v>0</v>
      </c>
      <c r="U4" s="63">
        <v>0</v>
      </c>
      <c r="V4" s="63">
        <v>0</v>
      </c>
      <c r="W4" s="63">
        <v>0</v>
      </c>
      <c r="X4" s="63">
        <v>0</v>
      </c>
      <c r="Y4" s="63">
        <v>0</v>
      </c>
      <c r="Z4" s="63">
        <v>0</v>
      </c>
      <c r="AA4" s="63">
        <v>0</v>
      </c>
      <c r="AB4" s="63">
        <v>0</v>
      </c>
      <c r="AC4" s="63">
        <v>0</v>
      </c>
      <c r="AD4" s="63">
        <v>0</v>
      </c>
      <c r="AE4" s="63">
        <v>0</v>
      </c>
      <c r="AF4" s="63">
        <v>0</v>
      </c>
    </row>
    <row r="5" spans="1:34" x14ac:dyDescent="0.25">
      <c r="A5" s="1" t="s">
        <v>4</v>
      </c>
      <c r="B5" s="63">
        <v>0</v>
      </c>
      <c r="C5" s="63">
        <v>0</v>
      </c>
      <c r="D5" s="63">
        <v>0</v>
      </c>
      <c r="E5" s="63">
        <v>0</v>
      </c>
      <c r="F5" s="63">
        <v>0</v>
      </c>
      <c r="G5" s="63">
        <v>0</v>
      </c>
      <c r="H5" s="63">
        <v>0</v>
      </c>
      <c r="I5" s="63">
        <v>0</v>
      </c>
      <c r="J5" s="63">
        <v>0</v>
      </c>
      <c r="K5" s="63">
        <v>0</v>
      </c>
      <c r="L5" s="63">
        <v>0</v>
      </c>
      <c r="M5" s="63">
        <v>0</v>
      </c>
      <c r="N5" s="63">
        <v>0</v>
      </c>
      <c r="O5" s="63">
        <v>0</v>
      </c>
      <c r="P5" s="63">
        <v>0</v>
      </c>
      <c r="Q5" s="63">
        <v>0</v>
      </c>
      <c r="R5" s="63">
        <v>0</v>
      </c>
      <c r="S5" s="63">
        <v>0</v>
      </c>
      <c r="T5" s="63">
        <v>0</v>
      </c>
      <c r="U5" s="63">
        <v>0</v>
      </c>
      <c r="V5" s="63">
        <v>0</v>
      </c>
      <c r="W5" s="63">
        <v>0</v>
      </c>
      <c r="X5" s="63">
        <v>0</v>
      </c>
      <c r="Y5" s="63">
        <v>0</v>
      </c>
      <c r="Z5" s="63">
        <v>0</v>
      </c>
      <c r="AA5" s="63">
        <v>0</v>
      </c>
      <c r="AB5" s="63">
        <v>0</v>
      </c>
      <c r="AC5" s="63">
        <v>0</v>
      </c>
      <c r="AD5" s="63">
        <v>0</v>
      </c>
      <c r="AE5" s="63">
        <v>0</v>
      </c>
      <c r="AF5" s="63">
        <v>0</v>
      </c>
    </row>
    <row r="6" spans="1:34" x14ac:dyDescent="0.25">
      <c r="A6" s="1" t="s">
        <v>6</v>
      </c>
      <c r="B6" s="63">
        <v>0</v>
      </c>
      <c r="C6" s="63">
        <v>0</v>
      </c>
      <c r="D6" s="63">
        <v>0</v>
      </c>
      <c r="E6" s="63">
        <v>0</v>
      </c>
      <c r="F6" s="63">
        <v>0</v>
      </c>
      <c r="G6" s="63">
        <v>0</v>
      </c>
      <c r="H6" s="63">
        <v>0</v>
      </c>
      <c r="I6" s="63">
        <v>0</v>
      </c>
      <c r="J6" s="63">
        <v>0</v>
      </c>
      <c r="K6" s="63">
        <v>0</v>
      </c>
      <c r="L6" s="63">
        <v>0</v>
      </c>
      <c r="M6" s="63">
        <v>0</v>
      </c>
      <c r="N6" s="63">
        <v>0</v>
      </c>
      <c r="O6" s="63">
        <v>0</v>
      </c>
      <c r="P6" s="63">
        <v>0</v>
      </c>
      <c r="Q6" s="63">
        <v>0</v>
      </c>
      <c r="R6" s="63">
        <v>0</v>
      </c>
      <c r="S6" s="63">
        <v>0</v>
      </c>
      <c r="T6" s="63">
        <v>0</v>
      </c>
      <c r="U6" s="63">
        <v>0</v>
      </c>
      <c r="V6" s="63">
        <v>0</v>
      </c>
      <c r="W6" s="63">
        <v>0</v>
      </c>
      <c r="X6" s="63">
        <v>0</v>
      </c>
      <c r="Y6" s="63">
        <v>0</v>
      </c>
      <c r="Z6" s="63">
        <v>0</v>
      </c>
      <c r="AA6" s="63">
        <v>0</v>
      </c>
      <c r="AB6" s="63">
        <v>0</v>
      </c>
      <c r="AC6" s="63">
        <v>0</v>
      </c>
      <c r="AD6" s="63">
        <v>0</v>
      </c>
      <c r="AE6" s="63">
        <v>0</v>
      </c>
      <c r="AF6" s="63">
        <v>0</v>
      </c>
    </row>
    <row r="7" spans="1:34" x14ac:dyDescent="0.25">
      <c r="A7" s="1" t="s">
        <v>12</v>
      </c>
      <c r="B7" s="63">
        <v>0</v>
      </c>
      <c r="C7" s="63">
        <v>0</v>
      </c>
      <c r="D7" s="63">
        <v>0</v>
      </c>
      <c r="E7" s="63">
        <v>0</v>
      </c>
      <c r="F7" s="63">
        <v>0</v>
      </c>
      <c r="G7" s="63">
        <v>0</v>
      </c>
      <c r="H7" s="63">
        <v>0</v>
      </c>
      <c r="I7" s="63">
        <v>0</v>
      </c>
      <c r="J7" s="63">
        <v>0</v>
      </c>
      <c r="K7" s="63">
        <v>0</v>
      </c>
      <c r="L7" s="63">
        <v>0</v>
      </c>
      <c r="M7" s="63">
        <v>0</v>
      </c>
      <c r="N7" s="63">
        <v>0</v>
      </c>
      <c r="O7" s="63">
        <v>0</v>
      </c>
      <c r="P7" s="63">
        <v>0</v>
      </c>
      <c r="Q7" s="63">
        <v>0</v>
      </c>
      <c r="R7" s="63">
        <v>0</v>
      </c>
      <c r="S7" s="63">
        <v>0</v>
      </c>
      <c r="T7" s="63">
        <v>0</v>
      </c>
      <c r="U7" s="63">
        <v>0</v>
      </c>
      <c r="V7" s="63">
        <v>0</v>
      </c>
      <c r="W7" s="63">
        <v>0</v>
      </c>
      <c r="X7" s="63">
        <v>0</v>
      </c>
      <c r="Y7" s="63">
        <v>0</v>
      </c>
      <c r="Z7" s="63">
        <v>0</v>
      </c>
      <c r="AA7" s="63">
        <v>0</v>
      </c>
      <c r="AB7" s="63">
        <v>0</v>
      </c>
      <c r="AC7" s="63">
        <v>0</v>
      </c>
      <c r="AD7" s="63">
        <v>0</v>
      </c>
      <c r="AE7" s="63">
        <v>0</v>
      </c>
      <c r="AF7" s="63">
        <v>0</v>
      </c>
    </row>
    <row r="8" spans="1:34" x14ac:dyDescent="0.25">
      <c r="A8" s="1" t="s">
        <v>15</v>
      </c>
      <c r="B8" s="63">
        <v>0</v>
      </c>
      <c r="C8" s="63">
        <v>0</v>
      </c>
      <c r="D8" s="63">
        <v>0</v>
      </c>
      <c r="E8" s="63">
        <v>0</v>
      </c>
      <c r="F8" s="63">
        <v>0</v>
      </c>
      <c r="G8" s="63">
        <v>0</v>
      </c>
      <c r="H8" s="63">
        <v>0</v>
      </c>
      <c r="I8" s="63">
        <v>0</v>
      </c>
      <c r="J8" s="63">
        <v>0</v>
      </c>
      <c r="K8" s="63">
        <v>0</v>
      </c>
      <c r="L8" s="63">
        <v>0</v>
      </c>
      <c r="M8" s="63">
        <v>0</v>
      </c>
      <c r="N8" s="63">
        <v>0</v>
      </c>
      <c r="O8" s="63">
        <v>0</v>
      </c>
      <c r="P8" s="63">
        <v>0</v>
      </c>
      <c r="Q8" s="63">
        <v>0</v>
      </c>
      <c r="R8" s="63">
        <v>0</v>
      </c>
      <c r="S8" s="63">
        <v>0</v>
      </c>
      <c r="T8" s="63">
        <v>0</v>
      </c>
      <c r="U8" s="63">
        <v>0</v>
      </c>
      <c r="V8" s="63">
        <v>0</v>
      </c>
      <c r="W8" s="63">
        <v>0</v>
      </c>
      <c r="X8" s="63">
        <v>0</v>
      </c>
      <c r="Y8" s="63">
        <v>0</v>
      </c>
      <c r="Z8" s="63">
        <v>0</v>
      </c>
      <c r="AA8" s="63">
        <v>0</v>
      </c>
      <c r="AB8" s="63">
        <v>0</v>
      </c>
      <c r="AC8" s="63">
        <v>0</v>
      </c>
      <c r="AD8" s="63">
        <v>0</v>
      </c>
      <c r="AE8" s="63">
        <v>0</v>
      </c>
      <c r="AF8" s="63">
        <v>0</v>
      </c>
    </row>
    <row r="9" spans="1:34" x14ac:dyDescent="0.25">
      <c r="A9" s="1" t="s">
        <v>16</v>
      </c>
      <c r="B9" s="63">
        <v>0</v>
      </c>
      <c r="C9" s="63">
        <v>0</v>
      </c>
      <c r="D9" s="63">
        <v>0</v>
      </c>
      <c r="E9" s="63">
        <v>0</v>
      </c>
      <c r="F9" s="63">
        <v>0</v>
      </c>
      <c r="G9" s="63">
        <v>0</v>
      </c>
      <c r="H9" s="63">
        <v>0</v>
      </c>
      <c r="I9" s="63">
        <v>0</v>
      </c>
      <c r="J9" s="63">
        <v>0</v>
      </c>
      <c r="K9" s="63">
        <v>0</v>
      </c>
      <c r="L9" s="63">
        <v>0</v>
      </c>
      <c r="M9" s="63">
        <v>0</v>
      </c>
      <c r="N9" s="63">
        <v>0</v>
      </c>
      <c r="O9" s="63">
        <v>0</v>
      </c>
      <c r="P9" s="63">
        <v>0</v>
      </c>
      <c r="Q9" s="63">
        <v>0</v>
      </c>
      <c r="R9" s="63">
        <v>0</v>
      </c>
      <c r="S9" s="63">
        <v>0</v>
      </c>
      <c r="T9" s="63">
        <v>0</v>
      </c>
      <c r="U9" s="63">
        <v>0</v>
      </c>
      <c r="V9" s="63">
        <v>0</v>
      </c>
      <c r="W9" s="63">
        <v>0</v>
      </c>
      <c r="X9" s="63">
        <v>0</v>
      </c>
      <c r="Y9" s="63">
        <v>0</v>
      </c>
      <c r="Z9" s="63">
        <v>0</v>
      </c>
      <c r="AA9" s="63">
        <v>0</v>
      </c>
      <c r="AB9" s="63">
        <v>0</v>
      </c>
      <c r="AC9" s="63">
        <v>0</v>
      </c>
      <c r="AD9" s="63">
        <v>0</v>
      </c>
      <c r="AE9" s="63">
        <v>0</v>
      </c>
      <c r="AF9" s="63">
        <v>0</v>
      </c>
    </row>
    <row r="10" spans="1:34" x14ac:dyDescent="0.25">
      <c r="A10" s="1" t="s">
        <v>17</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3">
        <v>0</v>
      </c>
      <c r="AC10" s="63">
        <v>0</v>
      </c>
      <c r="AD10" s="63">
        <v>0</v>
      </c>
      <c r="AE10" s="63">
        <v>0</v>
      </c>
      <c r="AF10" s="63">
        <v>0</v>
      </c>
    </row>
    <row r="11" spans="1:34" x14ac:dyDescent="0.25">
      <c r="A11" s="1" t="s">
        <v>18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3">
        <v>0</v>
      </c>
      <c r="AD11" s="63">
        <v>0</v>
      </c>
      <c r="AE11" s="63">
        <v>0</v>
      </c>
      <c r="AF11" s="63">
        <v>0</v>
      </c>
    </row>
  </sheetData>
  <pageMargins left="0.7" right="0.7"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H11"/>
  <sheetViews>
    <sheetView workbookViewId="0">
      <selection activeCell="D14" sqref="D14"/>
    </sheetView>
  </sheetViews>
  <sheetFormatPr baseColWidth="10" defaultColWidth="8.85546875" defaultRowHeight="15" x14ac:dyDescent="0.25"/>
  <cols>
    <col min="1" max="1" width="29.85546875" customWidth="1"/>
    <col min="2" max="32" width="9.8554687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v>0</v>
      </c>
      <c r="C2" s="62">
        <v>0</v>
      </c>
      <c r="D2" s="62">
        <v>0</v>
      </c>
      <c r="E2" s="62">
        <v>0</v>
      </c>
      <c r="F2" s="62">
        <v>0</v>
      </c>
      <c r="G2" s="62">
        <v>0</v>
      </c>
      <c r="H2" s="62">
        <v>0</v>
      </c>
      <c r="I2" s="62">
        <v>0</v>
      </c>
      <c r="J2" s="62">
        <v>0</v>
      </c>
      <c r="K2" s="62">
        <v>0</v>
      </c>
      <c r="L2" s="62">
        <v>0</v>
      </c>
      <c r="M2" s="62">
        <v>0</v>
      </c>
      <c r="N2" s="62">
        <v>0</v>
      </c>
      <c r="O2" s="62">
        <v>0</v>
      </c>
      <c r="P2" s="62">
        <v>0</v>
      </c>
      <c r="Q2" s="62">
        <v>0</v>
      </c>
      <c r="R2" s="62">
        <v>0</v>
      </c>
      <c r="S2" s="62">
        <v>0</v>
      </c>
      <c r="T2" s="62">
        <v>0</v>
      </c>
      <c r="U2" s="62">
        <v>0</v>
      </c>
      <c r="V2" s="62">
        <v>0</v>
      </c>
      <c r="W2" s="62">
        <v>0</v>
      </c>
      <c r="X2" s="62">
        <v>0</v>
      </c>
      <c r="Y2" s="62">
        <v>0</v>
      </c>
      <c r="Z2" s="62">
        <v>0</v>
      </c>
      <c r="AA2" s="62">
        <v>0</v>
      </c>
      <c r="AB2" s="62">
        <v>0</v>
      </c>
      <c r="AC2" s="62">
        <v>0</v>
      </c>
      <c r="AD2" s="62">
        <v>0</v>
      </c>
      <c r="AE2" s="62">
        <v>0</v>
      </c>
      <c r="AF2" s="62">
        <v>0</v>
      </c>
    </row>
    <row r="3" spans="1:34"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4"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4"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4"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4"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4"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4"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4"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4"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F78"/>
  <sheetViews>
    <sheetView workbookViewId="0">
      <selection activeCell="A62" sqref="A62"/>
    </sheetView>
  </sheetViews>
  <sheetFormatPr baseColWidth="10" defaultRowHeight="15" x14ac:dyDescent="0.25"/>
  <cols>
    <col min="1" max="1" width="23.5703125" customWidth="1"/>
  </cols>
  <sheetData>
    <row r="1" spans="1:32" ht="18.75" x14ac:dyDescent="0.3">
      <c r="A1" s="90" t="s">
        <v>72</v>
      </c>
    </row>
    <row r="2" spans="1:32" x14ac:dyDescent="0.25">
      <c r="A2" s="91" t="s">
        <v>201</v>
      </c>
    </row>
    <row r="3" spans="1:32" x14ac:dyDescent="0.25">
      <c r="A3" s="1" t="s">
        <v>0</v>
      </c>
      <c r="B3" s="1">
        <v>2020</v>
      </c>
      <c r="C3" s="1">
        <v>2021</v>
      </c>
      <c r="D3" s="1">
        <v>2022</v>
      </c>
      <c r="E3" s="1">
        <v>2023</v>
      </c>
      <c r="F3" s="1">
        <v>2024</v>
      </c>
      <c r="G3" s="1">
        <v>2025</v>
      </c>
      <c r="H3" s="1">
        <v>2026</v>
      </c>
      <c r="I3" s="1">
        <v>2027</v>
      </c>
      <c r="J3" s="1">
        <v>2028</v>
      </c>
      <c r="K3" s="1">
        <v>2029</v>
      </c>
      <c r="L3" s="1">
        <v>2030</v>
      </c>
      <c r="M3" s="1">
        <v>2031</v>
      </c>
      <c r="N3" s="1">
        <v>2032</v>
      </c>
      <c r="O3" s="1">
        <v>2033</v>
      </c>
      <c r="P3" s="1">
        <v>2034</v>
      </c>
      <c r="Q3" s="1">
        <v>2035</v>
      </c>
      <c r="R3" s="1">
        <v>2036</v>
      </c>
      <c r="S3" s="1">
        <v>2037</v>
      </c>
      <c r="T3" s="1">
        <v>2038</v>
      </c>
      <c r="U3" s="1">
        <v>2039</v>
      </c>
      <c r="V3" s="1">
        <v>2040</v>
      </c>
      <c r="W3" s="1">
        <v>2041</v>
      </c>
      <c r="X3" s="1">
        <v>2042</v>
      </c>
      <c r="Y3" s="1">
        <v>2043</v>
      </c>
      <c r="Z3" s="1">
        <v>2044</v>
      </c>
      <c r="AA3" s="1">
        <v>2045</v>
      </c>
      <c r="AB3" s="1">
        <v>2046</v>
      </c>
      <c r="AC3" s="1">
        <v>2047</v>
      </c>
      <c r="AD3" s="1">
        <v>2048</v>
      </c>
      <c r="AE3" s="1">
        <v>2049</v>
      </c>
      <c r="AF3" s="1">
        <v>2050</v>
      </c>
    </row>
    <row r="4" spans="1:32" x14ac:dyDescent="0.25">
      <c r="A4" s="1" t="s">
        <v>151</v>
      </c>
      <c r="B4" s="62">
        <f>'Commercial-heating-MSTIC'!B2</f>
        <v>0</v>
      </c>
      <c r="C4" s="62">
        <f>'Commercial-heating-MSTIC'!C2</f>
        <v>0</v>
      </c>
      <c r="D4" s="62">
        <f>'Commercial-heating-MSTIC'!D2</f>
        <v>0</v>
      </c>
      <c r="E4" s="62">
        <f>'Commercial-heating-MSTIC'!E2</f>
        <v>0</v>
      </c>
      <c r="F4" s="62">
        <f>'Commercial-heating-MSTIC'!F2</f>
        <v>0</v>
      </c>
      <c r="G4" s="62">
        <f>'Commercial-heating-MSTIC'!G2</f>
        <v>0</v>
      </c>
      <c r="H4" s="62">
        <f>'Commercial-heating-MSTIC'!H2</f>
        <v>0</v>
      </c>
      <c r="I4" s="62">
        <f>'Commercial-heating-MSTIC'!I2</f>
        <v>0</v>
      </c>
      <c r="J4" s="62">
        <f>'Commercial-heating-MSTIC'!J2</f>
        <v>0</v>
      </c>
      <c r="K4" s="62">
        <f>'Commercial-heating-MSTIC'!K2</f>
        <v>0</v>
      </c>
      <c r="L4" s="62">
        <f>'Commercial-heating-MSTIC'!L2</f>
        <v>0</v>
      </c>
      <c r="M4" s="62">
        <f>'Commercial-heating-MSTIC'!M2</f>
        <v>0</v>
      </c>
      <c r="N4" s="62">
        <f>'Commercial-heating-MSTIC'!N2</f>
        <v>0</v>
      </c>
      <c r="O4" s="62">
        <f>'Commercial-heating-MSTIC'!O2</f>
        <v>0</v>
      </c>
      <c r="P4" s="62">
        <f>'Commercial-heating-MSTIC'!P2</f>
        <v>0</v>
      </c>
      <c r="Q4" s="62">
        <f>'Commercial-heating-MSTIC'!Q2</f>
        <v>0</v>
      </c>
      <c r="R4" s="62">
        <f>'Commercial-heating-MSTIC'!R2</f>
        <v>0</v>
      </c>
      <c r="S4" s="62">
        <f>'Commercial-heating-MSTIC'!S2</f>
        <v>0</v>
      </c>
      <c r="T4" s="62">
        <f>'Commercial-heating-MSTIC'!T2</f>
        <v>0</v>
      </c>
      <c r="U4" s="62">
        <f>'Commercial-heating-MSTIC'!U2</f>
        <v>0</v>
      </c>
      <c r="V4" s="62">
        <f>'Commercial-heating-MSTIC'!V2</f>
        <v>0</v>
      </c>
      <c r="W4" s="62">
        <f>'Commercial-heating-MSTIC'!W2</f>
        <v>0</v>
      </c>
      <c r="X4" s="62">
        <f>'Commercial-heating-MSTIC'!X2</f>
        <v>0</v>
      </c>
      <c r="Y4" s="62">
        <f>'Commercial-heating-MSTIC'!Y2</f>
        <v>0</v>
      </c>
      <c r="Z4" s="62">
        <f>'Commercial-heating-MSTIC'!Z2</f>
        <v>0</v>
      </c>
      <c r="AA4" s="62">
        <f>'Commercial-heating-MSTIC'!AA2</f>
        <v>0</v>
      </c>
      <c r="AB4" s="62">
        <f>'Commercial-heating-MSTIC'!AB2</f>
        <v>0</v>
      </c>
      <c r="AC4" s="62">
        <f>'Commercial-heating-MSTIC'!AC2</f>
        <v>0</v>
      </c>
      <c r="AD4" s="62">
        <f>'Commercial-heating-MSTIC'!AD2</f>
        <v>0</v>
      </c>
      <c r="AE4" s="62">
        <f>'Commercial-heating-MSTIC'!AE2</f>
        <v>0</v>
      </c>
      <c r="AF4" s="62">
        <f>'Commercial-heating-MSTIC'!AF2</f>
        <v>0</v>
      </c>
    </row>
    <row r="5" spans="1:32" x14ac:dyDescent="0.25">
      <c r="A5" s="1" t="s">
        <v>74</v>
      </c>
      <c r="B5" s="62">
        <f>'Commercial-cooling-MSTIC'!B2</f>
        <v>157979422411178.94</v>
      </c>
      <c r="C5" s="62">
        <f>'Commercial-cooling-MSTIC'!C2</f>
        <v>174473309879167.41</v>
      </c>
      <c r="D5" s="62">
        <f>'Commercial-cooling-MSTIC'!D2</f>
        <v>186607969782382.97</v>
      </c>
      <c r="E5" s="62">
        <f>'Commercial-cooling-MSTIC'!E2</f>
        <v>193469673970980.34</v>
      </c>
      <c r="F5" s="62">
        <f>'Commercial-cooling-MSTIC'!F2</f>
        <v>201120610832671.03</v>
      </c>
      <c r="G5" s="62">
        <f>'Commercial-cooling-MSTIC'!G2</f>
        <v>210063927931785.03</v>
      </c>
      <c r="H5" s="62">
        <f>'Commercial-cooling-MSTIC'!H2</f>
        <v>218232016623467.28</v>
      </c>
      <c r="I5" s="62">
        <f>'Commercial-cooling-MSTIC'!I2</f>
        <v>225673373317690.84</v>
      </c>
      <c r="J5" s="62">
        <f>'Commercial-cooling-MSTIC'!J2</f>
        <v>233261811002373.87</v>
      </c>
      <c r="K5" s="62">
        <f>'Commercial-cooling-MSTIC'!K2</f>
        <v>240823377802959.56</v>
      </c>
      <c r="L5" s="62">
        <f>'Commercial-cooling-MSTIC'!L2</f>
        <v>247921429915083</v>
      </c>
      <c r="M5" s="62">
        <f>'Commercial-cooling-MSTIC'!M2</f>
        <v>254990578794488.03</v>
      </c>
      <c r="N5" s="62">
        <f>'Commercial-cooling-MSTIC'!N2</f>
        <v>261669336233182.22</v>
      </c>
      <c r="O5" s="62">
        <f>'Commercial-cooling-MSTIC'!O2</f>
        <v>268318536357613.72</v>
      </c>
      <c r="P5" s="62">
        <f>'Commercial-cooling-MSTIC'!P2</f>
        <v>274877027079370.41</v>
      </c>
      <c r="Q5" s="62">
        <f>'Commercial-cooling-MSTIC'!Q2</f>
        <v>280624910143617.03</v>
      </c>
      <c r="R5" s="62">
        <f>'Commercial-cooling-MSTIC'!R2</f>
        <v>285110840881690.25</v>
      </c>
      <c r="S5" s="62">
        <f>'Commercial-cooling-MSTIC'!S2</f>
        <v>289133620874997.31</v>
      </c>
      <c r="T5" s="62">
        <f>'Commercial-cooling-MSTIC'!T2</f>
        <v>292906601658627.12</v>
      </c>
      <c r="U5" s="62">
        <f>'Commercial-cooling-MSTIC'!U2</f>
        <v>296972066565844.19</v>
      </c>
      <c r="V5" s="62">
        <f>'Commercial-cooling-MSTIC'!V2</f>
        <v>301749162853410.19</v>
      </c>
      <c r="W5" s="62">
        <f>'Commercial-cooling-MSTIC'!W2</f>
        <v>307254758932478.12</v>
      </c>
      <c r="X5" s="62">
        <f>'Commercial-cooling-MSTIC'!X2</f>
        <v>312508178462076.06</v>
      </c>
      <c r="Y5" s="62">
        <f>'Commercial-cooling-MSTIC'!Y2</f>
        <v>317384740396101.44</v>
      </c>
      <c r="Z5" s="62">
        <f>'Commercial-cooling-MSTIC'!Z2</f>
        <v>322214507305294.56</v>
      </c>
      <c r="AA5" s="62">
        <f>'Commercial-cooling-MSTIC'!AA2</f>
        <v>327082005371441.44</v>
      </c>
      <c r="AB5" s="62">
        <f>'Commercial-cooling-MSTIC'!AB2</f>
        <v>332528206420028.44</v>
      </c>
      <c r="AC5" s="62">
        <f>'Commercial-cooling-MSTIC'!AC2</f>
        <v>337669850908054.31</v>
      </c>
      <c r="AD5" s="62">
        <f>'Commercial-cooling-MSTIC'!AD2</f>
        <v>342767024324867.25</v>
      </c>
      <c r="AE5" s="62">
        <f>'Commercial-cooling-MSTIC'!AE2</f>
        <v>347357487644507.69</v>
      </c>
      <c r="AF5" s="62">
        <f>'Commercial-cooling-MSTIC'!AF2</f>
        <v>352328692600348.56</v>
      </c>
    </row>
    <row r="6" spans="1:32" x14ac:dyDescent="0.25">
      <c r="A6" s="1" t="s">
        <v>76</v>
      </c>
      <c r="B6" s="62">
        <f>'Commercial-lighting-MSTIC'!B2</f>
        <v>179969356724899.37</v>
      </c>
      <c r="C6" s="62">
        <f>'Commercial-lighting-MSTIC'!C2</f>
        <v>186778931351007.28</v>
      </c>
      <c r="D6" s="62">
        <f>'Commercial-lighting-MSTIC'!D2</f>
        <v>189591612423018.84</v>
      </c>
      <c r="E6" s="62">
        <f>'Commercial-lighting-MSTIC'!E2</f>
        <v>187691540933255.84</v>
      </c>
      <c r="F6" s="62">
        <f>'Commercial-lighting-MSTIC'!F2</f>
        <v>186842022412829.41</v>
      </c>
      <c r="G6" s="62">
        <f>'Commercial-lighting-MSTIC'!G2</f>
        <v>187254706648201.91</v>
      </c>
      <c r="H6" s="62">
        <f>'Commercial-lighting-MSTIC'!H2</f>
        <v>187104537604077.91</v>
      </c>
      <c r="I6" s="62">
        <f>'Commercial-lighting-MSTIC'!I2</f>
        <v>186543660353118.22</v>
      </c>
      <c r="J6" s="62">
        <f>'Commercial-lighting-MSTIC'!J2</f>
        <v>186549207502187.34</v>
      </c>
      <c r="K6" s="62">
        <f>'Commercial-lighting-MSTIC'!K2</f>
        <v>186588321037151.81</v>
      </c>
      <c r="L6" s="62">
        <f>'Commercial-lighting-MSTIC'!L2</f>
        <v>186409294949371.66</v>
      </c>
      <c r="M6" s="62">
        <f>'Commercial-lighting-MSTIC'!M2</f>
        <v>186265238698624</v>
      </c>
      <c r="N6" s="62">
        <f>'Commercial-lighting-MSTIC'!N2</f>
        <v>185772125400166.03</v>
      </c>
      <c r="O6" s="62">
        <f>'Commercial-lighting-MSTIC'!O2</f>
        <v>185315735290053.41</v>
      </c>
      <c r="P6" s="62">
        <f>'Commercial-lighting-MSTIC'!P2</f>
        <v>184920648101070.28</v>
      </c>
      <c r="Q6" s="62">
        <f>'Commercial-lighting-MSTIC'!Q2</f>
        <v>184038501685017.5</v>
      </c>
      <c r="R6" s="62">
        <f>'Commercial-lighting-MSTIC'!R2</f>
        <v>182447198105153.19</v>
      </c>
      <c r="S6" s="62">
        <f>'Commercial-lighting-MSTIC'!S2</f>
        <v>180607931010209.84</v>
      </c>
      <c r="T6" s="62">
        <f>'Commercial-lighting-MSTIC'!T2</f>
        <v>178186915560133.91</v>
      </c>
      <c r="U6" s="62">
        <f>'Commercial-lighting-MSTIC'!U2</f>
        <v>176099539450088.62</v>
      </c>
      <c r="V6" s="62">
        <f>'Commercial-lighting-MSTIC'!V2</f>
        <v>174504753175960.34</v>
      </c>
      <c r="W6" s="62">
        <f>'Commercial-lighting-MSTIC'!W2</f>
        <v>173428994081957.09</v>
      </c>
      <c r="X6" s="62">
        <f>'Commercial-lighting-MSTIC'!X2</f>
        <v>172775589066070.09</v>
      </c>
      <c r="Y6" s="62">
        <f>'Commercial-lighting-MSTIC'!Y2</f>
        <v>171665658987036.87</v>
      </c>
      <c r="Z6" s="62">
        <f>'Commercial-lighting-MSTIC'!Z2</f>
        <v>170580547937361.81</v>
      </c>
      <c r="AA6" s="62">
        <f>'Commercial-lighting-MSTIC'!AA2</f>
        <v>169609955544815.22</v>
      </c>
      <c r="AB6" s="62">
        <f>'Commercial-lighting-MSTIC'!AB2</f>
        <v>168974651002365.16</v>
      </c>
      <c r="AC6" s="62">
        <f>'Commercial-lighting-MSTIC'!AC2</f>
        <v>168095931633693.56</v>
      </c>
      <c r="AD6" s="62">
        <f>'Commercial-lighting-MSTIC'!AD2</f>
        <v>168261441930777.56</v>
      </c>
      <c r="AE6" s="62">
        <f>'Commercial-lighting-MSTIC'!AE2</f>
        <v>168229175299494.84</v>
      </c>
      <c r="AF6" s="62">
        <f>'Commercial-lighting-MSTIC'!AF2</f>
        <v>168451393383483.53</v>
      </c>
    </row>
    <row r="7" spans="1:32" x14ac:dyDescent="0.25">
      <c r="A7" s="1" t="s">
        <v>152</v>
      </c>
      <c r="B7" s="62">
        <f>'Commercial-appl-MSTIC'!B2</f>
        <v>11772238206051.732</v>
      </c>
      <c r="C7" s="62">
        <f>'Commercial-appl-MSTIC'!C2</f>
        <v>12414346168059.471</v>
      </c>
      <c r="D7" s="62">
        <f>'Commercial-appl-MSTIC'!D2</f>
        <v>12774192546121.102</v>
      </c>
      <c r="E7" s="62">
        <f>'Commercial-appl-MSTIC'!E2</f>
        <v>12780098692888.035</v>
      </c>
      <c r="F7" s="62">
        <f>'Commercial-appl-MSTIC'!F2</f>
        <v>12858671217457.768</v>
      </c>
      <c r="G7" s="62">
        <f>'Commercial-appl-MSTIC'!G2</f>
        <v>13026959269027.893</v>
      </c>
      <c r="H7" s="62">
        <f>'Commercial-appl-MSTIC'!H2</f>
        <v>13159523109778.975</v>
      </c>
      <c r="I7" s="62">
        <f>'Commercial-appl-MSTIC'!I2</f>
        <v>13251332097683.461</v>
      </c>
      <c r="J7" s="62">
        <f>'Commercial-appl-MSTIC'!J2</f>
        <v>13365654743262.67</v>
      </c>
      <c r="K7" s="62">
        <f>'Commercial-appl-MSTIC'!K2</f>
        <v>13484873017412.055</v>
      </c>
      <c r="L7" s="62">
        <f>'Commercial-appl-MSTIC'!L2</f>
        <v>13590743249969.443</v>
      </c>
      <c r="M7" s="62">
        <f>'Commercial-appl-MSTIC'!M2</f>
        <v>13701504245915.947</v>
      </c>
      <c r="N7" s="62">
        <f>'Commercial-appl-MSTIC'!N2</f>
        <v>13784730728033.689</v>
      </c>
      <c r="O7" s="62">
        <f>'Commercial-appl-MSTIC'!O2</f>
        <v>13872423572207.469</v>
      </c>
      <c r="P7" s="62">
        <f>'Commercial-appl-MSTIC'!P2</f>
        <v>13966539046907.943</v>
      </c>
      <c r="Q7" s="62">
        <f>'Commercial-appl-MSTIC'!Q2</f>
        <v>14025441208402.52</v>
      </c>
      <c r="R7" s="62">
        <f>'Commercial-appl-MSTIC'!R2</f>
        <v>14031066126496.447</v>
      </c>
      <c r="S7" s="62">
        <f>'Commercial-appl-MSTIC'!S2</f>
        <v>14005633623844.111</v>
      </c>
      <c r="T7" s="62">
        <f>'Commercial-appl-MSTIC'!T2</f>
        <v>13975829024264.768</v>
      </c>
      <c r="U7" s="62">
        <f>'Commercial-appl-MSTIC'!U2</f>
        <v>13971757305814.904</v>
      </c>
      <c r="V7" s="62">
        <f>'Commercial-appl-MSTIC'!V2</f>
        <v>14007046932451.475</v>
      </c>
      <c r="W7" s="62">
        <f>'Commercial-appl-MSTIC'!W2</f>
        <v>14085208630128.773</v>
      </c>
      <c r="X7" s="62">
        <f>'Commercial-appl-MSTIC'!X2</f>
        <v>14135134795356.533</v>
      </c>
      <c r="Y7" s="62">
        <f>'Commercial-appl-MSTIC'!Y2</f>
        <v>14176217941452.564</v>
      </c>
      <c r="Z7" s="62">
        <f>'Commercial-appl-MSTIC'!Z2</f>
        <v>14219129504489.121</v>
      </c>
      <c r="AA7" s="62">
        <f>'Commercial-appl-MSTIC'!AA2</f>
        <v>13966555932778.793</v>
      </c>
      <c r="AB7" s="62">
        <f>'Commercial-appl-MSTIC'!AB2</f>
        <v>14352172620581.525</v>
      </c>
      <c r="AC7" s="62">
        <f>'Commercial-appl-MSTIC'!AC2</f>
        <v>14405660137380.854</v>
      </c>
      <c r="AD7" s="62">
        <f>'Commercial-appl-MSTIC'!AD2</f>
        <v>14459913156327.291</v>
      </c>
      <c r="AE7" s="62">
        <f>'Commercial-appl-MSTIC'!AE2</f>
        <v>14497459234980.578</v>
      </c>
      <c r="AF7" s="62">
        <f>'Commercial-appl-MSTIC'!AF2</f>
        <v>14557236986281.672</v>
      </c>
    </row>
    <row r="8" spans="1:32" x14ac:dyDescent="0.25">
      <c r="A8" s="1" t="s">
        <v>153</v>
      </c>
      <c r="B8" s="62">
        <f>'Commercial-other-MSTIC'!B2</f>
        <v>185278982657869.91</v>
      </c>
      <c r="C8" s="62">
        <f>'Commercial-other-MSTIC'!C2</f>
        <v>196333412601765.81</v>
      </c>
      <c r="D8" s="62">
        <f>'Commercial-other-MSTIC'!D2</f>
        <v>202026225248477.03</v>
      </c>
      <c r="E8" s="62">
        <f>'Commercial-other-MSTIC'!E2</f>
        <v>202058686402875.84</v>
      </c>
      <c r="F8" s="62">
        <f>'Commercial-other-MSTIC'!F2</f>
        <v>203178695537041.75</v>
      </c>
      <c r="G8" s="62">
        <f>'Commercial-other-MSTIC'!G2</f>
        <v>205654406150985.09</v>
      </c>
      <c r="H8" s="62">
        <f>'Commercial-other-MSTIC'!H2</f>
        <v>207503922662675.84</v>
      </c>
      <c r="I8" s="62">
        <f>'Commercial-other-MSTIC'!I2</f>
        <v>210531634231507.56</v>
      </c>
      <c r="J8" s="62">
        <f>'Commercial-other-MSTIC'!J2</f>
        <v>213823326752176.03</v>
      </c>
      <c r="K8" s="62">
        <f>'Commercial-other-MSTIC'!K2</f>
        <v>217103428142476.56</v>
      </c>
      <c r="L8" s="62">
        <f>'Commercial-other-MSTIC'!L2</f>
        <v>220078531885575.97</v>
      </c>
      <c r="M8" s="62">
        <f>'Commercial-other-MSTIC'!M2</f>
        <v>223042678260972</v>
      </c>
      <c r="N8" s="62">
        <f>'Commercial-other-MSTIC'!N2</f>
        <v>225773807638618.06</v>
      </c>
      <c r="O8" s="62">
        <f>'Commercial-other-MSTIC'!O2</f>
        <v>228493304780125.37</v>
      </c>
      <c r="P8" s="62">
        <f>'Commercial-other-MSTIC'!P2</f>
        <v>231235785772651.37</v>
      </c>
      <c r="Q8" s="62">
        <f>'Commercial-other-MSTIC'!Q2</f>
        <v>233311146962962.97</v>
      </c>
      <c r="R8" s="62">
        <f>'Commercial-other-MSTIC'!R2</f>
        <v>234410894886660.16</v>
      </c>
      <c r="S8" s="62">
        <f>'Commercial-other-MSTIC'!S2</f>
        <v>235252814490948.62</v>
      </c>
      <c r="T8" s="62">
        <f>'Commercial-other-MSTIC'!T2</f>
        <v>235930653756974.16</v>
      </c>
      <c r="U8" s="62">
        <f>'Commercial-other-MSTIC'!U2</f>
        <v>236956636678252.44</v>
      </c>
      <c r="V8" s="62">
        <f>'Commercial-other-MSTIC'!V2</f>
        <v>235739037038178.03</v>
      </c>
      <c r="W8" s="62">
        <f>'Commercial-other-MSTIC'!W2</f>
        <v>235231038355436.06</v>
      </c>
      <c r="X8" s="62">
        <f>'Commercial-other-MSTIC'!X2</f>
        <v>234581097676497.37</v>
      </c>
      <c r="Y8" s="62">
        <f>'Commercial-other-MSTIC'!Y2</f>
        <v>233773382675409.06</v>
      </c>
      <c r="Z8" s="62">
        <f>'Commercial-other-MSTIC'!Z2</f>
        <v>232985815252854.44</v>
      </c>
      <c r="AA8" s="62">
        <f>'Commercial-other-MSTIC'!AA2</f>
        <v>232341483150964.56</v>
      </c>
      <c r="AB8" s="62">
        <f>'Commercial-other-MSTIC'!AB2</f>
        <v>232144969957024.87</v>
      </c>
      <c r="AC8" s="62">
        <f>'Commercial-other-MSTIC'!AC2</f>
        <v>231828557320871.37</v>
      </c>
      <c r="AD8" s="62">
        <f>'Commercial-other-MSTIC'!AD2</f>
        <v>231511620588027.81</v>
      </c>
      <c r="AE8" s="62">
        <f>'Commercial-other-MSTIC'!AE2</f>
        <v>230915877821016.84</v>
      </c>
      <c r="AF8" s="62">
        <f>'Commercial-other-MSTIC'!AF2</f>
        <v>230662677029886.28</v>
      </c>
    </row>
    <row r="9" spans="1:32" x14ac:dyDescent="0.25">
      <c r="A9" s="1" t="s">
        <v>206</v>
      </c>
      <c r="B9" s="62">
        <f>'All-envelope-MSTIC'!B2</f>
        <v>0</v>
      </c>
      <c r="C9" s="62">
        <f>'All-envelope-MSTIC'!C2</f>
        <v>0</v>
      </c>
      <c r="D9" s="62">
        <f>'All-envelope-MSTIC'!D2</f>
        <v>0</v>
      </c>
      <c r="E9" s="62">
        <f>'All-envelope-MSTIC'!E2</f>
        <v>0</v>
      </c>
      <c r="F9" s="62">
        <f>'All-envelope-MSTIC'!F2</f>
        <v>0</v>
      </c>
      <c r="G9" s="62">
        <f>'All-envelope-MSTIC'!G2</f>
        <v>0</v>
      </c>
      <c r="H9" s="62">
        <f>'All-envelope-MSTIC'!H2</f>
        <v>0</v>
      </c>
      <c r="I9" s="62">
        <f>'All-envelope-MSTIC'!I2</f>
        <v>0</v>
      </c>
      <c r="J9" s="62">
        <f>'All-envelope-MSTIC'!J2</f>
        <v>0</v>
      </c>
      <c r="K9" s="62">
        <f>'All-envelope-MSTIC'!K2</f>
        <v>0</v>
      </c>
      <c r="L9" s="62">
        <f>'All-envelope-MSTIC'!L2</f>
        <v>0</v>
      </c>
      <c r="M9" s="62">
        <f>'All-envelope-MSTIC'!M2</f>
        <v>0</v>
      </c>
      <c r="N9" s="62">
        <f>'All-envelope-MSTIC'!N2</f>
        <v>0</v>
      </c>
      <c r="O9" s="62">
        <f>'All-envelope-MSTIC'!O2</f>
        <v>0</v>
      </c>
      <c r="P9" s="62">
        <f>'All-envelope-MSTIC'!P2</f>
        <v>0</v>
      </c>
      <c r="Q9" s="62">
        <f>'All-envelope-MSTIC'!Q2</f>
        <v>0</v>
      </c>
      <c r="R9" s="62">
        <f>'All-envelope-MSTIC'!R2</f>
        <v>0</v>
      </c>
      <c r="S9" s="62">
        <f>'All-envelope-MSTIC'!S2</f>
        <v>0</v>
      </c>
      <c r="T9" s="62">
        <f>'All-envelope-MSTIC'!T2</f>
        <v>0</v>
      </c>
      <c r="U9" s="62">
        <f>'All-envelope-MSTIC'!U2</f>
        <v>0</v>
      </c>
      <c r="V9" s="62">
        <f>'All-envelope-MSTIC'!V2</f>
        <v>0</v>
      </c>
      <c r="W9" s="62">
        <f>'All-envelope-MSTIC'!W2</f>
        <v>0</v>
      </c>
      <c r="X9" s="62">
        <f>'All-envelope-MSTIC'!X2</f>
        <v>0</v>
      </c>
      <c r="Y9" s="62">
        <f>'All-envelope-MSTIC'!Y2</f>
        <v>0</v>
      </c>
      <c r="Z9" s="62">
        <f>'All-envelope-MSTIC'!Z2</f>
        <v>0</v>
      </c>
      <c r="AA9" s="62">
        <f>'All-envelope-MSTIC'!AA2</f>
        <v>0</v>
      </c>
      <c r="AB9" s="62">
        <f>'All-envelope-MSTIC'!AB2</f>
        <v>0</v>
      </c>
      <c r="AC9" s="62">
        <f>'All-envelope-MSTIC'!AC2</f>
        <v>0</v>
      </c>
      <c r="AD9" s="62">
        <f>'All-envelope-MSTIC'!AD2</f>
        <v>0</v>
      </c>
      <c r="AE9" s="62">
        <f>'All-envelope-MSTIC'!AE2</f>
        <v>0</v>
      </c>
      <c r="AF9" s="62">
        <f>'All-envelope-MSTIC'!AF2</f>
        <v>0</v>
      </c>
    </row>
    <row r="10" spans="1:32" x14ac:dyDescent="0.25">
      <c r="A10" s="1" t="s">
        <v>160</v>
      </c>
      <c r="B10" s="62">
        <f>SUM(B4:B9)</f>
        <v>535000000000000</v>
      </c>
      <c r="C10" s="62">
        <f t="shared" ref="C10:AF10" si="0">SUM(C4:C9)</f>
        <v>570000000000000</v>
      </c>
      <c r="D10" s="62">
        <f t="shared" si="0"/>
        <v>591000000000000</v>
      </c>
      <c r="E10" s="62">
        <f t="shared" si="0"/>
        <v>596000000000000.12</v>
      </c>
      <c r="F10" s="62">
        <f t="shared" si="0"/>
        <v>604000000000000</v>
      </c>
      <c r="G10" s="62">
        <f t="shared" si="0"/>
        <v>615999999999999.87</v>
      </c>
      <c r="H10" s="62">
        <f t="shared" si="0"/>
        <v>626000000000000</v>
      </c>
      <c r="I10" s="62">
        <f t="shared" si="0"/>
        <v>636000000000000</v>
      </c>
      <c r="J10" s="62">
        <f t="shared" si="0"/>
        <v>647000000000000</v>
      </c>
      <c r="K10" s="62">
        <f t="shared" si="0"/>
        <v>658000000000000</v>
      </c>
      <c r="L10" s="62">
        <f t="shared" si="0"/>
        <v>668000000000000</v>
      </c>
      <c r="M10" s="62">
        <f t="shared" si="0"/>
        <v>678000000000000</v>
      </c>
      <c r="N10" s="62">
        <f t="shared" si="0"/>
        <v>687000000000000</v>
      </c>
      <c r="O10" s="62">
        <f t="shared" si="0"/>
        <v>696000000000000</v>
      </c>
      <c r="P10" s="62">
        <f t="shared" si="0"/>
        <v>705000000000000</v>
      </c>
      <c r="Q10" s="62">
        <f t="shared" si="0"/>
        <v>712000000000000</v>
      </c>
      <c r="R10" s="62">
        <f t="shared" si="0"/>
        <v>716000000000000</v>
      </c>
      <c r="S10" s="62">
        <f t="shared" si="0"/>
        <v>718999999999999.87</v>
      </c>
      <c r="T10" s="62">
        <f t="shared" si="0"/>
        <v>720999999999999.87</v>
      </c>
      <c r="U10" s="62">
        <f t="shared" si="0"/>
        <v>724000000000000.12</v>
      </c>
      <c r="V10" s="62">
        <f t="shared" si="0"/>
        <v>726000000000000</v>
      </c>
      <c r="W10" s="62">
        <f t="shared" si="0"/>
        <v>730000000000000</v>
      </c>
      <c r="X10" s="62">
        <f t="shared" si="0"/>
        <v>734000000000000</v>
      </c>
      <c r="Y10" s="62">
        <f t="shared" si="0"/>
        <v>737000000000000</v>
      </c>
      <c r="Z10" s="62">
        <f t="shared" si="0"/>
        <v>740000000000000</v>
      </c>
      <c r="AA10" s="62">
        <f t="shared" si="0"/>
        <v>743000000000000</v>
      </c>
      <c r="AB10" s="62">
        <f t="shared" si="0"/>
        <v>748000000000000</v>
      </c>
      <c r="AC10" s="62">
        <f t="shared" si="0"/>
        <v>752000000000000.12</v>
      </c>
      <c r="AD10" s="62">
        <f t="shared" si="0"/>
        <v>757000000000000</v>
      </c>
      <c r="AE10" s="62">
        <f t="shared" si="0"/>
        <v>760999999999999.87</v>
      </c>
      <c r="AF10" s="62">
        <f t="shared" si="0"/>
        <v>766000000000000.12</v>
      </c>
    </row>
    <row r="12" spans="1:32" x14ac:dyDescent="0.25">
      <c r="A12" s="91" t="s">
        <v>202</v>
      </c>
    </row>
    <row r="13" spans="1:32" x14ac:dyDescent="0.25">
      <c r="A13" s="1" t="s">
        <v>0</v>
      </c>
      <c r="B13" s="1">
        <v>2020</v>
      </c>
      <c r="C13" s="1">
        <v>2021</v>
      </c>
      <c r="D13" s="1">
        <v>2022</v>
      </c>
      <c r="E13" s="1">
        <v>2023</v>
      </c>
      <c r="F13" s="1">
        <v>2024</v>
      </c>
      <c r="G13" s="1">
        <v>2025</v>
      </c>
      <c r="H13" s="1">
        <v>2026</v>
      </c>
      <c r="I13" s="1">
        <v>2027</v>
      </c>
      <c r="J13" s="1">
        <v>2028</v>
      </c>
      <c r="K13" s="1">
        <v>2029</v>
      </c>
      <c r="L13" s="1">
        <v>2030</v>
      </c>
      <c r="M13" s="1">
        <v>2031</v>
      </c>
      <c r="N13" s="1">
        <v>2032</v>
      </c>
      <c r="O13" s="1">
        <v>2033</v>
      </c>
      <c r="P13" s="1">
        <v>2034</v>
      </c>
      <c r="Q13" s="1">
        <v>2035</v>
      </c>
      <c r="R13" s="1">
        <v>2036</v>
      </c>
      <c r="S13" s="1">
        <v>2037</v>
      </c>
      <c r="T13" s="1">
        <v>2038</v>
      </c>
      <c r="U13" s="1">
        <v>2039</v>
      </c>
      <c r="V13" s="1">
        <v>2040</v>
      </c>
      <c r="W13" s="1">
        <v>2041</v>
      </c>
      <c r="X13" s="1">
        <v>2042</v>
      </c>
      <c r="Y13" s="1">
        <v>2043</v>
      </c>
      <c r="Z13" s="1">
        <v>2044</v>
      </c>
      <c r="AA13" s="1">
        <v>2045</v>
      </c>
      <c r="AB13" s="1">
        <v>2046</v>
      </c>
      <c r="AC13" s="1">
        <v>2047</v>
      </c>
      <c r="AD13" s="1">
        <v>2048</v>
      </c>
      <c r="AE13" s="1">
        <v>2049</v>
      </c>
      <c r="AF13" s="1">
        <v>2050</v>
      </c>
    </row>
    <row r="14" spans="1:32" x14ac:dyDescent="0.25">
      <c r="A14" s="1" t="s">
        <v>151</v>
      </c>
      <c r="B14" s="66">
        <f>B4/B$10</f>
        <v>0</v>
      </c>
      <c r="C14" s="66">
        <f t="shared" ref="C14:AF19" si="1">C4/C$10</f>
        <v>0</v>
      </c>
      <c r="D14" s="66">
        <f t="shared" si="1"/>
        <v>0</v>
      </c>
      <c r="E14" s="66">
        <f t="shared" si="1"/>
        <v>0</v>
      </c>
      <c r="F14" s="66">
        <f t="shared" si="1"/>
        <v>0</v>
      </c>
      <c r="G14" s="66">
        <f t="shared" si="1"/>
        <v>0</v>
      </c>
      <c r="H14" s="66">
        <f t="shared" si="1"/>
        <v>0</v>
      </c>
      <c r="I14" s="66">
        <f t="shared" si="1"/>
        <v>0</v>
      </c>
      <c r="J14" s="66">
        <f t="shared" si="1"/>
        <v>0</v>
      </c>
      <c r="K14" s="66">
        <f t="shared" si="1"/>
        <v>0</v>
      </c>
      <c r="L14" s="66">
        <f t="shared" si="1"/>
        <v>0</v>
      </c>
      <c r="M14" s="66">
        <f t="shared" si="1"/>
        <v>0</v>
      </c>
      <c r="N14" s="66">
        <f t="shared" si="1"/>
        <v>0</v>
      </c>
      <c r="O14" s="66">
        <f t="shared" si="1"/>
        <v>0</v>
      </c>
      <c r="P14" s="66">
        <f t="shared" si="1"/>
        <v>0</v>
      </c>
      <c r="Q14" s="66">
        <f t="shared" si="1"/>
        <v>0</v>
      </c>
      <c r="R14" s="66">
        <f t="shared" si="1"/>
        <v>0</v>
      </c>
      <c r="S14" s="66">
        <f t="shared" si="1"/>
        <v>0</v>
      </c>
      <c r="T14" s="66">
        <f t="shared" si="1"/>
        <v>0</v>
      </c>
      <c r="U14" s="66">
        <f t="shared" si="1"/>
        <v>0</v>
      </c>
      <c r="V14" s="66">
        <f t="shared" si="1"/>
        <v>0</v>
      </c>
      <c r="W14" s="66">
        <f t="shared" si="1"/>
        <v>0</v>
      </c>
      <c r="X14" s="66">
        <f t="shared" si="1"/>
        <v>0</v>
      </c>
      <c r="Y14" s="66">
        <f t="shared" si="1"/>
        <v>0</v>
      </c>
      <c r="Z14" s="66">
        <f t="shared" si="1"/>
        <v>0</v>
      </c>
      <c r="AA14" s="66">
        <f t="shared" si="1"/>
        <v>0</v>
      </c>
      <c r="AB14" s="66">
        <f t="shared" si="1"/>
        <v>0</v>
      </c>
      <c r="AC14" s="66">
        <f t="shared" si="1"/>
        <v>0</v>
      </c>
      <c r="AD14" s="66">
        <f t="shared" si="1"/>
        <v>0</v>
      </c>
      <c r="AE14" s="66">
        <f t="shared" si="1"/>
        <v>0</v>
      </c>
      <c r="AF14" s="66">
        <f t="shared" si="1"/>
        <v>0</v>
      </c>
    </row>
    <row r="15" spans="1:32" x14ac:dyDescent="0.25">
      <c r="A15" s="1" t="s">
        <v>74</v>
      </c>
      <c r="B15" s="66">
        <f t="shared" ref="B15:Q19" si="2">B5/B$10</f>
        <v>0.29528864002089522</v>
      </c>
      <c r="C15" s="66">
        <f t="shared" si="2"/>
        <v>0.30609352610380247</v>
      </c>
      <c r="D15" s="66">
        <f t="shared" si="2"/>
        <v>0.31574952585851601</v>
      </c>
      <c r="E15" s="66">
        <f t="shared" si="2"/>
        <v>0.324613546931175</v>
      </c>
      <c r="F15" s="66">
        <f t="shared" si="2"/>
        <v>0.33298114376270038</v>
      </c>
      <c r="G15" s="66">
        <f t="shared" si="2"/>
        <v>0.34101287001913161</v>
      </c>
      <c r="H15" s="66">
        <f t="shared" si="2"/>
        <v>0.34861344508541098</v>
      </c>
      <c r="I15" s="66">
        <f t="shared" si="2"/>
        <v>0.35483234798379065</v>
      </c>
      <c r="J15" s="66">
        <f t="shared" si="2"/>
        <v>0.3605283013947046</v>
      </c>
      <c r="K15" s="66">
        <f t="shared" si="2"/>
        <v>0.36599297538443704</v>
      </c>
      <c r="L15" s="66">
        <f t="shared" si="2"/>
        <v>0.37113986514233982</v>
      </c>
      <c r="M15" s="66">
        <f t="shared" si="2"/>
        <v>0.3760922991069145</v>
      </c>
      <c r="N15" s="66">
        <f t="shared" si="2"/>
        <v>0.38088695230448649</v>
      </c>
      <c r="O15" s="66">
        <f t="shared" si="2"/>
        <v>0.38551513844484731</v>
      </c>
      <c r="P15" s="66">
        <f t="shared" si="2"/>
        <v>0.38989649231116369</v>
      </c>
      <c r="Q15" s="66">
        <f t="shared" si="2"/>
        <v>0.39413610975227109</v>
      </c>
      <c r="R15" s="66">
        <f t="shared" si="1"/>
        <v>0.39819949843811486</v>
      </c>
      <c r="S15" s="66">
        <f t="shared" si="1"/>
        <v>0.40213299148122028</v>
      </c>
      <c r="T15" s="66">
        <f t="shared" si="1"/>
        <v>0.40625048773734701</v>
      </c>
      <c r="U15" s="66">
        <f t="shared" si="1"/>
        <v>0.41018241238376263</v>
      </c>
      <c r="V15" s="66">
        <f t="shared" si="1"/>
        <v>0.41563245572095064</v>
      </c>
      <c r="W15" s="66">
        <f t="shared" si="1"/>
        <v>0.42089693004449058</v>
      </c>
      <c r="X15" s="66">
        <f t="shared" si="1"/>
        <v>0.42576046111999466</v>
      </c>
      <c r="Y15" s="66">
        <f t="shared" si="1"/>
        <v>0.43064415250488663</v>
      </c>
      <c r="Z15" s="66">
        <f t="shared" si="1"/>
        <v>0.43542500987201965</v>
      </c>
      <c r="AA15" s="66">
        <f t="shared" si="1"/>
        <v>0.44021804222266681</v>
      </c>
      <c r="AB15" s="66">
        <f t="shared" si="1"/>
        <v>0.44455642569522519</v>
      </c>
      <c r="AC15" s="66">
        <f t="shared" si="1"/>
        <v>0.44902905705858281</v>
      </c>
      <c r="AD15" s="66">
        <f t="shared" si="1"/>
        <v>0.45279659752294221</v>
      </c>
      <c r="AE15" s="66">
        <f t="shared" si="1"/>
        <v>0.45644873540671188</v>
      </c>
      <c r="AF15" s="66">
        <f t="shared" si="1"/>
        <v>0.45995912872108158</v>
      </c>
    </row>
    <row r="16" spans="1:32" x14ac:dyDescent="0.25">
      <c r="A16" s="1" t="s">
        <v>76</v>
      </c>
      <c r="B16" s="66">
        <f t="shared" si="2"/>
        <v>0.33639132098112035</v>
      </c>
      <c r="C16" s="66">
        <f t="shared" si="1"/>
        <v>0.32768233570352157</v>
      </c>
      <c r="D16" s="66">
        <f t="shared" si="1"/>
        <v>0.32079799056348368</v>
      </c>
      <c r="E16" s="66">
        <f t="shared" si="1"/>
        <v>0.31491869284103324</v>
      </c>
      <c r="F16" s="66">
        <f t="shared" si="1"/>
        <v>0.30934109670998244</v>
      </c>
      <c r="G16" s="66">
        <f t="shared" si="1"/>
        <v>0.30398491338993822</v>
      </c>
      <c r="H16" s="66">
        <f t="shared" si="1"/>
        <v>0.29888903770619474</v>
      </c>
      <c r="I16" s="66">
        <f t="shared" si="1"/>
        <v>0.29330764206465126</v>
      </c>
      <c r="J16" s="66">
        <f t="shared" si="1"/>
        <v>0.28832953246087689</v>
      </c>
      <c r="K16" s="66">
        <f t="shared" si="1"/>
        <v>0.28356887695615779</v>
      </c>
      <c r="L16" s="66">
        <f t="shared" si="1"/>
        <v>0.27905583076253243</v>
      </c>
      <c r="M16" s="66">
        <f t="shared" si="1"/>
        <v>0.27472749070593511</v>
      </c>
      <c r="N16" s="66">
        <f t="shared" si="1"/>
        <v>0.27041066288233773</v>
      </c>
      <c r="O16" s="66">
        <f t="shared" si="1"/>
        <v>0.26625824035927215</v>
      </c>
      <c r="P16" s="66">
        <f t="shared" si="1"/>
        <v>0.26229879163272379</v>
      </c>
      <c r="Q16" s="66">
        <f t="shared" si="1"/>
        <v>0.25848104169244029</v>
      </c>
      <c r="R16" s="66">
        <f t="shared" si="1"/>
        <v>0.25481452249323072</v>
      </c>
      <c r="S16" s="66">
        <f t="shared" si="1"/>
        <v>0.25119322810877592</v>
      </c>
      <c r="T16" s="66">
        <f t="shared" si="1"/>
        <v>0.24713857914026899</v>
      </c>
      <c r="U16" s="66">
        <f t="shared" si="1"/>
        <v>0.24323140808023286</v>
      </c>
      <c r="V16" s="66">
        <f t="shared" si="1"/>
        <v>0.24036467379608864</v>
      </c>
      <c r="W16" s="66">
        <f t="shared" si="1"/>
        <v>0.23757396449583162</v>
      </c>
      <c r="X16" s="66">
        <f t="shared" si="1"/>
        <v>0.23538908592107644</v>
      </c>
      <c r="Y16" s="66">
        <f t="shared" si="1"/>
        <v>0.23292491043017216</v>
      </c>
      <c r="Z16" s="66">
        <f t="shared" si="1"/>
        <v>0.23051425396940786</v>
      </c>
      <c r="AA16" s="66">
        <f t="shared" si="1"/>
        <v>0.22827719454214701</v>
      </c>
      <c r="AB16" s="66">
        <f t="shared" si="1"/>
        <v>0.22590193984273416</v>
      </c>
      <c r="AC16" s="66">
        <f t="shared" si="1"/>
        <v>0.22353182398097546</v>
      </c>
      <c r="AD16" s="66">
        <f t="shared" si="1"/>
        <v>0.222274031612652</v>
      </c>
      <c r="AE16" s="66">
        <f t="shared" si="1"/>
        <v>0.22106330525557802</v>
      </c>
      <c r="AF16" s="66">
        <f t="shared" si="1"/>
        <v>0.21991043522647977</v>
      </c>
    </row>
    <row r="17" spans="1:32" x14ac:dyDescent="0.25">
      <c r="A17" s="1" t="s">
        <v>152</v>
      </c>
      <c r="B17" s="66">
        <f t="shared" si="2"/>
        <v>2.2004183562713518E-2</v>
      </c>
      <c r="C17" s="66">
        <f t="shared" si="1"/>
        <v>2.1779554680806088E-2</v>
      </c>
      <c r="D17" s="66">
        <f t="shared" si="1"/>
        <v>2.1614538995128767E-2</v>
      </c>
      <c r="E17" s="66">
        <f t="shared" si="1"/>
        <v>2.1443118612228241E-2</v>
      </c>
      <c r="F17" s="66">
        <f t="shared" si="1"/>
        <v>2.1289190757380411E-2</v>
      </c>
      <c r="G17" s="66">
        <f t="shared" si="1"/>
        <v>2.114766115101931E-2</v>
      </c>
      <c r="H17" s="66">
        <f t="shared" si="1"/>
        <v>2.10216024117875E-2</v>
      </c>
      <c r="I17" s="66">
        <f t="shared" si="1"/>
        <v>2.0835427826546321E-2</v>
      </c>
      <c r="J17" s="66">
        <f t="shared" si="1"/>
        <v>2.0657889865939211E-2</v>
      </c>
      <c r="K17" s="66">
        <f t="shared" si="1"/>
        <v>2.0493727989987925E-2</v>
      </c>
      <c r="L17" s="66">
        <f t="shared" si="1"/>
        <v>2.0345424026900365E-2</v>
      </c>
      <c r="M17" s="66">
        <f t="shared" si="1"/>
        <v>2.0208708327309657E-2</v>
      </c>
      <c r="N17" s="66">
        <f t="shared" si="1"/>
        <v>2.0065110230034482E-2</v>
      </c>
      <c r="O17" s="66">
        <f t="shared" si="1"/>
        <v>1.9931643063516479E-2</v>
      </c>
      <c r="P17" s="66">
        <f t="shared" si="1"/>
        <v>1.9810693683557368E-2</v>
      </c>
      <c r="Q17" s="66">
        <f t="shared" si="1"/>
        <v>1.9698653382587809E-2</v>
      </c>
      <c r="R17" s="66">
        <f t="shared" si="1"/>
        <v>1.9596461070525765E-2</v>
      </c>
      <c r="S17" s="66">
        <f t="shared" si="1"/>
        <v>1.9479323538030755E-2</v>
      </c>
      <c r="T17" s="66">
        <f t="shared" si="1"/>
        <v>1.9383951489965006E-2</v>
      </c>
      <c r="U17" s="66">
        <f t="shared" si="1"/>
        <v>1.9298007328473622E-2</v>
      </c>
      <c r="V17" s="66">
        <f t="shared" si="1"/>
        <v>1.9293453075002031E-2</v>
      </c>
      <c r="W17" s="66">
        <f t="shared" si="1"/>
        <v>1.9294806342642155E-2</v>
      </c>
      <c r="X17" s="66">
        <f t="shared" si="1"/>
        <v>1.9257676832910808E-2</v>
      </c>
      <c r="Y17" s="66">
        <f t="shared" si="1"/>
        <v>1.9235031128158161E-2</v>
      </c>
      <c r="Z17" s="66">
        <f t="shared" si="1"/>
        <v>1.9215039870931244E-2</v>
      </c>
      <c r="AA17" s="66">
        <f t="shared" si="1"/>
        <v>1.8797518079110086E-2</v>
      </c>
      <c r="AB17" s="66">
        <f t="shared" si="1"/>
        <v>1.918739655157958E-2</v>
      </c>
      <c r="AC17" s="66">
        <f t="shared" si="1"/>
        <v>1.9156462948644749E-2</v>
      </c>
      <c r="AD17" s="66">
        <f t="shared" si="1"/>
        <v>1.9101602584316105E-2</v>
      </c>
      <c r="AE17" s="66">
        <f t="shared" si="1"/>
        <v>1.9050537759501419E-2</v>
      </c>
      <c r="AF17" s="66">
        <f t="shared" si="1"/>
        <v>1.9004225830654919E-2</v>
      </c>
    </row>
    <row r="18" spans="1:32" x14ac:dyDescent="0.25">
      <c r="A18" s="1" t="s">
        <v>153</v>
      </c>
      <c r="B18" s="66">
        <f t="shared" si="2"/>
        <v>0.34631585543527083</v>
      </c>
      <c r="C18" s="66">
        <f t="shared" si="1"/>
        <v>0.34444458351186985</v>
      </c>
      <c r="D18" s="66">
        <f t="shared" si="1"/>
        <v>0.34183794458287148</v>
      </c>
      <c r="E18" s="66">
        <f t="shared" si="1"/>
        <v>0.33902464161556345</v>
      </c>
      <c r="F18" s="66">
        <f t="shared" si="1"/>
        <v>0.33638856876993667</v>
      </c>
      <c r="G18" s="66">
        <f t="shared" si="1"/>
        <v>0.33385455543991094</v>
      </c>
      <c r="H18" s="66">
        <f t="shared" si="1"/>
        <v>0.33147591479660676</v>
      </c>
      <c r="I18" s="66">
        <f t="shared" si="1"/>
        <v>0.3310245821250119</v>
      </c>
      <c r="J18" s="66">
        <f t="shared" si="1"/>
        <v>0.33048427627847921</v>
      </c>
      <c r="K18" s="66">
        <f t="shared" si="1"/>
        <v>0.32994441966941729</v>
      </c>
      <c r="L18" s="66">
        <f t="shared" si="1"/>
        <v>0.32945888006822749</v>
      </c>
      <c r="M18" s="66">
        <f t="shared" si="1"/>
        <v>0.3289715018598407</v>
      </c>
      <c r="N18" s="66">
        <f t="shared" si="1"/>
        <v>0.32863727458314129</v>
      </c>
      <c r="O18" s="66">
        <f t="shared" si="1"/>
        <v>0.32829497813236402</v>
      </c>
      <c r="P18" s="66">
        <f t="shared" si="1"/>
        <v>0.32799402237255515</v>
      </c>
      <c r="Q18" s="66">
        <f t="shared" si="1"/>
        <v>0.32768419517270081</v>
      </c>
      <c r="R18" s="66">
        <f t="shared" si="1"/>
        <v>0.32738951799812871</v>
      </c>
      <c r="S18" s="66">
        <f t="shared" si="1"/>
        <v>0.32719445687197313</v>
      </c>
      <c r="T18" s="66">
        <f t="shared" si="1"/>
        <v>0.32722698163241914</v>
      </c>
      <c r="U18" s="66">
        <f t="shared" si="1"/>
        <v>0.32728817220753093</v>
      </c>
      <c r="V18" s="66">
        <f t="shared" si="1"/>
        <v>0.32470941740795872</v>
      </c>
      <c r="W18" s="66">
        <f t="shared" si="1"/>
        <v>0.32223429911703572</v>
      </c>
      <c r="X18" s="66">
        <f t="shared" si="1"/>
        <v>0.31959277612601822</v>
      </c>
      <c r="Y18" s="66">
        <f t="shared" si="1"/>
        <v>0.31719590593678298</v>
      </c>
      <c r="Z18" s="66">
        <f t="shared" si="1"/>
        <v>0.31484569628764114</v>
      </c>
      <c r="AA18" s="66">
        <f t="shared" si="1"/>
        <v>0.31270724515607612</v>
      </c>
      <c r="AB18" s="66">
        <f t="shared" si="1"/>
        <v>0.31035423791046107</v>
      </c>
      <c r="AC18" s="66">
        <f t="shared" si="1"/>
        <v>0.308282656011797</v>
      </c>
      <c r="AD18" s="66">
        <f t="shared" si="1"/>
        <v>0.30582776828008956</v>
      </c>
      <c r="AE18" s="66">
        <f t="shared" si="1"/>
        <v>0.3034374215782088</v>
      </c>
      <c r="AF18" s="66">
        <f t="shared" si="1"/>
        <v>0.3011262102217836</v>
      </c>
    </row>
    <row r="19" spans="1:32" x14ac:dyDescent="0.25">
      <c r="A19" s="1" t="s">
        <v>206</v>
      </c>
      <c r="B19" s="66">
        <f t="shared" si="2"/>
        <v>0</v>
      </c>
      <c r="C19" s="66">
        <f t="shared" si="1"/>
        <v>0</v>
      </c>
      <c r="D19" s="66">
        <f t="shared" si="1"/>
        <v>0</v>
      </c>
      <c r="E19" s="66">
        <f t="shared" si="1"/>
        <v>0</v>
      </c>
      <c r="F19" s="66">
        <f t="shared" si="1"/>
        <v>0</v>
      </c>
      <c r="G19" s="66">
        <f t="shared" si="1"/>
        <v>0</v>
      </c>
      <c r="H19" s="66">
        <f t="shared" si="1"/>
        <v>0</v>
      </c>
      <c r="I19" s="66">
        <f t="shared" si="1"/>
        <v>0</v>
      </c>
      <c r="J19" s="66">
        <f t="shared" si="1"/>
        <v>0</v>
      </c>
      <c r="K19" s="66">
        <f t="shared" si="1"/>
        <v>0</v>
      </c>
      <c r="L19" s="66">
        <f t="shared" si="1"/>
        <v>0</v>
      </c>
      <c r="M19" s="66">
        <f t="shared" si="1"/>
        <v>0</v>
      </c>
      <c r="N19" s="66">
        <f t="shared" si="1"/>
        <v>0</v>
      </c>
      <c r="O19" s="66">
        <f t="shared" si="1"/>
        <v>0</v>
      </c>
      <c r="P19" s="66">
        <f t="shared" si="1"/>
        <v>0</v>
      </c>
      <c r="Q19" s="66">
        <f t="shared" si="1"/>
        <v>0</v>
      </c>
      <c r="R19" s="66">
        <f t="shared" si="1"/>
        <v>0</v>
      </c>
      <c r="S19" s="66">
        <f t="shared" si="1"/>
        <v>0</v>
      </c>
      <c r="T19" s="66">
        <f t="shared" si="1"/>
        <v>0</v>
      </c>
      <c r="U19" s="66">
        <f t="shared" si="1"/>
        <v>0</v>
      </c>
      <c r="V19" s="66">
        <f t="shared" si="1"/>
        <v>0</v>
      </c>
      <c r="W19" s="66">
        <f t="shared" si="1"/>
        <v>0</v>
      </c>
      <c r="X19" s="66">
        <f t="shared" si="1"/>
        <v>0</v>
      </c>
      <c r="Y19" s="66">
        <f t="shared" si="1"/>
        <v>0</v>
      </c>
      <c r="Z19" s="66">
        <f t="shared" si="1"/>
        <v>0</v>
      </c>
      <c r="AA19" s="66">
        <f t="shared" si="1"/>
        <v>0</v>
      </c>
      <c r="AB19" s="66">
        <f t="shared" si="1"/>
        <v>0</v>
      </c>
      <c r="AC19" s="66">
        <f t="shared" si="1"/>
        <v>0</v>
      </c>
      <c r="AD19" s="66">
        <f t="shared" si="1"/>
        <v>0</v>
      </c>
      <c r="AE19" s="66">
        <f t="shared" si="1"/>
        <v>0</v>
      </c>
      <c r="AF19" s="66">
        <f t="shared" si="1"/>
        <v>0</v>
      </c>
    </row>
    <row r="22" spans="1:32" x14ac:dyDescent="0.25">
      <c r="A22" s="91" t="s">
        <v>205</v>
      </c>
    </row>
    <row r="23" spans="1:32" x14ac:dyDescent="0.25">
      <c r="A23" s="1" t="s">
        <v>0</v>
      </c>
      <c r="B23" s="1">
        <v>2020</v>
      </c>
      <c r="C23" s="1">
        <v>2021</v>
      </c>
      <c r="D23" s="1">
        <v>2022</v>
      </c>
      <c r="E23" s="1">
        <v>2023</v>
      </c>
      <c r="F23" s="1">
        <v>2024</v>
      </c>
      <c r="G23" s="1">
        <v>2025</v>
      </c>
      <c r="H23" s="1">
        <v>2026</v>
      </c>
      <c r="I23" s="1">
        <v>2027</v>
      </c>
      <c r="J23" s="1">
        <v>2028</v>
      </c>
      <c r="K23" s="1">
        <v>2029</v>
      </c>
      <c r="L23" s="1">
        <v>2030</v>
      </c>
      <c r="M23" s="1">
        <v>2031</v>
      </c>
      <c r="N23" s="1">
        <v>2032</v>
      </c>
      <c r="O23" s="1">
        <v>2033</v>
      </c>
      <c r="P23" s="1">
        <v>2034</v>
      </c>
      <c r="Q23" s="1">
        <v>2035</v>
      </c>
      <c r="R23" s="1">
        <v>2036</v>
      </c>
      <c r="S23" s="1">
        <v>2037</v>
      </c>
      <c r="T23" s="1">
        <v>2038</v>
      </c>
      <c r="U23" s="1">
        <v>2039</v>
      </c>
      <c r="V23" s="1">
        <v>2040</v>
      </c>
      <c r="W23" s="1">
        <v>2041</v>
      </c>
      <c r="X23" s="1">
        <v>2042</v>
      </c>
      <c r="Y23" s="1">
        <v>2043</v>
      </c>
      <c r="Z23" s="1">
        <v>2044</v>
      </c>
      <c r="AA23" s="1">
        <v>2045</v>
      </c>
      <c r="AB23" s="1">
        <v>2046</v>
      </c>
      <c r="AC23" s="1">
        <v>2047</v>
      </c>
      <c r="AD23" s="1">
        <v>2048</v>
      </c>
      <c r="AE23" s="1">
        <v>2049</v>
      </c>
      <c r="AF23" s="1">
        <v>2050</v>
      </c>
    </row>
    <row r="24" spans="1:32" x14ac:dyDescent="0.25">
      <c r="A24" s="1" t="s">
        <v>151</v>
      </c>
      <c r="B24" s="62">
        <f>'Commercial-heating-MSTIC'!B7</f>
        <v>0</v>
      </c>
      <c r="C24" s="62">
        <f>'Commercial-heating-MSTIC'!C7</f>
        <v>0</v>
      </c>
      <c r="D24" s="62">
        <f>'Commercial-heating-MSTIC'!D7</f>
        <v>0</v>
      </c>
      <c r="E24" s="62">
        <f>'Commercial-heating-MSTIC'!E7</f>
        <v>0</v>
      </c>
      <c r="F24" s="62">
        <f>'Commercial-heating-MSTIC'!F7</f>
        <v>0</v>
      </c>
      <c r="G24" s="62">
        <f>'Commercial-heating-MSTIC'!G7</f>
        <v>0</v>
      </c>
      <c r="H24" s="62">
        <f>'Commercial-heating-MSTIC'!H7</f>
        <v>0</v>
      </c>
      <c r="I24" s="62">
        <f>'Commercial-heating-MSTIC'!I7</f>
        <v>0</v>
      </c>
      <c r="J24" s="62">
        <f>'Commercial-heating-MSTIC'!J7</f>
        <v>0</v>
      </c>
      <c r="K24" s="62">
        <f>'Commercial-heating-MSTIC'!K7</f>
        <v>0</v>
      </c>
      <c r="L24" s="62">
        <f>'Commercial-heating-MSTIC'!L7</f>
        <v>0</v>
      </c>
      <c r="M24" s="62">
        <f>'Commercial-heating-MSTIC'!M7</f>
        <v>0</v>
      </c>
      <c r="N24" s="62">
        <f>'Commercial-heating-MSTIC'!N7</f>
        <v>0</v>
      </c>
      <c r="O24" s="62">
        <f>'Commercial-heating-MSTIC'!O7</f>
        <v>0</v>
      </c>
      <c r="P24" s="62">
        <f>'Commercial-heating-MSTIC'!P7</f>
        <v>0</v>
      </c>
      <c r="Q24" s="62">
        <f>'Commercial-heating-MSTIC'!Q7</f>
        <v>0</v>
      </c>
      <c r="R24" s="62">
        <f>'Commercial-heating-MSTIC'!R7</f>
        <v>0</v>
      </c>
      <c r="S24" s="62">
        <f>'Commercial-heating-MSTIC'!S7</f>
        <v>0</v>
      </c>
      <c r="T24" s="62">
        <f>'Commercial-heating-MSTIC'!T7</f>
        <v>0</v>
      </c>
      <c r="U24" s="62">
        <f>'Commercial-heating-MSTIC'!U7</f>
        <v>0</v>
      </c>
      <c r="V24" s="62">
        <f>'Commercial-heating-MSTIC'!V7</f>
        <v>0</v>
      </c>
      <c r="W24" s="62">
        <f>'Commercial-heating-MSTIC'!W7</f>
        <v>0</v>
      </c>
      <c r="X24" s="62">
        <f>'Commercial-heating-MSTIC'!X7</f>
        <v>0</v>
      </c>
      <c r="Y24" s="62">
        <f>'Commercial-heating-MSTIC'!Y7</f>
        <v>0</v>
      </c>
      <c r="Z24" s="62">
        <f>'Commercial-heating-MSTIC'!Z7</f>
        <v>0</v>
      </c>
      <c r="AA24" s="62">
        <f>'Commercial-heating-MSTIC'!AA7</f>
        <v>0</v>
      </c>
      <c r="AB24" s="62">
        <f>'Commercial-heating-MSTIC'!AB7</f>
        <v>0</v>
      </c>
      <c r="AC24" s="62">
        <f>'Commercial-heating-MSTIC'!AC7</f>
        <v>0</v>
      </c>
      <c r="AD24" s="62">
        <f>'Commercial-heating-MSTIC'!AD7</f>
        <v>0</v>
      </c>
      <c r="AE24" s="62">
        <f>'Commercial-heating-MSTIC'!AE7</f>
        <v>0</v>
      </c>
      <c r="AF24" s="62">
        <f>'Commercial-heating-MSTIC'!AF7</f>
        <v>0</v>
      </c>
    </row>
    <row r="25" spans="1:32" x14ac:dyDescent="0.25">
      <c r="A25" s="1" t="s">
        <v>74</v>
      </c>
      <c r="B25" s="62">
        <f>'Commercial-cooling-MSTIC'!B7</f>
        <v>0</v>
      </c>
      <c r="C25" s="62">
        <f>'Commercial-cooling-MSTIC'!C7</f>
        <v>0</v>
      </c>
      <c r="D25" s="62">
        <f>'Commercial-cooling-MSTIC'!D7</f>
        <v>0</v>
      </c>
      <c r="E25" s="62">
        <f>'Commercial-cooling-MSTIC'!E7</f>
        <v>0</v>
      </c>
      <c r="F25" s="62">
        <f>'Commercial-cooling-MSTIC'!F7</f>
        <v>0</v>
      </c>
      <c r="G25" s="62">
        <f>'Commercial-cooling-MSTIC'!G7</f>
        <v>0</v>
      </c>
      <c r="H25" s="62">
        <f>'Commercial-cooling-MSTIC'!H7</f>
        <v>0</v>
      </c>
      <c r="I25" s="62">
        <f>'Commercial-cooling-MSTIC'!I7</f>
        <v>0</v>
      </c>
      <c r="J25" s="62">
        <f>'Commercial-cooling-MSTIC'!J7</f>
        <v>0</v>
      </c>
      <c r="K25" s="62">
        <f>'Commercial-cooling-MSTIC'!K7</f>
        <v>0</v>
      </c>
      <c r="L25" s="62">
        <f>'Commercial-cooling-MSTIC'!L7</f>
        <v>0</v>
      </c>
      <c r="M25" s="62">
        <f>'Commercial-cooling-MSTIC'!M7</f>
        <v>0</v>
      </c>
      <c r="N25" s="62">
        <f>'Commercial-cooling-MSTIC'!N7</f>
        <v>0</v>
      </c>
      <c r="O25" s="62">
        <f>'Commercial-cooling-MSTIC'!O7</f>
        <v>0</v>
      </c>
      <c r="P25" s="62">
        <f>'Commercial-cooling-MSTIC'!P7</f>
        <v>0</v>
      </c>
      <c r="Q25" s="62">
        <f>'Commercial-cooling-MSTIC'!Q7</f>
        <v>0</v>
      </c>
      <c r="R25" s="62">
        <f>'Commercial-cooling-MSTIC'!R7</f>
        <v>0</v>
      </c>
      <c r="S25" s="62">
        <f>'Commercial-cooling-MSTIC'!S7</f>
        <v>0</v>
      </c>
      <c r="T25" s="62">
        <f>'Commercial-cooling-MSTIC'!T7</f>
        <v>0</v>
      </c>
      <c r="U25" s="62">
        <f>'Commercial-cooling-MSTIC'!U7</f>
        <v>0</v>
      </c>
      <c r="V25" s="62">
        <f>'Commercial-cooling-MSTIC'!V7</f>
        <v>0</v>
      </c>
      <c r="W25" s="62">
        <f>'Commercial-cooling-MSTIC'!W7</f>
        <v>0</v>
      </c>
      <c r="X25" s="62">
        <f>'Commercial-cooling-MSTIC'!X7</f>
        <v>0</v>
      </c>
      <c r="Y25" s="62">
        <f>'Commercial-cooling-MSTIC'!Y7</f>
        <v>0</v>
      </c>
      <c r="Z25" s="62">
        <f>'Commercial-cooling-MSTIC'!Z7</f>
        <v>0</v>
      </c>
      <c r="AA25" s="62">
        <f>'Commercial-cooling-MSTIC'!AA7</f>
        <v>0</v>
      </c>
      <c r="AB25" s="62">
        <f>'Commercial-cooling-MSTIC'!AB7</f>
        <v>0</v>
      </c>
      <c r="AC25" s="62">
        <f>'Commercial-cooling-MSTIC'!AC7</f>
        <v>0</v>
      </c>
      <c r="AD25" s="62">
        <f>'Commercial-cooling-MSTIC'!AD7</f>
        <v>0</v>
      </c>
      <c r="AE25" s="62">
        <f>'Commercial-cooling-MSTIC'!AE7</f>
        <v>0</v>
      </c>
      <c r="AF25" s="62">
        <f>'Commercial-cooling-MSTIC'!AF7</f>
        <v>0</v>
      </c>
    </row>
    <row r="26" spans="1:32" x14ac:dyDescent="0.25">
      <c r="A26" s="1" t="s">
        <v>76</v>
      </c>
      <c r="B26" s="62">
        <f>'Commercial-lighting-MSTIC'!B7</f>
        <v>0</v>
      </c>
      <c r="C26" s="62">
        <f>'Commercial-lighting-MSTIC'!C7</f>
        <v>0</v>
      </c>
      <c r="D26" s="62">
        <f>'Commercial-lighting-MSTIC'!D7</f>
        <v>0</v>
      </c>
      <c r="E26" s="62">
        <f>'Commercial-lighting-MSTIC'!E7</f>
        <v>0</v>
      </c>
      <c r="F26" s="62">
        <f>'Commercial-lighting-MSTIC'!F7</f>
        <v>0</v>
      </c>
      <c r="G26" s="62">
        <f>'Commercial-lighting-MSTIC'!G7</f>
        <v>0</v>
      </c>
      <c r="H26" s="62">
        <f>'Commercial-lighting-MSTIC'!H7</f>
        <v>0</v>
      </c>
      <c r="I26" s="62">
        <f>'Commercial-lighting-MSTIC'!I7</f>
        <v>0</v>
      </c>
      <c r="J26" s="62">
        <f>'Commercial-lighting-MSTIC'!J7</f>
        <v>0</v>
      </c>
      <c r="K26" s="62">
        <f>'Commercial-lighting-MSTIC'!K7</f>
        <v>0</v>
      </c>
      <c r="L26" s="62">
        <f>'Commercial-lighting-MSTIC'!L7</f>
        <v>0</v>
      </c>
      <c r="M26" s="62">
        <f>'Commercial-lighting-MSTIC'!M7</f>
        <v>0</v>
      </c>
      <c r="N26" s="62">
        <f>'Commercial-lighting-MSTIC'!N7</f>
        <v>0</v>
      </c>
      <c r="O26" s="62">
        <f>'Commercial-lighting-MSTIC'!O7</f>
        <v>0</v>
      </c>
      <c r="P26" s="62">
        <f>'Commercial-lighting-MSTIC'!P7</f>
        <v>0</v>
      </c>
      <c r="Q26" s="62">
        <f>'Commercial-lighting-MSTIC'!Q7</f>
        <v>0</v>
      </c>
      <c r="R26" s="62">
        <f>'Commercial-lighting-MSTIC'!R7</f>
        <v>0</v>
      </c>
      <c r="S26" s="62">
        <f>'Commercial-lighting-MSTIC'!S7</f>
        <v>0</v>
      </c>
      <c r="T26" s="62">
        <f>'Commercial-lighting-MSTIC'!T7</f>
        <v>0</v>
      </c>
      <c r="U26" s="62">
        <f>'Commercial-lighting-MSTIC'!U7</f>
        <v>0</v>
      </c>
      <c r="V26" s="62">
        <f>'Commercial-lighting-MSTIC'!V7</f>
        <v>0</v>
      </c>
      <c r="W26" s="62">
        <f>'Commercial-lighting-MSTIC'!W7</f>
        <v>0</v>
      </c>
      <c r="X26" s="62">
        <f>'Commercial-lighting-MSTIC'!X7</f>
        <v>0</v>
      </c>
      <c r="Y26" s="62">
        <f>'Commercial-lighting-MSTIC'!Y7</f>
        <v>0</v>
      </c>
      <c r="Z26" s="62">
        <f>'Commercial-lighting-MSTIC'!Z7</f>
        <v>0</v>
      </c>
      <c r="AA26" s="62">
        <f>'Commercial-lighting-MSTIC'!AA7</f>
        <v>0</v>
      </c>
      <c r="AB26" s="62">
        <f>'Commercial-lighting-MSTIC'!AB7</f>
        <v>0</v>
      </c>
      <c r="AC26" s="62">
        <f>'Commercial-lighting-MSTIC'!AC7</f>
        <v>0</v>
      </c>
      <c r="AD26" s="62">
        <f>'Commercial-lighting-MSTIC'!AD7</f>
        <v>0</v>
      </c>
      <c r="AE26" s="62">
        <f>'Commercial-lighting-MSTIC'!AE7</f>
        <v>0</v>
      </c>
      <c r="AF26" s="62">
        <f>'Commercial-lighting-MSTIC'!AF7</f>
        <v>0</v>
      </c>
    </row>
    <row r="27" spans="1:32" x14ac:dyDescent="0.25">
      <c r="A27" s="1" t="s">
        <v>152</v>
      </c>
      <c r="B27" s="62">
        <f>'Commercial-appl-MSTIC'!B7</f>
        <v>6256800000000</v>
      </c>
      <c r="C27" s="62">
        <f>'Commercial-appl-MSTIC'!C7</f>
        <v>6541200000000</v>
      </c>
      <c r="D27" s="62">
        <f>'Commercial-appl-MSTIC'!D7</f>
        <v>6541200000000</v>
      </c>
      <c r="E27" s="62">
        <f>'Commercial-appl-MSTIC'!E7</f>
        <v>6636000000000</v>
      </c>
      <c r="F27" s="62">
        <f>'Commercial-appl-MSTIC'!F7</f>
        <v>6636000000000</v>
      </c>
      <c r="G27" s="62">
        <f>'Commercial-appl-MSTIC'!G7</f>
        <v>6730800000000</v>
      </c>
      <c r="H27" s="62">
        <f>'Commercial-appl-MSTIC'!H7</f>
        <v>6730800000000</v>
      </c>
      <c r="I27" s="62">
        <f>'Commercial-appl-MSTIC'!I7</f>
        <v>6825600000000</v>
      </c>
      <c r="J27" s="62">
        <f>'Commercial-appl-MSTIC'!J7</f>
        <v>6825600000000</v>
      </c>
      <c r="K27" s="62">
        <f>'Commercial-appl-MSTIC'!K7</f>
        <v>6920400000000</v>
      </c>
      <c r="L27" s="62">
        <f>'Commercial-appl-MSTIC'!L7</f>
        <v>6920400000000</v>
      </c>
      <c r="M27" s="62">
        <f>'Commercial-appl-MSTIC'!M7</f>
        <v>7015200000000</v>
      </c>
      <c r="N27" s="62">
        <f>'Commercial-appl-MSTIC'!N7</f>
        <v>7015200000000</v>
      </c>
      <c r="O27" s="62">
        <f>'Commercial-appl-MSTIC'!O7</f>
        <v>7110000000000</v>
      </c>
      <c r="P27" s="62">
        <f>'Commercial-appl-MSTIC'!P7</f>
        <v>7110000000000</v>
      </c>
      <c r="Q27" s="62">
        <f>'Commercial-appl-MSTIC'!Q7</f>
        <v>7204800000000</v>
      </c>
      <c r="R27" s="62">
        <f>'Commercial-appl-MSTIC'!R7</f>
        <v>7204800000000</v>
      </c>
      <c r="S27" s="62">
        <f>'Commercial-appl-MSTIC'!S7</f>
        <v>7299600000000</v>
      </c>
      <c r="T27" s="62">
        <f>'Commercial-appl-MSTIC'!T7</f>
        <v>7299600000000</v>
      </c>
      <c r="U27" s="62">
        <f>'Commercial-appl-MSTIC'!U7</f>
        <v>7394400000000</v>
      </c>
      <c r="V27" s="62">
        <f>'Commercial-appl-MSTIC'!V7</f>
        <v>7489200000000</v>
      </c>
      <c r="W27" s="62">
        <f>'Commercial-appl-MSTIC'!W7</f>
        <v>7489200000000</v>
      </c>
      <c r="X27" s="62">
        <f>'Commercial-appl-MSTIC'!X7</f>
        <v>7584000000000</v>
      </c>
      <c r="Y27" s="62">
        <f>'Commercial-appl-MSTIC'!Y7</f>
        <v>7584000000000</v>
      </c>
      <c r="Z27" s="62">
        <f>'Commercial-appl-MSTIC'!Z7</f>
        <v>7678800000000</v>
      </c>
      <c r="AA27" s="62">
        <f>'Commercial-appl-MSTIC'!AA7</f>
        <v>7678800000000</v>
      </c>
      <c r="AB27" s="62">
        <f>'Commercial-appl-MSTIC'!AB7</f>
        <v>7773599999999.999</v>
      </c>
      <c r="AC27" s="62">
        <f>'Commercial-appl-MSTIC'!AC7</f>
        <v>7868400000000.001</v>
      </c>
      <c r="AD27" s="62">
        <f>'Commercial-appl-MSTIC'!AD7</f>
        <v>7868400000000.001</v>
      </c>
      <c r="AE27" s="62">
        <f>'Commercial-appl-MSTIC'!AE7</f>
        <v>7963200000000</v>
      </c>
      <c r="AF27" s="62">
        <f>'Commercial-appl-MSTIC'!AF7</f>
        <v>7963200000000</v>
      </c>
    </row>
    <row r="28" spans="1:32" x14ac:dyDescent="0.25">
      <c r="A28" s="1" t="s">
        <v>153</v>
      </c>
      <c r="B28" s="62">
        <f>'Commercial-other-MSTIC'!B7</f>
        <v>0</v>
      </c>
      <c r="C28" s="62">
        <f>'Commercial-other-MSTIC'!C7</f>
        <v>0</v>
      </c>
      <c r="D28" s="62">
        <f>'Commercial-other-MSTIC'!D7</f>
        <v>0</v>
      </c>
      <c r="E28" s="62">
        <f>'Commercial-other-MSTIC'!E7</f>
        <v>0</v>
      </c>
      <c r="F28" s="62">
        <f>'Commercial-other-MSTIC'!F7</f>
        <v>0</v>
      </c>
      <c r="G28" s="62">
        <f>'Commercial-other-MSTIC'!G7</f>
        <v>0</v>
      </c>
      <c r="H28" s="62">
        <f>'Commercial-other-MSTIC'!H7</f>
        <v>0</v>
      </c>
      <c r="I28" s="62">
        <f>'Commercial-other-MSTIC'!I7</f>
        <v>0</v>
      </c>
      <c r="J28" s="62">
        <f>'Commercial-other-MSTIC'!J7</f>
        <v>0</v>
      </c>
      <c r="K28" s="62">
        <f>'Commercial-other-MSTIC'!K7</f>
        <v>0</v>
      </c>
      <c r="L28" s="62">
        <f>'Commercial-other-MSTIC'!L7</f>
        <v>0</v>
      </c>
      <c r="M28" s="62">
        <f>'Commercial-other-MSTIC'!M7</f>
        <v>0</v>
      </c>
      <c r="N28" s="62">
        <f>'Commercial-other-MSTIC'!N7</f>
        <v>0</v>
      </c>
      <c r="O28" s="62">
        <f>'Commercial-other-MSTIC'!O7</f>
        <v>0</v>
      </c>
      <c r="P28" s="62">
        <f>'Commercial-other-MSTIC'!P7</f>
        <v>0</v>
      </c>
      <c r="Q28" s="62">
        <f>'Commercial-other-MSTIC'!Q7</f>
        <v>0</v>
      </c>
      <c r="R28" s="62">
        <f>'Commercial-other-MSTIC'!R7</f>
        <v>0</v>
      </c>
      <c r="S28" s="62">
        <f>'Commercial-other-MSTIC'!S7</f>
        <v>0</v>
      </c>
      <c r="T28" s="62">
        <f>'Commercial-other-MSTIC'!T7</f>
        <v>0</v>
      </c>
      <c r="U28" s="62">
        <f>'Commercial-other-MSTIC'!U7</f>
        <v>0</v>
      </c>
      <c r="V28" s="62">
        <f>'Commercial-other-MSTIC'!V7</f>
        <v>0</v>
      </c>
      <c r="W28" s="62">
        <f>'Commercial-other-MSTIC'!W7</f>
        <v>0</v>
      </c>
      <c r="X28" s="62">
        <f>'Commercial-other-MSTIC'!X7</f>
        <v>0</v>
      </c>
      <c r="Y28" s="62">
        <f>'Commercial-other-MSTIC'!Y7</f>
        <v>0</v>
      </c>
      <c r="Z28" s="62">
        <f>'Commercial-other-MSTIC'!Z7</f>
        <v>0</v>
      </c>
      <c r="AA28" s="62">
        <f>'Commercial-other-MSTIC'!AA7</f>
        <v>0</v>
      </c>
      <c r="AB28" s="62">
        <f>'Commercial-other-MSTIC'!AB7</f>
        <v>0</v>
      </c>
      <c r="AC28" s="62">
        <f>'Commercial-other-MSTIC'!AC7</f>
        <v>0</v>
      </c>
      <c r="AD28" s="62">
        <f>'Commercial-other-MSTIC'!AD7</f>
        <v>0</v>
      </c>
      <c r="AE28" s="62">
        <f>'Commercial-other-MSTIC'!AE7</f>
        <v>0</v>
      </c>
      <c r="AF28" s="62">
        <f>'Commercial-other-MSTIC'!AF7</f>
        <v>0</v>
      </c>
    </row>
    <row r="29" spans="1:32" x14ac:dyDescent="0.25">
      <c r="A29" s="1" t="s">
        <v>206</v>
      </c>
      <c r="B29" s="62">
        <f>'All-envelope-MSTIC'!B7</f>
        <v>0</v>
      </c>
      <c r="C29" s="62">
        <f>'All-envelope-MSTIC'!C7</f>
        <v>0</v>
      </c>
      <c r="D29" s="62">
        <f>'All-envelope-MSTIC'!D7</f>
        <v>0</v>
      </c>
      <c r="E29" s="62">
        <f>'All-envelope-MSTIC'!E7</f>
        <v>0</v>
      </c>
      <c r="F29" s="62">
        <f>'All-envelope-MSTIC'!F7</f>
        <v>0</v>
      </c>
      <c r="G29" s="62">
        <f>'All-envelope-MSTIC'!G7</f>
        <v>0</v>
      </c>
      <c r="H29" s="62">
        <f>'All-envelope-MSTIC'!H7</f>
        <v>0</v>
      </c>
      <c r="I29" s="62">
        <f>'All-envelope-MSTIC'!I7</f>
        <v>0</v>
      </c>
      <c r="J29" s="62">
        <f>'All-envelope-MSTIC'!J7</f>
        <v>0</v>
      </c>
      <c r="K29" s="62">
        <f>'All-envelope-MSTIC'!K7</f>
        <v>0</v>
      </c>
      <c r="L29" s="62">
        <f>'All-envelope-MSTIC'!L7</f>
        <v>0</v>
      </c>
      <c r="M29" s="62">
        <f>'All-envelope-MSTIC'!M7</f>
        <v>0</v>
      </c>
      <c r="N29" s="62">
        <f>'All-envelope-MSTIC'!N7</f>
        <v>0</v>
      </c>
      <c r="O29" s="62">
        <f>'All-envelope-MSTIC'!O7</f>
        <v>0</v>
      </c>
      <c r="P29" s="62">
        <f>'All-envelope-MSTIC'!P7</f>
        <v>0</v>
      </c>
      <c r="Q29" s="62">
        <f>'All-envelope-MSTIC'!Q7</f>
        <v>0</v>
      </c>
      <c r="R29" s="62">
        <f>'All-envelope-MSTIC'!R7</f>
        <v>0</v>
      </c>
      <c r="S29" s="62">
        <f>'All-envelope-MSTIC'!S7</f>
        <v>0</v>
      </c>
      <c r="T29" s="62">
        <f>'All-envelope-MSTIC'!T7</f>
        <v>0</v>
      </c>
      <c r="U29" s="62">
        <f>'All-envelope-MSTIC'!U7</f>
        <v>0</v>
      </c>
      <c r="V29" s="62">
        <f>'All-envelope-MSTIC'!V7</f>
        <v>0</v>
      </c>
      <c r="W29" s="62">
        <f>'All-envelope-MSTIC'!W7</f>
        <v>0</v>
      </c>
      <c r="X29" s="62">
        <f>'All-envelope-MSTIC'!X7</f>
        <v>0</v>
      </c>
      <c r="Y29" s="62">
        <f>'All-envelope-MSTIC'!Y7</f>
        <v>0</v>
      </c>
      <c r="Z29" s="62">
        <f>'All-envelope-MSTIC'!Z7</f>
        <v>0</v>
      </c>
      <c r="AA29" s="62">
        <f>'All-envelope-MSTIC'!AA7</f>
        <v>0</v>
      </c>
      <c r="AB29" s="62">
        <f>'All-envelope-MSTIC'!AB7</f>
        <v>0</v>
      </c>
      <c r="AC29" s="62">
        <f>'All-envelope-MSTIC'!AC7</f>
        <v>0</v>
      </c>
      <c r="AD29" s="62">
        <f>'All-envelope-MSTIC'!AD7</f>
        <v>0</v>
      </c>
      <c r="AE29" s="62">
        <f>'All-envelope-MSTIC'!AE7</f>
        <v>0</v>
      </c>
      <c r="AF29" s="62">
        <f>'All-envelope-MSTIC'!AF7</f>
        <v>0</v>
      </c>
    </row>
    <row r="30" spans="1:32" x14ac:dyDescent="0.25">
      <c r="A30" s="1" t="s">
        <v>160</v>
      </c>
      <c r="B30" s="62">
        <f>SUM(B24:B29)</f>
        <v>6256800000000</v>
      </c>
      <c r="C30" s="62">
        <f t="shared" ref="C30:AF30" si="3">SUM(C24:C29)</f>
        <v>6541200000000</v>
      </c>
      <c r="D30" s="62">
        <f t="shared" si="3"/>
        <v>6541200000000</v>
      </c>
      <c r="E30" s="62">
        <f t="shared" si="3"/>
        <v>6636000000000</v>
      </c>
      <c r="F30" s="62">
        <f t="shared" si="3"/>
        <v>6636000000000</v>
      </c>
      <c r="G30" s="62">
        <f t="shared" si="3"/>
        <v>6730800000000</v>
      </c>
      <c r="H30" s="62">
        <f t="shared" si="3"/>
        <v>6730800000000</v>
      </c>
      <c r="I30" s="62">
        <f t="shared" si="3"/>
        <v>6825600000000</v>
      </c>
      <c r="J30" s="62">
        <f t="shared" si="3"/>
        <v>6825600000000</v>
      </c>
      <c r="K30" s="62">
        <f t="shared" si="3"/>
        <v>6920400000000</v>
      </c>
      <c r="L30" s="62">
        <f t="shared" si="3"/>
        <v>6920400000000</v>
      </c>
      <c r="M30" s="62">
        <f t="shared" si="3"/>
        <v>7015200000000</v>
      </c>
      <c r="N30" s="62">
        <f t="shared" si="3"/>
        <v>7015200000000</v>
      </c>
      <c r="O30" s="62">
        <f t="shared" si="3"/>
        <v>7110000000000</v>
      </c>
      <c r="P30" s="62">
        <f t="shared" si="3"/>
        <v>7110000000000</v>
      </c>
      <c r="Q30" s="62">
        <f t="shared" si="3"/>
        <v>7204800000000</v>
      </c>
      <c r="R30" s="62">
        <f t="shared" si="3"/>
        <v>7204800000000</v>
      </c>
      <c r="S30" s="62">
        <f t="shared" si="3"/>
        <v>7299600000000</v>
      </c>
      <c r="T30" s="62">
        <f t="shared" si="3"/>
        <v>7299600000000</v>
      </c>
      <c r="U30" s="62">
        <f t="shared" si="3"/>
        <v>7394400000000</v>
      </c>
      <c r="V30" s="62">
        <f t="shared" si="3"/>
        <v>7489200000000</v>
      </c>
      <c r="W30" s="62">
        <f t="shared" si="3"/>
        <v>7489200000000</v>
      </c>
      <c r="X30" s="62">
        <f t="shared" si="3"/>
        <v>7584000000000</v>
      </c>
      <c r="Y30" s="62">
        <f t="shared" si="3"/>
        <v>7584000000000</v>
      </c>
      <c r="Z30" s="62">
        <f t="shared" si="3"/>
        <v>7678800000000</v>
      </c>
      <c r="AA30" s="62">
        <f t="shared" si="3"/>
        <v>7678800000000</v>
      </c>
      <c r="AB30" s="62">
        <f t="shared" si="3"/>
        <v>7773599999999.999</v>
      </c>
      <c r="AC30" s="62">
        <f t="shared" si="3"/>
        <v>7868400000000.001</v>
      </c>
      <c r="AD30" s="62">
        <f t="shared" si="3"/>
        <v>7868400000000.001</v>
      </c>
      <c r="AE30" s="62">
        <f t="shared" si="3"/>
        <v>7963200000000</v>
      </c>
      <c r="AF30" s="62">
        <f t="shared" si="3"/>
        <v>7963200000000</v>
      </c>
    </row>
    <row r="32" spans="1:32" x14ac:dyDescent="0.25">
      <c r="A32" s="91" t="s">
        <v>202</v>
      </c>
    </row>
    <row r="33" spans="1:32" x14ac:dyDescent="0.25">
      <c r="A33" s="1" t="s">
        <v>0</v>
      </c>
      <c r="B33" s="1">
        <v>2020</v>
      </c>
      <c r="C33" s="1">
        <v>2021</v>
      </c>
      <c r="D33" s="1">
        <v>2022</v>
      </c>
      <c r="E33" s="1">
        <v>2023</v>
      </c>
      <c r="F33" s="1">
        <v>2024</v>
      </c>
      <c r="G33" s="1">
        <v>2025</v>
      </c>
      <c r="H33" s="1">
        <v>2026</v>
      </c>
      <c r="I33" s="1">
        <v>2027</v>
      </c>
      <c r="J33" s="1">
        <v>2028</v>
      </c>
      <c r="K33" s="1">
        <v>2029</v>
      </c>
      <c r="L33" s="1">
        <v>2030</v>
      </c>
      <c r="M33" s="1">
        <v>2031</v>
      </c>
      <c r="N33" s="1">
        <v>2032</v>
      </c>
      <c r="O33" s="1">
        <v>2033</v>
      </c>
      <c r="P33" s="1">
        <v>2034</v>
      </c>
      <c r="Q33" s="1">
        <v>2035</v>
      </c>
      <c r="R33" s="1">
        <v>2036</v>
      </c>
      <c r="S33" s="1">
        <v>2037</v>
      </c>
      <c r="T33" s="1">
        <v>2038</v>
      </c>
      <c r="U33" s="1">
        <v>2039</v>
      </c>
      <c r="V33" s="1">
        <v>2040</v>
      </c>
      <c r="W33" s="1">
        <v>2041</v>
      </c>
      <c r="X33" s="1">
        <v>2042</v>
      </c>
      <c r="Y33" s="1">
        <v>2043</v>
      </c>
      <c r="Z33" s="1">
        <v>2044</v>
      </c>
      <c r="AA33" s="1">
        <v>2045</v>
      </c>
      <c r="AB33" s="1">
        <v>2046</v>
      </c>
      <c r="AC33" s="1">
        <v>2047</v>
      </c>
      <c r="AD33" s="1">
        <v>2048</v>
      </c>
      <c r="AE33" s="1">
        <v>2049</v>
      </c>
      <c r="AF33" s="1">
        <v>2050</v>
      </c>
    </row>
    <row r="34" spans="1:32" x14ac:dyDescent="0.25">
      <c r="A34" s="1" t="s">
        <v>151</v>
      </c>
      <c r="B34" s="66">
        <f>B24/B$30</f>
        <v>0</v>
      </c>
      <c r="C34" s="66">
        <f t="shared" ref="C34:AF39" si="4">C24/C$30</f>
        <v>0</v>
      </c>
      <c r="D34" s="66">
        <f t="shared" si="4"/>
        <v>0</v>
      </c>
      <c r="E34" s="66">
        <f t="shared" si="4"/>
        <v>0</v>
      </c>
      <c r="F34" s="66">
        <f t="shared" si="4"/>
        <v>0</v>
      </c>
      <c r="G34" s="66">
        <f t="shared" si="4"/>
        <v>0</v>
      </c>
      <c r="H34" s="66">
        <f t="shared" si="4"/>
        <v>0</v>
      </c>
      <c r="I34" s="66">
        <f t="shared" si="4"/>
        <v>0</v>
      </c>
      <c r="J34" s="66">
        <f t="shared" si="4"/>
        <v>0</v>
      </c>
      <c r="K34" s="66">
        <f t="shared" si="4"/>
        <v>0</v>
      </c>
      <c r="L34" s="66">
        <f t="shared" si="4"/>
        <v>0</v>
      </c>
      <c r="M34" s="66">
        <f t="shared" si="4"/>
        <v>0</v>
      </c>
      <c r="N34" s="66">
        <f t="shared" si="4"/>
        <v>0</v>
      </c>
      <c r="O34" s="66">
        <f t="shared" si="4"/>
        <v>0</v>
      </c>
      <c r="P34" s="66">
        <f t="shared" si="4"/>
        <v>0</v>
      </c>
      <c r="Q34" s="66">
        <f t="shared" si="4"/>
        <v>0</v>
      </c>
      <c r="R34" s="66">
        <f t="shared" si="4"/>
        <v>0</v>
      </c>
      <c r="S34" s="66">
        <f t="shared" si="4"/>
        <v>0</v>
      </c>
      <c r="T34" s="66">
        <f t="shared" si="4"/>
        <v>0</v>
      </c>
      <c r="U34" s="66">
        <f t="shared" si="4"/>
        <v>0</v>
      </c>
      <c r="V34" s="66">
        <f t="shared" si="4"/>
        <v>0</v>
      </c>
      <c r="W34" s="66">
        <f t="shared" si="4"/>
        <v>0</v>
      </c>
      <c r="X34" s="66">
        <f t="shared" si="4"/>
        <v>0</v>
      </c>
      <c r="Y34" s="66">
        <f t="shared" si="4"/>
        <v>0</v>
      </c>
      <c r="Z34" s="66">
        <f t="shared" si="4"/>
        <v>0</v>
      </c>
      <c r="AA34" s="66">
        <f t="shared" si="4"/>
        <v>0</v>
      </c>
      <c r="AB34" s="66">
        <f t="shared" si="4"/>
        <v>0</v>
      </c>
      <c r="AC34" s="66">
        <f t="shared" si="4"/>
        <v>0</v>
      </c>
      <c r="AD34" s="66">
        <f t="shared" si="4"/>
        <v>0</v>
      </c>
      <c r="AE34" s="66">
        <f t="shared" si="4"/>
        <v>0</v>
      </c>
      <c r="AF34" s="66">
        <f t="shared" si="4"/>
        <v>0</v>
      </c>
    </row>
    <row r="35" spans="1:32" x14ac:dyDescent="0.25">
      <c r="A35" s="1" t="s">
        <v>74</v>
      </c>
      <c r="B35" s="66">
        <f t="shared" ref="B35:Q39" si="5">B25/B$30</f>
        <v>0</v>
      </c>
      <c r="C35" s="66">
        <f t="shared" si="5"/>
        <v>0</v>
      </c>
      <c r="D35" s="66">
        <f t="shared" si="5"/>
        <v>0</v>
      </c>
      <c r="E35" s="66">
        <f t="shared" si="5"/>
        <v>0</v>
      </c>
      <c r="F35" s="66">
        <f t="shared" si="5"/>
        <v>0</v>
      </c>
      <c r="G35" s="66">
        <f t="shared" si="5"/>
        <v>0</v>
      </c>
      <c r="H35" s="66">
        <f t="shared" si="5"/>
        <v>0</v>
      </c>
      <c r="I35" s="66">
        <f t="shared" si="5"/>
        <v>0</v>
      </c>
      <c r="J35" s="66">
        <f t="shared" si="5"/>
        <v>0</v>
      </c>
      <c r="K35" s="66">
        <f t="shared" si="5"/>
        <v>0</v>
      </c>
      <c r="L35" s="66">
        <f t="shared" si="5"/>
        <v>0</v>
      </c>
      <c r="M35" s="66">
        <f t="shared" si="5"/>
        <v>0</v>
      </c>
      <c r="N35" s="66">
        <f t="shared" si="5"/>
        <v>0</v>
      </c>
      <c r="O35" s="66">
        <f t="shared" si="5"/>
        <v>0</v>
      </c>
      <c r="P35" s="66">
        <f t="shared" si="5"/>
        <v>0</v>
      </c>
      <c r="Q35" s="66">
        <f t="shared" si="5"/>
        <v>0</v>
      </c>
      <c r="R35" s="66">
        <f t="shared" si="4"/>
        <v>0</v>
      </c>
      <c r="S35" s="66">
        <f t="shared" si="4"/>
        <v>0</v>
      </c>
      <c r="T35" s="66">
        <f t="shared" si="4"/>
        <v>0</v>
      </c>
      <c r="U35" s="66">
        <f t="shared" si="4"/>
        <v>0</v>
      </c>
      <c r="V35" s="66">
        <f t="shared" si="4"/>
        <v>0</v>
      </c>
      <c r="W35" s="66">
        <f t="shared" si="4"/>
        <v>0</v>
      </c>
      <c r="X35" s="66">
        <f t="shared" si="4"/>
        <v>0</v>
      </c>
      <c r="Y35" s="66">
        <f t="shared" si="4"/>
        <v>0</v>
      </c>
      <c r="Z35" s="66">
        <f t="shared" si="4"/>
        <v>0</v>
      </c>
      <c r="AA35" s="66">
        <f t="shared" si="4"/>
        <v>0</v>
      </c>
      <c r="AB35" s="66">
        <f t="shared" si="4"/>
        <v>0</v>
      </c>
      <c r="AC35" s="66">
        <f t="shared" si="4"/>
        <v>0</v>
      </c>
      <c r="AD35" s="66">
        <f t="shared" si="4"/>
        <v>0</v>
      </c>
      <c r="AE35" s="66">
        <f t="shared" si="4"/>
        <v>0</v>
      </c>
      <c r="AF35" s="66">
        <f t="shared" si="4"/>
        <v>0</v>
      </c>
    </row>
    <row r="36" spans="1:32" x14ac:dyDescent="0.25">
      <c r="A36" s="1" t="s">
        <v>76</v>
      </c>
      <c r="B36" s="66">
        <f t="shared" si="5"/>
        <v>0</v>
      </c>
      <c r="C36" s="66">
        <f t="shared" si="4"/>
        <v>0</v>
      </c>
      <c r="D36" s="66">
        <f t="shared" si="4"/>
        <v>0</v>
      </c>
      <c r="E36" s="66">
        <f t="shared" si="4"/>
        <v>0</v>
      </c>
      <c r="F36" s="66">
        <f t="shared" si="4"/>
        <v>0</v>
      </c>
      <c r="G36" s="66">
        <f t="shared" si="4"/>
        <v>0</v>
      </c>
      <c r="H36" s="66">
        <f t="shared" si="4"/>
        <v>0</v>
      </c>
      <c r="I36" s="66">
        <f t="shared" si="4"/>
        <v>0</v>
      </c>
      <c r="J36" s="66">
        <f t="shared" si="4"/>
        <v>0</v>
      </c>
      <c r="K36" s="66">
        <f t="shared" si="4"/>
        <v>0</v>
      </c>
      <c r="L36" s="66">
        <f t="shared" si="4"/>
        <v>0</v>
      </c>
      <c r="M36" s="66">
        <f t="shared" si="4"/>
        <v>0</v>
      </c>
      <c r="N36" s="66">
        <f t="shared" si="4"/>
        <v>0</v>
      </c>
      <c r="O36" s="66">
        <f t="shared" si="4"/>
        <v>0</v>
      </c>
      <c r="P36" s="66">
        <f t="shared" si="4"/>
        <v>0</v>
      </c>
      <c r="Q36" s="66">
        <f t="shared" si="4"/>
        <v>0</v>
      </c>
      <c r="R36" s="66">
        <f t="shared" si="4"/>
        <v>0</v>
      </c>
      <c r="S36" s="66">
        <f t="shared" si="4"/>
        <v>0</v>
      </c>
      <c r="T36" s="66">
        <f t="shared" si="4"/>
        <v>0</v>
      </c>
      <c r="U36" s="66">
        <f t="shared" si="4"/>
        <v>0</v>
      </c>
      <c r="V36" s="66">
        <f t="shared" si="4"/>
        <v>0</v>
      </c>
      <c r="W36" s="66">
        <f t="shared" si="4"/>
        <v>0</v>
      </c>
      <c r="X36" s="66">
        <f t="shared" si="4"/>
        <v>0</v>
      </c>
      <c r="Y36" s="66">
        <f t="shared" si="4"/>
        <v>0</v>
      </c>
      <c r="Z36" s="66">
        <f t="shared" si="4"/>
        <v>0</v>
      </c>
      <c r="AA36" s="66">
        <f t="shared" si="4"/>
        <v>0</v>
      </c>
      <c r="AB36" s="66">
        <f t="shared" si="4"/>
        <v>0</v>
      </c>
      <c r="AC36" s="66">
        <f t="shared" si="4"/>
        <v>0</v>
      </c>
      <c r="AD36" s="66">
        <f t="shared" si="4"/>
        <v>0</v>
      </c>
      <c r="AE36" s="66">
        <f t="shared" si="4"/>
        <v>0</v>
      </c>
      <c r="AF36" s="66">
        <f t="shared" si="4"/>
        <v>0</v>
      </c>
    </row>
    <row r="37" spans="1:32" x14ac:dyDescent="0.25">
      <c r="A37" s="1" t="s">
        <v>152</v>
      </c>
      <c r="B37" s="66">
        <f t="shared" si="5"/>
        <v>1</v>
      </c>
      <c r="C37" s="66">
        <f t="shared" si="4"/>
        <v>1</v>
      </c>
      <c r="D37" s="66">
        <f t="shared" si="4"/>
        <v>1</v>
      </c>
      <c r="E37" s="66">
        <f t="shared" si="4"/>
        <v>1</v>
      </c>
      <c r="F37" s="66">
        <f t="shared" si="4"/>
        <v>1</v>
      </c>
      <c r="G37" s="66">
        <f t="shared" si="4"/>
        <v>1</v>
      </c>
      <c r="H37" s="66">
        <f t="shared" si="4"/>
        <v>1</v>
      </c>
      <c r="I37" s="66">
        <f t="shared" si="4"/>
        <v>1</v>
      </c>
      <c r="J37" s="66">
        <f t="shared" si="4"/>
        <v>1</v>
      </c>
      <c r="K37" s="66">
        <f t="shared" si="4"/>
        <v>1</v>
      </c>
      <c r="L37" s="66">
        <f t="shared" si="4"/>
        <v>1</v>
      </c>
      <c r="M37" s="66">
        <f t="shared" si="4"/>
        <v>1</v>
      </c>
      <c r="N37" s="66">
        <f t="shared" si="4"/>
        <v>1</v>
      </c>
      <c r="O37" s="66">
        <f t="shared" si="4"/>
        <v>1</v>
      </c>
      <c r="P37" s="66">
        <f t="shared" si="4"/>
        <v>1</v>
      </c>
      <c r="Q37" s="66">
        <f t="shared" si="4"/>
        <v>1</v>
      </c>
      <c r="R37" s="66">
        <f t="shared" si="4"/>
        <v>1</v>
      </c>
      <c r="S37" s="66">
        <f t="shared" si="4"/>
        <v>1</v>
      </c>
      <c r="T37" s="66">
        <f t="shared" si="4"/>
        <v>1</v>
      </c>
      <c r="U37" s="66">
        <f t="shared" si="4"/>
        <v>1</v>
      </c>
      <c r="V37" s="66">
        <f t="shared" si="4"/>
        <v>1</v>
      </c>
      <c r="W37" s="66">
        <f t="shared" si="4"/>
        <v>1</v>
      </c>
      <c r="X37" s="66">
        <f t="shared" si="4"/>
        <v>1</v>
      </c>
      <c r="Y37" s="66">
        <f t="shared" si="4"/>
        <v>1</v>
      </c>
      <c r="Z37" s="66">
        <f t="shared" si="4"/>
        <v>1</v>
      </c>
      <c r="AA37" s="66">
        <f t="shared" si="4"/>
        <v>1</v>
      </c>
      <c r="AB37" s="66">
        <f t="shared" si="4"/>
        <v>1</v>
      </c>
      <c r="AC37" s="66">
        <f t="shared" si="4"/>
        <v>1</v>
      </c>
      <c r="AD37" s="66">
        <f t="shared" si="4"/>
        <v>1</v>
      </c>
      <c r="AE37" s="66">
        <f t="shared" si="4"/>
        <v>1</v>
      </c>
      <c r="AF37" s="66">
        <f t="shared" si="4"/>
        <v>1</v>
      </c>
    </row>
    <row r="38" spans="1:32" x14ac:dyDescent="0.25">
      <c r="A38" s="1" t="s">
        <v>153</v>
      </c>
      <c r="B38" s="66">
        <f t="shared" si="5"/>
        <v>0</v>
      </c>
      <c r="C38" s="66">
        <f t="shared" si="4"/>
        <v>0</v>
      </c>
      <c r="D38" s="66">
        <f t="shared" si="4"/>
        <v>0</v>
      </c>
      <c r="E38" s="66">
        <f t="shared" si="4"/>
        <v>0</v>
      </c>
      <c r="F38" s="66">
        <f t="shared" si="4"/>
        <v>0</v>
      </c>
      <c r="G38" s="66">
        <f t="shared" si="4"/>
        <v>0</v>
      </c>
      <c r="H38" s="66">
        <f t="shared" si="4"/>
        <v>0</v>
      </c>
      <c r="I38" s="66">
        <f t="shared" si="4"/>
        <v>0</v>
      </c>
      <c r="J38" s="66">
        <f t="shared" si="4"/>
        <v>0</v>
      </c>
      <c r="K38" s="66">
        <f t="shared" si="4"/>
        <v>0</v>
      </c>
      <c r="L38" s="66">
        <f t="shared" si="4"/>
        <v>0</v>
      </c>
      <c r="M38" s="66">
        <f t="shared" si="4"/>
        <v>0</v>
      </c>
      <c r="N38" s="66">
        <f t="shared" si="4"/>
        <v>0</v>
      </c>
      <c r="O38" s="66">
        <f t="shared" si="4"/>
        <v>0</v>
      </c>
      <c r="P38" s="66">
        <f t="shared" si="4"/>
        <v>0</v>
      </c>
      <c r="Q38" s="66">
        <f t="shared" si="4"/>
        <v>0</v>
      </c>
      <c r="R38" s="66">
        <f t="shared" si="4"/>
        <v>0</v>
      </c>
      <c r="S38" s="66">
        <f t="shared" si="4"/>
        <v>0</v>
      </c>
      <c r="T38" s="66">
        <f t="shared" si="4"/>
        <v>0</v>
      </c>
      <c r="U38" s="66">
        <f t="shared" si="4"/>
        <v>0</v>
      </c>
      <c r="V38" s="66">
        <f t="shared" si="4"/>
        <v>0</v>
      </c>
      <c r="W38" s="66">
        <f t="shared" si="4"/>
        <v>0</v>
      </c>
      <c r="X38" s="66">
        <f t="shared" si="4"/>
        <v>0</v>
      </c>
      <c r="Y38" s="66">
        <f t="shared" si="4"/>
        <v>0</v>
      </c>
      <c r="Z38" s="66">
        <f t="shared" si="4"/>
        <v>0</v>
      </c>
      <c r="AA38" s="66">
        <f t="shared" si="4"/>
        <v>0</v>
      </c>
      <c r="AB38" s="66">
        <f t="shared" si="4"/>
        <v>0</v>
      </c>
      <c r="AC38" s="66">
        <f t="shared" si="4"/>
        <v>0</v>
      </c>
      <c r="AD38" s="66">
        <f t="shared" si="4"/>
        <v>0</v>
      </c>
      <c r="AE38" s="66">
        <f t="shared" si="4"/>
        <v>0</v>
      </c>
      <c r="AF38" s="66">
        <f t="shared" si="4"/>
        <v>0</v>
      </c>
    </row>
    <row r="39" spans="1:32" x14ac:dyDescent="0.25">
      <c r="A39" s="1" t="s">
        <v>206</v>
      </c>
      <c r="B39" s="66">
        <f t="shared" si="5"/>
        <v>0</v>
      </c>
      <c r="C39" s="66">
        <f t="shared" si="4"/>
        <v>0</v>
      </c>
      <c r="D39" s="66">
        <f t="shared" si="4"/>
        <v>0</v>
      </c>
      <c r="E39" s="66">
        <f t="shared" si="4"/>
        <v>0</v>
      </c>
      <c r="F39" s="66">
        <f t="shared" si="4"/>
        <v>0</v>
      </c>
      <c r="G39" s="66">
        <f t="shared" si="4"/>
        <v>0</v>
      </c>
      <c r="H39" s="66">
        <f t="shared" si="4"/>
        <v>0</v>
      </c>
      <c r="I39" s="66">
        <f t="shared" si="4"/>
        <v>0</v>
      </c>
      <c r="J39" s="66">
        <f t="shared" si="4"/>
        <v>0</v>
      </c>
      <c r="K39" s="66">
        <f t="shared" si="4"/>
        <v>0</v>
      </c>
      <c r="L39" s="66">
        <f t="shared" si="4"/>
        <v>0</v>
      </c>
      <c r="M39" s="66">
        <f t="shared" si="4"/>
        <v>0</v>
      </c>
      <c r="N39" s="66">
        <f t="shared" si="4"/>
        <v>0</v>
      </c>
      <c r="O39" s="66">
        <f t="shared" si="4"/>
        <v>0</v>
      </c>
      <c r="P39" s="66">
        <f t="shared" si="4"/>
        <v>0</v>
      </c>
      <c r="Q39" s="66">
        <f t="shared" si="4"/>
        <v>0</v>
      </c>
      <c r="R39" s="66">
        <f t="shared" si="4"/>
        <v>0</v>
      </c>
      <c r="S39" s="66">
        <f t="shared" si="4"/>
        <v>0</v>
      </c>
      <c r="T39" s="66">
        <f t="shared" si="4"/>
        <v>0</v>
      </c>
      <c r="U39" s="66">
        <f t="shared" si="4"/>
        <v>0</v>
      </c>
      <c r="V39" s="66">
        <f t="shared" si="4"/>
        <v>0</v>
      </c>
      <c r="W39" s="66">
        <f t="shared" si="4"/>
        <v>0</v>
      </c>
      <c r="X39" s="66">
        <f t="shared" si="4"/>
        <v>0</v>
      </c>
      <c r="Y39" s="66">
        <f t="shared" si="4"/>
        <v>0</v>
      </c>
      <c r="Z39" s="66">
        <f t="shared" si="4"/>
        <v>0</v>
      </c>
      <c r="AA39" s="66">
        <f t="shared" si="4"/>
        <v>0</v>
      </c>
      <c r="AB39" s="66">
        <f t="shared" si="4"/>
        <v>0</v>
      </c>
      <c r="AC39" s="66">
        <f t="shared" si="4"/>
        <v>0</v>
      </c>
      <c r="AD39" s="66">
        <f t="shared" si="4"/>
        <v>0</v>
      </c>
      <c r="AE39" s="66">
        <f t="shared" si="4"/>
        <v>0</v>
      </c>
      <c r="AF39" s="66">
        <f t="shared" si="4"/>
        <v>0</v>
      </c>
    </row>
    <row r="42" spans="1:32" x14ac:dyDescent="0.25">
      <c r="A42" s="91" t="s">
        <v>204</v>
      </c>
    </row>
    <row r="43" spans="1:32" x14ac:dyDescent="0.25">
      <c r="A43" s="1" t="s">
        <v>0</v>
      </c>
      <c r="B43" s="1">
        <v>2020</v>
      </c>
      <c r="C43" s="1">
        <v>2021</v>
      </c>
      <c r="D43" s="1">
        <v>2022</v>
      </c>
      <c r="E43" s="1">
        <v>2023</v>
      </c>
      <c r="F43" s="1">
        <v>2024</v>
      </c>
      <c r="G43" s="1">
        <v>2025</v>
      </c>
      <c r="H43" s="1">
        <v>2026</v>
      </c>
      <c r="I43" s="1">
        <v>2027</v>
      </c>
      <c r="J43" s="1">
        <v>2028</v>
      </c>
      <c r="K43" s="1">
        <v>2029</v>
      </c>
      <c r="L43" s="1">
        <v>2030</v>
      </c>
      <c r="M43" s="1">
        <v>2031</v>
      </c>
      <c r="N43" s="1">
        <v>2032</v>
      </c>
      <c r="O43" s="1">
        <v>2033</v>
      </c>
      <c r="P43" s="1">
        <v>2034</v>
      </c>
      <c r="Q43" s="1">
        <v>2035</v>
      </c>
      <c r="R43" s="1">
        <v>2036</v>
      </c>
      <c r="S43" s="1">
        <v>2037</v>
      </c>
      <c r="T43" s="1">
        <v>2038</v>
      </c>
      <c r="U43" s="1">
        <v>2039</v>
      </c>
      <c r="V43" s="1">
        <v>2040</v>
      </c>
      <c r="W43" s="1">
        <v>2041</v>
      </c>
      <c r="X43" s="1">
        <v>2042</v>
      </c>
      <c r="Y43" s="1">
        <v>2043</v>
      </c>
      <c r="Z43" s="1">
        <v>2044</v>
      </c>
      <c r="AA43" s="1">
        <v>2045</v>
      </c>
      <c r="AB43" s="1">
        <v>2046</v>
      </c>
      <c r="AC43" s="1">
        <v>2047</v>
      </c>
      <c r="AD43" s="1">
        <v>2048</v>
      </c>
      <c r="AE43" s="1">
        <v>2049</v>
      </c>
      <c r="AF43" s="1">
        <v>2050</v>
      </c>
    </row>
    <row r="44" spans="1:32" x14ac:dyDescent="0.25">
      <c r="A44" s="1" t="s">
        <v>151</v>
      </c>
      <c r="B44" s="62">
        <f>'Commercial-heating-MSTIC'!B10</f>
        <v>0</v>
      </c>
      <c r="C44" s="62">
        <f>'Commercial-heating-MSTIC'!C10</f>
        <v>0</v>
      </c>
      <c r="D44" s="62">
        <f>'Commercial-heating-MSTIC'!D10</f>
        <v>0</v>
      </c>
      <c r="E44" s="62">
        <f>'Commercial-heating-MSTIC'!E10</f>
        <v>0</v>
      </c>
      <c r="F44" s="62">
        <f>'Commercial-heating-MSTIC'!F10</f>
        <v>0</v>
      </c>
      <c r="G44" s="62">
        <f>'Commercial-heating-MSTIC'!G10</f>
        <v>0</v>
      </c>
      <c r="H44" s="62">
        <f>'Commercial-heating-MSTIC'!H10</f>
        <v>0</v>
      </c>
      <c r="I44" s="62">
        <f>'Commercial-heating-MSTIC'!I10</f>
        <v>0</v>
      </c>
      <c r="J44" s="62">
        <f>'Commercial-heating-MSTIC'!J10</f>
        <v>0</v>
      </c>
      <c r="K44" s="62">
        <f>'Commercial-heating-MSTIC'!K10</f>
        <v>0</v>
      </c>
      <c r="L44" s="62">
        <f>'Commercial-heating-MSTIC'!L10</f>
        <v>0</v>
      </c>
      <c r="M44" s="62">
        <f>'Commercial-heating-MSTIC'!M10</f>
        <v>0</v>
      </c>
      <c r="N44" s="62">
        <f>'Commercial-heating-MSTIC'!N10</f>
        <v>0</v>
      </c>
      <c r="O44" s="62">
        <f>'Commercial-heating-MSTIC'!O10</f>
        <v>0</v>
      </c>
      <c r="P44" s="62">
        <f>'Commercial-heating-MSTIC'!P10</f>
        <v>0</v>
      </c>
      <c r="Q44" s="62">
        <f>'Commercial-heating-MSTIC'!Q10</f>
        <v>0</v>
      </c>
      <c r="R44" s="62">
        <f>'Commercial-heating-MSTIC'!R10</f>
        <v>0</v>
      </c>
      <c r="S44" s="62">
        <f>'Commercial-heating-MSTIC'!S10</f>
        <v>0</v>
      </c>
      <c r="T44" s="62">
        <f>'Commercial-heating-MSTIC'!T10</f>
        <v>0</v>
      </c>
      <c r="U44" s="62">
        <f>'Commercial-heating-MSTIC'!U10</f>
        <v>0</v>
      </c>
      <c r="V44" s="62">
        <f>'Commercial-heating-MSTIC'!V10</f>
        <v>0</v>
      </c>
      <c r="W44" s="62">
        <f>'Commercial-heating-MSTIC'!W10</f>
        <v>0</v>
      </c>
      <c r="X44" s="62">
        <f>'Commercial-heating-MSTIC'!X10</f>
        <v>0</v>
      </c>
      <c r="Y44" s="62">
        <f>'Commercial-heating-MSTIC'!Y10</f>
        <v>0</v>
      </c>
      <c r="Z44" s="62">
        <f>'Commercial-heating-MSTIC'!Z10</f>
        <v>0</v>
      </c>
      <c r="AA44" s="62">
        <f>'Commercial-heating-MSTIC'!AA10</f>
        <v>0</v>
      </c>
      <c r="AB44" s="62">
        <f>'Commercial-heating-MSTIC'!AB10</f>
        <v>0</v>
      </c>
      <c r="AC44" s="62">
        <f>'Commercial-heating-MSTIC'!AC10</f>
        <v>0</v>
      </c>
      <c r="AD44" s="62">
        <f>'Commercial-heating-MSTIC'!AD10</f>
        <v>0</v>
      </c>
      <c r="AE44" s="62">
        <f>'Commercial-heating-MSTIC'!AE10</f>
        <v>0</v>
      </c>
      <c r="AF44" s="62">
        <f>'Commercial-heating-MSTIC'!AF10</f>
        <v>0</v>
      </c>
    </row>
    <row r="45" spans="1:32" x14ac:dyDescent="0.25">
      <c r="A45" s="1" t="s">
        <v>74</v>
      </c>
      <c r="B45" s="62">
        <f>'Commercial-cooling-MSTIC'!B10</f>
        <v>0</v>
      </c>
      <c r="C45" s="62">
        <f>'Commercial-cooling-MSTIC'!C10</f>
        <v>0</v>
      </c>
      <c r="D45" s="62">
        <f>'Commercial-cooling-MSTIC'!D10</f>
        <v>0</v>
      </c>
      <c r="E45" s="62">
        <f>'Commercial-cooling-MSTIC'!E10</f>
        <v>0</v>
      </c>
      <c r="F45" s="62">
        <f>'Commercial-cooling-MSTIC'!F10</f>
        <v>0</v>
      </c>
      <c r="G45" s="62">
        <f>'Commercial-cooling-MSTIC'!G10</f>
        <v>0</v>
      </c>
      <c r="H45" s="62">
        <f>'Commercial-cooling-MSTIC'!H10</f>
        <v>0</v>
      </c>
      <c r="I45" s="62">
        <f>'Commercial-cooling-MSTIC'!I10</f>
        <v>0</v>
      </c>
      <c r="J45" s="62">
        <f>'Commercial-cooling-MSTIC'!J10</f>
        <v>0</v>
      </c>
      <c r="K45" s="62">
        <f>'Commercial-cooling-MSTIC'!K10</f>
        <v>0</v>
      </c>
      <c r="L45" s="62">
        <f>'Commercial-cooling-MSTIC'!L10</f>
        <v>0</v>
      </c>
      <c r="M45" s="62">
        <f>'Commercial-cooling-MSTIC'!M10</f>
        <v>0</v>
      </c>
      <c r="N45" s="62">
        <f>'Commercial-cooling-MSTIC'!N10</f>
        <v>0</v>
      </c>
      <c r="O45" s="62">
        <f>'Commercial-cooling-MSTIC'!O10</f>
        <v>0</v>
      </c>
      <c r="P45" s="62">
        <f>'Commercial-cooling-MSTIC'!P10</f>
        <v>0</v>
      </c>
      <c r="Q45" s="62">
        <f>'Commercial-cooling-MSTIC'!Q10</f>
        <v>0</v>
      </c>
      <c r="R45" s="62">
        <f>'Commercial-cooling-MSTIC'!R10</f>
        <v>0</v>
      </c>
      <c r="S45" s="62">
        <f>'Commercial-cooling-MSTIC'!S10</f>
        <v>0</v>
      </c>
      <c r="T45" s="62">
        <f>'Commercial-cooling-MSTIC'!T10</f>
        <v>0</v>
      </c>
      <c r="U45" s="62">
        <f>'Commercial-cooling-MSTIC'!U10</f>
        <v>0</v>
      </c>
      <c r="V45" s="62">
        <f>'Commercial-cooling-MSTIC'!V10</f>
        <v>0</v>
      </c>
      <c r="W45" s="62">
        <f>'Commercial-cooling-MSTIC'!W10</f>
        <v>0</v>
      </c>
      <c r="X45" s="62">
        <f>'Commercial-cooling-MSTIC'!X10</f>
        <v>0</v>
      </c>
      <c r="Y45" s="62">
        <f>'Commercial-cooling-MSTIC'!Y10</f>
        <v>0</v>
      </c>
      <c r="Z45" s="62">
        <f>'Commercial-cooling-MSTIC'!Z10</f>
        <v>0</v>
      </c>
      <c r="AA45" s="62">
        <f>'Commercial-cooling-MSTIC'!AA10</f>
        <v>0</v>
      </c>
      <c r="AB45" s="62">
        <f>'Commercial-cooling-MSTIC'!AB10</f>
        <v>0</v>
      </c>
      <c r="AC45" s="62">
        <f>'Commercial-cooling-MSTIC'!AC10</f>
        <v>0</v>
      </c>
      <c r="AD45" s="62">
        <f>'Commercial-cooling-MSTIC'!AD10</f>
        <v>0</v>
      </c>
      <c r="AE45" s="62">
        <f>'Commercial-cooling-MSTIC'!AE10</f>
        <v>0</v>
      </c>
      <c r="AF45" s="62">
        <f>'Commercial-cooling-MSTIC'!AF10</f>
        <v>0</v>
      </c>
    </row>
    <row r="46" spans="1:32" x14ac:dyDescent="0.25">
      <c r="A46" s="1" t="s">
        <v>76</v>
      </c>
      <c r="B46" s="62">
        <f>'Commercial-lighting-MSTIC'!B10</f>
        <v>0</v>
      </c>
      <c r="C46" s="62">
        <f>'Commercial-lighting-MSTIC'!C10</f>
        <v>0</v>
      </c>
      <c r="D46" s="62">
        <f>'Commercial-lighting-MSTIC'!D10</f>
        <v>0</v>
      </c>
      <c r="E46" s="62">
        <f>'Commercial-lighting-MSTIC'!E10</f>
        <v>0</v>
      </c>
      <c r="F46" s="62">
        <f>'Commercial-lighting-MSTIC'!F10</f>
        <v>0</v>
      </c>
      <c r="G46" s="62">
        <f>'Commercial-lighting-MSTIC'!G10</f>
        <v>0</v>
      </c>
      <c r="H46" s="62">
        <f>'Commercial-lighting-MSTIC'!H10</f>
        <v>0</v>
      </c>
      <c r="I46" s="62">
        <f>'Commercial-lighting-MSTIC'!I10</f>
        <v>0</v>
      </c>
      <c r="J46" s="62">
        <f>'Commercial-lighting-MSTIC'!J10</f>
        <v>0</v>
      </c>
      <c r="K46" s="62">
        <f>'Commercial-lighting-MSTIC'!K10</f>
        <v>0</v>
      </c>
      <c r="L46" s="62">
        <f>'Commercial-lighting-MSTIC'!L10</f>
        <v>0</v>
      </c>
      <c r="M46" s="62">
        <f>'Commercial-lighting-MSTIC'!M10</f>
        <v>0</v>
      </c>
      <c r="N46" s="62">
        <f>'Commercial-lighting-MSTIC'!N10</f>
        <v>0</v>
      </c>
      <c r="O46" s="62">
        <f>'Commercial-lighting-MSTIC'!O10</f>
        <v>0</v>
      </c>
      <c r="P46" s="62">
        <f>'Commercial-lighting-MSTIC'!P10</f>
        <v>0</v>
      </c>
      <c r="Q46" s="62">
        <f>'Commercial-lighting-MSTIC'!Q10</f>
        <v>0</v>
      </c>
      <c r="R46" s="62">
        <f>'Commercial-lighting-MSTIC'!R10</f>
        <v>0</v>
      </c>
      <c r="S46" s="62">
        <f>'Commercial-lighting-MSTIC'!S10</f>
        <v>0</v>
      </c>
      <c r="T46" s="62">
        <f>'Commercial-lighting-MSTIC'!T10</f>
        <v>0</v>
      </c>
      <c r="U46" s="62">
        <f>'Commercial-lighting-MSTIC'!U10</f>
        <v>0</v>
      </c>
      <c r="V46" s="62">
        <f>'Commercial-lighting-MSTIC'!V10</f>
        <v>0</v>
      </c>
      <c r="W46" s="62">
        <f>'Commercial-lighting-MSTIC'!W10</f>
        <v>0</v>
      </c>
      <c r="X46" s="62">
        <f>'Commercial-lighting-MSTIC'!X10</f>
        <v>0</v>
      </c>
      <c r="Y46" s="62">
        <f>'Commercial-lighting-MSTIC'!Y10</f>
        <v>0</v>
      </c>
      <c r="Z46" s="62">
        <f>'Commercial-lighting-MSTIC'!Z10</f>
        <v>0</v>
      </c>
      <c r="AA46" s="62">
        <f>'Commercial-lighting-MSTIC'!AA10</f>
        <v>0</v>
      </c>
      <c r="AB46" s="62">
        <f>'Commercial-lighting-MSTIC'!AB10</f>
        <v>0</v>
      </c>
      <c r="AC46" s="62">
        <f>'Commercial-lighting-MSTIC'!AC10</f>
        <v>0</v>
      </c>
      <c r="AD46" s="62">
        <f>'Commercial-lighting-MSTIC'!AD10</f>
        <v>0</v>
      </c>
      <c r="AE46" s="62">
        <f>'Commercial-lighting-MSTIC'!AE10</f>
        <v>0</v>
      </c>
      <c r="AF46" s="62">
        <f>'Commercial-lighting-MSTIC'!AF10</f>
        <v>0</v>
      </c>
    </row>
    <row r="47" spans="1:32" x14ac:dyDescent="0.25">
      <c r="A47" s="1" t="s">
        <v>152</v>
      </c>
      <c r="B47" s="62">
        <f>'Commercial-appl-MSTIC'!B10</f>
        <v>24510611991479.211</v>
      </c>
      <c r="C47" s="62">
        <f>'Commercial-appl-MSTIC'!C10</f>
        <v>24777402282955.125</v>
      </c>
      <c r="D47" s="62">
        <f>'Commercial-appl-MSTIC'!D10</f>
        <v>25047096502723.418</v>
      </c>
      <c r="E47" s="62">
        <f>'Commercial-appl-MSTIC'!E10</f>
        <v>25319726259128.918</v>
      </c>
      <c r="F47" s="62">
        <f>'Commercial-appl-MSTIC'!F10</f>
        <v>25595323504563.328</v>
      </c>
      <c r="G47" s="62">
        <f>'Commercial-appl-MSTIC'!G10</f>
        <v>25873920539210.055</v>
      </c>
      <c r="H47" s="62">
        <f>'Commercial-appl-MSTIC'!H10</f>
        <v>26155550014829.84</v>
      </c>
      <c r="I47" s="62">
        <f>'Commercial-appl-MSTIC'!I10</f>
        <v>26440244938587.555</v>
      </c>
      <c r="J47" s="62">
        <f>'Commercial-appl-MSTIC'!J10</f>
        <v>26728038676920.664</v>
      </c>
      <c r="K47" s="62">
        <f>'Commercial-appl-MSTIC'!K10</f>
        <v>27018964959449.797</v>
      </c>
      <c r="L47" s="62">
        <f>'Commercial-appl-MSTIC'!L10</f>
        <v>27313057882931.875</v>
      </c>
      <c r="M47" s="62">
        <f>'Commercial-appl-MSTIC'!M10</f>
        <v>27610351915256.273</v>
      </c>
      <c r="N47" s="62">
        <f>'Commercial-appl-MSTIC'!N10</f>
        <v>27910881899484.512</v>
      </c>
      <c r="O47" s="62">
        <f>'Commercial-appl-MSTIC'!O10</f>
        <v>28214683057933.828</v>
      </c>
      <c r="P47" s="62">
        <f>'Commercial-appl-MSTIC'!P10</f>
        <v>28521790996305.312</v>
      </c>
      <c r="Q47" s="62">
        <f>'Commercial-appl-MSTIC'!Q10</f>
        <v>28832241707856.879</v>
      </c>
      <c r="R47" s="62">
        <f>'Commercial-appl-MSTIC'!R10</f>
        <v>29146071577621.746</v>
      </c>
      <c r="S47" s="62">
        <f>'Commercial-appl-MSTIC'!S10</f>
        <v>29463317386672.719</v>
      </c>
      <c r="T47" s="62">
        <f>'Commercial-appl-MSTIC'!T10</f>
        <v>29784016316433.031</v>
      </c>
      <c r="U47" s="62">
        <f>'Commercial-appl-MSTIC'!U10</f>
        <v>30108205953033.973</v>
      </c>
      <c r="V47" s="62">
        <f>'Commercial-appl-MSTIC'!V10</f>
        <v>30435924291720.043</v>
      </c>
      <c r="W47" s="62">
        <f>'Commercial-appl-MSTIC'!W10</f>
        <v>30767209741302.031</v>
      </c>
      <c r="X47" s="62">
        <f>'Commercial-appl-MSTIC'!X10</f>
        <v>31102101128658.488</v>
      </c>
      <c r="Y47" s="62">
        <f>'Commercial-appl-MSTIC'!Y10</f>
        <v>31440637703286.352</v>
      </c>
      <c r="Z47" s="62">
        <f>'Commercial-appl-MSTIC'!Z10</f>
        <v>31782859141900.945</v>
      </c>
      <c r="AA47" s="62">
        <f>'Commercial-appl-MSTIC'!AA10</f>
        <v>32128805553086.156</v>
      </c>
      <c r="AB47" s="62">
        <f>'Commercial-appl-MSTIC'!AB10</f>
        <v>32478517481995.172</v>
      </c>
      <c r="AC47" s="62">
        <f>'Commercial-appl-MSTIC'!AC10</f>
        <v>32832035915102.398</v>
      </c>
      <c r="AD47" s="62">
        <f>'Commercial-appl-MSTIC'!AD10</f>
        <v>33189402285007.105</v>
      </c>
      <c r="AE47" s="62">
        <f>'Commercial-appl-MSTIC'!AE10</f>
        <v>33550658475289.355</v>
      </c>
      <c r="AF47" s="62">
        <f>'Commercial-appl-MSTIC'!AF10</f>
        <v>33915846825418.789</v>
      </c>
    </row>
    <row r="48" spans="1:32" x14ac:dyDescent="0.25">
      <c r="A48" s="1" t="s">
        <v>153</v>
      </c>
      <c r="B48" s="62">
        <f>'Commercial-other-MSTIC'!B10</f>
        <v>0</v>
      </c>
      <c r="C48" s="62">
        <f>'Commercial-other-MSTIC'!C10</f>
        <v>0</v>
      </c>
      <c r="D48" s="62">
        <f>'Commercial-other-MSTIC'!D10</f>
        <v>0</v>
      </c>
      <c r="E48" s="62">
        <f>'Commercial-other-MSTIC'!E10</f>
        <v>0</v>
      </c>
      <c r="F48" s="62">
        <f>'Commercial-other-MSTIC'!F10</f>
        <v>0</v>
      </c>
      <c r="G48" s="62">
        <f>'Commercial-other-MSTIC'!G10</f>
        <v>0</v>
      </c>
      <c r="H48" s="62">
        <f>'Commercial-other-MSTIC'!H10</f>
        <v>0</v>
      </c>
      <c r="I48" s="62">
        <f>'Commercial-other-MSTIC'!I10</f>
        <v>0</v>
      </c>
      <c r="J48" s="62">
        <f>'Commercial-other-MSTIC'!J10</f>
        <v>0</v>
      </c>
      <c r="K48" s="62">
        <f>'Commercial-other-MSTIC'!K10</f>
        <v>0</v>
      </c>
      <c r="L48" s="62">
        <f>'Commercial-other-MSTIC'!L10</f>
        <v>0</v>
      </c>
      <c r="M48" s="62">
        <f>'Commercial-other-MSTIC'!M10</f>
        <v>0</v>
      </c>
      <c r="N48" s="62">
        <f>'Commercial-other-MSTIC'!N10</f>
        <v>0</v>
      </c>
      <c r="O48" s="62">
        <f>'Commercial-other-MSTIC'!O10</f>
        <v>0</v>
      </c>
      <c r="P48" s="62">
        <f>'Commercial-other-MSTIC'!P10</f>
        <v>0</v>
      </c>
      <c r="Q48" s="62">
        <f>'Commercial-other-MSTIC'!Q10</f>
        <v>0</v>
      </c>
      <c r="R48" s="62">
        <f>'Commercial-other-MSTIC'!R10</f>
        <v>0</v>
      </c>
      <c r="S48" s="62">
        <f>'Commercial-other-MSTIC'!S10</f>
        <v>0</v>
      </c>
      <c r="T48" s="62">
        <f>'Commercial-other-MSTIC'!T10</f>
        <v>0</v>
      </c>
      <c r="U48" s="62">
        <f>'Commercial-other-MSTIC'!U10</f>
        <v>0</v>
      </c>
      <c r="V48" s="62">
        <f>'Commercial-other-MSTIC'!V10</f>
        <v>0</v>
      </c>
      <c r="W48" s="62">
        <f>'Commercial-other-MSTIC'!W10</f>
        <v>0</v>
      </c>
      <c r="X48" s="62">
        <f>'Commercial-other-MSTIC'!X10</f>
        <v>0</v>
      </c>
      <c r="Y48" s="62">
        <f>'Commercial-other-MSTIC'!Y10</f>
        <v>0</v>
      </c>
      <c r="Z48" s="62">
        <f>'Commercial-other-MSTIC'!Z10</f>
        <v>0</v>
      </c>
      <c r="AA48" s="62">
        <f>'Commercial-other-MSTIC'!AA10</f>
        <v>0</v>
      </c>
      <c r="AB48" s="62">
        <f>'Commercial-other-MSTIC'!AB10</f>
        <v>0</v>
      </c>
      <c r="AC48" s="62">
        <f>'Commercial-other-MSTIC'!AC10</f>
        <v>0</v>
      </c>
      <c r="AD48" s="62">
        <f>'Commercial-other-MSTIC'!AD10</f>
        <v>0</v>
      </c>
      <c r="AE48" s="62">
        <f>'Commercial-other-MSTIC'!AE10</f>
        <v>0</v>
      </c>
      <c r="AF48" s="62">
        <f>'Commercial-other-MSTIC'!AF10</f>
        <v>0</v>
      </c>
    </row>
    <row r="49" spans="1:32" x14ac:dyDescent="0.25">
      <c r="A49" s="1" t="s">
        <v>206</v>
      </c>
      <c r="B49" s="62">
        <f>'All-envelope-MSTIC'!B10</f>
        <v>0</v>
      </c>
      <c r="C49" s="62">
        <f>'All-envelope-MSTIC'!C10</f>
        <v>0</v>
      </c>
      <c r="D49" s="62">
        <f>'All-envelope-MSTIC'!D10</f>
        <v>0</v>
      </c>
      <c r="E49" s="62">
        <f>'All-envelope-MSTIC'!E10</f>
        <v>0</v>
      </c>
      <c r="F49" s="62">
        <f>'All-envelope-MSTIC'!F10</f>
        <v>0</v>
      </c>
      <c r="G49" s="62">
        <f>'All-envelope-MSTIC'!G10</f>
        <v>0</v>
      </c>
      <c r="H49" s="62">
        <f>'All-envelope-MSTIC'!H10</f>
        <v>0</v>
      </c>
      <c r="I49" s="62">
        <f>'All-envelope-MSTIC'!I10</f>
        <v>0</v>
      </c>
      <c r="J49" s="62">
        <f>'All-envelope-MSTIC'!J10</f>
        <v>0</v>
      </c>
      <c r="K49" s="62">
        <f>'All-envelope-MSTIC'!K10</f>
        <v>0</v>
      </c>
      <c r="L49" s="62">
        <f>'All-envelope-MSTIC'!L10</f>
        <v>0</v>
      </c>
      <c r="M49" s="62">
        <f>'All-envelope-MSTIC'!M10</f>
        <v>0</v>
      </c>
      <c r="N49" s="62">
        <f>'All-envelope-MSTIC'!N10</f>
        <v>0</v>
      </c>
      <c r="O49" s="62">
        <f>'All-envelope-MSTIC'!O10</f>
        <v>0</v>
      </c>
      <c r="P49" s="62">
        <f>'All-envelope-MSTIC'!P10</f>
        <v>0</v>
      </c>
      <c r="Q49" s="62">
        <f>'All-envelope-MSTIC'!Q10</f>
        <v>0</v>
      </c>
      <c r="R49" s="62">
        <f>'All-envelope-MSTIC'!R10</f>
        <v>0</v>
      </c>
      <c r="S49" s="62">
        <f>'All-envelope-MSTIC'!S10</f>
        <v>0</v>
      </c>
      <c r="T49" s="62">
        <f>'All-envelope-MSTIC'!T10</f>
        <v>0</v>
      </c>
      <c r="U49" s="62">
        <f>'All-envelope-MSTIC'!U10</f>
        <v>0</v>
      </c>
      <c r="V49" s="62">
        <f>'All-envelope-MSTIC'!V10</f>
        <v>0</v>
      </c>
      <c r="W49" s="62">
        <f>'All-envelope-MSTIC'!W10</f>
        <v>0</v>
      </c>
      <c r="X49" s="62">
        <f>'All-envelope-MSTIC'!X10</f>
        <v>0</v>
      </c>
      <c r="Y49" s="62">
        <f>'All-envelope-MSTIC'!Y10</f>
        <v>0</v>
      </c>
      <c r="Z49" s="62">
        <f>'All-envelope-MSTIC'!Z10</f>
        <v>0</v>
      </c>
      <c r="AA49" s="62">
        <f>'All-envelope-MSTIC'!AA10</f>
        <v>0</v>
      </c>
      <c r="AB49" s="62">
        <f>'All-envelope-MSTIC'!AB10</f>
        <v>0</v>
      </c>
      <c r="AC49" s="62">
        <f>'All-envelope-MSTIC'!AC10</f>
        <v>0</v>
      </c>
      <c r="AD49" s="62">
        <f>'All-envelope-MSTIC'!AD10</f>
        <v>0</v>
      </c>
      <c r="AE49" s="62">
        <f>'All-envelope-MSTIC'!AE10</f>
        <v>0</v>
      </c>
      <c r="AF49" s="62">
        <f>'All-envelope-MSTIC'!AF10</f>
        <v>0</v>
      </c>
    </row>
    <row r="50" spans="1:32" x14ac:dyDescent="0.25">
      <c r="A50" s="1" t="s">
        <v>160</v>
      </c>
      <c r="B50" s="62">
        <f>SUM(B44:B49)</f>
        <v>24510611991479.211</v>
      </c>
      <c r="C50" s="62">
        <f t="shared" ref="C50:AF50" si="6">SUM(C44:C49)</f>
        <v>24777402282955.125</v>
      </c>
      <c r="D50" s="62">
        <f t="shared" si="6"/>
        <v>25047096502723.418</v>
      </c>
      <c r="E50" s="62">
        <f t="shared" si="6"/>
        <v>25319726259128.918</v>
      </c>
      <c r="F50" s="62">
        <f t="shared" si="6"/>
        <v>25595323504563.328</v>
      </c>
      <c r="G50" s="62">
        <f t="shared" si="6"/>
        <v>25873920539210.055</v>
      </c>
      <c r="H50" s="62">
        <f t="shared" si="6"/>
        <v>26155550014829.84</v>
      </c>
      <c r="I50" s="62">
        <f t="shared" si="6"/>
        <v>26440244938587.555</v>
      </c>
      <c r="J50" s="62">
        <f t="shared" si="6"/>
        <v>26728038676920.664</v>
      </c>
      <c r="K50" s="62">
        <f t="shared" si="6"/>
        <v>27018964959449.797</v>
      </c>
      <c r="L50" s="62">
        <f t="shared" si="6"/>
        <v>27313057882931.875</v>
      </c>
      <c r="M50" s="62">
        <f t="shared" si="6"/>
        <v>27610351915256.273</v>
      </c>
      <c r="N50" s="62">
        <f t="shared" si="6"/>
        <v>27910881899484.512</v>
      </c>
      <c r="O50" s="62">
        <f t="shared" si="6"/>
        <v>28214683057933.828</v>
      </c>
      <c r="P50" s="62">
        <f t="shared" si="6"/>
        <v>28521790996305.312</v>
      </c>
      <c r="Q50" s="62">
        <f t="shared" si="6"/>
        <v>28832241707856.879</v>
      </c>
      <c r="R50" s="62">
        <f t="shared" si="6"/>
        <v>29146071577621.746</v>
      </c>
      <c r="S50" s="62">
        <f t="shared" si="6"/>
        <v>29463317386672.719</v>
      </c>
      <c r="T50" s="62">
        <f t="shared" si="6"/>
        <v>29784016316433.031</v>
      </c>
      <c r="U50" s="62">
        <f t="shared" si="6"/>
        <v>30108205953033.973</v>
      </c>
      <c r="V50" s="62">
        <f t="shared" si="6"/>
        <v>30435924291720.043</v>
      </c>
      <c r="W50" s="62">
        <f t="shared" si="6"/>
        <v>30767209741302.031</v>
      </c>
      <c r="X50" s="62">
        <f t="shared" si="6"/>
        <v>31102101128658.488</v>
      </c>
      <c r="Y50" s="62">
        <f t="shared" si="6"/>
        <v>31440637703286.352</v>
      </c>
      <c r="Z50" s="62">
        <f t="shared" si="6"/>
        <v>31782859141900.945</v>
      </c>
      <c r="AA50" s="62">
        <f t="shared" si="6"/>
        <v>32128805553086.156</v>
      </c>
      <c r="AB50" s="62">
        <f t="shared" si="6"/>
        <v>32478517481995.172</v>
      </c>
      <c r="AC50" s="62">
        <f t="shared" si="6"/>
        <v>32832035915102.398</v>
      </c>
      <c r="AD50" s="62">
        <f t="shared" si="6"/>
        <v>33189402285007.105</v>
      </c>
      <c r="AE50" s="62">
        <f t="shared" si="6"/>
        <v>33550658475289.355</v>
      </c>
      <c r="AF50" s="62">
        <f t="shared" si="6"/>
        <v>33915846825418.789</v>
      </c>
    </row>
    <row r="52" spans="1:32" x14ac:dyDescent="0.25">
      <c r="A52" s="91" t="s">
        <v>202</v>
      </c>
    </row>
    <row r="53" spans="1:32" x14ac:dyDescent="0.25">
      <c r="A53" s="1" t="s">
        <v>0</v>
      </c>
      <c r="B53" s="1">
        <v>2020</v>
      </c>
      <c r="C53" s="1">
        <v>2021</v>
      </c>
      <c r="D53" s="1">
        <v>2022</v>
      </c>
      <c r="E53" s="1">
        <v>2023</v>
      </c>
      <c r="F53" s="1">
        <v>2024</v>
      </c>
      <c r="G53" s="1">
        <v>2025</v>
      </c>
      <c r="H53" s="1">
        <v>2026</v>
      </c>
      <c r="I53" s="1">
        <v>2027</v>
      </c>
      <c r="J53" s="1">
        <v>2028</v>
      </c>
      <c r="K53" s="1">
        <v>2029</v>
      </c>
      <c r="L53" s="1">
        <v>2030</v>
      </c>
      <c r="M53" s="1">
        <v>2031</v>
      </c>
      <c r="N53" s="1">
        <v>2032</v>
      </c>
      <c r="O53" s="1">
        <v>2033</v>
      </c>
      <c r="P53" s="1">
        <v>2034</v>
      </c>
      <c r="Q53" s="1">
        <v>2035</v>
      </c>
      <c r="R53" s="1">
        <v>2036</v>
      </c>
      <c r="S53" s="1">
        <v>2037</v>
      </c>
      <c r="T53" s="1">
        <v>2038</v>
      </c>
      <c r="U53" s="1">
        <v>2039</v>
      </c>
      <c r="V53" s="1">
        <v>2040</v>
      </c>
      <c r="W53" s="1">
        <v>2041</v>
      </c>
      <c r="X53" s="1">
        <v>2042</v>
      </c>
      <c r="Y53" s="1">
        <v>2043</v>
      </c>
      <c r="Z53" s="1">
        <v>2044</v>
      </c>
      <c r="AA53" s="1">
        <v>2045</v>
      </c>
      <c r="AB53" s="1">
        <v>2046</v>
      </c>
      <c r="AC53" s="1">
        <v>2047</v>
      </c>
      <c r="AD53" s="1">
        <v>2048</v>
      </c>
      <c r="AE53" s="1">
        <v>2049</v>
      </c>
      <c r="AF53" s="1">
        <v>2050</v>
      </c>
    </row>
    <row r="54" spans="1:32" x14ac:dyDescent="0.25">
      <c r="A54" s="1" t="s">
        <v>151</v>
      </c>
      <c r="B54" s="66">
        <f>B44/B$50</f>
        <v>0</v>
      </c>
      <c r="C54" s="66">
        <f t="shared" ref="C54:AF59" si="7">C44/C$50</f>
        <v>0</v>
      </c>
      <c r="D54" s="66">
        <f t="shared" si="7"/>
        <v>0</v>
      </c>
      <c r="E54" s="66">
        <f t="shared" si="7"/>
        <v>0</v>
      </c>
      <c r="F54" s="66">
        <f t="shared" si="7"/>
        <v>0</v>
      </c>
      <c r="G54" s="66">
        <f t="shared" si="7"/>
        <v>0</v>
      </c>
      <c r="H54" s="66">
        <f t="shared" si="7"/>
        <v>0</v>
      </c>
      <c r="I54" s="66">
        <f t="shared" si="7"/>
        <v>0</v>
      </c>
      <c r="J54" s="66">
        <f t="shared" si="7"/>
        <v>0</v>
      </c>
      <c r="K54" s="66">
        <f t="shared" si="7"/>
        <v>0</v>
      </c>
      <c r="L54" s="66">
        <f t="shared" si="7"/>
        <v>0</v>
      </c>
      <c r="M54" s="66">
        <f t="shared" si="7"/>
        <v>0</v>
      </c>
      <c r="N54" s="66">
        <f t="shared" si="7"/>
        <v>0</v>
      </c>
      <c r="O54" s="66">
        <f t="shared" si="7"/>
        <v>0</v>
      </c>
      <c r="P54" s="66">
        <f t="shared" si="7"/>
        <v>0</v>
      </c>
      <c r="Q54" s="66">
        <f t="shared" si="7"/>
        <v>0</v>
      </c>
      <c r="R54" s="66">
        <f t="shared" si="7"/>
        <v>0</v>
      </c>
      <c r="S54" s="66">
        <f t="shared" si="7"/>
        <v>0</v>
      </c>
      <c r="T54" s="66">
        <f t="shared" si="7"/>
        <v>0</v>
      </c>
      <c r="U54" s="66">
        <f t="shared" si="7"/>
        <v>0</v>
      </c>
      <c r="V54" s="66">
        <f t="shared" si="7"/>
        <v>0</v>
      </c>
      <c r="W54" s="66">
        <f t="shared" si="7"/>
        <v>0</v>
      </c>
      <c r="X54" s="66">
        <f t="shared" si="7"/>
        <v>0</v>
      </c>
      <c r="Y54" s="66">
        <f t="shared" si="7"/>
        <v>0</v>
      </c>
      <c r="Z54" s="66">
        <f t="shared" si="7"/>
        <v>0</v>
      </c>
      <c r="AA54" s="66">
        <f t="shared" si="7"/>
        <v>0</v>
      </c>
      <c r="AB54" s="66">
        <f t="shared" si="7"/>
        <v>0</v>
      </c>
      <c r="AC54" s="66">
        <f t="shared" si="7"/>
        <v>0</v>
      </c>
      <c r="AD54" s="66">
        <f t="shared" si="7"/>
        <v>0</v>
      </c>
      <c r="AE54" s="66">
        <f t="shared" si="7"/>
        <v>0</v>
      </c>
      <c r="AF54" s="66">
        <f t="shared" si="7"/>
        <v>0</v>
      </c>
    </row>
    <row r="55" spans="1:32" x14ac:dyDescent="0.25">
      <c r="A55" s="1" t="s">
        <v>74</v>
      </c>
      <c r="B55" s="66">
        <f t="shared" ref="B55:Q59" si="8">B45/B$50</f>
        <v>0</v>
      </c>
      <c r="C55" s="66">
        <f t="shared" si="8"/>
        <v>0</v>
      </c>
      <c r="D55" s="66">
        <f t="shared" si="8"/>
        <v>0</v>
      </c>
      <c r="E55" s="66">
        <f t="shared" si="8"/>
        <v>0</v>
      </c>
      <c r="F55" s="66">
        <f t="shared" si="8"/>
        <v>0</v>
      </c>
      <c r="G55" s="66">
        <f t="shared" si="8"/>
        <v>0</v>
      </c>
      <c r="H55" s="66">
        <f t="shared" si="8"/>
        <v>0</v>
      </c>
      <c r="I55" s="66">
        <f t="shared" si="8"/>
        <v>0</v>
      </c>
      <c r="J55" s="66">
        <f t="shared" si="8"/>
        <v>0</v>
      </c>
      <c r="K55" s="66">
        <f t="shared" si="8"/>
        <v>0</v>
      </c>
      <c r="L55" s="66">
        <f t="shared" si="8"/>
        <v>0</v>
      </c>
      <c r="M55" s="66">
        <f t="shared" si="8"/>
        <v>0</v>
      </c>
      <c r="N55" s="66">
        <f t="shared" si="8"/>
        <v>0</v>
      </c>
      <c r="O55" s="66">
        <f t="shared" si="8"/>
        <v>0</v>
      </c>
      <c r="P55" s="66">
        <f t="shared" si="8"/>
        <v>0</v>
      </c>
      <c r="Q55" s="66">
        <f t="shared" si="8"/>
        <v>0</v>
      </c>
      <c r="R55" s="66">
        <f t="shared" si="7"/>
        <v>0</v>
      </c>
      <c r="S55" s="66">
        <f t="shared" si="7"/>
        <v>0</v>
      </c>
      <c r="T55" s="66">
        <f t="shared" si="7"/>
        <v>0</v>
      </c>
      <c r="U55" s="66">
        <f t="shared" si="7"/>
        <v>0</v>
      </c>
      <c r="V55" s="66">
        <f t="shared" si="7"/>
        <v>0</v>
      </c>
      <c r="W55" s="66">
        <f t="shared" si="7"/>
        <v>0</v>
      </c>
      <c r="X55" s="66">
        <f t="shared" si="7"/>
        <v>0</v>
      </c>
      <c r="Y55" s="66">
        <f t="shared" si="7"/>
        <v>0</v>
      </c>
      <c r="Z55" s="66">
        <f t="shared" si="7"/>
        <v>0</v>
      </c>
      <c r="AA55" s="66">
        <f t="shared" si="7"/>
        <v>0</v>
      </c>
      <c r="AB55" s="66">
        <f t="shared" si="7"/>
        <v>0</v>
      </c>
      <c r="AC55" s="66">
        <f t="shared" si="7"/>
        <v>0</v>
      </c>
      <c r="AD55" s="66">
        <f t="shared" si="7"/>
        <v>0</v>
      </c>
      <c r="AE55" s="66">
        <f t="shared" si="7"/>
        <v>0</v>
      </c>
      <c r="AF55" s="66">
        <f t="shared" si="7"/>
        <v>0</v>
      </c>
    </row>
    <row r="56" spans="1:32" x14ac:dyDescent="0.25">
      <c r="A56" s="1" t="s">
        <v>76</v>
      </c>
      <c r="B56" s="66">
        <f t="shared" si="8"/>
        <v>0</v>
      </c>
      <c r="C56" s="66">
        <f t="shared" si="7"/>
        <v>0</v>
      </c>
      <c r="D56" s="66">
        <f t="shared" si="7"/>
        <v>0</v>
      </c>
      <c r="E56" s="66">
        <f t="shared" si="7"/>
        <v>0</v>
      </c>
      <c r="F56" s="66">
        <f t="shared" si="7"/>
        <v>0</v>
      </c>
      <c r="G56" s="66">
        <f t="shared" si="7"/>
        <v>0</v>
      </c>
      <c r="H56" s="66">
        <f t="shared" si="7"/>
        <v>0</v>
      </c>
      <c r="I56" s="66">
        <f t="shared" si="7"/>
        <v>0</v>
      </c>
      <c r="J56" s="66">
        <f t="shared" si="7"/>
        <v>0</v>
      </c>
      <c r="K56" s="66">
        <f t="shared" si="7"/>
        <v>0</v>
      </c>
      <c r="L56" s="66">
        <f t="shared" si="7"/>
        <v>0</v>
      </c>
      <c r="M56" s="66">
        <f t="shared" si="7"/>
        <v>0</v>
      </c>
      <c r="N56" s="66">
        <f t="shared" si="7"/>
        <v>0</v>
      </c>
      <c r="O56" s="66">
        <f t="shared" si="7"/>
        <v>0</v>
      </c>
      <c r="P56" s="66">
        <f t="shared" si="7"/>
        <v>0</v>
      </c>
      <c r="Q56" s="66">
        <f t="shared" si="7"/>
        <v>0</v>
      </c>
      <c r="R56" s="66">
        <f t="shared" si="7"/>
        <v>0</v>
      </c>
      <c r="S56" s="66">
        <f t="shared" si="7"/>
        <v>0</v>
      </c>
      <c r="T56" s="66">
        <f t="shared" si="7"/>
        <v>0</v>
      </c>
      <c r="U56" s="66">
        <f t="shared" si="7"/>
        <v>0</v>
      </c>
      <c r="V56" s="66">
        <f t="shared" si="7"/>
        <v>0</v>
      </c>
      <c r="W56" s="66">
        <f t="shared" si="7"/>
        <v>0</v>
      </c>
      <c r="X56" s="66">
        <f t="shared" si="7"/>
        <v>0</v>
      </c>
      <c r="Y56" s="66">
        <f t="shared" si="7"/>
        <v>0</v>
      </c>
      <c r="Z56" s="66">
        <f t="shared" si="7"/>
        <v>0</v>
      </c>
      <c r="AA56" s="66">
        <f t="shared" si="7"/>
        <v>0</v>
      </c>
      <c r="AB56" s="66">
        <f t="shared" si="7"/>
        <v>0</v>
      </c>
      <c r="AC56" s="66">
        <f t="shared" si="7"/>
        <v>0</v>
      </c>
      <c r="AD56" s="66">
        <f t="shared" si="7"/>
        <v>0</v>
      </c>
      <c r="AE56" s="66">
        <f t="shared" si="7"/>
        <v>0</v>
      </c>
      <c r="AF56" s="66">
        <f t="shared" si="7"/>
        <v>0</v>
      </c>
    </row>
    <row r="57" spans="1:32" x14ac:dyDescent="0.25">
      <c r="A57" s="1" t="s">
        <v>152</v>
      </c>
      <c r="B57" s="66">
        <f t="shared" si="8"/>
        <v>1</v>
      </c>
      <c r="C57" s="66">
        <f t="shared" si="7"/>
        <v>1</v>
      </c>
      <c r="D57" s="66">
        <f t="shared" si="7"/>
        <v>1</v>
      </c>
      <c r="E57" s="66">
        <f t="shared" si="7"/>
        <v>1</v>
      </c>
      <c r="F57" s="66">
        <f t="shared" si="7"/>
        <v>1</v>
      </c>
      <c r="G57" s="66">
        <f t="shared" si="7"/>
        <v>1</v>
      </c>
      <c r="H57" s="66">
        <f t="shared" si="7"/>
        <v>1</v>
      </c>
      <c r="I57" s="66">
        <f t="shared" si="7"/>
        <v>1</v>
      </c>
      <c r="J57" s="66">
        <f t="shared" si="7"/>
        <v>1</v>
      </c>
      <c r="K57" s="66">
        <f t="shared" si="7"/>
        <v>1</v>
      </c>
      <c r="L57" s="66">
        <f t="shared" si="7"/>
        <v>1</v>
      </c>
      <c r="M57" s="66">
        <f t="shared" si="7"/>
        <v>1</v>
      </c>
      <c r="N57" s="66">
        <f t="shared" si="7"/>
        <v>1</v>
      </c>
      <c r="O57" s="66">
        <f t="shared" si="7"/>
        <v>1</v>
      </c>
      <c r="P57" s="66">
        <f t="shared" si="7"/>
        <v>1</v>
      </c>
      <c r="Q57" s="66">
        <f t="shared" si="7"/>
        <v>1</v>
      </c>
      <c r="R57" s="66">
        <f t="shared" si="7"/>
        <v>1</v>
      </c>
      <c r="S57" s="66">
        <f t="shared" si="7"/>
        <v>1</v>
      </c>
      <c r="T57" s="66">
        <f t="shared" si="7"/>
        <v>1</v>
      </c>
      <c r="U57" s="66">
        <f t="shared" si="7"/>
        <v>1</v>
      </c>
      <c r="V57" s="66">
        <f t="shared" si="7"/>
        <v>1</v>
      </c>
      <c r="W57" s="66">
        <f t="shared" si="7"/>
        <v>1</v>
      </c>
      <c r="X57" s="66">
        <f t="shared" si="7"/>
        <v>1</v>
      </c>
      <c r="Y57" s="66">
        <f t="shared" si="7"/>
        <v>1</v>
      </c>
      <c r="Z57" s="66">
        <f t="shared" si="7"/>
        <v>1</v>
      </c>
      <c r="AA57" s="66">
        <f t="shared" si="7"/>
        <v>1</v>
      </c>
      <c r="AB57" s="66">
        <f t="shared" si="7"/>
        <v>1</v>
      </c>
      <c r="AC57" s="66">
        <f t="shared" si="7"/>
        <v>1</v>
      </c>
      <c r="AD57" s="66">
        <f t="shared" si="7"/>
        <v>1</v>
      </c>
      <c r="AE57" s="66">
        <f t="shared" si="7"/>
        <v>1</v>
      </c>
      <c r="AF57" s="66">
        <f t="shared" si="7"/>
        <v>1</v>
      </c>
    </row>
    <row r="58" spans="1:32" x14ac:dyDescent="0.25">
      <c r="A58" s="1" t="s">
        <v>153</v>
      </c>
      <c r="B58" s="66">
        <f t="shared" si="8"/>
        <v>0</v>
      </c>
      <c r="C58" s="66">
        <f t="shared" si="7"/>
        <v>0</v>
      </c>
      <c r="D58" s="66">
        <f t="shared" si="7"/>
        <v>0</v>
      </c>
      <c r="E58" s="66">
        <f t="shared" si="7"/>
        <v>0</v>
      </c>
      <c r="F58" s="66">
        <f t="shared" si="7"/>
        <v>0</v>
      </c>
      <c r="G58" s="66">
        <f t="shared" si="7"/>
        <v>0</v>
      </c>
      <c r="H58" s="66">
        <f t="shared" si="7"/>
        <v>0</v>
      </c>
      <c r="I58" s="66">
        <f t="shared" si="7"/>
        <v>0</v>
      </c>
      <c r="J58" s="66">
        <f t="shared" si="7"/>
        <v>0</v>
      </c>
      <c r="K58" s="66">
        <f t="shared" si="7"/>
        <v>0</v>
      </c>
      <c r="L58" s="66">
        <f t="shared" si="7"/>
        <v>0</v>
      </c>
      <c r="M58" s="66">
        <f t="shared" si="7"/>
        <v>0</v>
      </c>
      <c r="N58" s="66">
        <f t="shared" si="7"/>
        <v>0</v>
      </c>
      <c r="O58" s="66">
        <f t="shared" si="7"/>
        <v>0</v>
      </c>
      <c r="P58" s="66">
        <f t="shared" si="7"/>
        <v>0</v>
      </c>
      <c r="Q58" s="66">
        <f t="shared" si="7"/>
        <v>0</v>
      </c>
      <c r="R58" s="66">
        <f t="shared" si="7"/>
        <v>0</v>
      </c>
      <c r="S58" s="66">
        <f t="shared" si="7"/>
        <v>0</v>
      </c>
      <c r="T58" s="66">
        <f t="shared" si="7"/>
        <v>0</v>
      </c>
      <c r="U58" s="66">
        <f t="shared" si="7"/>
        <v>0</v>
      </c>
      <c r="V58" s="66">
        <f t="shared" si="7"/>
        <v>0</v>
      </c>
      <c r="W58" s="66">
        <f t="shared" si="7"/>
        <v>0</v>
      </c>
      <c r="X58" s="66">
        <f t="shared" si="7"/>
        <v>0</v>
      </c>
      <c r="Y58" s="66">
        <f t="shared" si="7"/>
        <v>0</v>
      </c>
      <c r="Z58" s="66">
        <f t="shared" si="7"/>
        <v>0</v>
      </c>
      <c r="AA58" s="66">
        <f t="shared" si="7"/>
        <v>0</v>
      </c>
      <c r="AB58" s="66">
        <f t="shared" si="7"/>
        <v>0</v>
      </c>
      <c r="AC58" s="66">
        <f t="shared" si="7"/>
        <v>0</v>
      </c>
      <c r="AD58" s="66">
        <f t="shared" si="7"/>
        <v>0</v>
      </c>
      <c r="AE58" s="66">
        <f t="shared" si="7"/>
        <v>0</v>
      </c>
      <c r="AF58" s="66">
        <f t="shared" si="7"/>
        <v>0</v>
      </c>
    </row>
    <row r="59" spans="1:32" x14ac:dyDescent="0.25">
      <c r="A59" s="1" t="s">
        <v>206</v>
      </c>
      <c r="B59" s="66">
        <f t="shared" si="8"/>
        <v>0</v>
      </c>
      <c r="C59" s="66">
        <f t="shared" si="7"/>
        <v>0</v>
      </c>
      <c r="D59" s="66">
        <f t="shared" si="7"/>
        <v>0</v>
      </c>
      <c r="E59" s="66">
        <f t="shared" si="7"/>
        <v>0</v>
      </c>
      <c r="F59" s="66">
        <f t="shared" si="7"/>
        <v>0</v>
      </c>
      <c r="G59" s="66">
        <f t="shared" si="7"/>
        <v>0</v>
      </c>
      <c r="H59" s="66">
        <f t="shared" si="7"/>
        <v>0</v>
      </c>
      <c r="I59" s="66">
        <f t="shared" si="7"/>
        <v>0</v>
      </c>
      <c r="J59" s="66">
        <f t="shared" si="7"/>
        <v>0</v>
      </c>
      <c r="K59" s="66">
        <f t="shared" si="7"/>
        <v>0</v>
      </c>
      <c r="L59" s="66">
        <f t="shared" si="7"/>
        <v>0</v>
      </c>
      <c r="M59" s="66">
        <f t="shared" si="7"/>
        <v>0</v>
      </c>
      <c r="N59" s="66">
        <f t="shared" si="7"/>
        <v>0</v>
      </c>
      <c r="O59" s="66">
        <f t="shared" si="7"/>
        <v>0</v>
      </c>
      <c r="P59" s="66">
        <f t="shared" si="7"/>
        <v>0</v>
      </c>
      <c r="Q59" s="66">
        <f t="shared" si="7"/>
        <v>0</v>
      </c>
      <c r="R59" s="66">
        <f t="shared" si="7"/>
        <v>0</v>
      </c>
      <c r="S59" s="66">
        <f t="shared" si="7"/>
        <v>0</v>
      </c>
      <c r="T59" s="66">
        <f t="shared" si="7"/>
        <v>0</v>
      </c>
      <c r="U59" s="66">
        <f t="shared" si="7"/>
        <v>0</v>
      </c>
      <c r="V59" s="66">
        <f t="shared" si="7"/>
        <v>0</v>
      </c>
      <c r="W59" s="66">
        <f t="shared" si="7"/>
        <v>0</v>
      </c>
      <c r="X59" s="66">
        <f t="shared" si="7"/>
        <v>0</v>
      </c>
      <c r="Y59" s="66">
        <f t="shared" si="7"/>
        <v>0</v>
      </c>
      <c r="Z59" s="66">
        <f t="shared" si="7"/>
        <v>0</v>
      </c>
      <c r="AA59" s="66">
        <f t="shared" si="7"/>
        <v>0</v>
      </c>
      <c r="AB59" s="66">
        <f t="shared" si="7"/>
        <v>0</v>
      </c>
      <c r="AC59" s="66">
        <f t="shared" si="7"/>
        <v>0</v>
      </c>
      <c r="AD59" s="66">
        <f t="shared" si="7"/>
        <v>0</v>
      </c>
      <c r="AE59" s="66">
        <f t="shared" si="7"/>
        <v>0</v>
      </c>
      <c r="AF59" s="66">
        <f t="shared" si="7"/>
        <v>0</v>
      </c>
    </row>
    <row r="61" spans="1:32" x14ac:dyDescent="0.25">
      <c r="A61" s="91" t="s">
        <v>203</v>
      </c>
    </row>
    <row r="62" spans="1:32" x14ac:dyDescent="0.25">
      <c r="A62" s="1" t="s">
        <v>0</v>
      </c>
      <c r="B62" s="1">
        <v>2020</v>
      </c>
      <c r="C62" s="1">
        <v>2021</v>
      </c>
      <c r="D62" s="1">
        <v>2022</v>
      </c>
      <c r="E62" s="1">
        <v>2023</v>
      </c>
      <c r="F62" s="1">
        <v>2024</v>
      </c>
      <c r="G62" s="1">
        <v>2025</v>
      </c>
      <c r="H62" s="1">
        <v>2026</v>
      </c>
      <c r="I62" s="1">
        <v>2027</v>
      </c>
      <c r="J62" s="1">
        <v>2028</v>
      </c>
      <c r="K62" s="1">
        <v>2029</v>
      </c>
      <c r="L62" s="1">
        <v>2030</v>
      </c>
      <c r="M62" s="1">
        <v>2031</v>
      </c>
      <c r="N62" s="1">
        <v>2032</v>
      </c>
      <c r="O62" s="1">
        <v>2033</v>
      </c>
      <c r="P62" s="1">
        <v>2034</v>
      </c>
      <c r="Q62" s="1">
        <v>2035</v>
      </c>
      <c r="R62" s="1">
        <v>2036</v>
      </c>
      <c r="S62" s="1">
        <v>2037</v>
      </c>
      <c r="T62" s="1">
        <v>2038</v>
      </c>
      <c r="U62" s="1">
        <v>2039</v>
      </c>
      <c r="V62" s="1">
        <v>2040</v>
      </c>
      <c r="W62" s="1">
        <v>2041</v>
      </c>
      <c r="X62" s="1">
        <v>2042</v>
      </c>
      <c r="Y62" s="1">
        <v>2043</v>
      </c>
      <c r="Z62" s="1">
        <v>2044</v>
      </c>
      <c r="AA62" s="1">
        <v>2045</v>
      </c>
      <c r="AB62" s="1">
        <v>2046</v>
      </c>
      <c r="AC62" s="1">
        <v>2047</v>
      </c>
      <c r="AD62" s="1">
        <v>2048</v>
      </c>
      <c r="AE62" s="1">
        <v>2049</v>
      </c>
      <c r="AF62" s="1">
        <v>2050</v>
      </c>
    </row>
    <row r="63" spans="1:32" x14ac:dyDescent="0.25">
      <c r="A63" s="1" t="s">
        <v>151</v>
      </c>
      <c r="B63" s="62">
        <f>'Commercial-heating-MSTIC'!B4</f>
        <v>0</v>
      </c>
      <c r="C63" s="62">
        <f>'Commercial-heating-MSTIC'!C4</f>
        <v>0</v>
      </c>
      <c r="D63" s="62">
        <f>'Commercial-heating-MSTIC'!D4</f>
        <v>0</v>
      </c>
      <c r="E63" s="62">
        <f>'Commercial-heating-MSTIC'!E4</f>
        <v>0</v>
      </c>
      <c r="F63" s="62">
        <f>'Commercial-heating-MSTIC'!F4</f>
        <v>0</v>
      </c>
      <c r="G63" s="62">
        <f>'Commercial-heating-MSTIC'!G4</f>
        <v>0</v>
      </c>
      <c r="H63" s="62">
        <f>'Commercial-heating-MSTIC'!H4</f>
        <v>0</v>
      </c>
      <c r="I63" s="62">
        <f>'Commercial-heating-MSTIC'!I4</f>
        <v>0</v>
      </c>
      <c r="J63" s="62">
        <f>'Commercial-heating-MSTIC'!J4</f>
        <v>0</v>
      </c>
      <c r="K63" s="62">
        <f>'Commercial-heating-MSTIC'!K4</f>
        <v>0</v>
      </c>
      <c r="L63" s="62">
        <f>'Commercial-heating-MSTIC'!L4</f>
        <v>0</v>
      </c>
      <c r="M63" s="62">
        <f>'Commercial-heating-MSTIC'!M4</f>
        <v>0</v>
      </c>
      <c r="N63" s="62">
        <f>'Commercial-heating-MSTIC'!N4</f>
        <v>0</v>
      </c>
      <c r="O63" s="62">
        <f>'Commercial-heating-MSTIC'!O4</f>
        <v>0</v>
      </c>
      <c r="P63" s="62">
        <f>'Commercial-heating-MSTIC'!P4</f>
        <v>0</v>
      </c>
      <c r="Q63" s="62">
        <f>'Commercial-heating-MSTIC'!Q4</f>
        <v>0</v>
      </c>
      <c r="R63" s="62">
        <f>'Commercial-heating-MSTIC'!R4</f>
        <v>0</v>
      </c>
      <c r="S63" s="62">
        <f>'Commercial-heating-MSTIC'!S4</f>
        <v>0</v>
      </c>
      <c r="T63" s="62">
        <f>'Commercial-heating-MSTIC'!T4</f>
        <v>0</v>
      </c>
      <c r="U63" s="62">
        <f>'Commercial-heating-MSTIC'!U4</f>
        <v>0</v>
      </c>
      <c r="V63" s="62">
        <f>'Commercial-heating-MSTIC'!V4</f>
        <v>0</v>
      </c>
      <c r="W63" s="62">
        <f>'Commercial-heating-MSTIC'!W4</f>
        <v>0</v>
      </c>
      <c r="X63" s="62">
        <f>'Commercial-heating-MSTIC'!X4</f>
        <v>0</v>
      </c>
      <c r="Y63" s="62">
        <f>'Commercial-heating-MSTIC'!Y4</f>
        <v>0</v>
      </c>
      <c r="Z63" s="62">
        <f>'Commercial-heating-MSTIC'!Z4</f>
        <v>0</v>
      </c>
      <c r="AA63" s="62">
        <f>'Commercial-heating-MSTIC'!AA4</f>
        <v>0</v>
      </c>
      <c r="AB63" s="62">
        <f>'Commercial-heating-MSTIC'!AB4</f>
        <v>0</v>
      </c>
      <c r="AC63" s="62">
        <f>'Commercial-heating-MSTIC'!AC4</f>
        <v>0</v>
      </c>
      <c r="AD63" s="62">
        <f>'Commercial-heating-MSTIC'!AD4</f>
        <v>0</v>
      </c>
      <c r="AE63" s="62">
        <f>'Commercial-heating-MSTIC'!AE4</f>
        <v>0</v>
      </c>
      <c r="AF63" s="62">
        <f>'Commercial-heating-MSTIC'!AF4</f>
        <v>0</v>
      </c>
    </row>
    <row r="64" spans="1:32" x14ac:dyDescent="0.25">
      <c r="A64" s="1" t="s">
        <v>74</v>
      </c>
      <c r="B64" s="62">
        <f>'Commercial-cooling-MSTIC'!B4</f>
        <v>0</v>
      </c>
      <c r="C64" s="62">
        <f>'Commercial-cooling-MSTIC'!C4</f>
        <v>0</v>
      </c>
      <c r="D64" s="62">
        <f>'Commercial-cooling-MSTIC'!D4</f>
        <v>0</v>
      </c>
      <c r="E64" s="62">
        <f>'Commercial-cooling-MSTIC'!E4</f>
        <v>0</v>
      </c>
      <c r="F64" s="62">
        <f>'Commercial-cooling-MSTIC'!F4</f>
        <v>0</v>
      </c>
      <c r="G64" s="62">
        <f>'Commercial-cooling-MSTIC'!G4</f>
        <v>0</v>
      </c>
      <c r="H64" s="62">
        <f>'Commercial-cooling-MSTIC'!H4</f>
        <v>0</v>
      </c>
      <c r="I64" s="62">
        <f>'Commercial-cooling-MSTIC'!I4</f>
        <v>0</v>
      </c>
      <c r="J64" s="62">
        <f>'Commercial-cooling-MSTIC'!J4</f>
        <v>0</v>
      </c>
      <c r="K64" s="62">
        <f>'Commercial-cooling-MSTIC'!K4</f>
        <v>0</v>
      </c>
      <c r="L64" s="62">
        <f>'Commercial-cooling-MSTIC'!L4</f>
        <v>0</v>
      </c>
      <c r="M64" s="62">
        <f>'Commercial-cooling-MSTIC'!M4</f>
        <v>0</v>
      </c>
      <c r="N64" s="62">
        <f>'Commercial-cooling-MSTIC'!N4</f>
        <v>0</v>
      </c>
      <c r="O64" s="62">
        <f>'Commercial-cooling-MSTIC'!O4</f>
        <v>0</v>
      </c>
      <c r="P64" s="62">
        <f>'Commercial-cooling-MSTIC'!P4</f>
        <v>0</v>
      </c>
      <c r="Q64" s="62">
        <f>'Commercial-cooling-MSTIC'!Q4</f>
        <v>0</v>
      </c>
      <c r="R64" s="62">
        <f>'Commercial-cooling-MSTIC'!R4</f>
        <v>0</v>
      </c>
      <c r="S64" s="62">
        <f>'Commercial-cooling-MSTIC'!S4</f>
        <v>0</v>
      </c>
      <c r="T64" s="62">
        <f>'Commercial-cooling-MSTIC'!T4</f>
        <v>0</v>
      </c>
      <c r="U64" s="62">
        <f>'Commercial-cooling-MSTIC'!U4</f>
        <v>0</v>
      </c>
      <c r="V64" s="62">
        <f>'Commercial-cooling-MSTIC'!V4</f>
        <v>0</v>
      </c>
      <c r="W64" s="62">
        <f>'Commercial-cooling-MSTIC'!W4</f>
        <v>0</v>
      </c>
      <c r="X64" s="62">
        <f>'Commercial-cooling-MSTIC'!X4</f>
        <v>0</v>
      </c>
      <c r="Y64" s="62">
        <f>'Commercial-cooling-MSTIC'!Y4</f>
        <v>0</v>
      </c>
      <c r="Z64" s="62">
        <f>'Commercial-cooling-MSTIC'!Z4</f>
        <v>0</v>
      </c>
      <c r="AA64" s="62">
        <f>'Commercial-cooling-MSTIC'!AA4</f>
        <v>0</v>
      </c>
      <c r="AB64" s="62">
        <f>'Commercial-cooling-MSTIC'!AB4</f>
        <v>0</v>
      </c>
      <c r="AC64" s="62">
        <f>'Commercial-cooling-MSTIC'!AC4</f>
        <v>0</v>
      </c>
      <c r="AD64" s="62">
        <f>'Commercial-cooling-MSTIC'!AD4</f>
        <v>0</v>
      </c>
      <c r="AE64" s="62">
        <f>'Commercial-cooling-MSTIC'!AE4</f>
        <v>0</v>
      </c>
      <c r="AF64" s="62">
        <f>'Commercial-cooling-MSTIC'!AF4</f>
        <v>0</v>
      </c>
    </row>
    <row r="65" spans="1:32" x14ac:dyDescent="0.25">
      <c r="A65" s="1" t="s">
        <v>76</v>
      </c>
      <c r="B65" s="62">
        <f>'Commercial-lighting-MSTIC'!B4</f>
        <v>0</v>
      </c>
      <c r="C65" s="62">
        <f>'Commercial-lighting-MSTIC'!C4</f>
        <v>0</v>
      </c>
      <c r="D65" s="62">
        <f>'Commercial-lighting-MSTIC'!D4</f>
        <v>0</v>
      </c>
      <c r="E65" s="62">
        <f>'Commercial-lighting-MSTIC'!E4</f>
        <v>0</v>
      </c>
      <c r="F65" s="62">
        <f>'Commercial-lighting-MSTIC'!F4</f>
        <v>0</v>
      </c>
      <c r="G65" s="62">
        <f>'Commercial-lighting-MSTIC'!G4</f>
        <v>0</v>
      </c>
      <c r="H65" s="62">
        <f>'Commercial-lighting-MSTIC'!H4</f>
        <v>0</v>
      </c>
      <c r="I65" s="62">
        <f>'Commercial-lighting-MSTIC'!I4</f>
        <v>0</v>
      </c>
      <c r="J65" s="62">
        <f>'Commercial-lighting-MSTIC'!J4</f>
        <v>0</v>
      </c>
      <c r="K65" s="62">
        <f>'Commercial-lighting-MSTIC'!K4</f>
        <v>0</v>
      </c>
      <c r="L65" s="62">
        <f>'Commercial-lighting-MSTIC'!L4</f>
        <v>0</v>
      </c>
      <c r="M65" s="62">
        <f>'Commercial-lighting-MSTIC'!M4</f>
        <v>0</v>
      </c>
      <c r="N65" s="62">
        <f>'Commercial-lighting-MSTIC'!N4</f>
        <v>0</v>
      </c>
      <c r="O65" s="62">
        <f>'Commercial-lighting-MSTIC'!O4</f>
        <v>0</v>
      </c>
      <c r="P65" s="62">
        <f>'Commercial-lighting-MSTIC'!P4</f>
        <v>0</v>
      </c>
      <c r="Q65" s="62">
        <f>'Commercial-lighting-MSTIC'!Q4</f>
        <v>0</v>
      </c>
      <c r="R65" s="62">
        <f>'Commercial-lighting-MSTIC'!R4</f>
        <v>0</v>
      </c>
      <c r="S65" s="62">
        <f>'Commercial-lighting-MSTIC'!S4</f>
        <v>0</v>
      </c>
      <c r="T65" s="62">
        <f>'Commercial-lighting-MSTIC'!T4</f>
        <v>0</v>
      </c>
      <c r="U65" s="62">
        <f>'Commercial-lighting-MSTIC'!U4</f>
        <v>0</v>
      </c>
      <c r="V65" s="62">
        <f>'Commercial-lighting-MSTIC'!V4</f>
        <v>0</v>
      </c>
      <c r="W65" s="62">
        <f>'Commercial-lighting-MSTIC'!W4</f>
        <v>0</v>
      </c>
      <c r="X65" s="62">
        <f>'Commercial-lighting-MSTIC'!X4</f>
        <v>0</v>
      </c>
      <c r="Y65" s="62">
        <f>'Commercial-lighting-MSTIC'!Y4</f>
        <v>0</v>
      </c>
      <c r="Z65" s="62">
        <f>'Commercial-lighting-MSTIC'!Z4</f>
        <v>0</v>
      </c>
      <c r="AA65" s="62">
        <f>'Commercial-lighting-MSTIC'!AA4</f>
        <v>0</v>
      </c>
      <c r="AB65" s="62">
        <f>'Commercial-lighting-MSTIC'!AB4</f>
        <v>0</v>
      </c>
      <c r="AC65" s="62">
        <f>'Commercial-lighting-MSTIC'!AC4</f>
        <v>0</v>
      </c>
      <c r="AD65" s="62">
        <f>'Commercial-lighting-MSTIC'!AD4</f>
        <v>0</v>
      </c>
      <c r="AE65" s="62">
        <f>'Commercial-lighting-MSTIC'!AE4</f>
        <v>0</v>
      </c>
      <c r="AF65" s="62">
        <f>'Commercial-lighting-MSTIC'!AF4</f>
        <v>0</v>
      </c>
    </row>
    <row r="66" spans="1:32" x14ac:dyDescent="0.25">
      <c r="A66" s="1" t="s">
        <v>152</v>
      </c>
      <c r="B66" s="62">
        <f>'Commercial-appl-MSTIC'!B4</f>
        <v>5446301257643.1426</v>
      </c>
      <c r="C66" s="62">
        <f>'Commercial-appl-MSTIC'!C4</f>
        <v>5500898668231.5469</v>
      </c>
      <c r="D66" s="62">
        <f>'Commercial-appl-MSTIC'!D4</f>
        <v>5556043400222.4854</v>
      </c>
      <c r="E66" s="62">
        <f>'Commercial-appl-MSTIC'!E4</f>
        <v>5611740940336.1973</v>
      </c>
      <c r="F66" s="62">
        <f>'Commercial-appl-MSTIC'!F4</f>
        <v>5667996830295.5195</v>
      </c>
      <c r="G66" s="62">
        <f>'Commercial-appl-MSTIC'!G4</f>
        <v>5724816667377.2695</v>
      </c>
      <c r="H66" s="62">
        <f>'Commercial-appl-MSTIC'!H4</f>
        <v>5782206104969.1582</v>
      </c>
      <c r="I66" s="62">
        <f>'Commercial-appl-MSTIC'!I4</f>
        <v>5840170853132.2793</v>
      </c>
      <c r="J66" s="62">
        <f>'Commercial-appl-MSTIC'!J4</f>
        <v>5898716679169.2471</v>
      </c>
      <c r="K66" s="62">
        <f>'Commercial-appl-MSTIC'!K4</f>
        <v>5957849408198.0186</v>
      </c>
      <c r="L66" s="62">
        <f>'Commercial-appl-MSTIC'!L4</f>
        <v>6017574923731.4775</v>
      </c>
      <c r="M66" s="62">
        <f>'Commercial-appl-MSTIC'!M4</f>
        <v>6077899168262.8242</v>
      </c>
      <c r="N66" s="62">
        <f>'Commercial-appl-MSTIC'!N4</f>
        <v>6138828143856.834</v>
      </c>
      <c r="O66" s="62">
        <f>'Commercial-appl-MSTIC'!O4</f>
        <v>6200367912747.04</v>
      </c>
      <c r="P66" s="62">
        <f>'Commercial-appl-MSTIC'!P4</f>
        <v>6262524597938.9111</v>
      </c>
      <c r="Q66" s="62">
        <f>'Commercial-appl-MSTIC'!Q4</f>
        <v>6325304383819.0645</v>
      </c>
      <c r="R66" s="62">
        <f>'Commercial-appl-MSTIC'!R4</f>
        <v>6388713516770.5986</v>
      </c>
      <c r="S66" s="62">
        <f>'Commercial-appl-MSTIC'!S4</f>
        <v>6452758305794.5811</v>
      </c>
      <c r="T66" s="62">
        <f>'Commercial-appl-MSTIC'!T4</f>
        <v>6517445123137.7803</v>
      </c>
      <c r="U66" s="62">
        <f>'Commercial-appl-MSTIC'!U4</f>
        <v>6582780404926.6777</v>
      </c>
      <c r="V66" s="62">
        <f>'Commercial-appl-MSTIC'!V4</f>
        <v>6648770651807.8437</v>
      </c>
      <c r="W66" s="62">
        <f>'Commercial-appl-MSTIC'!W4</f>
        <v>6715422429594.7324</v>
      </c>
      <c r="X66" s="62">
        <f>'Commercial-appl-MSTIC'!X4</f>
        <v>6782742369920.9541</v>
      </c>
      <c r="Y66" s="62">
        <f>'Commercial-appl-MSTIC'!Y4</f>
        <v>6850737170900.1035</v>
      </c>
      <c r="Z66" s="62">
        <f>'Commercial-appl-MSTIC'!Z4</f>
        <v>6919413597792.2012</v>
      </c>
      <c r="AA66" s="62">
        <f>'Commercial-appl-MSTIC'!AA4</f>
        <v>6988778483676.8145</v>
      </c>
      <c r="AB66" s="62">
        <f>'Commercial-appl-MSTIC'!AB4</f>
        <v>7058838730132.9248</v>
      </c>
      <c r="AC66" s="62">
        <f>'Commercial-appl-MSTIC'!AC4</f>
        <v>7129601307925.6143</v>
      </c>
      <c r="AD66" s="62">
        <f>'Commercial-appl-MSTIC'!AD4</f>
        <v>7201073257699.6318</v>
      </c>
      <c r="AE66" s="62">
        <f>'Commercial-appl-MSTIC'!AE4</f>
        <v>7273261690679.9141</v>
      </c>
      <c r="AF66" s="62">
        <f>'Commercial-appl-MSTIC'!AF4</f>
        <v>7346173789379.1328</v>
      </c>
    </row>
    <row r="67" spans="1:32" x14ac:dyDescent="0.25">
      <c r="A67" s="1" t="s">
        <v>153</v>
      </c>
      <c r="B67" s="62">
        <f>'Commercial-other-MSTIC'!B4</f>
        <v>0</v>
      </c>
      <c r="C67" s="62">
        <f>'Commercial-other-MSTIC'!C4</f>
        <v>0</v>
      </c>
      <c r="D67" s="62">
        <f>'Commercial-other-MSTIC'!D4</f>
        <v>0</v>
      </c>
      <c r="E67" s="62">
        <f>'Commercial-other-MSTIC'!E4</f>
        <v>0</v>
      </c>
      <c r="F67" s="62">
        <f>'Commercial-other-MSTIC'!F4</f>
        <v>0</v>
      </c>
      <c r="G67" s="62">
        <f>'Commercial-other-MSTIC'!G4</f>
        <v>0</v>
      </c>
      <c r="H67" s="62">
        <f>'Commercial-other-MSTIC'!H4</f>
        <v>0</v>
      </c>
      <c r="I67" s="62">
        <f>'Commercial-other-MSTIC'!I4</f>
        <v>0</v>
      </c>
      <c r="J67" s="62">
        <f>'Commercial-other-MSTIC'!J4</f>
        <v>0</v>
      </c>
      <c r="K67" s="62">
        <f>'Commercial-other-MSTIC'!K4</f>
        <v>0</v>
      </c>
      <c r="L67" s="62">
        <f>'Commercial-other-MSTIC'!L4</f>
        <v>0</v>
      </c>
      <c r="M67" s="62">
        <f>'Commercial-other-MSTIC'!M4</f>
        <v>0</v>
      </c>
      <c r="N67" s="62">
        <f>'Commercial-other-MSTIC'!N4</f>
        <v>0</v>
      </c>
      <c r="O67" s="62">
        <f>'Commercial-other-MSTIC'!O4</f>
        <v>0</v>
      </c>
      <c r="P67" s="62">
        <f>'Commercial-other-MSTIC'!P4</f>
        <v>0</v>
      </c>
      <c r="Q67" s="62">
        <f>'Commercial-other-MSTIC'!Q4</f>
        <v>0</v>
      </c>
      <c r="R67" s="62">
        <f>'Commercial-other-MSTIC'!R4</f>
        <v>0</v>
      </c>
      <c r="S67" s="62">
        <f>'Commercial-other-MSTIC'!S4</f>
        <v>0</v>
      </c>
      <c r="T67" s="62">
        <f>'Commercial-other-MSTIC'!T4</f>
        <v>0</v>
      </c>
      <c r="U67" s="62">
        <f>'Commercial-other-MSTIC'!U4</f>
        <v>0</v>
      </c>
      <c r="V67" s="62">
        <f>'Commercial-other-MSTIC'!V4</f>
        <v>0</v>
      </c>
      <c r="W67" s="62">
        <f>'Commercial-other-MSTIC'!W4</f>
        <v>0</v>
      </c>
      <c r="X67" s="62">
        <f>'Commercial-other-MSTIC'!X4</f>
        <v>0</v>
      </c>
      <c r="Y67" s="62">
        <f>'Commercial-other-MSTIC'!Y4</f>
        <v>0</v>
      </c>
      <c r="Z67" s="62">
        <f>'Commercial-other-MSTIC'!Z4</f>
        <v>0</v>
      </c>
      <c r="AA67" s="62">
        <f>'Commercial-other-MSTIC'!AA4</f>
        <v>0</v>
      </c>
      <c r="AB67" s="62">
        <f>'Commercial-other-MSTIC'!AB4</f>
        <v>0</v>
      </c>
      <c r="AC67" s="62">
        <f>'Commercial-other-MSTIC'!AC4</f>
        <v>0</v>
      </c>
      <c r="AD67" s="62">
        <f>'Commercial-other-MSTIC'!AD4</f>
        <v>0</v>
      </c>
      <c r="AE67" s="62">
        <f>'Commercial-other-MSTIC'!AE4</f>
        <v>0</v>
      </c>
      <c r="AF67" s="62">
        <f>'Commercial-other-MSTIC'!AF4</f>
        <v>0</v>
      </c>
    </row>
    <row r="68" spans="1:32" x14ac:dyDescent="0.25">
      <c r="A68" s="1" t="s">
        <v>206</v>
      </c>
      <c r="B68" s="62">
        <f>'All-envelope-MSTIC'!B4</f>
        <v>0</v>
      </c>
      <c r="C68" s="62">
        <f>'All-envelope-MSTIC'!C4</f>
        <v>0</v>
      </c>
      <c r="D68" s="62">
        <f>'All-envelope-MSTIC'!D4</f>
        <v>0</v>
      </c>
      <c r="E68" s="62">
        <f>'All-envelope-MSTIC'!E4</f>
        <v>0</v>
      </c>
      <c r="F68" s="62">
        <f>'All-envelope-MSTIC'!F4</f>
        <v>0</v>
      </c>
      <c r="G68" s="62">
        <f>'All-envelope-MSTIC'!G4</f>
        <v>0</v>
      </c>
      <c r="H68" s="62">
        <f>'All-envelope-MSTIC'!H4</f>
        <v>0</v>
      </c>
      <c r="I68" s="62">
        <f>'All-envelope-MSTIC'!I4</f>
        <v>0</v>
      </c>
      <c r="J68" s="62">
        <f>'All-envelope-MSTIC'!J4</f>
        <v>0</v>
      </c>
      <c r="K68" s="62">
        <f>'All-envelope-MSTIC'!K4</f>
        <v>0</v>
      </c>
      <c r="L68" s="62">
        <f>'All-envelope-MSTIC'!L4</f>
        <v>0</v>
      </c>
      <c r="M68" s="62">
        <f>'All-envelope-MSTIC'!M4</f>
        <v>0</v>
      </c>
      <c r="N68" s="62">
        <f>'All-envelope-MSTIC'!N4</f>
        <v>0</v>
      </c>
      <c r="O68" s="62">
        <f>'All-envelope-MSTIC'!O4</f>
        <v>0</v>
      </c>
      <c r="P68" s="62">
        <f>'All-envelope-MSTIC'!P4</f>
        <v>0</v>
      </c>
      <c r="Q68" s="62">
        <f>'All-envelope-MSTIC'!Q4</f>
        <v>0</v>
      </c>
      <c r="R68" s="62">
        <f>'All-envelope-MSTIC'!R4</f>
        <v>0</v>
      </c>
      <c r="S68" s="62">
        <f>'All-envelope-MSTIC'!S4</f>
        <v>0</v>
      </c>
      <c r="T68" s="62">
        <f>'All-envelope-MSTIC'!T4</f>
        <v>0</v>
      </c>
      <c r="U68" s="62">
        <f>'All-envelope-MSTIC'!U4</f>
        <v>0</v>
      </c>
      <c r="V68" s="62">
        <f>'All-envelope-MSTIC'!V4</f>
        <v>0</v>
      </c>
      <c r="W68" s="62">
        <f>'All-envelope-MSTIC'!W4</f>
        <v>0</v>
      </c>
      <c r="X68" s="62">
        <f>'All-envelope-MSTIC'!X4</f>
        <v>0</v>
      </c>
      <c r="Y68" s="62">
        <f>'All-envelope-MSTIC'!Y4</f>
        <v>0</v>
      </c>
      <c r="Z68" s="62">
        <f>'All-envelope-MSTIC'!Z4</f>
        <v>0</v>
      </c>
      <c r="AA68" s="62">
        <f>'All-envelope-MSTIC'!AA4</f>
        <v>0</v>
      </c>
      <c r="AB68" s="62">
        <f>'All-envelope-MSTIC'!AB4</f>
        <v>0</v>
      </c>
      <c r="AC68" s="62">
        <f>'All-envelope-MSTIC'!AC4</f>
        <v>0</v>
      </c>
      <c r="AD68" s="62">
        <f>'All-envelope-MSTIC'!AD4</f>
        <v>0</v>
      </c>
      <c r="AE68" s="62">
        <f>'All-envelope-MSTIC'!AE4</f>
        <v>0</v>
      </c>
      <c r="AF68" s="62">
        <f>'All-envelope-MSTIC'!AF4</f>
        <v>0</v>
      </c>
    </row>
    <row r="69" spans="1:32" x14ac:dyDescent="0.25">
      <c r="A69" s="1" t="s">
        <v>160</v>
      </c>
      <c r="B69" s="62">
        <f>SUM(B63:B68)</f>
        <v>5446301257643.1426</v>
      </c>
      <c r="C69" s="62">
        <f t="shared" ref="C69:AF69" si="9">SUM(C63:C68)</f>
        <v>5500898668231.5469</v>
      </c>
      <c r="D69" s="62">
        <f t="shared" si="9"/>
        <v>5556043400222.4854</v>
      </c>
      <c r="E69" s="62">
        <f t="shared" si="9"/>
        <v>5611740940336.1973</v>
      </c>
      <c r="F69" s="62">
        <f t="shared" si="9"/>
        <v>5667996830295.5195</v>
      </c>
      <c r="G69" s="62">
        <f t="shared" si="9"/>
        <v>5724816667377.2695</v>
      </c>
      <c r="H69" s="62">
        <f t="shared" si="9"/>
        <v>5782206104969.1582</v>
      </c>
      <c r="I69" s="62">
        <f t="shared" si="9"/>
        <v>5840170853132.2793</v>
      </c>
      <c r="J69" s="62">
        <f t="shared" si="9"/>
        <v>5898716679169.2471</v>
      </c>
      <c r="K69" s="62">
        <f t="shared" si="9"/>
        <v>5957849408198.0186</v>
      </c>
      <c r="L69" s="62">
        <f t="shared" si="9"/>
        <v>6017574923731.4775</v>
      </c>
      <c r="M69" s="62">
        <f t="shared" si="9"/>
        <v>6077899168262.8242</v>
      </c>
      <c r="N69" s="62">
        <f t="shared" si="9"/>
        <v>6138828143856.834</v>
      </c>
      <c r="O69" s="62">
        <f t="shared" si="9"/>
        <v>6200367912747.04</v>
      </c>
      <c r="P69" s="62">
        <f t="shared" si="9"/>
        <v>6262524597938.9111</v>
      </c>
      <c r="Q69" s="62">
        <f t="shared" si="9"/>
        <v>6325304383819.0645</v>
      </c>
      <c r="R69" s="62">
        <f t="shared" si="9"/>
        <v>6388713516770.5986</v>
      </c>
      <c r="S69" s="62">
        <f t="shared" si="9"/>
        <v>6452758305794.5811</v>
      </c>
      <c r="T69" s="62">
        <f t="shared" si="9"/>
        <v>6517445123137.7803</v>
      </c>
      <c r="U69" s="62">
        <f t="shared" si="9"/>
        <v>6582780404926.6777</v>
      </c>
      <c r="V69" s="62">
        <f t="shared" si="9"/>
        <v>6648770651807.8437</v>
      </c>
      <c r="W69" s="62">
        <f t="shared" si="9"/>
        <v>6715422429594.7324</v>
      </c>
      <c r="X69" s="62">
        <f t="shared" si="9"/>
        <v>6782742369920.9541</v>
      </c>
      <c r="Y69" s="62">
        <f t="shared" si="9"/>
        <v>6850737170900.1035</v>
      </c>
      <c r="Z69" s="62">
        <f t="shared" si="9"/>
        <v>6919413597792.2012</v>
      </c>
      <c r="AA69" s="62">
        <f t="shared" si="9"/>
        <v>6988778483676.8145</v>
      </c>
      <c r="AB69" s="62">
        <f t="shared" si="9"/>
        <v>7058838730132.9248</v>
      </c>
      <c r="AC69" s="62">
        <f t="shared" si="9"/>
        <v>7129601307925.6143</v>
      </c>
      <c r="AD69" s="62">
        <f t="shared" si="9"/>
        <v>7201073257699.6318</v>
      </c>
      <c r="AE69" s="62">
        <f t="shared" si="9"/>
        <v>7273261690679.9141</v>
      </c>
      <c r="AF69" s="62">
        <f t="shared" si="9"/>
        <v>7346173789379.1328</v>
      </c>
    </row>
    <row r="71" spans="1:32" x14ac:dyDescent="0.25">
      <c r="A71" s="91" t="s">
        <v>202</v>
      </c>
    </row>
    <row r="72" spans="1:32" x14ac:dyDescent="0.25">
      <c r="A72" s="1" t="s">
        <v>0</v>
      </c>
      <c r="B72" s="1">
        <v>2020</v>
      </c>
      <c r="C72" s="1">
        <v>2021</v>
      </c>
      <c r="D72" s="1">
        <v>2022</v>
      </c>
      <c r="E72" s="1">
        <v>2023</v>
      </c>
      <c r="F72" s="1">
        <v>2024</v>
      </c>
      <c r="G72" s="1">
        <v>2025</v>
      </c>
      <c r="H72" s="1">
        <v>2026</v>
      </c>
      <c r="I72" s="1">
        <v>2027</v>
      </c>
      <c r="J72" s="1">
        <v>2028</v>
      </c>
      <c r="K72" s="1">
        <v>2029</v>
      </c>
      <c r="L72" s="1">
        <v>2030</v>
      </c>
      <c r="M72" s="1">
        <v>2031</v>
      </c>
      <c r="N72" s="1">
        <v>2032</v>
      </c>
      <c r="O72" s="1">
        <v>2033</v>
      </c>
      <c r="P72" s="1">
        <v>2034</v>
      </c>
      <c r="Q72" s="1">
        <v>2035</v>
      </c>
      <c r="R72" s="1">
        <v>2036</v>
      </c>
      <c r="S72" s="1">
        <v>2037</v>
      </c>
      <c r="T72" s="1">
        <v>2038</v>
      </c>
      <c r="U72" s="1">
        <v>2039</v>
      </c>
      <c r="V72" s="1">
        <v>2040</v>
      </c>
      <c r="W72" s="1">
        <v>2041</v>
      </c>
      <c r="X72" s="1">
        <v>2042</v>
      </c>
      <c r="Y72" s="1">
        <v>2043</v>
      </c>
      <c r="Z72" s="1">
        <v>2044</v>
      </c>
      <c r="AA72" s="1">
        <v>2045</v>
      </c>
      <c r="AB72" s="1">
        <v>2046</v>
      </c>
      <c r="AC72" s="1">
        <v>2047</v>
      </c>
      <c r="AD72" s="1">
        <v>2048</v>
      </c>
      <c r="AE72" s="1">
        <v>2049</v>
      </c>
      <c r="AF72" s="1">
        <v>2050</v>
      </c>
    </row>
    <row r="73" spans="1:32" x14ac:dyDescent="0.25">
      <c r="A73" s="1" t="s">
        <v>151</v>
      </c>
      <c r="B73" s="66">
        <f>B63/B$69</f>
        <v>0</v>
      </c>
      <c r="C73" s="66">
        <f t="shared" ref="C73:AF73" si="10">C63/C$69</f>
        <v>0</v>
      </c>
      <c r="D73" s="66">
        <f t="shared" si="10"/>
        <v>0</v>
      </c>
      <c r="E73" s="66">
        <f t="shared" si="10"/>
        <v>0</v>
      </c>
      <c r="F73" s="66">
        <f t="shared" si="10"/>
        <v>0</v>
      </c>
      <c r="G73" s="66">
        <f t="shared" si="10"/>
        <v>0</v>
      </c>
      <c r="H73" s="66">
        <f t="shared" si="10"/>
        <v>0</v>
      </c>
      <c r="I73" s="66">
        <f t="shared" si="10"/>
        <v>0</v>
      </c>
      <c r="J73" s="66">
        <f t="shared" si="10"/>
        <v>0</v>
      </c>
      <c r="K73" s="66">
        <f t="shared" si="10"/>
        <v>0</v>
      </c>
      <c r="L73" s="66">
        <f t="shared" si="10"/>
        <v>0</v>
      </c>
      <c r="M73" s="66">
        <f t="shared" si="10"/>
        <v>0</v>
      </c>
      <c r="N73" s="66">
        <f t="shared" si="10"/>
        <v>0</v>
      </c>
      <c r="O73" s="66">
        <f t="shared" si="10"/>
        <v>0</v>
      </c>
      <c r="P73" s="66">
        <f t="shared" si="10"/>
        <v>0</v>
      </c>
      <c r="Q73" s="66">
        <f t="shared" si="10"/>
        <v>0</v>
      </c>
      <c r="R73" s="66">
        <f t="shared" si="10"/>
        <v>0</v>
      </c>
      <c r="S73" s="66">
        <f t="shared" si="10"/>
        <v>0</v>
      </c>
      <c r="T73" s="66">
        <f t="shared" si="10"/>
        <v>0</v>
      </c>
      <c r="U73" s="66">
        <f t="shared" si="10"/>
        <v>0</v>
      </c>
      <c r="V73" s="66">
        <f t="shared" si="10"/>
        <v>0</v>
      </c>
      <c r="W73" s="66">
        <f t="shared" si="10"/>
        <v>0</v>
      </c>
      <c r="X73" s="66">
        <f t="shared" si="10"/>
        <v>0</v>
      </c>
      <c r="Y73" s="66">
        <f t="shared" si="10"/>
        <v>0</v>
      </c>
      <c r="Z73" s="66">
        <f t="shared" si="10"/>
        <v>0</v>
      </c>
      <c r="AA73" s="66">
        <f t="shared" si="10"/>
        <v>0</v>
      </c>
      <c r="AB73" s="66">
        <f t="shared" si="10"/>
        <v>0</v>
      </c>
      <c r="AC73" s="66">
        <f t="shared" si="10"/>
        <v>0</v>
      </c>
      <c r="AD73" s="66">
        <f t="shared" si="10"/>
        <v>0</v>
      </c>
      <c r="AE73" s="66">
        <f t="shared" si="10"/>
        <v>0</v>
      </c>
      <c r="AF73" s="66">
        <f t="shared" si="10"/>
        <v>0</v>
      </c>
    </row>
    <row r="74" spans="1:32" x14ac:dyDescent="0.25">
      <c r="A74" s="1" t="s">
        <v>74</v>
      </c>
      <c r="B74" s="66">
        <f t="shared" ref="B74:B78" si="11">B64/B$69</f>
        <v>0</v>
      </c>
      <c r="C74" s="66">
        <f t="shared" ref="C74:AF74" si="12">C64/C$69</f>
        <v>0</v>
      </c>
      <c r="D74" s="66">
        <f t="shared" si="12"/>
        <v>0</v>
      </c>
      <c r="E74" s="66">
        <f t="shared" si="12"/>
        <v>0</v>
      </c>
      <c r="F74" s="66">
        <f t="shared" si="12"/>
        <v>0</v>
      </c>
      <c r="G74" s="66">
        <f t="shared" si="12"/>
        <v>0</v>
      </c>
      <c r="H74" s="66">
        <f t="shared" si="12"/>
        <v>0</v>
      </c>
      <c r="I74" s="66">
        <f t="shared" si="12"/>
        <v>0</v>
      </c>
      <c r="J74" s="66">
        <f t="shared" si="12"/>
        <v>0</v>
      </c>
      <c r="K74" s="66">
        <f t="shared" si="12"/>
        <v>0</v>
      </c>
      <c r="L74" s="66">
        <f t="shared" si="12"/>
        <v>0</v>
      </c>
      <c r="M74" s="66">
        <f t="shared" si="12"/>
        <v>0</v>
      </c>
      <c r="N74" s="66">
        <f t="shared" si="12"/>
        <v>0</v>
      </c>
      <c r="O74" s="66">
        <f t="shared" si="12"/>
        <v>0</v>
      </c>
      <c r="P74" s="66">
        <f t="shared" si="12"/>
        <v>0</v>
      </c>
      <c r="Q74" s="66">
        <f t="shared" si="12"/>
        <v>0</v>
      </c>
      <c r="R74" s="66">
        <f t="shared" si="12"/>
        <v>0</v>
      </c>
      <c r="S74" s="66">
        <f t="shared" si="12"/>
        <v>0</v>
      </c>
      <c r="T74" s="66">
        <f t="shared" si="12"/>
        <v>0</v>
      </c>
      <c r="U74" s="66">
        <f t="shared" si="12"/>
        <v>0</v>
      </c>
      <c r="V74" s="66">
        <f t="shared" si="12"/>
        <v>0</v>
      </c>
      <c r="W74" s="66">
        <f t="shared" si="12"/>
        <v>0</v>
      </c>
      <c r="X74" s="66">
        <f t="shared" si="12"/>
        <v>0</v>
      </c>
      <c r="Y74" s="66">
        <f t="shared" si="12"/>
        <v>0</v>
      </c>
      <c r="Z74" s="66">
        <f t="shared" si="12"/>
        <v>0</v>
      </c>
      <c r="AA74" s="66">
        <f t="shared" si="12"/>
        <v>0</v>
      </c>
      <c r="AB74" s="66">
        <f t="shared" si="12"/>
        <v>0</v>
      </c>
      <c r="AC74" s="66">
        <f t="shared" si="12"/>
        <v>0</v>
      </c>
      <c r="AD74" s="66">
        <f t="shared" si="12"/>
        <v>0</v>
      </c>
      <c r="AE74" s="66">
        <f t="shared" si="12"/>
        <v>0</v>
      </c>
      <c r="AF74" s="66">
        <f t="shared" si="12"/>
        <v>0</v>
      </c>
    </row>
    <row r="75" spans="1:32" x14ac:dyDescent="0.25">
      <c r="A75" s="1" t="s">
        <v>76</v>
      </c>
      <c r="B75" s="66">
        <f t="shared" si="11"/>
        <v>0</v>
      </c>
      <c r="C75" s="66">
        <f t="shared" ref="C75:AF75" si="13">C65/C$69</f>
        <v>0</v>
      </c>
      <c r="D75" s="66">
        <f t="shared" si="13"/>
        <v>0</v>
      </c>
      <c r="E75" s="66">
        <f t="shared" si="13"/>
        <v>0</v>
      </c>
      <c r="F75" s="66">
        <f t="shared" si="13"/>
        <v>0</v>
      </c>
      <c r="G75" s="66">
        <f t="shared" si="13"/>
        <v>0</v>
      </c>
      <c r="H75" s="66">
        <f t="shared" si="13"/>
        <v>0</v>
      </c>
      <c r="I75" s="66">
        <f t="shared" si="13"/>
        <v>0</v>
      </c>
      <c r="J75" s="66">
        <f t="shared" si="13"/>
        <v>0</v>
      </c>
      <c r="K75" s="66">
        <f t="shared" si="13"/>
        <v>0</v>
      </c>
      <c r="L75" s="66">
        <f t="shared" si="13"/>
        <v>0</v>
      </c>
      <c r="M75" s="66">
        <f t="shared" si="13"/>
        <v>0</v>
      </c>
      <c r="N75" s="66">
        <f t="shared" si="13"/>
        <v>0</v>
      </c>
      <c r="O75" s="66">
        <f t="shared" si="13"/>
        <v>0</v>
      </c>
      <c r="P75" s="66">
        <f t="shared" si="13"/>
        <v>0</v>
      </c>
      <c r="Q75" s="66">
        <f t="shared" si="13"/>
        <v>0</v>
      </c>
      <c r="R75" s="66">
        <f t="shared" si="13"/>
        <v>0</v>
      </c>
      <c r="S75" s="66">
        <f t="shared" si="13"/>
        <v>0</v>
      </c>
      <c r="T75" s="66">
        <f t="shared" si="13"/>
        <v>0</v>
      </c>
      <c r="U75" s="66">
        <f t="shared" si="13"/>
        <v>0</v>
      </c>
      <c r="V75" s="66">
        <f t="shared" si="13"/>
        <v>0</v>
      </c>
      <c r="W75" s="66">
        <f t="shared" si="13"/>
        <v>0</v>
      </c>
      <c r="X75" s="66">
        <f t="shared" si="13"/>
        <v>0</v>
      </c>
      <c r="Y75" s="66">
        <f t="shared" si="13"/>
        <v>0</v>
      </c>
      <c r="Z75" s="66">
        <f t="shared" si="13"/>
        <v>0</v>
      </c>
      <c r="AA75" s="66">
        <f t="shared" si="13"/>
        <v>0</v>
      </c>
      <c r="AB75" s="66">
        <f t="shared" si="13"/>
        <v>0</v>
      </c>
      <c r="AC75" s="66">
        <f t="shared" si="13"/>
        <v>0</v>
      </c>
      <c r="AD75" s="66">
        <f t="shared" si="13"/>
        <v>0</v>
      </c>
      <c r="AE75" s="66">
        <f t="shared" si="13"/>
        <v>0</v>
      </c>
      <c r="AF75" s="66">
        <f t="shared" si="13"/>
        <v>0</v>
      </c>
    </row>
    <row r="76" spans="1:32" x14ac:dyDescent="0.25">
      <c r="A76" s="1" t="s">
        <v>152</v>
      </c>
      <c r="B76" s="66">
        <f t="shared" si="11"/>
        <v>1</v>
      </c>
      <c r="C76" s="66">
        <f t="shared" ref="C76:AF76" si="14">C66/C$69</f>
        <v>1</v>
      </c>
      <c r="D76" s="66">
        <f t="shared" si="14"/>
        <v>1</v>
      </c>
      <c r="E76" s="66">
        <f t="shared" si="14"/>
        <v>1</v>
      </c>
      <c r="F76" s="66">
        <f t="shared" si="14"/>
        <v>1</v>
      </c>
      <c r="G76" s="66">
        <f t="shared" si="14"/>
        <v>1</v>
      </c>
      <c r="H76" s="66">
        <f t="shared" si="14"/>
        <v>1</v>
      </c>
      <c r="I76" s="66">
        <f t="shared" si="14"/>
        <v>1</v>
      </c>
      <c r="J76" s="66">
        <f t="shared" si="14"/>
        <v>1</v>
      </c>
      <c r="K76" s="66">
        <f t="shared" si="14"/>
        <v>1</v>
      </c>
      <c r="L76" s="66">
        <f t="shared" si="14"/>
        <v>1</v>
      </c>
      <c r="M76" s="66">
        <f t="shared" si="14"/>
        <v>1</v>
      </c>
      <c r="N76" s="66">
        <f t="shared" si="14"/>
        <v>1</v>
      </c>
      <c r="O76" s="66">
        <f t="shared" si="14"/>
        <v>1</v>
      </c>
      <c r="P76" s="66">
        <f t="shared" si="14"/>
        <v>1</v>
      </c>
      <c r="Q76" s="66">
        <f t="shared" si="14"/>
        <v>1</v>
      </c>
      <c r="R76" s="66">
        <f t="shared" si="14"/>
        <v>1</v>
      </c>
      <c r="S76" s="66">
        <f t="shared" si="14"/>
        <v>1</v>
      </c>
      <c r="T76" s="66">
        <f t="shared" si="14"/>
        <v>1</v>
      </c>
      <c r="U76" s="66">
        <f t="shared" si="14"/>
        <v>1</v>
      </c>
      <c r="V76" s="66">
        <f t="shared" si="14"/>
        <v>1</v>
      </c>
      <c r="W76" s="66">
        <f t="shared" si="14"/>
        <v>1</v>
      </c>
      <c r="X76" s="66">
        <f t="shared" si="14"/>
        <v>1</v>
      </c>
      <c r="Y76" s="66">
        <f t="shared" si="14"/>
        <v>1</v>
      </c>
      <c r="Z76" s="66">
        <f t="shared" si="14"/>
        <v>1</v>
      </c>
      <c r="AA76" s="66">
        <f t="shared" si="14"/>
        <v>1</v>
      </c>
      <c r="AB76" s="66">
        <f t="shared" si="14"/>
        <v>1</v>
      </c>
      <c r="AC76" s="66">
        <f t="shared" si="14"/>
        <v>1</v>
      </c>
      <c r="AD76" s="66">
        <f t="shared" si="14"/>
        <v>1</v>
      </c>
      <c r="AE76" s="66">
        <f t="shared" si="14"/>
        <v>1</v>
      </c>
      <c r="AF76" s="66">
        <f t="shared" si="14"/>
        <v>1</v>
      </c>
    </row>
    <row r="77" spans="1:32" x14ac:dyDescent="0.25">
      <c r="A77" s="1" t="s">
        <v>153</v>
      </c>
      <c r="B77" s="66">
        <f t="shared" si="11"/>
        <v>0</v>
      </c>
      <c r="C77" s="66">
        <f t="shared" ref="C77:AF77" si="15">C67/C$69</f>
        <v>0</v>
      </c>
      <c r="D77" s="66">
        <f t="shared" si="15"/>
        <v>0</v>
      </c>
      <c r="E77" s="66">
        <f t="shared" si="15"/>
        <v>0</v>
      </c>
      <c r="F77" s="66">
        <f t="shared" si="15"/>
        <v>0</v>
      </c>
      <c r="G77" s="66">
        <f t="shared" si="15"/>
        <v>0</v>
      </c>
      <c r="H77" s="66">
        <f t="shared" si="15"/>
        <v>0</v>
      </c>
      <c r="I77" s="66">
        <f t="shared" si="15"/>
        <v>0</v>
      </c>
      <c r="J77" s="66">
        <f t="shared" si="15"/>
        <v>0</v>
      </c>
      <c r="K77" s="66">
        <f t="shared" si="15"/>
        <v>0</v>
      </c>
      <c r="L77" s="66">
        <f t="shared" si="15"/>
        <v>0</v>
      </c>
      <c r="M77" s="66">
        <f t="shared" si="15"/>
        <v>0</v>
      </c>
      <c r="N77" s="66">
        <f t="shared" si="15"/>
        <v>0</v>
      </c>
      <c r="O77" s="66">
        <f t="shared" si="15"/>
        <v>0</v>
      </c>
      <c r="P77" s="66">
        <f t="shared" si="15"/>
        <v>0</v>
      </c>
      <c r="Q77" s="66">
        <f t="shared" si="15"/>
        <v>0</v>
      </c>
      <c r="R77" s="66">
        <f t="shared" si="15"/>
        <v>0</v>
      </c>
      <c r="S77" s="66">
        <f t="shared" si="15"/>
        <v>0</v>
      </c>
      <c r="T77" s="66">
        <f t="shared" si="15"/>
        <v>0</v>
      </c>
      <c r="U77" s="66">
        <f t="shared" si="15"/>
        <v>0</v>
      </c>
      <c r="V77" s="66">
        <f t="shared" si="15"/>
        <v>0</v>
      </c>
      <c r="W77" s="66">
        <f t="shared" si="15"/>
        <v>0</v>
      </c>
      <c r="X77" s="66">
        <f t="shared" si="15"/>
        <v>0</v>
      </c>
      <c r="Y77" s="66">
        <f t="shared" si="15"/>
        <v>0</v>
      </c>
      <c r="Z77" s="66">
        <f t="shared" si="15"/>
        <v>0</v>
      </c>
      <c r="AA77" s="66">
        <f t="shared" si="15"/>
        <v>0</v>
      </c>
      <c r="AB77" s="66">
        <f t="shared" si="15"/>
        <v>0</v>
      </c>
      <c r="AC77" s="66">
        <f t="shared" si="15"/>
        <v>0</v>
      </c>
      <c r="AD77" s="66">
        <f t="shared" si="15"/>
        <v>0</v>
      </c>
      <c r="AE77" s="66">
        <f t="shared" si="15"/>
        <v>0</v>
      </c>
      <c r="AF77" s="66">
        <f t="shared" si="15"/>
        <v>0</v>
      </c>
    </row>
    <row r="78" spans="1:32" x14ac:dyDescent="0.25">
      <c r="A78" s="1" t="s">
        <v>206</v>
      </c>
      <c r="B78" s="66">
        <f t="shared" si="11"/>
        <v>0</v>
      </c>
      <c r="C78" s="66">
        <f t="shared" ref="C78:AF78" si="16">C68/C$69</f>
        <v>0</v>
      </c>
      <c r="D78" s="66">
        <f t="shared" si="16"/>
        <v>0</v>
      </c>
      <c r="E78" s="66">
        <f t="shared" si="16"/>
        <v>0</v>
      </c>
      <c r="F78" s="66">
        <f t="shared" si="16"/>
        <v>0</v>
      </c>
      <c r="G78" s="66">
        <f t="shared" si="16"/>
        <v>0</v>
      </c>
      <c r="H78" s="66">
        <f t="shared" si="16"/>
        <v>0</v>
      </c>
      <c r="I78" s="66">
        <f t="shared" si="16"/>
        <v>0</v>
      </c>
      <c r="J78" s="66">
        <f t="shared" si="16"/>
        <v>0</v>
      </c>
      <c r="K78" s="66">
        <f t="shared" si="16"/>
        <v>0</v>
      </c>
      <c r="L78" s="66">
        <f t="shared" si="16"/>
        <v>0</v>
      </c>
      <c r="M78" s="66">
        <f t="shared" si="16"/>
        <v>0</v>
      </c>
      <c r="N78" s="66">
        <f t="shared" si="16"/>
        <v>0</v>
      </c>
      <c r="O78" s="66">
        <f t="shared" si="16"/>
        <v>0</v>
      </c>
      <c r="P78" s="66">
        <f t="shared" si="16"/>
        <v>0</v>
      </c>
      <c r="Q78" s="66">
        <f t="shared" si="16"/>
        <v>0</v>
      </c>
      <c r="R78" s="66">
        <f t="shared" si="16"/>
        <v>0</v>
      </c>
      <c r="S78" s="66">
        <f t="shared" si="16"/>
        <v>0</v>
      </c>
      <c r="T78" s="66">
        <f t="shared" si="16"/>
        <v>0</v>
      </c>
      <c r="U78" s="66">
        <f t="shared" si="16"/>
        <v>0</v>
      </c>
      <c r="V78" s="66">
        <f t="shared" si="16"/>
        <v>0</v>
      </c>
      <c r="W78" s="66">
        <f t="shared" si="16"/>
        <v>0</v>
      </c>
      <c r="X78" s="66">
        <f t="shared" si="16"/>
        <v>0</v>
      </c>
      <c r="Y78" s="66">
        <f t="shared" si="16"/>
        <v>0</v>
      </c>
      <c r="Z78" s="66">
        <f t="shared" si="16"/>
        <v>0</v>
      </c>
      <c r="AA78" s="66">
        <f t="shared" si="16"/>
        <v>0</v>
      </c>
      <c r="AB78" s="66">
        <f t="shared" si="16"/>
        <v>0</v>
      </c>
      <c r="AC78" s="66">
        <f t="shared" si="16"/>
        <v>0</v>
      </c>
      <c r="AD78" s="66">
        <f t="shared" si="16"/>
        <v>0</v>
      </c>
      <c r="AE78" s="66">
        <f t="shared" si="16"/>
        <v>0</v>
      </c>
      <c r="AF78" s="66">
        <f t="shared" si="16"/>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285"/>
  <sheetViews>
    <sheetView topLeftCell="A16" workbookViewId="0">
      <selection activeCell="I166" sqref="I166"/>
    </sheetView>
  </sheetViews>
  <sheetFormatPr baseColWidth="10" defaultRowHeight="15" x14ac:dyDescent="0.25"/>
  <cols>
    <col min="1" max="1" width="47.140625" customWidth="1"/>
  </cols>
  <sheetData>
    <row r="1" spans="1:38" ht="21" x14ac:dyDescent="0.25">
      <c r="A1" s="96" t="s">
        <v>207</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row>
    <row r="2" spans="1:38" x14ac:dyDescent="0.25">
      <c r="A2" s="102" t="s">
        <v>0</v>
      </c>
      <c r="B2" s="102">
        <v>2015</v>
      </c>
      <c r="C2" s="102">
        <v>2030</v>
      </c>
      <c r="D2" s="102">
        <v>2040</v>
      </c>
      <c r="E2" s="102">
        <v>2050</v>
      </c>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row>
    <row r="3" spans="1:38" x14ac:dyDescent="0.25">
      <c r="A3" s="104" t="s">
        <v>208</v>
      </c>
      <c r="B3" s="105">
        <v>25</v>
      </c>
      <c r="C3" s="105">
        <v>30</v>
      </c>
      <c r="D3" s="105">
        <v>35</v>
      </c>
      <c r="E3" s="105">
        <v>38</v>
      </c>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row>
    <row r="4" spans="1:38" x14ac:dyDescent="0.25">
      <c r="A4" s="104" t="s">
        <v>209</v>
      </c>
      <c r="B4" s="105">
        <v>25</v>
      </c>
      <c r="C4" s="105">
        <v>34</v>
      </c>
      <c r="D4" s="105">
        <v>40</v>
      </c>
      <c r="E4" s="105">
        <v>45</v>
      </c>
      <c r="F4" s="101"/>
      <c r="G4" s="101"/>
      <c r="H4" s="101"/>
      <c r="I4" s="101"/>
      <c r="J4" s="101"/>
      <c r="K4" s="101"/>
      <c r="L4" s="101"/>
      <c r="M4" s="101">
        <f>'[2]Buildings - 2050 Plan'!D10</f>
        <v>26</v>
      </c>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row>
    <row r="5" spans="1:38" x14ac:dyDescent="0.25">
      <c r="A5" s="104" t="s">
        <v>210</v>
      </c>
      <c r="B5" s="105">
        <v>13</v>
      </c>
      <c r="C5" s="105">
        <v>17</v>
      </c>
      <c r="D5" s="105">
        <v>22</v>
      </c>
      <c r="E5" s="105">
        <v>28</v>
      </c>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row>
    <row r="6" spans="1:38" x14ac:dyDescent="0.25">
      <c r="A6" s="104" t="s">
        <v>211</v>
      </c>
      <c r="B6" s="105">
        <v>13</v>
      </c>
      <c r="C6" s="105">
        <v>21</v>
      </c>
      <c r="D6" s="105">
        <v>30</v>
      </c>
      <c r="E6" s="105">
        <v>40</v>
      </c>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row>
    <row r="7" spans="1:38" x14ac:dyDescent="0.25">
      <c r="A7" s="104" t="s">
        <v>212</v>
      </c>
      <c r="B7" s="105">
        <f>B3+B5</f>
        <v>38</v>
      </c>
      <c r="C7" s="105">
        <f t="shared" ref="C7:E8" si="0">C3+C5</f>
        <v>47</v>
      </c>
      <c r="D7" s="105">
        <f t="shared" si="0"/>
        <v>57</v>
      </c>
      <c r="E7" s="105">
        <f t="shared" si="0"/>
        <v>66</v>
      </c>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row>
    <row r="8" spans="1:38" x14ac:dyDescent="0.25">
      <c r="A8" s="104" t="s">
        <v>213</v>
      </c>
      <c r="B8" s="105">
        <f>B4+B6</f>
        <v>38</v>
      </c>
      <c r="C8" s="105">
        <f t="shared" si="0"/>
        <v>55</v>
      </c>
      <c r="D8" s="105">
        <f t="shared" si="0"/>
        <v>70</v>
      </c>
      <c r="E8" s="105">
        <f t="shared" si="0"/>
        <v>85</v>
      </c>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row>
    <row r="9" spans="1:38" x14ac:dyDescent="0.25">
      <c r="A9" s="104" t="s">
        <v>214</v>
      </c>
      <c r="B9" s="105">
        <f>AVERAGE(B3:B4)</f>
        <v>25</v>
      </c>
      <c r="C9" s="105">
        <f t="shared" ref="C9:E9" si="1">AVERAGE(C3:C4)</f>
        <v>32</v>
      </c>
      <c r="D9" s="105">
        <f t="shared" si="1"/>
        <v>37.5</v>
      </c>
      <c r="E9" s="105">
        <f t="shared" si="1"/>
        <v>41.5</v>
      </c>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row>
    <row r="10" spans="1:38" x14ac:dyDescent="0.25">
      <c r="A10" s="104" t="s">
        <v>215</v>
      </c>
      <c r="B10" s="105">
        <f>AVERAGE(B5:B6)</f>
        <v>13</v>
      </c>
      <c r="C10" s="105">
        <f t="shared" ref="C10:E10" si="2">AVERAGE(C5:C6)</f>
        <v>19</v>
      </c>
      <c r="D10" s="105">
        <f t="shared" si="2"/>
        <v>26</v>
      </c>
      <c r="E10" s="105">
        <f t="shared" si="2"/>
        <v>34</v>
      </c>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row>
    <row r="11" spans="1:38" x14ac:dyDescent="0.25">
      <c r="A11" s="104" t="s">
        <v>216</v>
      </c>
      <c r="B11" s="105">
        <f>AVERAGE(B7:B8)</f>
        <v>38</v>
      </c>
      <c r="C11" s="105">
        <f t="shared" ref="C11:E11" si="3">AVERAGE(C7:C8)</f>
        <v>51</v>
      </c>
      <c r="D11" s="105">
        <f t="shared" si="3"/>
        <v>63.5</v>
      </c>
      <c r="E11" s="105">
        <f t="shared" si="3"/>
        <v>75.5</v>
      </c>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row>
    <row r="12" spans="1:38" x14ac:dyDescent="0.25">
      <c r="A12" s="101"/>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row>
    <row r="13" spans="1:38" x14ac:dyDescent="0.25">
      <c r="A13" s="106" t="s">
        <v>217</v>
      </c>
      <c r="B13" s="107">
        <v>39700000000000</v>
      </c>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row>
    <row r="14" spans="1:38" x14ac:dyDescent="0.25">
      <c r="A14" s="101"/>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row>
    <row r="15" spans="1:38" x14ac:dyDescent="0.25">
      <c r="A15" s="103" t="s">
        <v>0</v>
      </c>
      <c r="B15" s="103">
        <v>2015</v>
      </c>
      <c r="C15" s="103">
        <v>2030</v>
      </c>
      <c r="D15" s="103">
        <v>2040</v>
      </c>
      <c r="E15" s="103">
        <v>2050</v>
      </c>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row>
    <row r="16" spans="1:38" x14ac:dyDescent="0.25">
      <c r="A16" s="101" t="s">
        <v>218</v>
      </c>
      <c r="B16" s="108">
        <f>B3*$B$13</f>
        <v>992500000000000</v>
      </c>
      <c r="C16" s="108">
        <f t="shared" ref="C16:E17" si="4">C3*$B$13</f>
        <v>1191000000000000</v>
      </c>
      <c r="D16" s="108">
        <f t="shared" si="4"/>
        <v>1389500000000000</v>
      </c>
      <c r="E16" s="108">
        <f t="shared" si="4"/>
        <v>1508600000000000</v>
      </c>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row>
    <row r="17" spans="1:38" x14ac:dyDescent="0.25">
      <c r="A17" s="101" t="s">
        <v>219</v>
      </c>
      <c r="B17" s="108">
        <f>B4*$B$13</f>
        <v>992500000000000</v>
      </c>
      <c r="C17" s="108">
        <f t="shared" si="4"/>
        <v>1349800000000000</v>
      </c>
      <c r="D17" s="108">
        <f t="shared" si="4"/>
        <v>1588000000000000</v>
      </c>
      <c r="E17" s="108">
        <f t="shared" si="4"/>
        <v>1786500000000000</v>
      </c>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row>
    <row r="18" spans="1:38" x14ac:dyDescent="0.25">
      <c r="A18" s="101" t="s">
        <v>220</v>
      </c>
      <c r="B18" s="108">
        <f>AVERAGE(B16:B17)</f>
        <v>992500000000000</v>
      </c>
      <c r="C18" s="108">
        <f t="shared" ref="C18:E18" si="5">AVERAGE(C16:C17)</f>
        <v>1270400000000000</v>
      </c>
      <c r="D18" s="108">
        <f t="shared" si="5"/>
        <v>1488750000000000</v>
      </c>
      <c r="E18" s="108">
        <f t="shared" si="5"/>
        <v>1647550000000000</v>
      </c>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row>
    <row r="19" spans="1:38" x14ac:dyDescent="0.25">
      <c r="A19" s="101" t="s">
        <v>221</v>
      </c>
      <c r="B19" s="108">
        <f>B5*$B$13</f>
        <v>516100000000000</v>
      </c>
      <c r="C19" s="108">
        <f t="shared" ref="C19:E20" si="6">C5*$B$13</f>
        <v>674900000000000</v>
      </c>
      <c r="D19" s="108">
        <f t="shared" si="6"/>
        <v>873400000000000</v>
      </c>
      <c r="E19" s="108">
        <f t="shared" si="6"/>
        <v>1111600000000000</v>
      </c>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row>
    <row r="20" spans="1:38" x14ac:dyDescent="0.25">
      <c r="A20" s="101" t="s">
        <v>222</v>
      </c>
      <c r="B20" s="108">
        <f>B6*$B$13</f>
        <v>516100000000000</v>
      </c>
      <c r="C20" s="108">
        <f t="shared" si="6"/>
        <v>833700000000000</v>
      </c>
      <c r="D20" s="108">
        <f t="shared" si="6"/>
        <v>1191000000000000</v>
      </c>
      <c r="E20" s="108">
        <f t="shared" si="6"/>
        <v>1588000000000000</v>
      </c>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row>
    <row r="21" spans="1:38" x14ac:dyDescent="0.25">
      <c r="A21" s="101" t="s">
        <v>223</v>
      </c>
      <c r="B21" s="108">
        <f>AVERAGE(B19:B20)</f>
        <v>516100000000000</v>
      </c>
      <c r="C21" s="108">
        <f t="shared" ref="C21:E21" si="7">AVERAGE(C19:C20)</f>
        <v>754300000000000</v>
      </c>
      <c r="D21" s="108">
        <f t="shared" si="7"/>
        <v>1032200000000000</v>
      </c>
      <c r="E21" s="108">
        <f t="shared" si="7"/>
        <v>1349800000000000</v>
      </c>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row>
    <row r="22" spans="1:38" x14ac:dyDescent="0.25">
      <c r="A22" s="101" t="s">
        <v>224</v>
      </c>
      <c r="B22" s="108">
        <f>B7*$B$13</f>
        <v>1508600000000000</v>
      </c>
      <c r="C22" s="108">
        <f t="shared" ref="C22:E23" si="8">C7*$B$13</f>
        <v>1865900000000000</v>
      </c>
      <c r="D22" s="108">
        <f t="shared" si="8"/>
        <v>2262900000000000</v>
      </c>
      <c r="E22" s="108">
        <f t="shared" si="8"/>
        <v>2620200000000000</v>
      </c>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row>
    <row r="23" spans="1:38" x14ac:dyDescent="0.25">
      <c r="A23" s="101" t="s">
        <v>225</v>
      </c>
      <c r="B23" s="108">
        <f>B8*$B$13</f>
        <v>1508600000000000</v>
      </c>
      <c r="C23" s="108">
        <f t="shared" si="8"/>
        <v>2183500000000000</v>
      </c>
      <c r="D23" s="108">
        <f t="shared" si="8"/>
        <v>2779000000000000</v>
      </c>
      <c r="E23" s="108">
        <f t="shared" si="8"/>
        <v>3374500000000000</v>
      </c>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row>
    <row r="24" spans="1:38" x14ac:dyDescent="0.25">
      <c r="A24" s="101" t="s">
        <v>226</v>
      </c>
      <c r="B24" s="108">
        <f>AVERAGE(B22:B23)</f>
        <v>1508600000000000</v>
      </c>
      <c r="C24" s="108">
        <f t="shared" ref="C24:E24" si="9">AVERAGE(C22:C23)</f>
        <v>2024700000000000</v>
      </c>
      <c r="D24" s="108">
        <f t="shared" si="9"/>
        <v>2520950000000000</v>
      </c>
      <c r="E24" s="108">
        <f t="shared" si="9"/>
        <v>2997350000000000</v>
      </c>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row>
    <row r="25" spans="1:38" x14ac:dyDescent="0.25">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row>
    <row r="26" spans="1:38" ht="21" x14ac:dyDescent="0.35">
      <c r="A26" s="95" t="s">
        <v>227</v>
      </c>
      <c r="B26" s="101"/>
      <c r="C26" s="101"/>
      <c r="D26" s="101"/>
      <c r="E26" s="101"/>
      <c r="F26" s="101"/>
      <c r="G26" s="95" t="s">
        <v>228</v>
      </c>
      <c r="H26" s="101"/>
      <c r="I26" s="101"/>
      <c r="J26" s="101"/>
      <c r="K26" s="101"/>
      <c r="L26" s="101"/>
      <c r="M26" s="101"/>
      <c r="N26" s="96" t="s">
        <v>229</v>
      </c>
      <c r="O26" s="109"/>
      <c r="P26" s="109"/>
      <c r="Q26" s="109"/>
      <c r="R26" s="109"/>
      <c r="S26" s="109"/>
      <c r="T26" s="109"/>
      <c r="U26" s="109"/>
      <c r="V26" s="109"/>
      <c r="W26" s="101"/>
      <c r="X26" s="101"/>
      <c r="Y26" s="101"/>
      <c r="Z26" s="101"/>
      <c r="AA26" s="101"/>
      <c r="AB26" s="101"/>
      <c r="AC26" s="101"/>
      <c r="AD26" s="101"/>
      <c r="AE26" s="101"/>
      <c r="AF26" s="101"/>
      <c r="AG26" s="101"/>
      <c r="AH26" s="101"/>
      <c r="AI26" s="101"/>
      <c r="AJ26" s="101"/>
      <c r="AK26" s="101"/>
      <c r="AL26" s="101"/>
    </row>
    <row r="27" spans="1:38" x14ac:dyDescent="0.25">
      <c r="A27" s="102" t="s">
        <v>0</v>
      </c>
      <c r="B27" s="102">
        <v>2015</v>
      </c>
      <c r="C27" s="102">
        <v>2030</v>
      </c>
      <c r="D27" s="102">
        <v>2040</v>
      </c>
      <c r="E27" s="102">
        <v>2050</v>
      </c>
      <c r="F27" s="101"/>
      <c r="G27" s="102" t="s">
        <v>0</v>
      </c>
      <c r="H27" s="102">
        <v>2015</v>
      </c>
      <c r="I27" s="102">
        <v>2030</v>
      </c>
      <c r="J27" s="102">
        <v>2040</v>
      </c>
      <c r="K27" s="102">
        <v>2050</v>
      </c>
      <c r="L27" s="101"/>
      <c r="M27" s="101"/>
      <c r="N27" s="103" t="s">
        <v>0</v>
      </c>
      <c r="O27" s="103">
        <v>2015</v>
      </c>
      <c r="P27" s="103" t="s">
        <v>230</v>
      </c>
      <c r="Q27" s="103" t="s">
        <v>231</v>
      </c>
      <c r="R27" s="103"/>
      <c r="S27" s="103"/>
      <c r="T27" s="103"/>
      <c r="U27" s="103"/>
      <c r="V27" s="103"/>
      <c r="W27" s="110"/>
      <c r="X27" s="101"/>
      <c r="Y27" s="101"/>
      <c r="Z27" s="101"/>
      <c r="AA27" s="101"/>
      <c r="AB27" s="101"/>
      <c r="AC27" s="101"/>
      <c r="AD27" s="101"/>
      <c r="AE27" s="101"/>
      <c r="AF27" s="101"/>
      <c r="AG27" s="101"/>
      <c r="AH27" s="101"/>
      <c r="AI27" s="101"/>
      <c r="AJ27" s="101"/>
      <c r="AK27" s="101"/>
      <c r="AL27" s="101"/>
    </row>
    <row r="28" spans="1:38" x14ac:dyDescent="0.25">
      <c r="A28" s="104" t="s">
        <v>13</v>
      </c>
      <c r="B28" s="111">
        <v>11</v>
      </c>
      <c r="C28" s="111">
        <v>16</v>
      </c>
      <c r="D28" s="111">
        <v>21</v>
      </c>
      <c r="E28" s="111">
        <v>24</v>
      </c>
      <c r="F28" s="101"/>
      <c r="G28" s="104" t="s">
        <v>13</v>
      </c>
      <c r="H28" s="104">
        <v>12</v>
      </c>
      <c r="I28" s="104">
        <v>16</v>
      </c>
      <c r="J28" s="104">
        <v>21</v>
      </c>
      <c r="K28" s="104">
        <v>27</v>
      </c>
      <c r="L28" s="101"/>
      <c r="M28" s="101"/>
      <c r="N28" s="104" t="s">
        <v>13</v>
      </c>
      <c r="O28" s="111">
        <v>11</v>
      </c>
      <c r="P28" s="112">
        <f>O28/$O$32</f>
        <v>0.55000000000000004</v>
      </c>
      <c r="Q28" s="98" t="s">
        <v>232</v>
      </c>
      <c r="R28" s="113"/>
      <c r="S28" s="113"/>
      <c r="T28" s="113"/>
      <c r="U28" s="113"/>
      <c r="V28" s="113"/>
      <c r="W28" s="114"/>
      <c r="X28" s="101"/>
      <c r="Y28" s="101"/>
      <c r="Z28" s="101"/>
      <c r="AA28" s="101"/>
      <c r="AB28" s="101"/>
      <c r="AC28" s="101"/>
      <c r="AD28" s="101"/>
      <c r="AE28" s="101"/>
      <c r="AF28" s="101"/>
      <c r="AG28" s="101"/>
      <c r="AH28" s="101"/>
      <c r="AI28" s="101"/>
      <c r="AJ28" s="101"/>
      <c r="AK28" s="101"/>
      <c r="AL28" s="101"/>
    </row>
    <row r="29" spans="1:38" x14ac:dyDescent="0.25">
      <c r="A29" s="104" t="s">
        <v>82</v>
      </c>
      <c r="B29" s="111">
        <v>7</v>
      </c>
      <c r="C29" s="115">
        <v>8</v>
      </c>
      <c r="D29" s="111">
        <v>8</v>
      </c>
      <c r="E29" s="111">
        <v>8</v>
      </c>
      <c r="F29" s="101" t="s">
        <v>233</v>
      </c>
      <c r="G29" s="104" t="s">
        <v>82</v>
      </c>
      <c r="H29" s="104">
        <f>1*Q29</f>
        <v>0.77777777777777779</v>
      </c>
      <c r="I29" s="104">
        <f>1*Q29</f>
        <v>0.77777777777777779</v>
      </c>
      <c r="J29" s="104">
        <f>1*Q29</f>
        <v>0.77777777777777779</v>
      </c>
      <c r="K29" s="104">
        <f>1*Q29</f>
        <v>0.77777777777777779</v>
      </c>
      <c r="L29" s="101"/>
      <c r="M29" s="101"/>
      <c r="N29" s="104" t="s">
        <v>82</v>
      </c>
      <c r="O29" s="111">
        <v>7</v>
      </c>
      <c r="P29" s="112">
        <f t="shared" ref="P29:P32" si="10">O29/$O$32</f>
        <v>0.35</v>
      </c>
      <c r="Q29" s="113">
        <f>P29/$Q$32</f>
        <v>0.77777777777777779</v>
      </c>
      <c r="R29" s="113"/>
      <c r="S29" s="113"/>
      <c r="T29" s="113"/>
      <c r="U29" s="113"/>
      <c r="V29" s="113"/>
      <c r="W29" s="114"/>
      <c r="X29" s="101"/>
      <c r="Y29" s="101"/>
      <c r="Z29" s="101"/>
      <c r="AA29" s="101"/>
      <c r="AB29" s="101"/>
      <c r="AC29" s="101"/>
      <c r="AD29" s="101"/>
      <c r="AE29" s="101"/>
      <c r="AF29" s="101"/>
      <c r="AG29" s="101"/>
      <c r="AH29" s="101"/>
      <c r="AI29" s="101"/>
      <c r="AJ29" s="101"/>
      <c r="AK29" s="101"/>
      <c r="AL29" s="101"/>
    </row>
    <row r="30" spans="1:38" x14ac:dyDescent="0.25">
      <c r="A30" s="104" t="s">
        <v>81</v>
      </c>
      <c r="B30" s="111">
        <v>6</v>
      </c>
      <c r="C30" s="111">
        <v>5</v>
      </c>
      <c r="D30" s="111">
        <v>5</v>
      </c>
      <c r="E30" s="111">
        <v>4</v>
      </c>
      <c r="F30" s="101"/>
      <c r="G30" s="104" t="s">
        <v>14</v>
      </c>
      <c r="H30" s="104">
        <f>1*Q30</f>
        <v>0.11111111111111113</v>
      </c>
      <c r="I30" s="104">
        <f>1*Q30</f>
        <v>0.11111111111111113</v>
      </c>
      <c r="J30" s="104">
        <f>1*Q30</f>
        <v>0.11111111111111113</v>
      </c>
      <c r="K30" s="104">
        <f>1*Q30</f>
        <v>0.11111111111111113</v>
      </c>
      <c r="L30" s="101"/>
      <c r="M30" s="101"/>
      <c r="N30" s="104" t="s">
        <v>14</v>
      </c>
      <c r="O30" s="111">
        <v>1</v>
      </c>
      <c r="P30" s="112">
        <f t="shared" si="10"/>
        <v>0.05</v>
      </c>
      <c r="Q30" s="113">
        <f t="shared" ref="Q30:Q31" si="11">P30/$Q$32</f>
        <v>0.11111111111111113</v>
      </c>
      <c r="R30" s="114"/>
      <c r="S30" s="114"/>
      <c r="T30" s="114"/>
      <c r="U30" s="114"/>
      <c r="V30" s="114"/>
      <c r="W30" s="114"/>
      <c r="X30" s="101"/>
      <c r="Y30" s="101"/>
      <c r="Z30" s="101"/>
      <c r="AA30" s="101"/>
      <c r="AB30" s="101"/>
      <c r="AC30" s="101"/>
      <c r="AD30" s="101"/>
      <c r="AE30" s="101"/>
      <c r="AF30" s="101"/>
      <c r="AG30" s="101"/>
      <c r="AH30" s="101"/>
      <c r="AI30" s="101"/>
      <c r="AJ30" s="101"/>
      <c r="AK30" s="101"/>
      <c r="AL30" s="101"/>
    </row>
    <row r="31" spans="1:38" x14ac:dyDescent="0.25">
      <c r="A31" s="104" t="s">
        <v>14</v>
      </c>
      <c r="B31" s="111">
        <v>1</v>
      </c>
      <c r="C31" s="111">
        <v>1</v>
      </c>
      <c r="D31" s="111">
        <v>1</v>
      </c>
      <c r="E31" s="111">
        <v>2</v>
      </c>
      <c r="F31" s="101"/>
      <c r="G31" s="104" t="s">
        <v>73</v>
      </c>
      <c r="H31" s="104">
        <f>1*Q31</f>
        <v>0.11111111111111113</v>
      </c>
      <c r="I31" s="104">
        <f>1*Q31</f>
        <v>0.11111111111111113</v>
      </c>
      <c r="J31" s="104">
        <f>1*Q31</f>
        <v>0.11111111111111113</v>
      </c>
      <c r="K31" s="104">
        <f>1*Q31</f>
        <v>0.11111111111111113</v>
      </c>
      <c r="L31" s="101"/>
      <c r="M31" s="101"/>
      <c r="N31" s="104" t="s">
        <v>73</v>
      </c>
      <c r="O31" s="111">
        <v>1</v>
      </c>
      <c r="P31" s="112">
        <f t="shared" si="10"/>
        <v>0.05</v>
      </c>
      <c r="Q31" s="113">
        <f t="shared" si="11"/>
        <v>0.11111111111111113</v>
      </c>
      <c r="R31" s="114"/>
      <c r="S31" s="114"/>
      <c r="T31" s="114"/>
      <c r="U31" s="114"/>
      <c r="V31" s="114"/>
      <c r="W31" s="114"/>
      <c r="X31" s="101"/>
      <c r="Y31" s="101"/>
      <c r="Z31" s="101"/>
      <c r="AA31" s="101"/>
      <c r="AB31" s="101"/>
      <c r="AC31" s="101"/>
      <c r="AD31" s="101"/>
      <c r="AE31" s="101"/>
      <c r="AF31" s="101"/>
      <c r="AG31" s="101"/>
      <c r="AH31" s="101"/>
      <c r="AI31" s="101"/>
      <c r="AJ31" s="101"/>
      <c r="AK31" s="101"/>
      <c r="AL31" s="101"/>
    </row>
    <row r="32" spans="1:38" x14ac:dyDescent="0.25">
      <c r="A32" s="104" t="s">
        <v>73</v>
      </c>
      <c r="B32" s="111">
        <v>0</v>
      </c>
      <c r="C32" s="111">
        <v>0</v>
      </c>
      <c r="D32" s="111">
        <v>0</v>
      </c>
      <c r="E32" s="111">
        <v>0</v>
      </c>
      <c r="F32" s="101"/>
      <c r="G32" s="104" t="s">
        <v>160</v>
      </c>
      <c r="H32" s="104">
        <f>SUM(H28:H31)</f>
        <v>13</v>
      </c>
      <c r="I32" s="104">
        <f>SUM(I28:I31)</f>
        <v>17</v>
      </c>
      <c r="J32" s="104">
        <f>SUM(J28:J31)</f>
        <v>22</v>
      </c>
      <c r="K32" s="104">
        <f>SUM(K28:K31)</f>
        <v>28</v>
      </c>
      <c r="L32" s="101"/>
      <c r="M32" s="101"/>
      <c r="N32" s="104" t="s">
        <v>160</v>
      </c>
      <c r="O32" s="111">
        <f>O29+O28+O30+O31</f>
        <v>20</v>
      </c>
      <c r="P32" s="112">
        <f t="shared" si="10"/>
        <v>1</v>
      </c>
      <c r="Q32" s="114">
        <f>SUM(P29:P31)</f>
        <v>0.44999999999999996</v>
      </c>
      <c r="R32" s="114"/>
      <c r="S32" s="114"/>
      <c r="T32" s="114"/>
      <c r="U32" s="114"/>
      <c r="V32" s="114"/>
      <c r="W32" s="114"/>
      <c r="X32" s="101"/>
      <c r="Y32" s="101"/>
      <c r="Z32" s="101"/>
      <c r="AA32" s="101"/>
      <c r="AB32" s="101"/>
      <c r="AC32" s="101"/>
      <c r="AD32" s="101"/>
      <c r="AE32" s="101"/>
      <c r="AF32" s="101"/>
      <c r="AG32" s="101"/>
      <c r="AH32" s="101"/>
      <c r="AI32" s="101"/>
      <c r="AJ32" s="101"/>
      <c r="AK32" s="101"/>
      <c r="AL32" s="101"/>
    </row>
    <row r="33" spans="1:38" x14ac:dyDescent="0.25">
      <c r="A33" s="116" t="s">
        <v>160</v>
      </c>
      <c r="B33" s="111">
        <f>SUM(B28:B32)</f>
        <v>25</v>
      </c>
      <c r="C33" s="111">
        <f t="shared" ref="C33:E33" si="12">SUM(C28:C32)</f>
        <v>30</v>
      </c>
      <c r="D33" s="111">
        <f t="shared" si="12"/>
        <v>35</v>
      </c>
      <c r="E33" s="111">
        <f t="shared" si="12"/>
        <v>38</v>
      </c>
      <c r="F33" s="101"/>
      <c r="G33" s="101"/>
      <c r="H33" s="101"/>
      <c r="I33" s="101"/>
      <c r="J33" s="101"/>
      <c r="K33" s="101"/>
      <c r="L33" s="101"/>
      <c r="M33" s="101"/>
      <c r="N33" s="101"/>
      <c r="O33" s="114"/>
      <c r="P33" s="114"/>
      <c r="Q33" s="114"/>
      <c r="R33" s="114"/>
      <c r="S33" s="114"/>
      <c r="T33" s="114"/>
      <c r="U33" s="114"/>
      <c r="V33" s="114"/>
      <c r="W33" s="114"/>
      <c r="X33" s="101"/>
      <c r="Y33" s="101"/>
      <c r="Z33" s="101"/>
      <c r="AA33" s="101"/>
      <c r="AB33" s="101"/>
      <c r="AC33" s="101"/>
      <c r="AD33" s="101"/>
      <c r="AE33" s="101"/>
      <c r="AF33" s="101"/>
      <c r="AG33" s="101"/>
      <c r="AH33" s="101"/>
      <c r="AI33" s="101"/>
      <c r="AJ33" s="101"/>
      <c r="AK33" s="101"/>
      <c r="AL33" s="101"/>
    </row>
    <row r="34" spans="1:38" x14ac:dyDescent="0.25">
      <c r="A34" s="117"/>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row>
    <row r="35" spans="1:38" x14ac:dyDescent="0.25">
      <c r="A35" s="117"/>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row>
    <row r="36" spans="1:38" ht="21" x14ac:dyDescent="0.35">
      <c r="A36" s="95" t="s">
        <v>234</v>
      </c>
      <c r="B36" s="101"/>
      <c r="C36" s="101"/>
      <c r="D36" s="101"/>
      <c r="E36" s="101"/>
      <c r="F36" s="101"/>
      <c r="G36" s="95" t="s">
        <v>235</v>
      </c>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row>
    <row r="37" spans="1:38" x14ac:dyDescent="0.25">
      <c r="A37" s="102" t="s">
        <v>0</v>
      </c>
      <c r="B37" s="102">
        <v>2015</v>
      </c>
      <c r="C37" s="102">
        <v>2030</v>
      </c>
      <c r="D37" s="102">
        <v>2040</v>
      </c>
      <c r="E37" s="102">
        <v>2050</v>
      </c>
      <c r="F37" s="101"/>
      <c r="G37" s="102" t="s">
        <v>0</v>
      </c>
      <c r="H37" s="102">
        <v>2015</v>
      </c>
      <c r="I37" s="102">
        <v>2030</v>
      </c>
      <c r="J37" s="102">
        <v>2040</v>
      </c>
      <c r="K37" s="102">
        <v>2050</v>
      </c>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row>
    <row r="38" spans="1:38" x14ac:dyDescent="0.25">
      <c r="A38" s="104" t="s">
        <v>13</v>
      </c>
      <c r="B38" s="111">
        <v>11</v>
      </c>
      <c r="C38" s="118">
        <v>20</v>
      </c>
      <c r="D38" s="111">
        <v>26</v>
      </c>
      <c r="E38" s="111">
        <v>31</v>
      </c>
      <c r="F38" s="101"/>
      <c r="G38" s="104" t="s">
        <v>13</v>
      </c>
      <c r="H38" s="104">
        <v>12</v>
      </c>
      <c r="I38" s="104">
        <v>20</v>
      </c>
      <c r="J38" s="104">
        <v>28</v>
      </c>
      <c r="K38" s="104">
        <v>37</v>
      </c>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row>
    <row r="39" spans="1:38" x14ac:dyDescent="0.25">
      <c r="A39" s="104" t="s">
        <v>82</v>
      </c>
      <c r="B39" s="111">
        <v>7</v>
      </c>
      <c r="C39" s="119">
        <v>8</v>
      </c>
      <c r="D39" s="111">
        <v>9</v>
      </c>
      <c r="E39" s="111">
        <v>9</v>
      </c>
      <c r="F39" s="101"/>
      <c r="G39" s="104" t="s">
        <v>82</v>
      </c>
      <c r="H39" s="104">
        <f>1*Q29</f>
        <v>0.77777777777777779</v>
      </c>
      <c r="I39" s="104">
        <f>1*Q29</f>
        <v>0.77777777777777779</v>
      </c>
      <c r="J39" s="104">
        <f>2*Q29</f>
        <v>1.5555555555555556</v>
      </c>
      <c r="K39" s="104">
        <f>3*Q29</f>
        <v>2.3333333333333335</v>
      </c>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row>
    <row r="40" spans="1:38" x14ac:dyDescent="0.25">
      <c r="A40" s="104" t="s">
        <v>81</v>
      </c>
      <c r="B40" s="111">
        <v>6</v>
      </c>
      <c r="C40" s="118">
        <v>4</v>
      </c>
      <c r="D40" s="111">
        <v>3</v>
      </c>
      <c r="E40" s="111">
        <v>3</v>
      </c>
      <c r="F40" s="101"/>
      <c r="G40" s="104" t="s">
        <v>14</v>
      </c>
      <c r="H40" s="104">
        <f t="shared" ref="H40:H41" si="13">1*Q30</f>
        <v>0.11111111111111113</v>
      </c>
      <c r="I40" s="104">
        <f t="shared" ref="I40:I41" si="14">1*Q30</f>
        <v>0.11111111111111113</v>
      </c>
      <c r="J40" s="104">
        <f t="shared" ref="J40:J41" si="15">2*Q30</f>
        <v>0.22222222222222227</v>
      </c>
      <c r="K40" s="104">
        <f t="shared" ref="K40:K41" si="16">3*Q30</f>
        <v>0.33333333333333337</v>
      </c>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row>
    <row r="41" spans="1:38" x14ac:dyDescent="0.25">
      <c r="A41" s="104" t="s">
        <v>14</v>
      </c>
      <c r="B41" s="111">
        <v>1</v>
      </c>
      <c r="C41" s="120">
        <v>2</v>
      </c>
      <c r="D41" s="111">
        <v>2</v>
      </c>
      <c r="E41" s="120">
        <v>2</v>
      </c>
      <c r="F41" s="101"/>
      <c r="G41" s="104" t="s">
        <v>73</v>
      </c>
      <c r="H41" s="104">
        <f t="shared" si="13"/>
        <v>0.11111111111111113</v>
      </c>
      <c r="I41" s="104">
        <f t="shared" si="14"/>
        <v>0.11111111111111113</v>
      </c>
      <c r="J41" s="104">
        <f t="shared" si="15"/>
        <v>0.22222222222222227</v>
      </c>
      <c r="K41" s="104">
        <f t="shared" si="16"/>
        <v>0.33333333333333337</v>
      </c>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row>
    <row r="42" spans="1:38" x14ac:dyDescent="0.25">
      <c r="A42" s="104" t="s">
        <v>73</v>
      </c>
      <c r="B42" s="111">
        <v>0</v>
      </c>
      <c r="C42" s="118">
        <v>0</v>
      </c>
      <c r="D42" s="111">
        <v>0</v>
      </c>
      <c r="E42" s="111">
        <v>0</v>
      </c>
      <c r="F42" s="101"/>
      <c r="G42" s="104" t="s">
        <v>160</v>
      </c>
      <c r="H42" s="104">
        <f>SUM(H38:H41)</f>
        <v>13</v>
      </c>
      <c r="I42" s="104">
        <f>SUM(I38:I41)</f>
        <v>21</v>
      </c>
      <c r="J42" s="104">
        <f>SUM(J38:J41)</f>
        <v>30</v>
      </c>
      <c r="K42" s="104">
        <f>SUM(K38:K41)</f>
        <v>40.000000000000007</v>
      </c>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row>
    <row r="43" spans="1:38" x14ac:dyDescent="0.25">
      <c r="A43" s="116" t="s">
        <v>160</v>
      </c>
      <c r="B43" s="118">
        <f>SUM(B38:B42)</f>
        <v>25</v>
      </c>
      <c r="C43" s="118">
        <f t="shared" ref="C43:E43" si="17">SUM(C38:C42)</f>
        <v>34</v>
      </c>
      <c r="D43" s="118">
        <f t="shared" si="17"/>
        <v>40</v>
      </c>
      <c r="E43" s="118">
        <f t="shared" si="17"/>
        <v>45</v>
      </c>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row>
    <row r="44" spans="1:38" x14ac:dyDescent="0.25">
      <c r="A44" s="117" t="s">
        <v>236</v>
      </c>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row>
    <row r="45" spans="1:38" x14ac:dyDescent="0.25">
      <c r="A45" s="117"/>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row>
    <row r="46" spans="1:38" x14ac:dyDescent="0.25">
      <c r="A46" s="117"/>
      <c r="B46" s="101"/>
      <c r="C46" s="101"/>
      <c r="D46" s="101"/>
      <c r="E46" s="101"/>
      <c r="F46" s="101"/>
      <c r="G46" s="101"/>
      <c r="H46" s="12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row>
    <row r="47" spans="1:38" ht="21" x14ac:dyDescent="0.35">
      <c r="A47" s="95" t="s">
        <v>237</v>
      </c>
      <c r="B47" s="101"/>
      <c r="C47" s="101"/>
      <c r="D47" s="101"/>
      <c r="E47" s="101"/>
      <c r="F47" s="101"/>
      <c r="G47" s="95" t="s">
        <v>238</v>
      </c>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row>
    <row r="48" spans="1:38" x14ac:dyDescent="0.25">
      <c r="A48" s="102" t="s">
        <v>0</v>
      </c>
      <c r="B48" s="102">
        <v>2015</v>
      </c>
      <c r="C48" s="102">
        <v>2030</v>
      </c>
      <c r="D48" s="102">
        <v>2040</v>
      </c>
      <c r="E48" s="102">
        <v>2050</v>
      </c>
      <c r="F48" s="101"/>
      <c r="G48" s="102" t="s">
        <v>0</v>
      </c>
      <c r="H48" s="102">
        <v>2015</v>
      </c>
      <c r="I48" s="102">
        <v>2030</v>
      </c>
      <c r="J48" s="102">
        <v>2040</v>
      </c>
      <c r="K48" s="102">
        <v>2050</v>
      </c>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row>
    <row r="49" spans="1:38" x14ac:dyDescent="0.25">
      <c r="A49" s="104" t="s">
        <v>13</v>
      </c>
      <c r="B49" s="122">
        <f t="shared" ref="B49:E54" si="18">B28*$B$13</f>
        <v>436700000000000</v>
      </c>
      <c r="C49" s="122">
        <f t="shared" si="18"/>
        <v>635200000000000</v>
      </c>
      <c r="D49" s="122">
        <f t="shared" si="18"/>
        <v>833700000000000</v>
      </c>
      <c r="E49" s="122">
        <f t="shared" si="18"/>
        <v>952800000000000</v>
      </c>
      <c r="F49" s="101"/>
      <c r="G49" s="104" t="s">
        <v>13</v>
      </c>
      <c r="H49" s="122">
        <f>H28*$B$13</f>
        <v>476400000000000</v>
      </c>
      <c r="I49" s="122">
        <f t="shared" ref="I49:K49" si="19">I28*$B$13</f>
        <v>635200000000000</v>
      </c>
      <c r="J49" s="122">
        <f t="shared" si="19"/>
        <v>833700000000000</v>
      </c>
      <c r="K49" s="122">
        <f t="shared" si="19"/>
        <v>1071900000000000</v>
      </c>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row>
    <row r="50" spans="1:38" x14ac:dyDescent="0.25">
      <c r="A50" s="104" t="s">
        <v>82</v>
      </c>
      <c r="B50" s="122">
        <f t="shared" si="18"/>
        <v>277900000000000</v>
      </c>
      <c r="C50" s="122">
        <f t="shared" si="18"/>
        <v>317600000000000</v>
      </c>
      <c r="D50" s="122">
        <f t="shared" si="18"/>
        <v>317600000000000</v>
      </c>
      <c r="E50" s="122">
        <f t="shared" si="18"/>
        <v>317600000000000</v>
      </c>
      <c r="F50" s="101"/>
      <c r="G50" s="104" t="s">
        <v>82</v>
      </c>
      <c r="H50" s="122">
        <f t="shared" ref="H50:K53" si="20">H29*$B$13</f>
        <v>30877777777777.777</v>
      </c>
      <c r="I50" s="122">
        <f t="shared" si="20"/>
        <v>30877777777777.777</v>
      </c>
      <c r="J50" s="122">
        <f t="shared" si="20"/>
        <v>30877777777777.777</v>
      </c>
      <c r="K50" s="122">
        <f t="shared" si="20"/>
        <v>30877777777777.777</v>
      </c>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row>
    <row r="51" spans="1:38" x14ac:dyDescent="0.25">
      <c r="A51" s="104" t="s">
        <v>81</v>
      </c>
      <c r="B51" s="122">
        <f t="shared" si="18"/>
        <v>238200000000000</v>
      </c>
      <c r="C51" s="122">
        <f t="shared" si="18"/>
        <v>198500000000000</v>
      </c>
      <c r="D51" s="122">
        <f t="shared" si="18"/>
        <v>198500000000000</v>
      </c>
      <c r="E51" s="122">
        <f t="shared" si="18"/>
        <v>158800000000000</v>
      </c>
      <c r="F51" s="101"/>
      <c r="G51" s="104" t="s">
        <v>14</v>
      </c>
      <c r="H51" s="122">
        <f t="shared" si="20"/>
        <v>4411111111111.1123</v>
      </c>
      <c r="I51" s="122">
        <f t="shared" si="20"/>
        <v>4411111111111.1123</v>
      </c>
      <c r="J51" s="122">
        <f t="shared" si="20"/>
        <v>4411111111111.1123</v>
      </c>
      <c r="K51" s="122">
        <f t="shared" si="20"/>
        <v>4411111111111.1123</v>
      </c>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row>
    <row r="52" spans="1:38" x14ac:dyDescent="0.25">
      <c r="A52" s="104" t="s">
        <v>14</v>
      </c>
      <c r="B52" s="122">
        <f t="shared" si="18"/>
        <v>39700000000000</v>
      </c>
      <c r="C52" s="122">
        <f t="shared" si="18"/>
        <v>39700000000000</v>
      </c>
      <c r="D52" s="122">
        <f t="shared" si="18"/>
        <v>39700000000000</v>
      </c>
      <c r="E52" s="122">
        <f t="shared" si="18"/>
        <v>79400000000000</v>
      </c>
      <c r="F52" s="101"/>
      <c r="G52" s="104" t="s">
        <v>73</v>
      </c>
      <c r="H52" s="122">
        <f t="shared" si="20"/>
        <v>4411111111111.1123</v>
      </c>
      <c r="I52" s="122">
        <f t="shared" si="20"/>
        <v>4411111111111.1123</v>
      </c>
      <c r="J52" s="122">
        <f t="shared" si="20"/>
        <v>4411111111111.1123</v>
      </c>
      <c r="K52" s="122">
        <f t="shared" si="20"/>
        <v>4411111111111.1123</v>
      </c>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row>
    <row r="53" spans="1:38" x14ac:dyDescent="0.25">
      <c r="A53" s="104" t="s">
        <v>73</v>
      </c>
      <c r="B53" s="122">
        <f t="shared" si="18"/>
        <v>0</v>
      </c>
      <c r="C53" s="122">
        <f t="shared" si="18"/>
        <v>0</v>
      </c>
      <c r="D53" s="122">
        <f t="shared" si="18"/>
        <v>0</v>
      </c>
      <c r="E53" s="122">
        <f t="shared" si="18"/>
        <v>0</v>
      </c>
      <c r="F53" s="101"/>
      <c r="G53" s="104" t="s">
        <v>160</v>
      </c>
      <c r="H53" s="122">
        <f t="shared" si="20"/>
        <v>516100000000000</v>
      </c>
      <c r="I53" s="122">
        <f t="shared" si="20"/>
        <v>674900000000000</v>
      </c>
      <c r="J53" s="122">
        <f t="shared" si="20"/>
        <v>873400000000000</v>
      </c>
      <c r="K53" s="122">
        <f t="shared" si="20"/>
        <v>1111600000000000</v>
      </c>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row>
    <row r="54" spans="1:38" x14ac:dyDescent="0.25">
      <c r="A54" s="116" t="s">
        <v>160</v>
      </c>
      <c r="B54" s="122">
        <f t="shared" si="18"/>
        <v>992500000000000</v>
      </c>
      <c r="C54" s="122">
        <f t="shared" si="18"/>
        <v>1191000000000000</v>
      </c>
      <c r="D54" s="122">
        <f t="shared" si="18"/>
        <v>1389500000000000</v>
      </c>
      <c r="E54" s="122">
        <f t="shared" si="18"/>
        <v>1508600000000000</v>
      </c>
      <c r="F54" s="101"/>
      <c r="G54" s="123"/>
      <c r="H54" s="124"/>
      <c r="I54" s="124"/>
      <c r="J54" s="124"/>
      <c r="K54" s="124"/>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row>
    <row r="55" spans="1:38" x14ac:dyDescent="0.25">
      <c r="A55" s="117"/>
      <c r="B55" s="101"/>
      <c r="C55" s="101"/>
      <c r="D55" s="101"/>
      <c r="E55" s="101"/>
      <c r="F55" s="101"/>
      <c r="G55" s="101"/>
      <c r="H55" s="109"/>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row>
    <row r="56" spans="1:38" x14ac:dyDescent="0.25">
      <c r="A56" s="117"/>
      <c r="B56" s="101"/>
      <c r="C56" s="101"/>
      <c r="D56" s="101"/>
      <c r="E56" s="101"/>
      <c r="F56" s="101"/>
      <c r="G56" s="101"/>
      <c r="H56" s="109"/>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row>
    <row r="57" spans="1:38" ht="21" x14ac:dyDescent="0.35">
      <c r="A57" s="95" t="s">
        <v>239</v>
      </c>
      <c r="B57" s="101"/>
      <c r="C57" s="101"/>
      <c r="D57" s="101"/>
      <c r="E57" s="101"/>
      <c r="F57" s="101"/>
      <c r="G57" s="95" t="s">
        <v>240</v>
      </c>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row>
    <row r="58" spans="1:38" x14ac:dyDescent="0.25">
      <c r="A58" s="102" t="s">
        <v>0</v>
      </c>
      <c r="B58" s="102">
        <v>2015</v>
      </c>
      <c r="C58" s="102">
        <v>2030</v>
      </c>
      <c r="D58" s="102">
        <v>2040</v>
      </c>
      <c r="E58" s="102">
        <v>2050</v>
      </c>
      <c r="F58" s="101"/>
      <c r="G58" s="102" t="s">
        <v>0</v>
      </c>
      <c r="H58" s="102">
        <v>2015</v>
      </c>
      <c r="I58" s="102">
        <v>2030</v>
      </c>
      <c r="J58" s="102">
        <v>2040</v>
      </c>
      <c r="K58" s="102">
        <v>2050</v>
      </c>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row>
    <row r="59" spans="1:38" x14ac:dyDescent="0.25">
      <c r="A59" s="104" t="s">
        <v>13</v>
      </c>
      <c r="B59" s="122">
        <f t="shared" ref="B59:E64" si="21">B38*$B$13</f>
        <v>436700000000000</v>
      </c>
      <c r="C59" s="122">
        <f t="shared" si="21"/>
        <v>794000000000000</v>
      </c>
      <c r="D59" s="122">
        <f t="shared" si="21"/>
        <v>1032200000000000</v>
      </c>
      <c r="E59" s="122">
        <f t="shared" si="21"/>
        <v>1230700000000000</v>
      </c>
      <c r="F59" s="101"/>
      <c r="G59" s="104" t="s">
        <v>13</v>
      </c>
      <c r="H59" s="122">
        <f>H38*$B$13</f>
        <v>476400000000000</v>
      </c>
      <c r="I59" s="122">
        <f t="shared" ref="I59:K59" si="22">I38*$B$13</f>
        <v>794000000000000</v>
      </c>
      <c r="J59" s="122">
        <f t="shared" si="22"/>
        <v>1111600000000000</v>
      </c>
      <c r="K59" s="122">
        <f t="shared" si="22"/>
        <v>1468900000000000</v>
      </c>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row>
    <row r="60" spans="1:38" x14ac:dyDescent="0.25">
      <c r="A60" s="104" t="s">
        <v>82</v>
      </c>
      <c r="B60" s="122">
        <f t="shared" si="21"/>
        <v>277900000000000</v>
      </c>
      <c r="C60" s="122">
        <f t="shared" si="21"/>
        <v>317600000000000</v>
      </c>
      <c r="D60" s="122">
        <f t="shared" si="21"/>
        <v>357300000000000</v>
      </c>
      <c r="E60" s="122">
        <f t="shared" si="21"/>
        <v>357300000000000</v>
      </c>
      <c r="F60" s="101"/>
      <c r="G60" s="104" t="s">
        <v>82</v>
      </c>
      <c r="H60" s="122">
        <f t="shared" ref="H60:K63" si="23">H39*$B$13</f>
        <v>30877777777777.777</v>
      </c>
      <c r="I60" s="122">
        <f t="shared" si="23"/>
        <v>30877777777777.777</v>
      </c>
      <c r="J60" s="122">
        <f t="shared" si="23"/>
        <v>61755555555555.555</v>
      </c>
      <c r="K60" s="122">
        <f t="shared" si="23"/>
        <v>92633333333333.344</v>
      </c>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row>
    <row r="61" spans="1:38" x14ac:dyDescent="0.25">
      <c r="A61" s="104" t="s">
        <v>81</v>
      </c>
      <c r="B61" s="122">
        <f t="shared" si="21"/>
        <v>238200000000000</v>
      </c>
      <c r="C61" s="122">
        <f t="shared" si="21"/>
        <v>158800000000000</v>
      </c>
      <c r="D61" s="122">
        <f t="shared" si="21"/>
        <v>119100000000000</v>
      </c>
      <c r="E61" s="122">
        <f t="shared" si="21"/>
        <v>119100000000000</v>
      </c>
      <c r="F61" s="101"/>
      <c r="G61" s="104" t="s">
        <v>14</v>
      </c>
      <c r="H61" s="122">
        <f t="shared" si="23"/>
        <v>4411111111111.1123</v>
      </c>
      <c r="I61" s="122">
        <f t="shared" si="23"/>
        <v>4411111111111.1123</v>
      </c>
      <c r="J61" s="122">
        <f t="shared" si="23"/>
        <v>8822222222222.2246</v>
      </c>
      <c r="K61" s="122">
        <f t="shared" si="23"/>
        <v>13233333333333.334</v>
      </c>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row>
    <row r="62" spans="1:38" x14ac:dyDescent="0.25">
      <c r="A62" s="104" t="s">
        <v>14</v>
      </c>
      <c r="B62" s="122">
        <f t="shared" si="21"/>
        <v>39700000000000</v>
      </c>
      <c r="C62" s="122">
        <f t="shared" si="21"/>
        <v>79400000000000</v>
      </c>
      <c r="D62" s="122">
        <f t="shared" si="21"/>
        <v>79400000000000</v>
      </c>
      <c r="E62" s="122">
        <f t="shared" si="21"/>
        <v>79400000000000</v>
      </c>
      <c r="F62" s="101"/>
      <c r="G62" s="104" t="s">
        <v>73</v>
      </c>
      <c r="H62" s="122">
        <f t="shared" si="23"/>
        <v>4411111111111.1123</v>
      </c>
      <c r="I62" s="122">
        <f t="shared" si="23"/>
        <v>4411111111111.1123</v>
      </c>
      <c r="J62" s="122">
        <f t="shared" si="23"/>
        <v>8822222222222.2246</v>
      </c>
      <c r="K62" s="122">
        <f t="shared" si="23"/>
        <v>13233333333333.334</v>
      </c>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row>
    <row r="63" spans="1:38" x14ac:dyDescent="0.25">
      <c r="A63" s="104" t="s">
        <v>73</v>
      </c>
      <c r="B63" s="122">
        <f t="shared" si="21"/>
        <v>0</v>
      </c>
      <c r="C63" s="122">
        <f t="shared" si="21"/>
        <v>0</v>
      </c>
      <c r="D63" s="122">
        <f t="shared" si="21"/>
        <v>0</v>
      </c>
      <c r="E63" s="122">
        <f t="shared" si="21"/>
        <v>0</v>
      </c>
      <c r="F63" s="101"/>
      <c r="G63" s="104" t="s">
        <v>160</v>
      </c>
      <c r="H63" s="122">
        <f t="shared" si="23"/>
        <v>516100000000000</v>
      </c>
      <c r="I63" s="122">
        <f t="shared" si="23"/>
        <v>833700000000000</v>
      </c>
      <c r="J63" s="122">
        <f t="shared" si="23"/>
        <v>1191000000000000</v>
      </c>
      <c r="K63" s="122">
        <f t="shared" si="23"/>
        <v>1588000000000000.2</v>
      </c>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row>
    <row r="64" spans="1:38" x14ac:dyDescent="0.25">
      <c r="A64" s="116" t="s">
        <v>160</v>
      </c>
      <c r="B64" s="122">
        <f t="shared" si="21"/>
        <v>992500000000000</v>
      </c>
      <c r="C64" s="122">
        <f t="shared" si="21"/>
        <v>1349800000000000</v>
      </c>
      <c r="D64" s="122">
        <f t="shared" si="21"/>
        <v>1588000000000000</v>
      </c>
      <c r="E64" s="122">
        <f t="shared" si="21"/>
        <v>1786500000000000</v>
      </c>
      <c r="F64" s="101"/>
      <c r="G64" s="123"/>
      <c r="H64" s="124"/>
      <c r="I64" s="124"/>
      <c r="J64" s="124"/>
      <c r="K64" s="124"/>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row>
    <row r="65" spans="1:38" x14ac:dyDescent="0.25">
      <c r="A65" s="117"/>
      <c r="B65" s="101"/>
      <c r="C65" s="101"/>
      <c r="D65" s="101"/>
      <c r="E65" s="101"/>
      <c r="F65" s="101"/>
      <c r="G65" s="101"/>
      <c r="H65" s="109"/>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row>
    <row r="66" spans="1:38" x14ac:dyDescent="0.25">
      <c r="A66" s="117"/>
      <c r="B66" s="101"/>
      <c r="C66" s="101"/>
      <c r="D66" s="101"/>
      <c r="E66" s="101"/>
      <c r="F66" s="101"/>
      <c r="G66" s="101"/>
      <c r="H66" s="109"/>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row>
    <row r="67" spans="1:38" ht="21" x14ac:dyDescent="0.35">
      <c r="A67" s="95" t="s">
        <v>241</v>
      </c>
      <c r="B67" s="101"/>
      <c r="C67" s="101"/>
      <c r="D67" s="101"/>
      <c r="E67" s="101"/>
      <c r="F67" s="101"/>
      <c r="G67" s="95" t="s">
        <v>242</v>
      </c>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row>
    <row r="68" spans="1:38" x14ac:dyDescent="0.25">
      <c r="A68" s="102" t="s">
        <v>0</v>
      </c>
      <c r="B68" s="102">
        <v>2015</v>
      </c>
      <c r="C68" s="102">
        <v>2030</v>
      </c>
      <c r="D68" s="102">
        <v>2040</v>
      </c>
      <c r="E68" s="102">
        <v>2050</v>
      </c>
      <c r="F68" s="101"/>
      <c r="G68" s="102" t="s">
        <v>0</v>
      </c>
      <c r="H68" s="102">
        <v>2015</v>
      </c>
      <c r="I68" s="102">
        <v>2030</v>
      </c>
      <c r="J68" s="102">
        <v>2040</v>
      </c>
      <c r="K68" s="102">
        <v>2050</v>
      </c>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row>
    <row r="69" spans="1:38" x14ac:dyDescent="0.25">
      <c r="A69" s="104" t="s">
        <v>13</v>
      </c>
      <c r="B69" s="122">
        <f>AVERAGE(B49,B59)</f>
        <v>436700000000000</v>
      </c>
      <c r="C69" s="122">
        <f t="shared" ref="C69:E70" si="24">AVERAGE(C49,C59)</f>
        <v>714600000000000</v>
      </c>
      <c r="D69" s="122">
        <f t="shared" si="24"/>
        <v>932950000000000</v>
      </c>
      <c r="E69" s="122">
        <f t="shared" si="24"/>
        <v>1091750000000000</v>
      </c>
      <c r="F69" s="101"/>
      <c r="G69" s="104" t="s">
        <v>13</v>
      </c>
      <c r="H69" s="122">
        <f>AVERAGE(H49,H59)</f>
        <v>476400000000000</v>
      </c>
      <c r="I69" s="122">
        <f t="shared" ref="I69:K70" si="25">AVERAGE(I49,I59)</f>
        <v>714600000000000</v>
      </c>
      <c r="J69" s="122">
        <f t="shared" si="25"/>
        <v>972650000000000</v>
      </c>
      <c r="K69" s="122">
        <f t="shared" si="25"/>
        <v>1270400000000000</v>
      </c>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row>
    <row r="70" spans="1:38" x14ac:dyDescent="0.25">
      <c r="A70" s="104" t="s">
        <v>82</v>
      </c>
      <c r="B70" s="122">
        <f>AVERAGE(B50,B60)</f>
        <v>277900000000000</v>
      </c>
      <c r="C70" s="122">
        <f t="shared" si="24"/>
        <v>317600000000000</v>
      </c>
      <c r="D70" s="122">
        <f t="shared" si="24"/>
        <v>337450000000000</v>
      </c>
      <c r="E70" s="122">
        <f>AVERAGE(E50,E60)</f>
        <v>337450000000000</v>
      </c>
      <c r="F70" s="101"/>
      <c r="G70" s="104" t="s">
        <v>82</v>
      </c>
      <c r="H70" s="122">
        <f>AVERAGE(H50,H60)</f>
        <v>30877777777777.777</v>
      </c>
      <c r="I70" s="122">
        <f t="shared" si="25"/>
        <v>30877777777777.777</v>
      </c>
      <c r="J70" s="122">
        <f t="shared" si="25"/>
        <v>46316666666666.664</v>
      </c>
      <c r="K70" s="122">
        <f t="shared" si="25"/>
        <v>61755555555555.562</v>
      </c>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row>
    <row r="71" spans="1:38" x14ac:dyDescent="0.25">
      <c r="A71" s="104" t="s">
        <v>81</v>
      </c>
      <c r="B71" s="122">
        <f t="shared" ref="B71:E74" si="26">AVERAGE(B51,B61)</f>
        <v>238200000000000</v>
      </c>
      <c r="C71" s="122">
        <f t="shared" si="26"/>
        <v>178650000000000</v>
      </c>
      <c r="D71" s="122">
        <f t="shared" si="26"/>
        <v>158800000000000</v>
      </c>
      <c r="E71" s="122">
        <f t="shared" si="26"/>
        <v>138950000000000</v>
      </c>
      <c r="F71" s="101"/>
      <c r="G71" s="104" t="s">
        <v>81</v>
      </c>
      <c r="H71" s="122">
        <f t="shared" ref="H71:K73" si="27">AVERAGE(H51,H61)</f>
        <v>4411111111111.1123</v>
      </c>
      <c r="I71" s="122">
        <f t="shared" si="27"/>
        <v>4411111111111.1123</v>
      </c>
      <c r="J71" s="122">
        <f t="shared" si="27"/>
        <v>6616666666666.668</v>
      </c>
      <c r="K71" s="122">
        <f t="shared" si="27"/>
        <v>8822222222222.2227</v>
      </c>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row>
    <row r="72" spans="1:38" x14ac:dyDescent="0.25">
      <c r="A72" s="104" t="s">
        <v>14</v>
      </c>
      <c r="B72" s="122">
        <f t="shared" si="26"/>
        <v>39700000000000</v>
      </c>
      <c r="C72" s="122">
        <f t="shared" si="26"/>
        <v>59550000000000</v>
      </c>
      <c r="D72" s="122">
        <f t="shared" si="26"/>
        <v>59550000000000</v>
      </c>
      <c r="E72" s="122">
        <f t="shared" si="26"/>
        <v>79400000000000</v>
      </c>
      <c r="F72" s="101"/>
      <c r="G72" s="104" t="s">
        <v>14</v>
      </c>
      <c r="H72" s="122">
        <f t="shared" si="27"/>
        <v>4411111111111.1123</v>
      </c>
      <c r="I72" s="122">
        <f t="shared" si="27"/>
        <v>4411111111111.1123</v>
      </c>
      <c r="J72" s="122">
        <f t="shared" si="27"/>
        <v>6616666666666.668</v>
      </c>
      <c r="K72" s="122">
        <f t="shared" si="27"/>
        <v>8822222222222.2227</v>
      </c>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row>
    <row r="73" spans="1:38" x14ac:dyDescent="0.25">
      <c r="A73" s="104" t="s">
        <v>73</v>
      </c>
      <c r="B73" s="122">
        <f t="shared" si="26"/>
        <v>0</v>
      </c>
      <c r="C73" s="122">
        <f t="shared" si="26"/>
        <v>0</v>
      </c>
      <c r="D73" s="122">
        <f t="shared" si="26"/>
        <v>0</v>
      </c>
      <c r="E73" s="122">
        <f t="shared" si="26"/>
        <v>0</v>
      </c>
      <c r="F73" s="101"/>
      <c r="G73" s="116" t="s">
        <v>160</v>
      </c>
      <c r="H73" s="122">
        <f t="shared" si="27"/>
        <v>516100000000000</v>
      </c>
      <c r="I73" s="122">
        <f t="shared" si="27"/>
        <v>754300000000000</v>
      </c>
      <c r="J73" s="122">
        <f t="shared" si="27"/>
        <v>1032200000000000</v>
      </c>
      <c r="K73" s="122">
        <f t="shared" si="27"/>
        <v>1349800000000000</v>
      </c>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row>
    <row r="74" spans="1:38" x14ac:dyDescent="0.25">
      <c r="A74" s="116" t="s">
        <v>160</v>
      </c>
      <c r="B74" s="122">
        <f t="shared" si="26"/>
        <v>992500000000000</v>
      </c>
      <c r="C74" s="122">
        <f t="shared" si="26"/>
        <v>1270400000000000</v>
      </c>
      <c r="D74" s="122">
        <f t="shared" si="26"/>
        <v>1488750000000000</v>
      </c>
      <c r="E74" s="122">
        <f t="shared" si="26"/>
        <v>1647550000000000</v>
      </c>
      <c r="F74" s="101"/>
      <c r="G74" s="123"/>
      <c r="H74" s="125"/>
      <c r="I74" s="125"/>
      <c r="J74" s="125"/>
      <c r="K74" s="125"/>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row>
    <row r="75" spans="1:38" x14ac:dyDescent="0.25">
      <c r="A75" s="117"/>
      <c r="B75" s="101"/>
      <c r="C75" s="101"/>
      <c r="D75" s="101"/>
      <c r="E75" s="101"/>
      <c r="F75" s="101"/>
      <c r="G75" s="101"/>
      <c r="H75" s="109"/>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row>
    <row r="76" spans="1:38" x14ac:dyDescent="0.25">
      <c r="A76" s="117"/>
      <c r="B76" s="101"/>
      <c r="C76" s="101"/>
      <c r="D76" s="101"/>
      <c r="E76" s="101"/>
      <c r="F76" s="101"/>
      <c r="G76" s="101"/>
      <c r="H76" s="109"/>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row>
    <row r="77" spans="1:38" x14ac:dyDescent="0.25">
      <c r="A77" s="117"/>
      <c r="B77" s="101"/>
      <c r="C77" s="101"/>
      <c r="D77" s="101"/>
      <c r="E77" s="101"/>
      <c r="F77" s="101"/>
      <c r="G77" s="101"/>
      <c r="H77" s="109"/>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row>
    <row r="78" spans="1:38" x14ac:dyDescent="0.25">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row>
    <row r="79" spans="1:38" ht="21" x14ac:dyDescent="0.35">
      <c r="A79" s="95" t="s">
        <v>243</v>
      </c>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row>
    <row r="80" spans="1:38" x14ac:dyDescent="0.25">
      <c r="A80" s="103" t="s">
        <v>0</v>
      </c>
      <c r="B80" s="126">
        <v>2015</v>
      </c>
      <c r="C80" s="103">
        <v>2016</v>
      </c>
      <c r="D80" s="103">
        <v>2017</v>
      </c>
      <c r="E80" s="103">
        <v>2018</v>
      </c>
      <c r="F80" s="103">
        <v>2019</v>
      </c>
      <c r="G80" s="103">
        <v>2020</v>
      </c>
      <c r="H80" s="103">
        <v>2021</v>
      </c>
      <c r="I80" s="103">
        <v>2022</v>
      </c>
      <c r="J80" s="103">
        <v>2023</v>
      </c>
      <c r="K80" s="103">
        <v>2024</v>
      </c>
      <c r="L80" s="103">
        <v>2025</v>
      </c>
      <c r="M80" s="103">
        <v>2026</v>
      </c>
      <c r="N80" s="103">
        <v>2027</v>
      </c>
      <c r="O80" s="103">
        <v>2028</v>
      </c>
      <c r="P80" s="103">
        <v>2029</v>
      </c>
      <c r="Q80" s="126">
        <v>2030</v>
      </c>
      <c r="R80" s="103">
        <v>2031</v>
      </c>
      <c r="S80" s="103">
        <v>2032</v>
      </c>
      <c r="T80" s="103">
        <v>2033</v>
      </c>
      <c r="U80" s="103">
        <v>2034</v>
      </c>
      <c r="V80" s="103">
        <v>2035</v>
      </c>
      <c r="W80" s="103">
        <v>2036</v>
      </c>
      <c r="X80" s="103">
        <v>2037</v>
      </c>
      <c r="Y80" s="103">
        <v>2038</v>
      </c>
      <c r="Z80" s="103">
        <v>2039</v>
      </c>
      <c r="AA80" s="126">
        <v>2040</v>
      </c>
      <c r="AB80" s="103">
        <v>2041</v>
      </c>
      <c r="AC80" s="103">
        <v>2042</v>
      </c>
      <c r="AD80" s="103">
        <v>2043</v>
      </c>
      <c r="AE80" s="103">
        <v>2044</v>
      </c>
      <c r="AF80" s="103">
        <v>2045</v>
      </c>
      <c r="AG80" s="103">
        <v>2046</v>
      </c>
      <c r="AH80" s="103">
        <v>2047</v>
      </c>
      <c r="AI80" s="103">
        <v>2048</v>
      </c>
      <c r="AJ80" s="103">
        <v>2049</v>
      </c>
      <c r="AK80" s="126">
        <v>2050</v>
      </c>
      <c r="AL80" s="101"/>
    </row>
    <row r="81" spans="1:38" x14ac:dyDescent="0.25">
      <c r="A81" s="101" t="s">
        <v>13</v>
      </c>
      <c r="B81" s="127">
        <f>B49</f>
        <v>436700000000000</v>
      </c>
      <c r="C81" s="128">
        <f t="shared" ref="C81:P84" si="28">$B81+(($Q81-$B81)/($Q$80-$B$80))*(C$80-$B$80)</f>
        <v>449933333333333.31</v>
      </c>
      <c r="D81" s="128">
        <f t="shared" si="28"/>
        <v>463166666666666.69</v>
      </c>
      <c r="E81" s="128">
        <f t="shared" si="28"/>
        <v>476400000000000</v>
      </c>
      <c r="F81" s="128">
        <f t="shared" si="28"/>
        <v>489633333333333.31</v>
      </c>
      <c r="G81" s="128">
        <f t="shared" si="28"/>
        <v>502866666666666.69</v>
      </c>
      <c r="H81" s="128">
        <f t="shared" si="28"/>
        <v>516100000000000</v>
      </c>
      <c r="I81" s="128">
        <f t="shared" si="28"/>
        <v>529333333333333.37</v>
      </c>
      <c r="J81" s="128">
        <f t="shared" si="28"/>
        <v>542566666666666.69</v>
      </c>
      <c r="K81" s="128">
        <f t="shared" si="28"/>
        <v>555800000000000</v>
      </c>
      <c r="L81" s="128">
        <f t="shared" si="28"/>
        <v>569033333333333.37</v>
      </c>
      <c r="M81" s="128">
        <f t="shared" si="28"/>
        <v>582266666666666.75</v>
      </c>
      <c r="N81" s="128">
        <f t="shared" si="28"/>
        <v>595500000000000</v>
      </c>
      <c r="O81" s="128">
        <f t="shared" si="28"/>
        <v>608733333333333.37</v>
      </c>
      <c r="P81" s="128">
        <f t="shared" si="28"/>
        <v>621966666666666.75</v>
      </c>
      <c r="Q81" s="129">
        <f>C49</f>
        <v>635200000000000</v>
      </c>
      <c r="R81" s="130">
        <f t="shared" ref="R81:Z84" si="29">$Q81+(($AA81-$Q81)/($AA$80-$Q$80))*(R$80-$Q$80)</f>
        <v>655050000000000</v>
      </c>
      <c r="S81" s="130">
        <f t="shared" si="29"/>
        <v>674900000000000</v>
      </c>
      <c r="T81" s="130">
        <f t="shared" si="29"/>
        <v>694750000000000</v>
      </c>
      <c r="U81" s="130">
        <f t="shared" si="29"/>
        <v>714600000000000</v>
      </c>
      <c r="V81" s="130">
        <f t="shared" si="29"/>
        <v>734450000000000</v>
      </c>
      <c r="W81" s="130">
        <f t="shared" si="29"/>
        <v>754300000000000</v>
      </c>
      <c r="X81" s="130">
        <f t="shared" si="29"/>
        <v>774150000000000</v>
      </c>
      <c r="Y81" s="130">
        <f t="shared" si="29"/>
        <v>794000000000000</v>
      </c>
      <c r="Z81" s="130">
        <f t="shared" si="29"/>
        <v>813850000000000</v>
      </c>
      <c r="AA81" s="129">
        <f>D49</f>
        <v>833700000000000</v>
      </c>
      <c r="AB81" s="130">
        <f t="shared" ref="AB81:AJ84" si="30">$AA81+(($AK81-$AA81)/($AK$80-$AA$80))*(AB$80-$AA$80)</f>
        <v>845610000000000</v>
      </c>
      <c r="AC81" s="130">
        <f t="shared" si="30"/>
        <v>857520000000000</v>
      </c>
      <c r="AD81" s="130">
        <f t="shared" si="30"/>
        <v>869430000000000</v>
      </c>
      <c r="AE81" s="130">
        <f t="shared" si="30"/>
        <v>881340000000000</v>
      </c>
      <c r="AF81" s="130">
        <f t="shared" si="30"/>
        <v>893250000000000</v>
      </c>
      <c r="AG81" s="130">
        <f t="shared" si="30"/>
        <v>905160000000000</v>
      </c>
      <c r="AH81" s="130">
        <f t="shared" si="30"/>
        <v>917070000000000</v>
      </c>
      <c r="AI81" s="130">
        <f t="shared" si="30"/>
        <v>928980000000000</v>
      </c>
      <c r="AJ81" s="130">
        <f t="shared" si="30"/>
        <v>940890000000000</v>
      </c>
      <c r="AK81" s="129">
        <f>E49</f>
        <v>952800000000000</v>
      </c>
      <c r="AL81" s="101"/>
    </row>
    <row r="82" spans="1:38" x14ac:dyDescent="0.25">
      <c r="A82" s="101" t="s">
        <v>244</v>
      </c>
      <c r="B82" s="127">
        <f>B50</f>
        <v>277900000000000</v>
      </c>
      <c r="C82" s="128">
        <f t="shared" si="28"/>
        <v>280546666666666.66</v>
      </c>
      <c r="D82" s="128">
        <f t="shared" si="28"/>
        <v>283193333333333.31</v>
      </c>
      <c r="E82" s="128">
        <f t="shared" si="28"/>
        <v>285840000000000</v>
      </c>
      <c r="F82" s="128">
        <f t="shared" si="28"/>
        <v>288486666666666.69</v>
      </c>
      <c r="G82" s="128">
        <f t="shared" si="28"/>
        <v>291133333333333.31</v>
      </c>
      <c r="H82" s="128">
        <f t="shared" si="28"/>
        <v>293780000000000</v>
      </c>
      <c r="I82" s="128">
        <f t="shared" si="28"/>
        <v>296426666666666.69</v>
      </c>
      <c r="J82" s="128">
        <f t="shared" si="28"/>
        <v>299073333333333.31</v>
      </c>
      <c r="K82" s="128">
        <f t="shared" si="28"/>
        <v>301720000000000</v>
      </c>
      <c r="L82" s="128">
        <f t="shared" si="28"/>
        <v>304366666666666.69</v>
      </c>
      <c r="M82" s="128">
        <f t="shared" si="28"/>
        <v>307013333333333.31</v>
      </c>
      <c r="N82" s="128">
        <f t="shared" si="28"/>
        <v>309660000000000</v>
      </c>
      <c r="O82" s="128">
        <f t="shared" si="28"/>
        <v>312306666666666.69</v>
      </c>
      <c r="P82" s="128">
        <f t="shared" si="28"/>
        <v>314953333333333.31</v>
      </c>
      <c r="Q82" s="129">
        <f t="shared" ref="Q82:Q84" si="31">C50</f>
        <v>317600000000000</v>
      </c>
      <c r="R82" s="130">
        <f t="shared" si="29"/>
        <v>317600000000000</v>
      </c>
      <c r="S82" s="130">
        <f t="shared" si="29"/>
        <v>317600000000000</v>
      </c>
      <c r="T82" s="130">
        <f t="shared" si="29"/>
        <v>317600000000000</v>
      </c>
      <c r="U82" s="130">
        <f t="shared" si="29"/>
        <v>317600000000000</v>
      </c>
      <c r="V82" s="130">
        <f t="shared" si="29"/>
        <v>317600000000000</v>
      </c>
      <c r="W82" s="130">
        <f t="shared" si="29"/>
        <v>317600000000000</v>
      </c>
      <c r="X82" s="130">
        <f t="shared" si="29"/>
        <v>317600000000000</v>
      </c>
      <c r="Y82" s="130">
        <f t="shared" si="29"/>
        <v>317600000000000</v>
      </c>
      <c r="Z82" s="130">
        <f t="shared" si="29"/>
        <v>317600000000000</v>
      </c>
      <c r="AA82" s="129">
        <f t="shared" ref="AA82:AA84" si="32">D50</f>
        <v>317600000000000</v>
      </c>
      <c r="AB82" s="130">
        <f t="shared" si="30"/>
        <v>317600000000000</v>
      </c>
      <c r="AC82" s="130">
        <f t="shared" si="30"/>
        <v>317600000000000</v>
      </c>
      <c r="AD82" s="130">
        <f t="shared" si="30"/>
        <v>317600000000000</v>
      </c>
      <c r="AE82" s="130">
        <f t="shared" si="30"/>
        <v>317600000000000</v>
      </c>
      <c r="AF82" s="130">
        <f t="shared" si="30"/>
        <v>317600000000000</v>
      </c>
      <c r="AG82" s="130">
        <f t="shared" si="30"/>
        <v>317600000000000</v>
      </c>
      <c r="AH82" s="130">
        <f t="shared" si="30"/>
        <v>317600000000000</v>
      </c>
      <c r="AI82" s="130">
        <f t="shared" si="30"/>
        <v>317600000000000</v>
      </c>
      <c r="AJ82" s="130">
        <f t="shared" si="30"/>
        <v>317600000000000</v>
      </c>
      <c r="AK82" s="129">
        <f t="shared" ref="AK82:AK84" si="33">E50</f>
        <v>317600000000000</v>
      </c>
      <c r="AL82" s="101"/>
    </row>
    <row r="83" spans="1:38" x14ac:dyDescent="0.25">
      <c r="A83" s="101" t="s">
        <v>165</v>
      </c>
      <c r="B83" s="127">
        <f t="shared" ref="B83:B84" si="34">B51</f>
        <v>238200000000000</v>
      </c>
      <c r="C83" s="128">
        <f t="shared" si="28"/>
        <v>235553333333333.34</v>
      </c>
      <c r="D83" s="128">
        <f t="shared" si="28"/>
        <v>232906666666666.66</v>
      </c>
      <c r="E83" s="128">
        <f t="shared" si="28"/>
        <v>230260000000000</v>
      </c>
      <c r="F83" s="128">
        <f t="shared" si="28"/>
        <v>227613333333333.34</v>
      </c>
      <c r="G83" s="128">
        <f t="shared" si="28"/>
        <v>224966666666666.66</v>
      </c>
      <c r="H83" s="128">
        <f t="shared" si="28"/>
        <v>222320000000000</v>
      </c>
      <c r="I83" s="128">
        <f t="shared" si="28"/>
        <v>219673333333333.34</v>
      </c>
      <c r="J83" s="128">
        <f t="shared" si="28"/>
        <v>217026666666666.66</v>
      </c>
      <c r="K83" s="128">
        <f t="shared" si="28"/>
        <v>214380000000000</v>
      </c>
      <c r="L83" s="128">
        <f t="shared" si="28"/>
        <v>211733333333333.34</v>
      </c>
      <c r="M83" s="128">
        <f t="shared" si="28"/>
        <v>209086666666666.66</v>
      </c>
      <c r="N83" s="128">
        <f t="shared" si="28"/>
        <v>206440000000000</v>
      </c>
      <c r="O83" s="128">
        <f t="shared" si="28"/>
        <v>203793333333333.34</v>
      </c>
      <c r="P83" s="128">
        <f t="shared" si="28"/>
        <v>201146666666666.69</v>
      </c>
      <c r="Q83" s="129">
        <f t="shared" si="31"/>
        <v>198500000000000</v>
      </c>
      <c r="R83" s="130">
        <f t="shared" si="29"/>
        <v>198500000000000</v>
      </c>
      <c r="S83" s="130">
        <f t="shared" si="29"/>
        <v>198500000000000</v>
      </c>
      <c r="T83" s="130">
        <f t="shared" si="29"/>
        <v>198500000000000</v>
      </c>
      <c r="U83" s="130">
        <f t="shared" si="29"/>
        <v>198500000000000</v>
      </c>
      <c r="V83" s="130">
        <f t="shared" si="29"/>
        <v>198500000000000</v>
      </c>
      <c r="W83" s="130">
        <f t="shared" si="29"/>
        <v>198500000000000</v>
      </c>
      <c r="X83" s="130">
        <f t="shared" si="29"/>
        <v>198500000000000</v>
      </c>
      <c r="Y83" s="130">
        <f t="shared" si="29"/>
        <v>198500000000000</v>
      </c>
      <c r="Z83" s="130">
        <f t="shared" si="29"/>
        <v>198500000000000</v>
      </c>
      <c r="AA83" s="129">
        <f t="shared" si="32"/>
        <v>198500000000000</v>
      </c>
      <c r="AB83" s="130">
        <f t="shared" si="30"/>
        <v>194530000000000</v>
      </c>
      <c r="AC83" s="130">
        <f t="shared" si="30"/>
        <v>190560000000000</v>
      </c>
      <c r="AD83" s="130">
        <f t="shared" si="30"/>
        <v>186590000000000</v>
      </c>
      <c r="AE83" s="130">
        <f t="shared" si="30"/>
        <v>182620000000000</v>
      </c>
      <c r="AF83" s="130">
        <f t="shared" si="30"/>
        <v>178650000000000</v>
      </c>
      <c r="AG83" s="130">
        <f t="shared" si="30"/>
        <v>174680000000000</v>
      </c>
      <c r="AH83" s="130">
        <f t="shared" si="30"/>
        <v>170710000000000</v>
      </c>
      <c r="AI83" s="130">
        <f t="shared" si="30"/>
        <v>166740000000000</v>
      </c>
      <c r="AJ83" s="130">
        <f t="shared" si="30"/>
        <v>162770000000000</v>
      </c>
      <c r="AK83" s="129">
        <f t="shared" si="33"/>
        <v>158800000000000</v>
      </c>
      <c r="AL83" s="101"/>
    </row>
    <row r="84" spans="1:38" x14ac:dyDescent="0.25">
      <c r="A84" s="101" t="s">
        <v>14</v>
      </c>
      <c r="B84" s="127">
        <f t="shared" si="34"/>
        <v>39700000000000</v>
      </c>
      <c r="C84" s="128">
        <f t="shared" si="28"/>
        <v>39700000000000</v>
      </c>
      <c r="D84" s="128">
        <f t="shared" si="28"/>
        <v>39700000000000</v>
      </c>
      <c r="E84" s="128">
        <f t="shared" si="28"/>
        <v>39700000000000</v>
      </c>
      <c r="F84" s="128">
        <f t="shared" si="28"/>
        <v>39700000000000</v>
      </c>
      <c r="G84" s="128">
        <f t="shared" si="28"/>
        <v>39700000000000</v>
      </c>
      <c r="H84" s="128">
        <f t="shared" si="28"/>
        <v>39700000000000</v>
      </c>
      <c r="I84" s="128">
        <f t="shared" si="28"/>
        <v>39700000000000</v>
      </c>
      <c r="J84" s="128">
        <f t="shared" si="28"/>
        <v>39700000000000</v>
      </c>
      <c r="K84" s="128">
        <f t="shared" si="28"/>
        <v>39700000000000</v>
      </c>
      <c r="L84" s="128">
        <f t="shared" si="28"/>
        <v>39700000000000</v>
      </c>
      <c r="M84" s="128">
        <f t="shared" si="28"/>
        <v>39700000000000</v>
      </c>
      <c r="N84" s="128">
        <f t="shared" si="28"/>
        <v>39700000000000</v>
      </c>
      <c r="O84" s="128">
        <f t="shared" si="28"/>
        <v>39700000000000</v>
      </c>
      <c r="P84" s="128">
        <f t="shared" si="28"/>
        <v>39700000000000</v>
      </c>
      <c r="Q84" s="129">
        <f t="shared" si="31"/>
        <v>39700000000000</v>
      </c>
      <c r="R84" s="130">
        <f t="shared" si="29"/>
        <v>39700000000000</v>
      </c>
      <c r="S84" s="130">
        <f t="shared" si="29"/>
        <v>39700000000000</v>
      </c>
      <c r="T84" s="130">
        <f t="shared" si="29"/>
        <v>39700000000000</v>
      </c>
      <c r="U84" s="130">
        <f t="shared" si="29"/>
        <v>39700000000000</v>
      </c>
      <c r="V84" s="130">
        <f t="shared" si="29"/>
        <v>39700000000000</v>
      </c>
      <c r="W84" s="130">
        <f t="shared" si="29"/>
        <v>39700000000000</v>
      </c>
      <c r="X84" s="130">
        <f t="shared" si="29"/>
        <v>39700000000000</v>
      </c>
      <c r="Y84" s="130">
        <f t="shared" si="29"/>
        <v>39700000000000</v>
      </c>
      <c r="Z84" s="130">
        <f t="shared" si="29"/>
        <v>39700000000000</v>
      </c>
      <c r="AA84" s="129">
        <f t="shared" si="32"/>
        <v>39700000000000</v>
      </c>
      <c r="AB84" s="130">
        <f t="shared" si="30"/>
        <v>43670000000000</v>
      </c>
      <c r="AC84" s="130">
        <f t="shared" si="30"/>
        <v>47640000000000</v>
      </c>
      <c r="AD84" s="130">
        <f t="shared" si="30"/>
        <v>51610000000000</v>
      </c>
      <c r="AE84" s="130">
        <f t="shared" si="30"/>
        <v>55580000000000</v>
      </c>
      <c r="AF84" s="130">
        <f t="shared" si="30"/>
        <v>59550000000000</v>
      </c>
      <c r="AG84" s="130">
        <f t="shared" si="30"/>
        <v>63520000000000</v>
      </c>
      <c r="AH84" s="130">
        <f t="shared" si="30"/>
        <v>67490000000000</v>
      </c>
      <c r="AI84" s="130">
        <f t="shared" si="30"/>
        <v>71460000000000</v>
      </c>
      <c r="AJ84" s="130">
        <f t="shared" si="30"/>
        <v>75430000000000</v>
      </c>
      <c r="AK84" s="129">
        <f t="shared" si="33"/>
        <v>79400000000000</v>
      </c>
      <c r="AL84" s="101"/>
    </row>
    <row r="85" spans="1:38" x14ac:dyDescent="0.25">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row>
    <row r="86" spans="1:38" x14ac:dyDescent="0.25">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row>
    <row r="87" spans="1:38" ht="21" x14ac:dyDescent="0.35">
      <c r="A87" s="95" t="s">
        <v>245</v>
      </c>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row>
    <row r="88" spans="1:38" x14ac:dyDescent="0.25">
      <c r="A88" s="103" t="s">
        <v>0</v>
      </c>
      <c r="B88" s="126">
        <v>2015</v>
      </c>
      <c r="C88" s="103">
        <v>2016</v>
      </c>
      <c r="D88" s="103">
        <v>2017</v>
      </c>
      <c r="E88" s="103">
        <v>2018</v>
      </c>
      <c r="F88" s="103">
        <v>2019</v>
      </c>
      <c r="G88" s="103">
        <v>2020</v>
      </c>
      <c r="H88" s="103">
        <v>2021</v>
      </c>
      <c r="I88" s="103">
        <v>2022</v>
      </c>
      <c r="J88" s="103">
        <v>2023</v>
      </c>
      <c r="K88" s="103">
        <v>2024</v>
      </c>
      <c r="L88" s="103">
        <v>2025</v>
      </c>
      <c r="M88" s="103">
        <v>2026</v>
      </c>
      <c r="N88" s="103">
        <v>2027</v>
      </c>
      <c r="O88" s="103">
        <v>2028</v>
      </c>
      <c r="P88" s="103">
        <v>2029</v>
      </c>
      <c r="Q88" s="126">
        <v>2030</v>
      </c>
      <c r="R88" s="103">
        <v>2031</v>
      </c>
      <c r="S88" s="103">
        <v>2032</v>
      </c>
      <c r="T88" s="103">
        <v>2033</v>
      </c>
      <c r="U88" s="103">
        <v>2034</v>
      </c>
      <c r="V88" s="103">
        <v>2035</v>
      </c>
      <c r="W88" s="103">
        <v>2036</v>
      </c>
      <c r="X88" s="103">
        <v>2037</v>
      </c>
      <c r="Y88" s="103">
        <v>2038</v>
      </c>
      <c r="Z88" s="103">
        <v>2039</v>
      </c>
      <c r="AA88" s="126">
        <v>2040</v>
      </c>
      <c r="AB88" s="103">
        <v>2041</v>
      </c>
      <c r="AC88" s="103">
        <v>2042</v>
      </c>
      <c r="AD88" s="103">
        <v>2043</v>
      </c>
      <c r="AE88" s="103">
        <v>2044</v>
      </c>
      <c r="AF88" s="103">
        <v>2045</v>
      </c>
      <c r="AG88" s="103">
        <v>2046</v>
      </c>
      <c r="AH88" s="103">
        <v>2047</v>
      </c>
      <c r="AI88" s="103">
        <v>2048</v>
      </c>
      <c r="AJ88" s="103">
        <v>2049</v>
      </c>
      <c r="AK88" s="126">
        <v>2050</v>
      </c>
      <c r="AL88" s="101"/>
    </row>
    <row r="89" spans="1:38" x14ac:dyDescent="0.25">
      <c r="A89" s="101" t="s">
        <v>13</v>
      </c>
      <c r="B89" s="129">
        <f>B59</f>
        <v>436700000000000</v>
      </c>
      <c r="C89" s="130">
        <f t="shared" ref="C89:P92" si="35">$B89+(($Q89-$B89)/($Q$88-$B$88))*(C$88-$B$88)</f>
        <v>460520000000000</v>
      </c>
      <c r="D89" s="130">
        <f t="shared" si="35"/>
        <v>484340000000000</v>
      </c>
      <c r="E89" s="130">
        <f t="shared" si="35"/>
        <v>508160000000000</v>
      </c>
      <c r="F89" s="130">
        <f t="shared" si="35"/>
        <v>531980000000000</v>
      </c>
      <c r="G89" s="130">
        <f t="shared" si="35"/>
        <v>555800000000000</v>
      </c>
      <c r="H89" s="130">
        <f t="shared" si="35"/>
        <v>579620000000000</v>
      </c>
      <c r="I89" s="130">
        <f t="shared" si="35"/>
        <v>603440000000000</v>
      </c>
      <c r="J89" s="130">
        <f t="shared" si="35"/>
        <v>627260000000000</v>
      </c>
      <c r="K89" s="130">
        <f t="shared" si="35"/>
        <v>651080000000000</v>
      </c>
      <c r="L89" s="130">
        <f t="shared" si="35"/>
        <v>674900000000000</v>
      </c>
      <c r="M89" s="130">
        <f t="shared" si="35"/>
        <v>698720000000000</v>
      </c>
      <c r="N89" s="130">
        <f t="shared" si="35"/>
        <v>722540000000000</v>
      </c>
      <c r="O89" s="130">
        <f t="shared" si="35"/>
        <v>746360000000000</v>
      </c>
      <c r="P89" s="130">
        <f t="shared" si="35"/>
        <v>770180000000000</v>
      </c>
      <c r="Q89" s="129">
        <f>C59</f>
        <v>794000000000000</v>
      </c>
      <c r="R89" s="130">
        <f t="shared" ref="R89:Z92" si="36">$Q89+(($AA89-$Q89)/($AA$88-$Q$88))*(R$88-$Q$88)</f>
        <v>817820000000000</v>
      </c>
      <c r="S89" s="130">
        <f t="shared" si="36"/>
        <v>841640000000000</v>
      </c>
      <c r="T89" s="130">
        <f t="shared" si="36"/>
        <v>865460000000000</v>
      </c>
      <c r="U89" s="130">
        <f t="shared" si="36"/>
        <v>889280000000000</v>
      </c>
      <c r="V89" s="130">
        <f t="shared" si="36"/>
        <v>913100000000000</v>
      </c>
      <c r="W89" s="130">
        <f t="shared" si="36"/>
        <v>936920000000000</v>
      </c>
      <c r="X89" s="130">
        <f t="shared" si="36"/>
        <v>960740000000000</v>
      </c>
      <c r="Y89" s="130">
        <f t="shared" si="36"/>
        <v>984560000000000</v>
      </c>
      <c r="Z89" s="130">
        <f t="shared" si="36"/>
        <v>1008380000000000</v>
      </c>
      <c r="AA89" s="129">
        <f>D59</f>
        <v>1032200000000000</v>
      </c>
      <c r="AB89" s="130">
        <f t="shared" ref="AB89:AJ92" si="37">$AA89+(($AK89-$AA89)/($AK$88-$AA$88))*(AB$88-$AA$88)</f>
        <v>1052050000000000</v>
      </c>
      <c r="AC89" s="130">
        <f t="shared" si="37"/>
        <v>1071900000000000</v>
      </c>
      <c r="AD89" s="130">
        <f t="shared" si="37"/>
        <v>1091750000000000</v>
      </c>
      <c r="AE89" s="130">
        <f t="shared" si="37"/>
        <v>1111600000000000</v>
      </c>
      <c r="AF89" s="130">
        <f t="shared" si="37"/>
        <v>1131450000000000</v>
      </c>
      <c r="AG89" s="130">
        <f t="shared" si="37"/>
        <v>1151300000000000</v>
      </c>
      <c r="AH89" s="130">
        <f t="shared" si="37"/>
        <v>1171150000000000</v>
      </c>
      <c r="AI89" s="130">
        <f t="shared" si="37"/>
        <v>1191000000000000</v>
      </c>
      <c r="AJ89" s="130">
        <f t="shared" si="37"/>
        <v>1210850000000000</v>
      </c>
      <c r="AK89" s="129">
        <f>E59</f>
        <v>1230700000000000</v>
      </c>
      <c r="AL89" s="101"/>
    </row>
    <row r="90" spans="1:38" x14ac:dyDescent="0.25">
      <c r="A90" s="101" t="s">
        <v>244</v>
      </c>
      <c r="B90" s="129">
        <f t="shared" ref="B90:B92" si="38">B60</f>
        <v>277900000000000</v>
      </c>
      <c r="C90" s="130">
        <f t="shared" si="35"/>
        <v>280546666666666.66</v>
      </c>
      <c r="D90" s="130">
        <f t="shared" si="35"/>
        <v>283193333333333.31</v>
      </c>
      <c r="E90" s="130">
        <f t="shared" si="35"/>
        <v>285840000000000</v>
      </c>
      <c r="F90" s="130">
        <f t="shared" si="35"/>
        <v>288486666666666.69</v>
      </c>
      <c r="G90" s="130">
        <f t="shared" si="35"/>
        <v>291133333333333.31</v>
      </c>
      <c r="H90" s="130">
        <f t="shared" si="35"/>
        <v>293780000000000</v>
      </c>
      <c r="I90" s="130">
        <f t="shared" si="35"/>
        <v>296426666666666.69</v>
      </c>
      <c r="J90" s="130">
        <f t="shared" si="35"/>
        <v>299073333333333.31</v>
      </c>
      <c r="K90" s="130">
        <f t="shared" si="35"/>
        <v>301720000000000</v>
      </c>
      <c r="L90" s="130">
        <f t="shared" si="35"/>
        <v>304366666666666.69</v>
      </c>
      <c r="M90" s="130">
        <f t="shared" si="35"/>
        <v>307013333333333.31</v>
      </c>
      <c r="N90" s="130">
        <f t="shared" si="35"/>
        <v>309660000000000</v>
      </c>
      <c r="O90" s="130">
        <f t="shared" si="35"/>
        <v>312306666666666.69</v>
      </c>
      <c r="P90" s="130">
        <f t="shared" si="35"/>
        <v>314953333333333.31</v>
      </c>
      <c r="Q90" s="129">
        <f t="shared" ref="Q90:Q92" si="39">C60</f>
        <v>317600000000000</v>
      </c>
      <c r="R90" s="130">
        <f t="shared" si="36"/>
        <v>321570000000000</v>
      </c>
      <c r="S90" s="130">
        <f t="shared" si="36"/>
        <v>325540000000000</v>
      </c>
      <c r="T90" s="130">
        <f t="shared" si="36"/>
        <v>329510000000000</v>
      </c>
      <c r="U90" s="130">
        <f t="shared" si="36"/>
        <v>333480000000000</v>
      </c>
      <c r="V90" s="130">
        <f t="shared" si="36"/>
        <v>337450000000000</v>
      </c>
      <c r="W90" s="130">
        <f t="shared" si="36"/>
        <v>341420000000000</v>
      </c>
      <c r="X90" s="130">
        <f t="shared" si="36"/>
        <v>345390000000000</v>
      </c>
      <c r="Y90" s="130">
        <f t="shared" si="36"/>
        <v>349360000000000</v>
      </c>
      <c r="Z90" s="130">
        <f t="shared" si="36"/>
        <v>353330000000000</v>
      </c>
      <c r="AA90" s="129">
        <f t="shared" ref="AA90:AA92" si="40">D60</f>
        <v>357300000000000</v>
      </c>
      <c r="AB90" s="130">
        <f t="shared" si="37"/>
        <v>357300000000000</v>
      </c>
      <c r="AC90" s="130">
        <f t="shared" si="37"/>
        <v>357300000000000</v>
      </c>
      <c r="AD90" s="130">
        <f t="shared" si="37"/>
        <v>357300000000000</v>
      </c>
      <c r="AE90" s="130">
        <f t="shared" si="37"/>
        <v>357300000000000</v>
      </c>
      <c r="AF90" s="130">
        <f t="shared" si="37"/>
        <v>357300000000000</v>
      </c>
      <c r="AG90" s="130">
        <f t="shared" si="37"/>
        <v>357300000000000</v>
      </c>
      <c r="AH90" s="130">
        <f t="shared" si="37"/>
        <v>357300000000000</v>
      </c>
      <c r="AI90" s="130">
        <f t="shared" si="37"/>
        <v>357300000000000</v>
      </c>
      <c r="AJ90" s="130">
        <f t="shared" si="37"/>
        <v>357300000000000</v>
      </c>
      <c r="AK90" s="129">
        <f>E60</f>
        <v>357300000000000</v>
      </c>
      <c r="AL90" s="101"/>
    </row>
    <row r="91" spans="1:38" x14ac:dyDescent="0.25">
      <c r="A91" s="101" t="s">
        <v>165</v>
      </c>
      <c r="B91" s="129">
        <f t="shared" si="38"/>
        <v>238200000000000</v>
      </c>
      <c r="C91" s="130">
        <f t="shared" si="35"/>
        <v>232906666666666.66</v>
      </c>
      <c r="D91" s="130">
        <f t="shared" si="35"/>
        <v>227613333333333.34</v>
      </c>
      <c r="E91" s="130">
        <f t="shared" si="35"/>
        <v>222320000000000</v>
      </c>
      <c r="F91" s="130">
        <f t="shared" si="35"/>
        <v>217026666666666.66</v>
      </c>
      <c r="G91" s="130">
        <f t="shared" si="35"/>
        <v>211733333333333.34</v>
      </c>
      <c r="H91" s="130">
        <f t="shared" si="35"/>
        <v>206440000000000</v>
      </c>
      <c r="I91" s="130">
        <f t="shared" si="35"/>
        <v>201146666666666.69</v>
      </c>
      <c r="J91" s="130">
        <f t="shared" si="35"/>
        <v>195853333333333.34</v>
      </c>
      <c r="K91" s="130">
        <f t="shared" si="35"/>
        <v>190560000000000</v>
      </c>
      <c r="L91" s="130">
        <f t="shared" si="35"/>
        <v>185266666666666.69</v>
      </c>
      <c r="M91" s="130">
        <f t="shared" si="35"/>
        <v>179973333333333.34</v>
      </c>
      <c r="N91" s="130">
        <f t="shared" si="35"/>
        <v>174680000000000</v>
      </c>
      <c r="O91" s="130">
        <f t="shared" si="35"/>
        <v>169386666666666.69</v>
      </c>
      <c r="P91" s="130">
        <f t="shared" si="35"/>
        <v>164093333333333.34</v>
      </c>
      <c r="Q91" s="129">
        <f t="shared" si="39"/>
        <v>158800000000000</v>
      </c>
      <c r="R91" s="130">
        <f t="shared" si="36"/>
        <v>154830000000000</v>
      </c>
      <c r="S91" s="130">
        <f t="shared" si="36"/>
        <v>150860000000000</v>
      </c>
      <c r="T91" s="130">
        <f t="shared" si="36"/>
        <v>146890000000000</v>
      </c>
      <c r="U91" s="130">
        <f t="shared" si="36"/>
        <v>142920000000000</v>
      </c>
      <c r="V91" s="130">
        <f t="shared" si="36"/>
        <v>138950000000000</v>
      </c>
      <c r="W91" s="130">
        <f t="shared" si="36"/>
        <v>134980000000000</v>
      </c>
      <c r="X91" s="130">
        <f t="shared" si="36"/>
        <v>131010000000000</v>
      </c>
      <c r="Y91" s="130">
        <f t="shared" si="36"/>
        <v>127040000000000</v>
      </c>
      <c r="Z91" s="130">
        <f t="shared" si="36"/>
        <v>123070000000000</v>
      </c>
      <c r="AA91" s="129">
        <f t="shared" si="40"/>
        <v>119100000000000</v>
      </c>
      <c r="AB91" s="130">
        <f t="shared" si="37"/>
        <v>119100000000000</v>
      </c>
      <c r="AC91" s="130">
        <f t="shared" si="37"/>
        <v>119100000000000</v>
      </c>
      <c r="AD91" s="130">
        <f t="shared" si="37"/>
        <v>119100000000000</v>
      </c>
      <c r="AE91" s="130">
        <f t="shared" si="37"/>
        <v>119100000000000</v>
      </c>
      <c r="AF91" s="130">
        <f t="shared" si="37"/>
        <v>119100000000000</v>
      </c>
      <c r="AG91" s="130">
        <f t="shared" si="37"/>
        <v>119100000000000</v>
      </c>
      <c r="AH91" s="130">
        <f t="shared" si="37"/>
        <v>119100000000000</v>
      </c>
      <c r="AI91" s="130">
        <f t="shared" si="37"/>
        <v>119100000000000</v>
      </c>
      <c r="AJ91" s="130">
        <f t="shared" si="37"/>
        <v>119100000000000</v>
      </c>
      <c r="AK91" s="129">
        <f>E61</f>
        <v>119100000000000</v>
      </c>
      <c r="AL91" s="101"/>
    </row>
    <row r="92" spans="1:38" x14ac:dyDescent="0.25">
      <c r="A92" s="101" t="s">
        <v>14</v>
      </c>
      <c r="B92" s="129">
        <f t="shared" si="38"/>
        <v>39700000000000</v>
      </c>
      <c r="C92" s="130">
        <f t="shared" si="35"/>
        <v>42346666666666.664</v>
      </c>
      <c r="D92" s="130">
        <f t="shared" si="35"/>
        <v>44993333333333.336</v>
      </c>
      <c r="E92" s="130">
        <f t="shared" si="35"/>
        <v>47640000000000</v>
      </c>
      <c r="F92" s="130">
        <f t="shared" si="35"/>
        <v>50286666666666.664</v>
      </c>
      <c r="G92" s="130">
        <f t="shared" si="35"/>
        <v>52933333333333.328</v>
      </c>
      <c r="H92" s="130">
        <f t="shared" si="35"/>
        <v>55580000000000</v>
      </c>
      <c r="I92" s="130">
        <f t="shared" si="35"/>
        <v>58226666666666.664</v>
      </c>
      <c r="J92" s="130">
        <f t="shared" si="35"/>
        <v>60873333333333.328</v>
      </c>
      <c r="K92" s="130">
        <f t="shared" si="35"/>
        <v>63520000000000</v>
      </c>
      <c r="L92" s="130">
        <f t="shared" si="35"/>
        <v>66166666666666.664</v>
      </c>
      <c r="M92" s="130">
        <f t="shared" si="35"/>
        <v>68813333333333.328</v>
      </c>
      <c r="N92" s="130">
        <f t="shared" si="35"/>
        <v>71460000000000</v>
      </c>
      <c r="O92" s="130">
        <f t="shared" si="35"/>
        <v>74106666666666.656</v>
      </c>
      <c r="P92" s="130">
        <f t="shared" si="35"/>
        <v>76753333333333.328</v>
      </c>
      <c r="Q92" s="129">
        <f t="shared" si="39"/>
        <v>79400000000000</v>
      </c>
      <c r="R92" s="130">
        <f t="shared" si="36"/>
        <v>79400000000000</v>
      </c>
      <c r="S92" s="130">
        <f t="shared" si="36"/>
        <v>79400000000000</v>
      </c>
      <c r="T92" s="130">
        <f t="shared" si="36"/>
        <v>79400000000000</v>
      </c>
      <c r="U92" s="130">
        <f t="shared" si="36"/>
        <v>79400000000000</v>
      </c>
      <c r="V92" s="130">
        <f t="shared" si="36"/>
        <v>79400000000000</v>
      </c>
      <c r="W92" s="130">
        <f t="shared" si="36"/>
        <v>79400000000000</v>
      </c>
      <c r="X92" s="130">
        <f t="shared" si="36"/>
        <v>79400000000000</v>
      </c>
      <c r="Y92" s="130">
        <f t="shared" si="36"/>
        <v>79400000000000</v>
      </c>
      <c r="Z92" s="130">
        <f t="shared" si="36"/>
        <v>79400000000000</v>
      </c>
      <c r="AA92" s="129">
        <f t="shared" si="40"/>
        <v>79400000000000</v>
      </c>
      <c r="AB92" s="130">
        <f t="shared" si="37"/>
        <v>79400000000000</v>
      </c>
      <c r="AC92" s="130">
        <f t="shared" si="37"/>
        <v>79400000000000</v>
      </c>
      <c r="AD92" s="130">
        <f t="shared" si="37"/>
        <v>79400000000000</v>
      </c>
      <c r="AE92" s="130">
        <f t="shared" si="37"/>
        <v>79400000000000</v>
      </c>
      <c r="AF92" s="130">
        <f t="shared" si="37"/>
        <v>79400000000000</v>
      </c>
      <c r="AG92" s="130">
        <f t="shared" si="37"/>
        <v>79400000000000</v>
      </c>
      <c r="AH92" s="130">
        <f t="shared" si="37"/>
        <v>79400000000000</v>
      </c>
      <c r="AI92" s="130">
        <f t="shared" si="37"/>
        <v>79400000000000</v>
      </c>
      <c r="AJ92" s="130">
        <f t="shared" si="37"/>
        <v>79400000000000</v>
      </c>
      <c r="AK92" s="129">
        <f>E62</f>
        <v>79400000000000</v>
      </c>
      <c r="AL92" s="101"/>
    </row>
    <row r="93" spans="1:38" x14ac:dyDescent="0.25">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row>
    <row r="94" spans="1:38" ht="21" x14ac:dyDescent="0.35">
      <c r="A94" s="95" t="s">
        <v>246</v>
      </c>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row>
    <row r="95" spans="1:38" x14ac:dyDescent="0.25">
      <c r="A95" s="103" t="s">
        <v>0</v>
      </c>
      <c r="B95" s="126">
        <v>2015</v>
      </c>
      <c r="C95" s="103">
        <v>2016</v>
      </c>
      <c r="D95" s="103">
        <v>2017</v>
      </c>
      <c r="E95" s="103">
        <v>2018</v>
      </c>
      <c r="F95" s="103">
        <v>2019</v>
      </c>
      <c r="G95" s="103">
        <v>2020</v>
      </c>
      <c r="H95" s="103">
        <v>2021</v>
      </c>
      <c r="I95" s="103">
        <v>2022</v>
      </c>
      <c r="J95" s="103">
        <v>2023</v>
      </c>
      <c r="K95" s="103">
        <v>2024</v>
      </c>
      <c r="L95" s="103">
        <v>2025</v>
      </c>
      <c r="M95" s="103">
        <v>2026</v>
      </c>
      <c r="N95" s="103">
        <v>2027</v>
      </c>
      <c r="O95" s="103">
        <v>2028</v>
      </c>
      <c r="P95" s="103">
        <v>2029</v>
      </c>
      <c r="Q95" s="126">
        <v>2030</v>
      </c>
      <c r="R95" s="103">
        <v>2031</v>
      </c>
      <c r="S95" s="103">
        <v>2032</v>
      </c>
      <c r="T95" s="103">
        <v>2033</v>
      </c>
      <c r="U95" s="103">
        <v>2034</v>
      </c>
      <c r="V95" s="103">
        <v>2035</v>
      </c>
      <c r="W95" s="103">
        <v>2036</v>
      </c>
      <c r="X95" s="103">
        <v>2037</v>
      </c>
      <c r="Y95" s="103">
        <v>2038</v>
      </c>
      <c r="Z95" s="103">
        <v>2039</v>
      </c>
      <c r="AA95" s="126">
        <v>2040</v>
      </c>
      <c r="AB95" s="103">
        <v>2041</v>
      </c>
      <c r="AC95" s="103">
        <v>2042</v>
      </c>
      <c r="AD95" s="103">
        <v>2043</v>
      </c>
      <c r="AE95" s="103">
        <v>2044</v>
      </c>
      <c r="AF95" s="103">
        <v>2045</v>
      </c>
      <c r="AG95" s="103">
        <v>2046</v>
      </c>
      <c r="AH95" s="103">
        <v>2047</v>
      </c>
      <c r="AI95" s="103">
        <v>2048</v>
      </c>
      <c r="AJ95" s="103">
        <v>2049</v>
      </c>
      <c r="AK95" s="126">
        <v>2050</v>
      </c>
      <c r="AL95" s="101"/>
    </row>
    <row r="96" spans="1:38" x14ac:dyDescent="0.25">
      <c r="A96" s="101" t="s">
        <v>13</v>
      </c>
      <c r="B96" s="129">
        <f>B69</f>
        <v>436700000000000</v>
      </c>
      <c r="C96" s="130">
        <f t="shared" ref="C96:P99" si="41">$B96+(($Q96-$B96)/($Q$88-$B$88))*(C$88-$B$88)</f>
        <v>455226666666666.69</v>
      </c>
      <c r="D96" s="130">
        <f t="shared" si="41"/>
        <v>473753333333333.31</v>
      </c>
      <c r="E96" s="130">
        <f t="shared" si="41"/>
        <v>492280000000000</v>
      </c>
      <c r="F96" s="130">
        <f t="shared" si="41"/>
        <v>510806666666666.69</v>
      </c>
      <c r="G96" s="130">
        <f t="shared" si="41"/>
        <v>529333333333333.37</v>
      </c>
      <c r="H96" s="130">
        <f t="shared" si="41"/>
        <v>547860000000000</v>
      </c>
      <c r="I96" s="130">
        <f t="shared" si="41"/>
        <v>566386666666666.62</v>
      </c>
      <c r="J96" s="130">
        <f t="shared" si="41"/>
        <v>584913333333333.37</v>
      </c>
      <c r="K96" s="130">
        <f t="shared" si="41"/>
        <v>603440000000000</v>
      </c>
      <c r="L96" s="130">
        <f t="shared" si="41"/>
        <v>621966666666666.75</v>
      </c>
      <c r="M96" s="130">
        <f t="shared" si="41"/>
        <v>640493333333333.37</v>
      </c>
      <c r="N96" s="130">
        <f t="shared" si="41"/>
        <v>659020000000000</v>
      </c>
      <c r="O96" s="130">
        <f t="shared" si="41"/>
        <v>677546666666666.75</v>
      </c>
      <c r="P96" s="130">
        <f t="shared" si="41"/>
        <v>696073333333333.37</v>
      </c>
      <c r="Q96" s="129">
        <f>C69</f>
        <v>714600000000000</v>
      </c>
      <c r="R96" s="130">
        <f t="shared" ref="R96:Z99" si="42">$Q96+(($AA96-$Q96)/($AA$88-$Q$88))*(R$88-$Q$88)</f>
        <v>736435000000000</v>
      </c>
      <c r="S96" s="130">
        <f t="shared" si="42"/>
        <v>758270000000000</v>
      </c>
      <c r="T96" s="130">
        <f t="shared" si="42"/>
        <v>780105000000000</v>
      </c>
      <c r="U96" s="130">
        <f t="shared" si="42"/>
        <v>801940000000000</v>
      </c>
      <c r="V96" s="130">
        <f t="shared" si="42"/>
        <v>823775000000000</v>
      </c>
      <c r="W96" s="130">
        <f t="shared" si="42"/>
        <v>845610000000000</v>
      </c>
      <c r="X96" s="130">
        <f t="shared" si="42"/>
        <v>867445000000000</v>
      </c>
      <c r="Y96" s="130">
        <f t="shared" si="42"/>
        <v>889280000000000</v>
      </c>
      <c r="Z96" s="130">
        <f t="shared" si="42"/>
        <v>911115000000000</v>
      </c>
      <c r="AA96" s="129">
        <f>D69</f>
        <v>932950000000000</v>
      </c>
      <c r="AB96" s="130">
        <f t="shared" ref="AB96:AJ99" si="43">$AA96+(($AK96-$AA96)/($AK$88-$AA$88))*(AB$88-$AA$88)</f>
        <v>948830000000000</v>
      </c>
      <c r="AC96" s="130">
        <f t="shared" si="43"/>
        <v>964710000000000</v>
      </c>
      <c r="AD96" s="130">
        <f t="shared" si="43"/>
        <v>980590000000000</v>
      </c>
      <c r="AE96" s="130">
        <f t="shared" si="43"/>
        <v>996470000000000</v>
      </c>
      <c r="AF96" s="130">
        <f t="shared" si="43"/>
        <v>1012350000000000</v>
      </c>
      <c r="AG96" s="130">
        <f t="shared" si="43"/>
        <v>1028230000000000</v>
      </c>
      <c r="AH96" s="130">
        <f t="shared" si="43"/>
        <v>1044110000000000</v>
      </c>
      <c r="AI96" s="130">
        <f t="shared" si="43"/>
        <v>1059990000000000</v>
      </c>
      <c r="AJ96" s="130">
        <f t="shared" si="43"/>
        <v>1075870000000000</v>
      </c>
      <c r="AK96" s="129">
        <f>E69</f>
        <v>1091750000000000</v>
      </c>
      <c r="AL96" s="101"/>
    </row>
    <row r="97" spans="1:38" x14ac:dyDescent="0.25">
      <c r="A97" s="101" t="s">
        <v>244</v>
      </c>
      <c r="B97" s="129">
        <f>B70</f>
        <v>277900000000000</v>
      </c>
      <c r="C97" s="130">
        <f t="shared" si="41"/>
        <v>280546666666666.66</v>
      </c>
      <c r="D97" s="130">
        <f t="shared" si="41"/>
        <v>283193333333333.31</v>
      </c>
      <c r="E97" s="130">
        <f t="shared" si="41"/>
        <v>285840000000000</v>
      </c>
      <c r="F97" s="130">
        <f t="shared" si="41"/>
        <v>288486666666666.69</v>
      </c>
      <c r="G97" s="130">
        <f t="shared" si="41"/>
        <v>291133333333333.31</v>
      </c>
      <c r="H97" s="130">
        <f t="shared" si="41"/>
        <v>293780000000000</v>
      </c>
      <c r="I97" s="130">
        <f t="shared" si="41"/>
        <v>296426666666666.69</v>
      </c>
      <c r="J97" s="130">
        <f t="shared" si="41"/>
        <v>299073333333333.31</v>
      </c>
      <c r="K97" s="130">
        <f t="shared" si="41"/>
        <v>301720000000000</v>
      </c>
      <c r="L97" s="130">
        <f t="shared" si="41"/>
        <v>304366666666666.69</v>
      </c>
      <c r="M97" s="130">
        <f t="shared" si="41"/>
        <v>307013333333333.31</v>
      </c>
      <c r="N97" s="130">
        <f t="shared" si="41"/>
        <v>309660000000000</v>
      </c>
      <c r="O97" s="130">
        <f t="shared" si="41"/>
        <v>312306666666666.69</v>
      </c>
      <c r="P97" s="130">
        <f t="shared" si="41"/>
        <v>314953333333333.31</v>
      </c>
      <c r="Q97" s="129">
        <f>C70</f>
        <v>317600000000000</v>
      </c>
      <c r="R97" s="130">
        <f t="shared" si="42"/>
        <v>319585000000000</v>
      </c>
      <c r="S97" s="130">
        <f t="shared" si="42"/>
        <v>321570000000000</v>
      </c>
      <c r="T97" s="130">
        <f t="shared" si="42"/>
        <v>323555000000000</v>
      </c>
      <c r="U97" s="130">
        <f t="shared" si="42"/>
        <v>325540000000000</v>
      </c>
      <c r="V97" s="130">
        <f t="shared" si="42"/>
        <v>327525000000000</v>
      </c>
      <c r="W97" s="130">
        <f t="shared" si="42"/>
        <v>329510000000000</v>
      </c>
      <c r="X97" s="130">
        <f t="shared" si="42"/>
        <v>331495000000000</v>
      </c>
      <c r="Y97" s="130">
        <f t="shared" si="42"/>
        <v>333480000000000</v>
      </c>
      <c r="Z97" s="130">
        <f t="shared" si="42"/>
        <v>335465000000000</v>
      </c>
      <c r="AA97" s="129">
        <f>D70</f>
        <v>337450000000000</v>
      </c>
      <c r="AB97" s="130">
        <f t="shared" si="43"/>
        <v>337450000000000</v>
      </c>
      <c r="AC97" s="130">
        <f t="shared" si="43"/>
        <v>337450000000000</v>
      </c>
      <c r="AD97" s="130">
        <f t="shared" si="43"/>
        <v>337450000000000</v>
      </c>
      <c r="AE97" s="130">
        <f t="shared" si="43"/>
        <v>337450000000000</v>
      </c>
      <c r="AF97" s="130">
        <f t="shared" si="43"/>
        <v>337450000000000</v>
      </c>
      <c r="AG97" s="130">
        <f t="shared" si="43"/>
        <v>337450000000000</v>
      </c>
      <c r="AH97" s="130">
        <f t="shared" si="43"/>
        <v>337450000000000</v>
      </c>
      <c r="AI97" s="130">
        <f t="shared" si="43"/>
        <v>337450000000000</v>
      </c>
      <c r="AJ97" s="130">
        <f t="shared" si="43"/>
        <v>337450000000000</v>
      </c>
      <c r="AK97" s="129">
        <f>E70</f>
        <v>337450000000000</v>
      </c>
      <c r="AL97" s="101"/>
    </row>
    <row r="98" spans="1:38" x14ac:dyDescent="0.25">
      <c r="A98" s="101" t="s">
        <v>165</v>
      </c>
      <c r="B98" s="129">
        <f>B71</f>
        <v>238200000000000</v>
      </c>
      <c r="C98" s="130">
        <f t="shared" si="41"/>
        <v>234230000000000</v>
      </c>
      <c r="D98" s="130">
        <f t="shared" si="41"/>
        <v>230260000000000</v>
      </c>
      <c r="E98" s="130">
        <f t="shared" si="41"/>
        <v>226290000000000</v>
      </c>
      <c r="F98" s="130">
        <f t="shared" si="41"/>
        <v>222320000000000</v>
      </c>
      <c r="G98" s="130">
        <f t="shared" si="41"/>
        <v>218350000000000</v>
      </c>
      <c r="H98" s="130">
        <f t="shared" si="41"/>
        <v>214380000000000</v>
      </c>
      <c r="I98" s="130">
        <f t="shared" si="41"/>
        <v>210410000000000</v>
      </c>
      <c r="J98" s="130">
        <f t="shared" si="41"/>
        <v>206440000000000</v>
      </c>
      <c r="K98" s="130">
        <f t="shared" si="41"/>
        <v>202470000000000</v>
      </c>
      <c r="L98" s="130">
        <f t="shared" si="41"/>
        <v>198500000000000</v>
      </c>
      <c r="M98" s="130">
        <f t="shared" si="41"/>
        <v>194530000000000</v>
      </c>
      <c r="N98" s="130">
        <f t="shared" si="41"/>
        <v>190560000000000</v>
      </c>
      <c r="O98" s="130">
        <f t="shared" si="41"/>
        <v>186590000000000</v>
      </c>
      <c r="P98" s="130">
        <f t="shared" si="41"/>
        <v>182620000000000</v>
      </c>
      <c r="Q98" s="129">
        <f>C71</f>
        <v>178650000000000</v>
      </c>
      <c r="R98" s="130">
        <f t="shared" si="42"/>
        <v>176665000000000</v>
      </c>
      <c r="S98" s="130">
        <f t="shared" si="42"/>
        <v>174680000000000</v>
      </c>
      <c r="T98" s="130">
        <f t="shared" si="42"/>
        <v>172695000000000</v>
      </c>
      <c r="U98" s="130">
        <f t="shared" si="42"/>
        <v>170710000000000</v>
      </c>
      <c r="V98" s="130">
        <f t="shared" si="42"/>
        <v>168725000000000</v>
      </c>
      <c r="W98" s="130">
        <f t="shared" si="42"/>
        <v>166740000000000</v>
      </c>
      <c r="X98" s="130">
        <f t="shared" si="42"/>
        <v>164755000000000</v>
      </c>
      <c r="Y98" s="130">
        <f t="shared" si="42"/>
        <v>162770000000000</v>
      </c>
      <c r="Z98" s="130">
        <f t="shared" si="42"/>
        <v>160785000000000</v>
      </c>
      <c r="AA98" s="129">
        <f>D71</f>
        <v>158800000000000</v>
      </c>
      <c r="AB98" s="130">
        <f t="shared" si="43"/>
        <v>156815000000000</v>
      </c>
      <c r="AC98" s="130">
        <f t="shared" si="43"/>
        <v>154830000000000</v>
      </c>
      <c r="AD98" s="130">
        <f t="shared" si="43"/>
        <v>152845000000000</v>
      </c>
      <c r="AE98" s="130">
        <f t="shared" si="43"/>
        <v>150860000000000</v>
      </c>
      <c r="AF98" s="130">
        <f t="shared" si="43"/>
        <v>148875000000000</v>
      </c>
      <c r="AG98" s="130">
        <f t="shared" si="43"/>
        <v>146890000000000</v>
      </c>
      <c r="AH98" s="130">
        <f t="shared" si="43"/>
        <v>144905000000000</v>
      </c>
      <c r="AI98" s="130">
        <f t="shared" si="43"/>
        <v>142920000000000</v>
      </c>
      <c r="AJ98" s="130">
        <f t="shared" si="43"/>
        <v>140935000000000</v>
      </c>
      <c r="AK98" s="129">
        <f>E71</f>
        <v>138950000000000</v>
      </c>
      <c r="AL98" s="101"/>
    </row>
    <row r="99" spans="1:38" x14ac:dyDescent="0.25">
      <c r="A99" s="101" t="s">
        <v>14</v>
      </c>
      <c r="B99" s="129">
        <f>B72</f>
        <v>39700000000000</v>
      </c>
      <c r="C99" s="130">
        <f t="shared" si="41"/>
        <v>41023333333333.336</v>
      </c>
      <c r="D99" s="130">
        <f t="shared" si="41"/>
        <v>42346666666666.664</v>
      </c>
      <c r="E99" s="130">
        <f t="shared" si="41"/>
        <v>43670000000000</v>
      </c>
      <c r="F99" s="130">
        <f t="shared" si="41"/>
        <v>44993333333333.336</v>
      </c>
      <c r="G99" s="130">
        <f t="shared" si="41"/>
        <v>46316666666666.664</v>
      </c>
      <c r="H99" s="130">
        <f t="shared" si="41"/>
        <v>47640000000000</v>
      </c>
      <c r="I99" s="130">
        <f t="shared" si="41"/>
        <v>48963333333333.328</v>
      </c>
      <c r="J99" s="130">
        <f t="shared" si="41"/>
        <v>50286666666666.664</v>
      </c>
      <c r="K99" s="130">
        <f t="shared" si="41"/>
        <v>51610000000000</v>
      </c>
      <c r="L99" s="130">
        <f t="shared" si="41"/>
        <v>52933333333333.328</v>
      </c>
      <c r="M99" s="130">
        <f t="shared" si="41"/>
        <v>54256666666666.664</v>
      </c>
      <c r="N99" s="130">
        <f t="shared" si="41"/>
        <v>55580000000000</v>
      </c>
      <c r="O99" s="130">
        <f t="shared" si="41"/>
        <v>56903333333333.328</v>
      </c>
      <c r="P99" s="130">
        <f t="shared" si="41"/>
        <v>58226666666666.664</v>
      </c>
      <c r="Q99" s="129">
        <f>C72</f>
        <v>59550000000000</v>
      </c>
      <c r="R99" s="130">
        <f t="shared" si="42"/>
        <v>59550000000000</v>
      </c>
      <c r="S99" s="130">
        <f t="shared" si="42"/>
        <v>59550000000000</v>
      </c>
      <c r="T99" s="130">
        <f t="shared" si="42"/>
        <v>59550000000000</v>
      </c>
      <c r="U99" s="130">
        <f t="shared" si="42"/>
        <v>59550000000000</v>
      </c>
      <c r="V99" s="130">
        <f t="shared" si="42"/>
        <v>59550000000000</v>
      </c>
      <c r="W99" s="130">
        <f t="shared" si="42"/>
        <v>59550000000000</v>
      </c>
      <c r="X99" s="130">
        <f t="shared" si="42"/>
        <v>59550000000000</v>
      </c>
      <c r="Y99" s="130">
        <f t="shared" si="42"/>
        <v>59550000000000</v>
      </c>
      <c r="Z99" s="130">
        <f t="shared" si="42"/>
        <v>59550000000000</v>
      </c>
      <c r="AA99" s="129">
        <f>D72</f>
        <v>59550000000000</v>
      </c>
      <c r="AB99" s="130">
        <f t="shared" si="43"/>
        <v>61535000000000</v>
      </c>
      <c r="AC99" s="130">
        <f t="shared" si="43"/>
        <v>63520000000000</v>
      </c>
      <c r="AD99" s="130">
        <f t="shared" si="43"/>
        <v>65505000000000</v>
      </c>
      <c r="AE99" s="130">
        <f t="shared" si="43"/>
        <v>67490000000000</v>
      </c>
      <c r="AF99" s="130">
        <f t="shared" si="43"/>
        <v>69475000000000</v>
      </c>
      <c r="AG99" s="130">
        <f t="shared" si="43"/>
        <v>71460000000000</v>
      </c>
      <c r="AH99" s="130">
        <f t="shared" si="43"/>
        <v>73445000000000</v>
      </c>
      <c r="AI99" s="130">
        <f t="shared" si="43"/>
        <v>75430000000000</v>
      </c>
      <c r="AJ99" s="130">
        <f t="shared" si="43"/>
        <v>77415000000000</v>
      </c>
      <c r="AK99" s="129">
        <f>E72</f>
        <v>79400000000000</v>
      </c>
      <c r="AL99" s="101"/>
    </row>
    <row r="100" spans="1:38" x14ac:dyDescent="0.25">
      <c r="A100" s="101" t="s">
        <v>160</v>
      </c>
      <c r="B100" s="108">
        <f>SUM(B96:B99)</f>
        <v>992500000000000</v>
      </c>
      <c r="C100" s="108">
        <f t="shared" ref="C100:AK100" si="44">SUM(C96:C99)</f>
        <v>1011026666666666.7</v>
      </c>
      <c r="D100" s="108">
        <f t="shared" si="44"/>
        <v>1029553333333333.2</v>
      </c>
      <c r="E100" s="108">
        <f t="shared" si="44"/>
        <v>1048080000000000</v>
      </c>
      <c r="F100" s="108">
        <f t="shared" si="44"/>
        <v>1066606666666666.7</v>
      </c>
      <c r="G100" s="108">
        <f t="shared" si="44"/>
        <v>1085133333333333.4</v>
      </c>
      <c r="H100" s="108">
        <f t="shared" si="44"/>
        <v>1103660000000000</v>
      </c>
      <c r="I100" s="108">
        <f t="shared" si="44"/>
        <v>1122186666666666.6</v>
      </c>
      <c r="J100" s="108">
        <f t="shared" si="44"/>
        <v>1140713333333333.5</v>
      </c>
      <c r="K100" s="108">
        <f t="shared" si="44"/>
        <v>1159240000000000</v>
      </c>
      <c r="L100" s="108">
        <f t="shared" si="44"/>
        <v>1177766666666666.7</v>
      </c>
      <c r="M100" s="108">
        <f t="shared" si="44"/>
        <v>1196293333333333.5</v>
      </c>
      <c r="N100" s="108">
        <f t="shared" si="44"/>
        <v>1214820000000000</v>
      </c>
      <c r="O100" s="108">
        <f t="shared" si="44"/>
        <v>1233346666666666.7</v>
      </c>
      <c r="P100" s="108">
        <f t="shared" si="44"/>
        <v>1251873333333333.5</v>
      </c>
      <c r="Q100" s="108">
        <f t="shared" si="44"/>
        <v>1270400000000000</v>
      </c>
      <c r="R100" s="108">
        <f t="shared" si="44"/>
        <v>1292235000000000</v>
      </c>
      <c r="S100" s="108">
        <f t="shared" si="44"/>
        <v>1314070000000000</v>
      </c>
      <c r="T100" s="108">
        <f t="shared" si="44"/>
        <v>1335905000000000</v>
      </c>
      <c r="U100" s="108">
        <f t="shared" si="44"/>
        <v>1357740000000000</v>
      </c>
      <c r="V100" s="108">
        <f t="shared" si="44"/>
        <v>1379575000000000</v>
      </c>
      <c r="W100" s="108">
        <f t="shared" si="44"/>
        <v>1401410000000000</v>
      </c>
      <c r="X100" s="108">
        <f t="shared" si="44"/>
        <v>1423245000000000</v>
      </c>
      <c r="Y100" s="108">
        <f t="shared" si="44"/>
        <v>1445080000000000</v>
      </c>
      <c r="Z100" s="108">
        <f t="shared" si="44"/>
        <v>1466915000000000</v>
      </c>
      <c r="AA100" s="108">
        <f t="shared" si="44"/>
        <v>1488750000000000</v>
      </c>
      <c r="AB100" s="108">
        <f t="shared" si="44"/>
        <v>1504630000000000</v>
      </c>
      <c r="AC100" s="108">
        <f t="shared" si="44"/>
        <v>1520510000000000</v>
      </c>
      <c r="AD100" s="108">
        <f t="shared" si="44"/>
        <v>1536390000000000</v>
      </c>
      <c r="AE100" s="108">
        <f t="shared" si="44"/>
        <v>1552270000000000</v>
      </c>
      <c r="AF100" s="108">
        <f t="shared" si="44"/>
        <v>1568150000000000</v>
      </c>
      <c r="AG100" s="108">
        <f t="shared" si="44"/>
        <v>1584030000000000</v>
      </c>
      <c r="AH100" s="108">
        <f t="shared" si="44"/>
        <v>1599910000000000</v>
      </c>
      <c r="AI100" s="108">
        <f t="shared" si="44"/>
        <v>1615790000000000</v>
      </c>
      <c r="AJ100" s="108">
        <f t="shared" si="44"/>
        <v>1631670000000000</v>
      </c>
      <c r="AK100" s="108">
        <f t="shared" si="44"/>
        <v>1647550000000000</v>
      </c>
      <c r="AL100" s="101"/>
    </row>
    <row r="101" spans="1:38" ht="23.25" x14ac:dyDescent="0.35">
      <c r="A101" s="13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row>
    <row r="102" spans="1:38" x14ac:dyDescent="0.25">
      <c r="A102" s="132"/>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row>
    <row r="103" spans="1:38" x14ac:dyDescent="0.25">
      <c r="A103" s="132"/>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row>
    <row r="104" spans="1:38" x14ac:dyDescent="0.25">
      <c r="A104" s="133"/>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row>
    <row r="105" spans="1:38" x14ac:dyDescent="0.25">
      <c r="A105" s="132"/>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row>
    <row r="106" spans="1:38" x14ac:dyDescent="0.25">
      <c r="A106" s="133"/>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row>
    <row r="107" spans="1:38" x14ac:dyDescent="0.25">
      <c r="A107" s="132"/>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row>
    <row r="108" spans="1:38" x14ac:dyDescent="0.25">
      <c r="A108" s="132"/>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row>
    <row r="109" spans="1:38" x14ac:dyDescent="0.25">
      <c r="A109" s="133"/>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row>
    <row r="110" spans="1:38" x14ac:dyDescent="0.25">
      <c r="A110" s="133"/>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row>
    <row r="111" spans="1:38" x14ac:dyDescent="0.25">
      <c r="A111" s="132"/>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row>
    <row r="112" spans="1:38" x14ac:dyDescent="0.25">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row>
    <row r="113" spans="1:38" ht="21" x14ac:dyDescent="0.35">
      <c r="A113" s="95"/>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row>
    <row r="114" spans="1:38" x14ac:dyDescent="0.25">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c r="AD114" s="103"/>
      <c r="AE114" s="103"/>
      <c r="AF114" s="103"/>
      <c r="AG114" s="103"/>
      <c r="AH114" s="103"/>
      <c r="AI114" s="103"/>
      <c r="AJ114" s="103"/>
      <c r="AK114" s="103"/>
      <c r="AL114" s="101"/>
    </row>
    <row r="115" spans="1:38" x14ac:dyDescent="0.25">
      <c r="A115" s="101"/>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1"/>
    </row>
    <row r="116" spans="1:38" x14ac:dyDescent="0.25">
      <c r="A116" s="101"/>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1"/>
    </row>
    <row r="117" spans="1:38" x14ac:dyDescent="0.25">
      <c r="A117" s="101"/>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1"/>
    </row>
    <row r="118" spans="1:38" x14ac:dyDescent="0.25">
      <c r="A118" s="101"/>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1"/>
    </row>
    <row r="119" spans="1:38" x14ac:dyDescent="0.25">
      <c r="A119" s="101"/>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1"/>
    </row>
    <row r="120" spans="1:38" x14ac:dyDescent="0.25">
      <c r="A120" s="101"/>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1"/>
    </row>
    <row r="121" spans="1:38" x14ac:dyDescent="0.25">
      <c r="A121" s="101"/>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1"/>
    </row>
    <row r="122" spans="1:38" x14ac:dyDescent="0.25">
      <c r="A122" s="101"/>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1"/>
    </row>
    <row r="123" spans="1:38" x14ac:dyDescent="0.25">
      <c r="A123" s="101"/>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1"/>
    </row>
    <row r="124" spans="1:38" x14ac:dyDescent="0.25">
      <c r="A124" s="101"/>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1"/>
    </row>
    <row r="125" spans="1:38" x14ac:dyDescent="0.25">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row>
    <row r="126" spans="1:38" ht="21" x14ac:dyDescent="0.35">
      <c r="A126" s="95"/>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row>
    <row r="127" spans="1:38" x14ac:dyDescent="0.25">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c r="AA127" s="103"/>
      <c r="AB127" s="103"/>
      <c r="AC127" s="103"/>
      <c r="AD127" s="103"/>
      <c r="AE127" s="103"/>
      <c r="AF127" s="103"/>
      <c r="AG127" s="103"/>
      <c r="AH127" s="103"/>
      <c r="AI127" s="103"/>
      <c r="AJ127" s="103"/>
      <c r="AK127" s="103"/>
      <c r="AL127" s="101"/>
    </row>
    <row r="128" spans="1:38" x14ac:dyDescent="0.25">
      <c r="A128" s="101"/>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1"/>
    </row>
    <row r="129" spans="1:38" x14ac:dyDescent="0.25">
      <c r="A129" s="101"/>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1"/>
    </row>
    <row r="130" spans="1:38" x14ac:dyDescent="0.25">
      <c r="A130" s="101"/>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1"/>
    </row>
    <row r="131" spans="1:38" x14ac:dyDescent="0.25">
      <c r="A131" s="101"/>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1"/>
    </row>
    <row r="132" spans="1:38" x14ac:dyDescent="0.25">
      <c r="A132" s="101"/>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1"/>
    </row>
    <row r="133" spans="1:38" x14ac:dyDescent="0.25">
      <c r="A133" s="101"/>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1"/>
    </row>
    <row r="134" spans="1:38" x14ac:dyDescent="0.25">
      <c r="A134" s="101"/>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1"/>
    </row>
    <row r="135" spans="1:38" x14ac:dyDescent="0.25">
      <c r="A135" s="101"/>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1"/>
    </row>
    <row r="136" spans="1:38" x14ac:dyDescent="0.25">
      <c r="A136" s="101"/>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1"/>
    </row>
    <row r="137" spans="1:38" x14ac:dyDescent="0.25">
      <c r="A137" s="101"/>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1"/>
    </row>
    <row r="138" spans="1:38" x14ac:dyDescent="0.25">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row>
    <row r="139" spans="1:38" x14ac:dyDescent="0.25">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row>
    <row r="140" spans="1:38" ht="21" x14ac:dyDescent="0.35">
      <c r="A140" s="95"/>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row>
    <row r="141" spans="1:38" x14ac:dyDescent="0.25">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c r="AC141" s="103"/>
      <c r="AD141" s="103"/>
      <c r="AE141" s="103"/>
      <c r="AF141" s="103"/>
      <c r="AG141" s="103"/>
      <c r="AH141" s="103"/>
      <c r="AI141" s="103"/>
      <c r="AJ141" s="103"/>
      <c r="AK141" s="103"/>
      <c r="AL141" s="101"/>
    </row>
    <row r="142" spans="1:38" x14ac:dyDescent="0.25">
      <c r="A142" s="101"/>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1"/>
    </row>
    <row r="143" spans="1:38" x14ac:dyDescent="0.25">
      <c r="A143" s="101"/>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1"/>
    </row>
    <row r="144" spans="1:38" x14ac:dyDescent="0.25">
      <c r="A144" s="101"/>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1"/>
    </row>
    <row r="145" spans="1:38" x14ac:dyDescent="0.25">
      <c r="A145" s="101"/>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1"/>
    </row>
    <row r="146" spans="1:38" x14ac:dyDescent="0.25">
      <c r="A146" s="101"/>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1"/>
    </row>
    <row r="147" spans="1:38" ht="21" x14ac:dyDescent="0.35">
      <c r="A147" s="95" t="s">
        <v>247</v>
      </c>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row>
    <row r="148" spans="1:38" x14ac:dyDescent="0.25">
      <c r="A148" s="103" t="s">
        <v>0</v>
      </c>
      <c r="B148" s="126">
        <v>2015</v>
      </c>
      <c r="C148" s="103">
        <v>2016</v>
      </c>
      <c r="D148" s="103">
        <v>2017</v>
      </c>
      <c r="E148" s="103">
        <v>2018</v>
      </c>
      <c r="F148" s="103">
        <v>2019</v>
      </c>
      <c r="G148" s="103">
        <v>2020</v>
      </c>
      <c r="H148" s="103">
        <v>2021</v>
      </c>
      <c r="I148" s="103">
        <v>2022</v>
      </c>
      <c r="J148" s="103">
        <v>2023</v>
      </c>
      <c r="K148" s="103">
        <v>2024</v>
      </c>
      <c r="L148" s="103">
        <v>2025</v>
      </c>
      <c r="M148" s="103">
        <v>2026</v>
      </c>
      <c r="N148" s="103">
        <v>2027</v>
      </c>
      <c r="O148" s="103">
        <v>2028</v>
      </c>
      <c r="P148" s="103">
        <v>2029</v>
      </c>
      <c r="Q148" s="126">
        <v>2030</v>
      </c>
      <c r="R148" s="103">
        <v>2031</v>
      </c>
      <c r="S148" s="103">
        <v>2032</v>
      </c>
      <c r="T148" s="103">
        <v>2033</v>
      </c>
      <c r="U148" s="103">
        <v>2034</v>
      </c>
      <c r="V148" s="103">
        <v>2035</v>
      </c>
      <c r="W148" s="103">
        <v>2036</v>
      </c>
      <c r="X148" s="103">
        <v>2037</v>
      </c>
      <c r="Y148" s="103">
        <v>2038</v>
      </c>
      <c r="Z148" s="103">
        <v>2039</v>
      </c>
      <c r="AA148" s="126">
        <v>2040</v>
      </c>
      <c r="AB148" s="103">
        <v>2041</v>
      </c>
      <c r="AC148" s="103">
        <v>2042</v>
      </c>
      <c r="AD148" s="103">
        <v>2043</v>
      </c>
      <c r="AE148" s="103">
        <v>2044</v>
      </c>
      <c r="AF148" s="103">
        <v>2045</v>
      </c>
      <c r="AG148" s="103">
        <v>2046</v>
      </c>
      <c r="AH148" s="103">
        <v>2047</v>
      </c>
      <c r="AI148" s="103">
        <v>2048</v>
      </c>
      <c r="AJ148" s="103">
        <v>2049</v>
      </c>
      <c r="AK148" s="126">
        <v>2050</v>
      </c>
      <c r="AL148" s="101"/>
    </row>
    <row r="149" spans="1:38" x14ac:dyDescent="0.25">
      <c r="A149" s="101" t="s">
        <v>13</v>
      </c>
      <c r="B149" s="127">
        <f>H49</f>
        <v>476400000000000</v>
      </c>
      <c r="C149" s="128">
        <f t="shared" ref="C149:P152" si="45">$B149+(($Q149-$B149)/($Q$80-$B$80))*(C$80-$B$80)</f>
        <v>486986666666666.69</v>
      </c>
      <c r="D149" s="128">
        <f t="shared" si="45"/>
        <v>497573333333333.31</v>
      </c>
      <c r="E149" s="128">
        <f t="shared" si="45"/>
        <v>508160000000000</v>
      </c>
      <c r="F149" s="128">
        <f t="shared" si="45"/>
        <v>518746666666666.69</v>
      </c>
      <c r="G149" s="128">
        <f t="shared" si="45"/>
        <v>529333333333333.31</v>
      </c>
      <c r="H149" s="128">
        <f t="shared" si="45"/>
        <v>539920000000000</v>
      </c>
      <c r="I149" s="128">
        <f t="shared" si="45"/>
        <v>550506666666666.62</v>
      </c>
      <c r="J149" s="128">
        <f t="shared" si="45"/>
        <v>561093333333333.31</v>
      </c>
      <c r="K149" s="128">
        <f t="shared" si="45"/>
        <v>571680000000000</v>
      </c>
      <c r="L149" s="128">
        <f t="shared" si="45"/>
        <v>582266666666666.62</v>
      </c>
      <c r="M149" s="128">
        <f t="shared" si="45"/>
        <v>592853333333333.37</v>
      </c>
      <c r="N149" s="128">
        <f t="shared" si="45"/>
        <v>603440000000000</v>
      </c>
      <c r="O149" s="128">
        <f t="shared" si="45"/>
        <v>614026666666666.62</v>
      </c>
      <c r="P149" s="128">
        <f t="shared" si="45"/>
        <v>624613333333333.25</v>
      </c>
      <c r="Q149" s="129">
        <f>I49</f>
        <v>635200000000000</v>
      </c>
      <c r="R149" s="130">
        <f t="shared" ref="R149:Z152" si="46">$Q149+(($AA149-$Q149)/($AA$80-$Q$80))*(R$80-$Q$80)</f>
        <v>655050000000000</v>
      </c>
      <c r="S149" s="130">
        <f t="shared" si="46"/>
        <v>674900000000000</v>
      </c>
      <c r="T149" s="130">
        <f t="shared" si="46"/>
        <v>694750000000000</v>
      </c>
      <c r="U149" s="130">
        <f t="shared" si="46"/>
        <v>714600000000000</v>
      </c>
      <c r="V149" s="130">
        <f t="shared" si="46"/>
        <v>734450000000000</v>
      </c>
      <c r="W149" s="130">
        <f t="shared" si="46"/>
        <v>754300000000000</v>
      </c>
      <c r="X149" s="130">
        <f t="shared" si="46"/>
        <v>774150000000000</v>
      </c>
      <c r="Y149" s="130">
        <f t="shared" si="46"/>
        <v>794000000000000</v>
      </c>
      <c r="Z149" s="130">
        <f t="shared" si="46"/>
        <v>813850000000000</v>
      </c>
      <c r="AA149" s="129">
        <f>J49</f>
        <v>833700000000000</v>
      </c>
      <c r="AB149" s="130">
        <f t="shared" ref="AB149:AJ152" si="47">$AA149+(($AK149-$AA149)/($AK$80-$AA$80))*(AB$80-$AA$80)</f>
        <v>857520000000000</v>
      </c>
      <c r="AC149" s="130">
        <f t="shared" si="47"/>
        <v>881340000000000</v>
      </c>
      <c r="AD149" s="130">
        <f t="shared" si="47"/>
        <v>905160000000000</v>
      </c>
      <c r="AE149" s="130">
        <f t="shared" si="47"/>
        <v>928980000000000</v>
      </c>
      <c r="AF149" s="130">
        <f t="shared" si="47"/>
        <v>952800000000000</v>
      </c>
      <c r="AG149" s="130">
        <f t="shared" si="47"/>
        <v>976620000000000</v>
      </c>
      <c r="AH149" s="130">
        <f t="shared" si="47"/>
        <v>1000440000000000</v>
      </c>
      <c r="AI149" s="130">
        <f t="shared" si="47"/>
        <v>1024260000000000</v>
      </c>
      <c r="AJ149" s="130">
        <f t="shared" si="47"/>
        <v>1048080000000000</v>
      </c>
      <c r="AK149" s="129">
        <f>K49</f>
        <v>1071900000000000</v>
      </c>
      <c r="AL149" s="101"/>
    </row>
    <row r="150" spans="1:38" x14ac:dyDescent="0.25">
      <c r="A150" s="101" t="s">
        <v>82</v>
      </c>
      <c r="B150" s="127">
        <f>H50</f>
        <v>30877777777777.777</v>
      </c>
      <c r="C150" s="128">
        <f t="shared" si="45"/>
        <v>30877777777777.777</v>
      </c>
      <c r="D150" s="128">
        <f t="shared" si="45"/>
        <v>30877777777777.777</v>
      </c>
      <c r="E150" s="128">
        <f t="shared" si="45"/>
        <v>30877777777777.777</v>
      </c>
      <c r="F150" s="128">
        <f t="shared" si="45"/>
        <v>30877777777777.777</v>
      </c>
      <c r="G150" s="128">
        <f t="shared" si="45"/>
        <v>30877777777777.777</v>
      </c>
      <c r="H150" s="128">
        <f t="shared" si="45"/>
        <v>30877777777777.777</v>
      </c>
      <c r="I150" s="128">
        <f t="shared" si="45"/>
        <v>30877777777777.777</v>
      </c>
      <c r="J150" s="128">
        <f t="shared" si="45"/>
        <v>30877777777777.777</v>
      </c>
      <c r="K150" s="128">
        <f t="shared" si="45"/>
        <v>30877777777777.777</v>
      </c>
      <c r="L150" s="128">
        <f t="shared" si="45"/>
        <v>30877777777777.777</v>
      </c>
      <c r="M150" s="128">
        <f t="shared" si="45"/>
        <v>30877777777777.777</v>
      </c>
      <c r="N150" s="128">
        <f t="shared" si="45"/>
        <v>30877777777777.777</v>
      </c>
      <c r="O150" s="128">
        <f t="shared" si="45"/>
        <v>30877777777777.777</v>
      </c>
      <c r="P150" s="128">
        <f t="shared" si="45"/>
        <v>30877777777777.777</v>
      </c>
      <c r="Q150" s="129">
        <f>I50</f>
        <v>30877777777777.777</v>
      </c>
      <c r="R150" s="130">
        <f t="shared" si="46"/>
        <v>30877777777777.777</v>
      </c>
      <c r="S150" s="130">
        <f t="shared" si="46"/>
        <v>30877777777777.777</v>
      </c>
      <c r="T150" s="130">
        <f t="shared" si="46"/>
        <v>30877777777777.777</v>
      </c>
      <c r="U150" s="130">
        <f t="shared" si="46"/>
        <v>30877777777777.777</v>
      </c>
      <c r="V150" s="130">
        <f t="shared" si="46"/>
        <v>30877777777777.777</v>
      </c>
      <c r="W150" s="130">
        <f t="shared" si="46"/>
        <v>30877777777777.777</v>
      </c>
      <c r="X150" s="130">
        <f t="shared" si="46"/>
        <v>30877777777777.777</v>
      </c>
      <c r="Y150" s="130">
        <f t="shared" si="46"/>
        <v>30877777777777.777</v>
      </c>
      <c r="Z150" s="130">
        <f t="shared" si="46"/>
        <v>30877777777777.777</v>
      </c>
      <c r="AA150" s="129">
        <f>J50</f>
        <v>30877777777777.777</v>
      </c>
      <c r="AB150" s="130">
        <f t="shared" si="47"/>
        <v>30877777777777.777</v>
      </c>
      <c r="AC150" s="130">
        <f t="shared" si="47"/>
        <v>30877777777777.777</v>
      </c>
      <c r="AD150" s="130">
        <f t="shared" si="47"/>
        <v>30877777777777.777</v>
      </c>
      <c r="AE150" s="130">
        <f t="shared" si="47"/>
        <v>30877777777777.777</v>
      </c>
      <c r="AF150" s="130">
        <f t="shared" si="47"/>
        <v>30877777777777.777</v>
      </c>
      <c r="AG150" s="130">
        <f t="shared" si="47"/>
        <v>30877777777777.777</v>
      </c>
      <c r="AH150" s="130">
        <f t="shared" si="47"/>
        <v>30877777777777.777</v>
      </c>
      <c r="AI150" s="130">
        <f t="shared" si="47"/>
        <v>30877777777777.777</v>
      </c>
      <c r="AJ150" s="130">
        <f t="shared" si="47"/>
        <v>30877777777777.777</v>
      </c>
      <c r="AK150" s="129">
        <f>K50</f>
        <v>30877777777777.777</v>
      </c>
      <c r="AL150" s="101"/>
    </row>
    <row r="151" spans="1:38" x14ac:dyDescent="0.25">
      <c r="A151" s="101" t="s">
        <v>14</v>
      </c>
      <c r="B151" s="127">
        <f>H51</f>
        <v>4411111111111.1123</v>
      </c>
      <c r="C151" s="128">
        <f t="shared" si="45"/>
        <v>4411111111111.1123</v>
      </c>
      <c r="D151" s="128">
        <f t="shared" si="45"/>
        <v>4411111111111.1123</v>
      </c>
      <c r="E151" s="128">
        <f t="shared" si="45"/>
        <v>4411111111111.1123</v>
      </c>
      <c r="F151" s="128">
        <f t="shared" si="45"/>
        <v>4411111111111.1123</v>
      </c>
      <c r="G151" s="128">
        <f t="shared" si="45"/>
        <v>4411111111111.1123</v>
      </c>
      <c r="H151" s="128">
        <f t="shared" si="45"/>
        <v>4411111111111.1123</v>
      </c>
      <c r="I151" s="128">
        <f t="shared" si="45"/>
        <v>4411111111111.1123</v>
      </c>
      <c r="J151" s="128">
        <f t="shared" si="45"/>
        <v>4411111111111.1123</v>
      </c>
      <c r="K151" s="128">
        <f t="shared" si="45"/>
        <v>4411111111111.1123</v>
      </c>
      <c r="L151" s="128">
        <f t="shared" si="45"/>
        <v>4411111111111.1123</v>
      </c>
      <c r="M151" s="128">
        <f t="shared" si="45"/>
        <v>4411111111111.1123</v>
      </c>
      <c r="N151" s="128">
        <f t="shared" si="45"/>
        <v>4411111111111.1123</v>
      </c>
      <c r="O151" s="128">
        <f t="shared" si="45"/>
        <v>4411111111111.1123</v>
      </c>
      <c r="P151" s="128">
        <f t="shared" si="45"/>
        <v>4411111111111.1123</v>
      </c>
      <c r="Q151" s="129">
        <f>I51</f>
        <v>4411111111111.1123</v>
      </c>
      <c r="R151" s="130">
        <f t="shared" si="46"/>
        <v>4411111111111.1123</v>
      </c>
      <c r="S151" s="130">
        <f t="shared" si="46"/>
        <v>4411111111111.1123</v>
      </c>
      <c r="T151" s="130">
        <f t="shared" si="46"/>
        <v>4411111111111.1123</v>
      </c>
      <c r="U151" s="130">
        <f t="shared" si="46"/>
        <v>4411111111111.1123</v>
      </c>
      <c r="V151" s="130">
        <f t="shared" si="46"/>
        <v>4411111111111.1123</v>
      </c>
      <c r="W151" s="130">
        <f t="shared" si="46"/>
        <v>4411111111111.1123</v>
      </c>
      <c r="X151" s="130">
        <f t="shared" si="46"/>
        <v>4411111111111.1123</v>
      </c>
      <c r="Y151" s="130">
        <f t="shared" si="46"/>
        <v>4411111111111.1123</v>
      </c>
      <c r="Z151" s="130">
        <f t="shared" si="46"/>
        <v>4411111111111.1123</v>
      </c>
      <c r="AA151" s="129">
        <f>J51</f>
        <v>4411111111111.1123</v>
      </c>
      <c r="AB151" s="130">
        <f t="shared" si="47"/>
        <v>4411111111111.1123</v>
      </c>
      <c r="AC151" s="130">
        <f t="shared" si="47"/>
        <v>4411111111111.1123</v>
      </c>
      <c r="AD151" s="130">
        <f t="shared" si="47"/>
        <v>4411111111111.1123</v>
      </c>
      <c r="AE151" s="130">
        <f t="shared" si="47"/>
        <v>4411111111111.1123</v>
      </c>
      <c r="AF151" s="130">
        <f t="shared" si="47"/>
        <v>4411111111111.1123</v>
      </c>
      <c r="AG151" s="130">
        <f t="shared" si="47"/>
        <v>4411111111111.1123</v>
      </c>
      <c r="AH151" s="130">
        <f t="shared" si="47"/>
        <v>4411111111111.1123</v>
      </c>
      <c r="AI151" s="130">
        <f t="shared" si="47"/>
        <v>4411111111111.1123</v>
      </c>
      <c r="AJ151" s="130">
        <f t="shared" si="47"/>
        <v>4411111111111.1123</v>
      </c>
      <c r="AK151" s="129">
        <f>K51</f>
        <v>4411111111111.1123</v>
      </c>
      <c r="AL151" s="101"/>
    </row>
    <row r="152" spans="1:38" x14ac:dyDescent="0.25">
      <c r="A152" s="101" t="s">
        <v>73</v>
      </c>
      <c r="B152" s="127">
        <f>H52</f>
        <v>4411111111111.1123</v>
      </c>
      <c r="C152" s="128">
        <f t="shared" si="45"/>
        <v>4411111111111.1123</v>
      </c>
      <c r="D152" s="128">
        <f t="shared" si="45"/>
        <v>4411111111111.1123</v>
      </c>
      <c r="E152" s="128">
        <f t="shared" si="45"/>
        <v>4411111111111.1123</v>
      </c>
      <c r="F152" s="128">
        <f t="shared" si="45"/>
        <v>4411111111111.1123</v>
      </c>
      <c r="G152" s="128">
        <f t="shared" si="45"/>
        <v>4411111111111.1123</v>
      </c>
      <c r="H152" s="128">
        <f t="shared" si="45"/>
        <v>4411111111111.1123</v>
      </c>
      <c r="I152" s="128">
        <f t="shared" si="45"/>
        <v>4411111111111.1123</v>
      </c>
      <c r="J152" s="128">
        <f t="shared" si="45"/>
        <v>4411111111111.1123</v>
      </c>
      <c r="K152" s="128">
        <f t="shared" si="45"/>
        <v>4411111111111.1123</v>
      </c>
      <c r="L152" s="128">
        <f t="shared" si="45"/>
        <v>4411111111111.1123</v>
      </c>
      <c r="M152" s="128">
        <f t="shared" si="45"/>
        <v>4411111111111.1123</v>
      </c>
      <c r="N152" s="128">
        <f t="shared" si="45"/>
        <v>4411111111111.1123</v>
      </c>
      <c r="O152" s="128">
        <f t="shared" si="45"/>
        <v>4411111111111.1123</v>
      </c>
      <c r="P152" s="128">
        <f t="shared" si="45"/>
        <v>4411111111111.1123</v>
      </c>
      <c r="Q152" s="129">
        <f>I52</f>
        <v>4411111111111.1123</v>
      </c>
      <c r="R152" s="130">
        <f t="shared" si="46"/>
        <v>4411111111111.1123</v>
      </c>
      <c r="S152" s="130">
        <f t="shared" si="46"/>
        <v>4411111111111.1123</v>
      </c>
      <c r="T152" s="130">
        <f t="shared" si="46"/>
        <v>4411111111111.1123</v>
      </c>
      <c r="U152" s="130">
        <f t="shared" si="46"/>
        <v>4411111111111.1123</v>
      </c>
      <c r="V152" s="130">
        <f t="shared" si="46"/>
        <v>4411111111111.1123</v>
      </c>
      <c r="W152" s="130">
        <f t="shared" si="46"/>
        <v>4411111111111.1123</v>
      </c>
      <c r="X152" s="130">
        <f t="shared" si="46"/>
        <v>4411111111111.1123</v>
      </c>
      <c r="Y152" s="130">
        <f t="shared" si="46"/>
        <v>4411111111111.1123</v>
      </c>
      <c r="Z152" s="130">
        <f t="shared" si="46"/>
        <v>4411111111111.1123</v>
      </c>
      <c r="AA152" s="129">
        <f>J52</f>
        <v>4411111111111.1123</v>
      </c>
      <c r="AB152" s="130">
        <f t="shared" si="47"/>
        <v>4411111111111.1123</v>
      </c>
      <c r="AC152" s="130">
        <f t="shared" si="47"/>
        <v>4411111111111.1123</v>
      </c>
      <c r="AD152" s="130">
        <f t="shared" si="47"/>
        <v>4411111111111.1123</v>
      </c>
      <c r="AE152" s="130">
        <f t="shared" si="47"/>
        <v>4411111111111.1123</v>
      </c>
      <c r="AF152" s="130">
        <f t="shared" si="47"/>
        <v>4411111111111.1123</v>
      </c>
      <c r="AG152" s="130">
        <f t="shared" si="47"/>
        <v>4411111111111.1123</v>
      </c>
      <c r="AH152" s="130">
        <f t="shared" si="47"/>
        <v>4411111111111.1123</v>
      </c>
      <c r="AI152" s="130">
        <f t="shared" si="47"/>
        <v>4411111111111.1123</v>
      </c>
      <c r="AJ152" s="130">
        <f t="shared" si="47"/>
        <v>4411111111111.1123</v>
      </c>
      <c r="AK152" s="129">
        <f>K52</f>
        <v>4411111111111.1123</v>
      </c>
      <c r="AL152" s="101"/>
    </row>
    <row r="153" spans="1:38" x14ac:dyDescent="0.25">
      <c r="A153" s="101" t="s">
        <v>160</v>
      </c>
      <c r="B153" s="128">
        <f>SUM(B149:B152)</f>
        <v>516100000000000</v>
      </c>
      <c r="C153" s="128">
        <f t="shared" ref="C153:AK153" si="48">SUM(C149:C152)</f>
        <v>526686666666666.69</v>
      </c>
      <c r="D153" s="128">
        <f t="shared" si="48"/>
        <v>537273333333333.31</v>
      </c>
      <c r="E153" s="128">
        <f t="shared" si="48"/>
        <v>547860000000000</v>
      </c>
      <c r="F153" s="128">
        <f t="shared" si="48"/>
        <v>558446666666666.69</v>
      </c>
      <c r="G153" s="128">
        <f t="shared" si="48"/>
        <v>569033333333333.25</v>
      </c>
      <c r="H153" s="128">
        <f t="shared" si="48"/>
        <v>579620000000000</v>
      </c>
      <c r="I153" s="128">
        <f t="shared" si="48"/>
        <v>590206666666666.62</v>
      </c>
      <c r="J153" s="128">
        <f t="shared" si="48"/>
        <v>600793333333333.37</v>
      </c>
      <c r="K153" s="128">
        <f t="shared" si="48"/>
        <v>611380000000000</v>
      </c>
      <c r="L153" s="128">
        <f t="shared" si="48"/>
        <v>621966666666666.62</v>
      </c>
      <c r="M153" s="128">
        <f t="shared" si="48"/>
        <v>632553333333333.37</v>
      </c>
      <c r="N153" s="128">
        <f t="shared" si="48"/>
        <v>643140000000000</v>
      </c>
      <c r="O153" s="128">
        <f t="shared" si="48"/>
        <v>653726666666666.62</v>
      </c>
      <c r="P153" s="128">
        <f t="shared" si="48"/>
        <v>664313333333333.25</v>
      </c>
      <c r="Q153" s="128">
        <f t="shared" si="48"/>
        <v>674900000000000</v>
      </c>
      <c r="R153" s="128">
        <f t="shared" si="48"/>
        <v>694750000000000</v>
      </c>
      <c r="S153" s="128">
        <f t="shared" si="48"/>
        <v>714600000000000</v>
      </c>
      <c r="T153" s="128">
        <f t="shared" si="48"/>
        <v>734450000000000</v>
      </c>
      <c r="U153" s="128">
        <f t="shared" si="48"/>
        <v>754300000000000</v>
      </c>
      <c r="V153" s="128">
        <f t="shared" si="48"/>
        <v>774150000000000</v>
      </c>
      <c r="W153" s="128">
        <f t="shared" si="48"/>
        <v>794000000000000</v>
      </c>
      <c r="X153" s="128">
        <f t="shared" si="48"/>
        <v>813850000000000</v>
      </c>
      <c r="Y153" s="128">
        <f t="shared" si="48"/>
        <v>833700000000000</v>
      </c>
      <c r="Z153" s="128">
        <f t="shared" si="48"/>
        <v>853550000000000</v>
      </c>
      <c r="AA153" s="128">
        <f t="shared" si="48"/>
        <v>873400000000000</v>
      </c>
      <c r="AB153" s="128">
        <f t="shared" si="48"/>
        <v>897220000000000</v>
      </c>
      <c r="AC153" s="128">
        <f t="shared" si="48"/>
        <v>921040000000000</v>
      </c>
      <c r="AD153" s="128">
        <f t="shared" si="48"/>
        <v>944860000000000</v>
      </c>
      <c r="AE153" s="128">
        <f t="shared" si="48"/>
        <v>968680000000000</v>
      </c>
      <c r="AF153" s="128">
        <f t="shared" si="48"/>
        <v>992500000000000</v>
      </c>
      <c r="AG153" s="128">
        <f t="shared" si="48"/>
        <v>1016320000000000</v>
      </c>
      <c r="AH153" s="128">
        <f t="shared" si="48"/>
        <v>1040140000000000</v>
      </c>
      <c r="AI153" s="128">
        <f t="shared" si="48"/>
        <v>1063960000000000</v>
      </c>
      <c r="AJ153" s="128">
        <f t="shared" si="48"/>
        <v>1087780000000000</v>
      </c>
      <c r="AK153" s="128">
        <f t="shared" si="48"/>
        <v>1111600000000000</v>
      </c>
      <c r="AL153" s="101"/>
    </row>
    <row r="154" spans="1:38" x14ac:dyDescent="0.25">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row>
    <row r="155" spans="1:38" ht="21" x14ac:dyDescent="0.35">
      <c r="A155" s="95" t="s">
        <v>248</v>
      </c>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row>
    <row r="156" spans="1:38" x14ac:dyDescent="0.25">
      <c r="A156" s="103" t="s">
        <v>0</v>
      </c>
      <c r="B156" s="126">
        <v>2015</v>
      </c>
      <c r="C156" s="103">
        <v>2016</v>
      </c>
      <c r="D156" s="103">
        <v>2017</v>
      </c>
      <c r="E156" s="103">
        <v>2018</v>
      </c>
      <c r="F156" s="103">
        <v>2019</v>
      </c>
      <c r="G156" s="103">
        <v>2020</v>
      </c>
      <c r="H156" s="103">
        <v>2021</v>
      </c>
      <c r="I156" s="103">
        <v>2022</v>
      </c>
      <c r="J156" s="103">
        <v>2023</v>
      </c>
      <c r="K156" s="103">
        <v>2024</v>
      </c>
      <c r="L156" s="103">
        <v>2025</v>
      </c>
      <c r="M156" s="103">
        <v>2026</v>
      </c>
      <c r="N156" s="103">
        <v>2027</v>
      </c>
      <c r="O156" s="103">
        <v>2028</v>
      </c>
      <c r="P156" s="103">
        <v>2029</v>
      </c>
      <c r="Q156" s="126">
        <v>2030</v>
      </c>
      <c r="R156" s="103">
        <v>2031</v>
      </c>
      <c r="S156" s="103">
        <v>2032</v>
      </c>
      <c r="T156" s="103">
        <v>2033</v>
      </c>
      <c r="U156" s="103">
        <v>2034</v>
      </c>
      <c r="V156" s="103">
        <v>2035</v>
      </c>
      <c r="W156" s="103">
        <v>2036</v>
      </c>
      <c r="X156" s="103">
        <v>2037</v>
      </c>
      <c r="Y156" s="103">
        <v>2038</v>
      </c>
      <c r="Z156" s="103">
        <v>2039</v>
      </c>
      <c r="AA156" s="126">
        <v>2040</v>
      </c>
      <c r="AB156" s="103">
        <v>2041</v>
      </c>
      <c r="AC156" s="103">
        <v>2042</v>
      </c>
      <c r="AD156" s="103">
        <v>2043</v>
      </c>
      <c r="AE156" s="103">
        <v>2044</v>
      </c>
      <c r="AF156" s="103">
        <v>2045</v>
      </c>
      <c r="AG156" s="103">
        <v>2046</v>
      </c>
      <c r="AH156" s="103">
        <v>2047</v>
      </c>
      <c r="AI156" s="103">
        <v>2048</v>
      </c>
      <c r="AJ156" s="103">
        <v>2049</v>
      </c>
      <c r="AK156" s="126">
        <v>2050</v>
      </c>
      <c r="AL156" s="101"/>
    </row>
    <row r="157" spans="1:38" x14ac:dyDescent="0.25">
      <c r="A157" s="101" t="s">
        <v>13</v>
      </c>
      <c r="B157" s="129">
        <f>H59</f>
        <v>476400000000000</v>
      </c>
      <c r="C157" s="130">
        <f t="shared" ref="C157:P160" si="49">$B157+(($Q157-$B157)/($Q$88-$B$88))*(C$88-$B$88)</f>
        <v>497573333333333.31</v>
      </c>
      <c r="D157" s="130">
        <f t="shared" si="49"/>
        <v>518746666666666.69</v>
      </c>
      <c r="E157" s="130">
        <f t="shared" si="49"/>
        <v>539920000000000</v>
      </c>
      <c r="F157" s="130">
        <f t="shared" si="49"/>
        <v>561093333333333.31</v>
      </c>
      <c r="G157" s="130">
        <f t="shared" si="49"/>
        <v>582266666666666.62</v>
      </c>
      <c r="H157" s="130">
        <f t="shared" si="49"/>
        <v>603440000000000</v>
      </c>
      <c r="I157" s="130">
        <f t="shared" si="49"/>
        <v>624613333333333.25</v>
      </c>
      <c r="J157" s="130">
        <f t="shared" si="49"/>
        <v>645786666666666.62</v>
      </c>
      <c r="K157" s="130">
        <f t="shared" si="49"/>
        <v>666960000000000</v>
      </c>
      <c r="L157" s="130">
        <f t="shared" si="49"/>
        <v>688133333333333.25</v>
      </c>
      <c r="M157" s="130">
        <f t="shared" si="49"/>
        <v>709306666666666.62</v>
      </c>
      <c r="N157" s="130">
        <f t="shared" si="49"/>
        <v>730480000000000</v>
      </c>
      <c r="O157" s="130">
        <f t="shared" si="49"/>
        <v>751653333333333.25</v>
      </c>
      <c r="P157" s="130">
        <f t="shared" si="49"/>
        <v>772826666666666.62</v>
      </c>
      <c r="Q157" s="129">
        <f>I59</f>
        <v>794000000000000</v>
      </c>
      <c r="R157" s="130">
        <f t="shared" ref="R157:Z160" si="50">$Q157+(($AA157-$Q157)/($AA$88-$Q$88))*(R$88-$Q$88)</f>
        <v>825760000000000</v>
      </c>
      <c r="S157" s="130">
        <f t="shared" si="50"/>
        <v>857520000000000</v>
      </c>
      <c r="T157" s="130">
        <f t="shared" si="50"/>
        <v>889280000000000</v>
      </c>
      <c r="U157" s="130">
        <f t="shared" si="50"/>
        <v>921040000000000</v>
      </c>
      <c r="V157" s="130">
        <f t="shared" si="50"/>
        <v>952800000000000</v>
      </c>
      <c r="W157" s="130">
        <f t="shared" si="50"/>
        <v>984560000000000</v>
      </c>
      <c r="X157" s="130">
        <f t="shared" si="50"/>
        <v>1016320000000000</v>
      </c>
      <c r="Y157" s="130">
        <f t="shared" si="50"/>
        <v>1048080000000000</v>
      </c>
      <c r="Z157" s="130">
        <f t="shared" si="50"/>
        <v>1079840000000000</v>
      </c>
      <c r="AA157" s="129">
        <f>J59</f>
        <v>1111600000000000</v>
      </c>
      <c r="AB157" s="130">
        <f t="shared" ref="AB157:AJ160" si="51">$AA157+(($AK157-$AA157)/($AK$88-$AA$88))*(AB$88-$AA$88)</f>
        <v>1147330000000000</v>
      </c>
      <c r="AC157" s="130">
        <f t="shared" si="51"/>
        <v>1183060000000000</v>
      </c>
      <c r="AD157" s="130">
        <f t="shared" si="51"/>
        <v>1218790000000000</v>
      </c>
      <c r="AE157" s="130">
        <f t="shared" si="51"/>
        <v>1254520000000000</v>
      </c>
      <c r="AF157" s="130">
        <f t="shared" si="51"/>
        <v>1290250000000000</v>
      </c>
      <c r="AG157" s="130">
        <f t="shared" si="51"/>
        <v>1325980000000000</v>
      </c>
      <c r="AH157" s="130">
        <f t="shared" si="51"/>
        <v>1361710000000000</v>
      </c>
      <c r="AI157" s="130">
        <f t="shared" si="51"/>
        <v>1397440000000000</v>
      </c>
      <c r="AJ157" s="130">
        <f t="shared" si="51"/>
        <v>1433170000000000</v>
      </c>
      <c r="AK157" s="129">
        <f>K59</f>
        <v>1468900000000000</v>
      </c>
      <c r="AL157" s="101"/>
    </row>
    <row r="158" spans="1:38" x14ac:dyDescent="0.25">
      <c r="A158" s="101" t="s">
        <v>82</v>
      </c>
      <c r="B158" s="129">
        <f>H60</f>
        <v>30877777777777.777</v>
      </c>
      <c r="C158" s="130">
        <f t="shared" si="49"/>
        <v>30877777777777.777</v>
      </c>
      <c r="D158" s="130">
        <f t="shared" si="49"/>
        <v>30877777777777.777</v>
      </c>
      <c r="E158" s="130">
        <f t="shared" si="49"/>
        <v>30877777777777.777</v>
      </c>
      <c r="F158" s="130">
        <f t="shared" si="49"/>
        <v>30877777777777.777</v>
      </c>
      <c r="G158" s="130">
        <f t="shared" si="49"/>
        <v>30877777777777.777</v>
      </c>
      <c r="H158" s="130">
        <f t="shared" si="49"/>
        <v>30877777777777.777</v>
      </c>
      <c r="I158" s="130">
        <f t="shared" si="49"/>
        <v>30877777777777.777</v>
      </c>
      <c r="J158" s="130">
        <f t="shared" si="49"/>
        <v>30877777777777.777</v>
      </c>
      <c r="K158" s="130">
        <f t="shared" si="49"/>
        <v>30877777777777.777</v>
      </c>
      <c r="L158" s="130">
        <f t="shared" si="49"/>
        <v>30877777777777.777</v>
      </c>
      <c r="M158" s="130">
        <f t="shared" si="49"/>
        <v>30877777777777.777</v>
      </c>
      <c r="N158" s="130">
        <f t="shared" si="49"/>
        <v>30877777777777.777</v>
      </c>
      <c r="O158" s="130">
        <f t="shared" si="49"/>
        <v>30877777777777.777</v>
      </c>
      <c r="P158" s="130">
        <f t="shared" si="49"/>
        <v>30877777777777.777</v>
      </c>
      <c r="Q158" s="129">
        <f>I60</f>
        <v>30877777777777.777</v>
      </c>
      <c r="R158" s="130">
        <f t="shared" si="50"/>
        <v>33965555555555.555</v>
      </c>
      <c r="S158" s="130">
        <f t="shared" si="50"/>
        <v>37053333333333.336</v>
      </c>
      <c r="T158" s="130">
        <f t="shared" si="50"/>
        <v>40141111111111.109</v>
      </c>
      <c r="U158" s="130">
        <f t="shared" si="50"/>
        <v>43228888888888.891</v>
      </c>
      <c r="V158" s="130">
        <f t="shared" si="50"/>
        <v>46316666666666.664</v>
      </c>
      <c r="W158" s="130">
        <f t="shared" si="50"/>
        <v>49404444444444.445</v>
      </c>
      <c r="X158" s="130">
        <f t="shared" si="50"/>
        <v>52492222222222.219</v>
      </c>
      <c r="Y158" s="130">
        <f t="shared" si="50"/>
        <v>55580000000000</v>
      </c>
      <c r="Z158" s="130">
        <f t="shared" si="50"/>
        <v>58667777777777.781</v>
      </c>
      <c r="AA158" s="129">
        <f>J60</f>
        <v>61755555555555.555</v>
      </c>
      <c r="AB158" s="130">
        <f t="shared" si="51"/>
        <v>64843333333333.336</v>
      </c>
      <c r="AC158" s="130">
        <f t="shared" si="51"/>
        <v>67931111111111.109</v>
      </c>
      <c r="AD158" s="130">
        <f t="shared" si="51"/>
        <v>71018888888888.891</v>
      </c>
      <c r="AE158" s="130">
        <f t="shared" si="51"/>
        <v>74106666666666.672</v>
      </c>
      <c r="AF158" s="130">
        <f t="shared" si="51"/>
        <v>77194444444444.453</v>
      </c>
      <c r="AG158" s="130">
        <f t="shared" si="51"/>
        <v>80282222222222.219</v>
      </c>
      <c r="AH158" s="130">
        <f t="shared" si="51"/>
        <v>83370000000000</v>
      </c>
      <c r="AI158" s="130">
        <f t="shared" si="51"/>
        <v>86457777777777.781</v>
      </c>
      <c r="AJ158" s="130">
        <f t="shared" si="51"/>
        <v>89545555555555.562</v>
      </c>
      <c r="AK158" s="129">
        <f>K60</f>
        <v>92633333333333.344</v>
      </c>
      <c r="AL158" s="101"/>
    </row>
    <row r="159" spans="1:38" x14ac:dyDescent="0.25">
      <c r="A159" s="101" t="s">
        <v>14</v>
      </c>
      <c r="B159" s="129">
        <f>H61</f>
        <v>4411111111111.1123</v>
      </c>
      <c r="C159" s="130">
        <f t="shared" si="49"/>
        <v>4411111111111.1123</v>
      </c>
      <c r="D159" s="130">
        <f t="shared" si="49"/>
        <v>4411111111111.1123</v>
      </c>
      <c r="E159" s="130">
        <f t="shared" si="49"/>
        <v>4411111111111.1123</v>
      </c>
      <c r="F159" s="130">
        <f t="shared" si="49"/>
        <v>4411111111111.1123</v>
      </c>
      <c r="G159" s="130">
        <f t="shared" si="49"/>
        <v>4411111111111.1123</v>
      </c>
      <c r="H159" s="130">
        <f t="shared" si="49"/>
        <v>4411111111111.1123</v>
      </c>
      <c r="I159" s="130">
        <f t="shared" si="49"/>
        <v>4411111111111.1123</v>
      </c>
      <c r="J159" s="130">
        <f t="shared" si="49"/>
        <v>4411111111111.1123</v>
      </c>
      <c r="K159" s="130">
        <f t="shared" si="49"/>
        <v>4411111111111.1123</v>
      </c>
      <c r="L159" s="130">
        <f t="shared" si="49"/>
        <v>4411111111111.1123</v>
      </c>
      <c r="M159" s="130">
        <f t="shared" si="49"/>
        <v>4411111111111.1123</v>
      </c>
      <c r="N159" s="130">
        <f t="shared" si="49"/>
        <v>4411111111111.1123</v>
      </c>
      <c r="O159" s="130">
        <f t="shared" si="49"/>
        <v>4411111111111.1123</v>
      </c>
      <c r="P159" s="130">
        <f t="shared" si="49"/>
        <v>4411111111111.1123</v>
      </c>
      <c r="Q159" s="129">
        <f>I61</f>
        <v>4411111111111.1123</v>
      </c>
      <c r="R159" s="130">
        <f t="shared" si="50"/>
        <v>4852222222222.2236</v>
      </c>
      <c r="S159" s="130">
        <f t="shared" si="50"/>
        <v>5293333333333.335</v>
      </c>
      <c r="T159" s="130">
        <f t="shared" si="50"/>
        <v>5734444444444.4453</v>
      </c>
      <c r="U159" s="130">
        <f t="shared" si="50"/>
        <v>6175555555555.5566</v>
      </c>
      <c r="V159" s="130">
        <f t="shared" si="50"/>
        <v>6616666666666.668</v>
      </c>
      <c r="W159" s="130">
        <f t="shared" si="50"/>
        <v>7057777777777.7793</v>
      </c>
      <c r="X159" s="130">
        <f t="shared" si="50"/>
        <v>7498888888888.8906</v>
      </c>
      <c r="Y159" s="130">
        <f t="shared" si="50"/>
        <v>7940000000000.002</v>
      </c>
      <c r="Z159" s="130">
        <f t="shared" si="50"/>
        <v>8381111111111.1133</v>
      </c>
      <c r="AA159" s="129">
        <f>J61</f>
        <v>8822222222222.2246</v>
      </c>
      <c r="AB159" s="130">
        <f t="shared" si="51"/>
        <v>9263333333333.3359</v>
      </c>
      <c r="AC159" s="130">
        <f t="shared" si="51"/>
        <v>9704444444444.4473</v>
      </c>
      <c r="AD159" s="130">
        <f t="shared" si="51"/>
        <v>10145555555555.559</v>
      </c>
      <c r="AE159" s="130">
        <f t="shared" si="51"/>
        <v>10586666666666.668</v>
      </c>
      <c r="AF159" s="130">
        <f t="shared" si="51"/>
        <v>11027777777777.779</v>
      </c>
      <c r="AG159" s="130">
        <f t="shared" si="51"/>
        <v>11468888888888.891</v>
      </c>
      <c r="AH159" s="130">
        <f t="shared" si="51"/>
        <v>11910000000000.002</v>
      </c>
      <c r="AI159" s="130">
        <f t="shared" si="51"/>
        <v>12351111111111.113</v>
      </c>
      <c r="AJ159" s="130">
        <f t="shared" si="51"/>
        <v>12792222222222.223</v>
      </c>
      <c r="AK159" s="129">
        <f>K61</f>
        <v>13233333333333.334</v>
      </c>
      <c r="AL159" s="101"/>
    </row>
    <row r="160" spans="1:38" x14ac:dyDescent="0.25">
      <c r="A160" s="101" t="s">
        <v>73</v>
      </c>
      <c r="B160" s="129">
        <f>H62</f>
        <v>4411111111111.1123</v>
      </c>
      <c r="C160" s="130">
        <f t="shared" si="49"/>
        <v>4411111111111.1123</v>
      </c>
      <c r="D160" s="130">
        <f t="shared" si="49"/>
        <v>4411111111111.1123</v>
      </c>
      <c r="E160" s="130">
        <f t="shared" si="49"/>
        <v>4411111111111.1123</v>
      </c>
      <c r="F160" s="130">
        <f t="shared" si="49"/>
        <v>4411111111111.1123</v>
      </c>
      <c r="G160" s="130">
        <f t="shared" si="49"/>
        <v>4411111111111.1123</v>
      </c>
      <c r="H160" s="130">
        <f t="shared" si="49"/>
        <v>4411111111111.1123</v>
      </c>
      <c r="I160" s="130">
        <f t="shared" si="49"/>
        <v>4411111111111.1123</v>
      </c>
      <c r="J160" s="130">
        <f t="shared" si="49"/>
        <v>4411111111111.1123</v>
      </c>
      <c r="K160" s="130">
        <f t="shared" si="49"/>
        <v>4411111111111.1123</v>
      </c>
      <c r="L160" s="130">
        <f t="shared" si="49"/>
        <v>4411111111111.1123</v>
      </c>
      <c r="M160" s="130">
        <f t="shared" si="49"/>
        <v>4411111111111.1123</v>
      </c>
      <c r="N160" s="130">
        <f t="shared" si="49"/>
        <v>4411111111111.1123</v>
      </c>
      <c r="O160" s="130">
        <f t="shared" si="49"/>
        <v>4411111111111.1123</v>
      </c>
      <c r="P160" s="130">
        <f t="shared" si="49"/>
        <v>4411111111111.1123</v>
      </c>
      <c r="Q160" s="129">
        <f>I62</f>
        <v>4411111111111.1123</v>
      </c>
      <c r="R160" s="130">
        <f t="shared" si="50"/>
        <v>4852222222222.2236</v>
      </c>
      <c r="S160" s="130">
        <f t="shared" si="50"/>
        <v>5293333333333.335</v>
      </c>
      <c r="T160" s="130">
        <f t="shared" si="50"/>
        <v>5734444444444.4453</v>
      </c>
      <c r="U160" s="130">
        <f t="shared" si="50"/>
        <v>6175555555555.5566</v>
      </c>
      <c r="V160" s="130">
        <f t="shared" si="50"/>
        <v>6616666666666.668</v>
      </c>
      <c r="W160" s="130">
        <f t="shared" si="50"/>
        <v>7057777777777.7793</v>
      </c>
      <c r="X160" s="130">
        <f t="shared" si="50"/>
        <v>7498888888888.8906</v>
      </c>
      <c r="Y160" s="130">
        <f t="shared" si="50"/>
        <v>7940000000000.002</v>
      </c>
      <c r="Z160" s="130">
        <f t="shared" si="50"/>
        <v>8381111111111.1133</v>
      </c>
      <c r="AA160" s="129">
        <f>J62</f>
        <v>8822222222222.2246</v>
      </c>
      <c r="AB160" s="130">
        <f t="shared" si="51"/>
        <v>9263333333333.3359</v>
      </c>
      <c r="AC160" s="130">
        <f t="shared" si="51"/>
        <v>9704444444444.4473</v>
      </c>
      <c r="AD160" s="130">
        <f t="shared" si="51"/>
        <v>10145555555555.559</v>
      </c>
      <c r="AE160" s="130">
        <f t="shared" si="51"/>
        <v>10586666666666.668</v>
      </c>
      <c r="AF160" s="130">
        <f t="shared" si="51"/>
        <v>11027777777777.779</v>
      </c>
      <c r="AG160" s="130">
        <f t="shared" si="51"/>
        <v>11468888888888.891</v>
      </c>
      <c r="AH160" s="130">
        <f t="shared" si="51"/>
        <v>11910000000000.002</v>
      </c>
      <c r="AI160" s="130">
        <f t="shared" si="51"/>
        <v>12351111111111.113</v>
      </c>
      <c r="AJ160" s="130">
        <f t="shared" si="51"/>
        <v>12792222222222.223</v>
      </c>
      <c r="AK160" s="129">
        <f>K62</f>
        <v>13233333333333.334</v>
      </c>
      <c r="AL160" s="101"/>
    </row>
    <row r="161" spans="1:38" x14ac:dyDescent="0.25">
      <c r="A161" s="101" t="s">
        <v>160</v>
      </c>
      <c r="B161" s="130">
        <f>SUM(B157:B160)</f>
        <v>516100000000000</v>
      </c>
      <c r="C161" s="130">
        <f t="shared" ref="C161:AK161" si="52">SUM(C157:C160)</f>
        <v>537273333333333.31</v>
      </c>
      <c r="D161" s="130">
        <f t="shared" si="52"/>
        <v>558446666666666.69</v>
      </c>
      <c r="E161" s="130">
        <f t="shared" si="52"/>
        <v>579620000000000</v>
      </c>
      <c r="F161" s="130">
        <f t="shared" si="52"/>
        <v>600793333333333.37</v>
      </c>
      <c r="G161" s="130">
        <f t="shared" si="52"/>
        <v>621966666666666.62</v>
      </c>
      <c r="H161" s="130">
        <f t="shared" si="52"/>
        <v>643140000000000</v>
      </c>
      <c r="I161" s="130">
        <f t="shared" si="52"/>
        <v>664313333333333.25</v>
      </c>
      <c r="J161" s="130">
        <f t="shared" si="52"/>
        <v>685486666666666.62</v>
      </c>
      <c r="K161" s="130">
        <f t="shared" si="52"/>
        <v>706660000000000</v>
      </c>
      <c r="L161" s="130">
        <f t="shared" si="52"/>
        <v>727833333333333.25</v>
      </c>
      <c r="M161" s="130">
        <f t="shared" si="52"/>
        <v>749006666666666.62</v>
      </c>
      <c r="N161" s="130">
        <f t="shared" si="52"/>
        <v>770180000000000</v>
      </c>
      <c r="O161" s="130">
        <f t="shared" si="52"/>
        <v>791353333333333.25</v>
      </c>
      <c r="P161" s="130">
        <f t="shared" si="52"/>
        <v>812526666666666.62</v>
      </c>
      <c r="Q161" s="130">
        <f t="shared" si="52"/>
        <v>833700000000000</v>
      </c>
      <c r="R161" s="130">
        <f t="shared" si="52"/>
        <v>869430000000000</v>
      </c>
      <c r="S161" s="130">
        <f t="shared" si="52"/>
        <v>905160000000000.12</v>
      </c>
      <c r="T161" s="130">
        <f t="shared" si="52"/>
        <v>940890000000000.12</v>
      </c>
      <c r="U161" s="130">
        <f t="shared" si="52"/>
        <v>976619999999999.87</v>
      </c>
      <c r="V161" s="130">
        <f t="shared" si="52"/>
        <v>1012349999999999.9</v>
      </c>
      <c r="W161" s="130">
        <f t="shared" si="52"/>
        <v>1048080000000000</v>
      </c>
      <c r="X161" s="130">
        <f t="shared" si="52"/>
        <v>1083810000000000</v>
      </c>
      <c r="Y161" s="130">
        <f t="shared" si="52"/>
        <v>1119540000000000</v>
      </c>
      <c r="Z161" s="130">
        <f t="shared" si="52"/>
        <v>1155269999999999.7</v>
      </c>
      <c r="AA161" s="130">
        <f t="shared" si="52"/>
        <v>1191000000000000</v>
      </c>
      <c r="AB161" s="130">
        <f t="shared" si="52"/>
        <v>1230699999999999.7</v>
      </c>
      <c r="AC161" s="130">
        <f t="shared" si="52"/>
        <v>1270400000000000</v>
      </c>
      <c r="AD161" s="130">
        <f t="shared" si="52"/>
        <v>1310100000000000</v>
      </c>
      <c r="AE161" s="130">
        <f t="shared" si="52"/>
        <v>1349800000000000.2</v>
      </c>
      <c r="AF161" s="130">
        <f t="shared" si="52"/>
        <v>1389500000000000</v>
      </c>
      <c r="AG161" s="130">
        <f t="shared" si="52"/>
        <v>1429200000000000.3</v>
      </c>
      <c r="AH161" s="130">
        <f t="shared" si="52"/>
        <v>1468900000000000</v>
      </c>
      <c r="AI161" s="130">
        <f t="shared" si="52"/>
        <v>1508599999999999.7</v>
      </c>
      <c r="AJ161" s="130">
        <f t="shared" si="52"/>
        <v>1548300000000000</v>
      </c>
      <c r="AK161" s="130">
        <f t="shared" si="52"/>
        <v>1587999999999999.7</v>
      </c>
      <c r="AL161" s="101"/>
    </row>
    <row r="162" spans="1:38" x14ac:dyDescent="0.25">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row>
    <row r="163" spans="1:38" ht="21" x14ac:dyDescent="0.35">
      <c r="A163" s="95" t="s">
        <v>249</v>
      </c>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row>
    <row r="164" spans="1:38" x14ac:dyDescent="0.25">
      <c r="A164" s="103" t="s">
        <v>0</v>
      </c>
      <c r="B164" s="126">
        <v>2015</v>
      </c>
      <c r="C164" s="103">
        <v>2016</v>
      </c>
      <c r="D164" s="103">
        <v>2017</v>
      </c>
      <c r="E164" s="103">
        <v>2018</v>
      </c>
      <c r="F164" s="103">
        <v>2019</v>
      </c>
      <c r="G164" s="103">
        <v>2020</v>
      </c>
      <c r="H164" s="103">
        <v>2021</v>
      </c>
      <c r="I164" s="103">
        <v>2022</v>
      </c>
      <c r="J164" s="103">
        <v>2023</v>
      </c>
      <c r="K164" s="103">
        <v>2024</v>
      </c>
      <c r="L164" s="103">
        <v>2025</v>
      </c>
      <c r="M164" s="103">
        <v>2026</v>
      </c>
      <c r="N164" s="103">
        <v>2027</v>
      </c>
      <c r="O164" s="103">
        <v>2028</v>
      </c>
      <c r="P164" s="103">
        <v>2029</v>
      </c>
      <c r="Q164" s="126">
        <v>2030</v>
      </c>
      <c r="R164" s="103">
        <v>2031</v>
      </c>
      <c r="S164" s="103">
        <v>2032</v>
      </c>
      <c r="T164" s="103">
        <v>2033</v>
      </c>
      <c r="U164" s="103">
        <v>2034</v>
      </c>
      <c r="V164" s="103">
        <v>2035</v>
      </c>
      <c r="W164" s="103">
        <v>2036</v>
      </c>
      <c r="X164" s="103">
        <v>2037</v>
      </c>
      <c r="Y164" s="103">
        <v>2038</v>
      </c>
      <c r="Z164" s="103">
        <v>2039</v>
      </c>
      <c r="AA164" s="126">
        <v>2040</v>
      </c>
      <c r="AB164" s="103">
        <v>2041</v>
      </c>
      <c r="AC164" s="103">
        <v>2042</v>
      </c>
      <c r="AD164" s="103">
        <v>2043</v>
      </c>
      <c r="AE164" s="103">
        <v>2044</v>
      </c>
      <c r="AF164" s="103">
        <v>2045</v>
      </c>
      <c r="AG164" s="103">
        <v>2046</v>
      </c>
      <c r="AH164" s="103">
        <v>2047</v>
      </c>
      <c r="AI164" s="103">
        <v>2048</v>
      </c>
      <c r="AJ164" s="103">
        <v>2049</v>
      </c>
      <c r="AK164" s="126">
        <v>2050</v>
      </c>
      <c r="AL164" s="101"/>
    </row>
    <row r="165" spans="1:38" x14ac:dyDescent="0.25">
      <c r="A165" s="101" t="s">
        <v>13</v>
      </c>
      <c r="B165" s="129">
        <f>H69</f>
        <v>476400000000000</v>
      </c>
      <c r="C165" s="130">
        <f t="shared" ref="C165:P168" si="53">$B165+(($Q165-$B165)/($Q$88-$B$88))*(C$88-$B$88)</f>
        <v>492280000000000</v>
      </c>
      <c r="D165" s="130">
        <f t="shared" si="53"/>
        <v>508160000000000</v>
      </c>
      <c r="E165" s="130">
        <f t="shared" si="53"/>
        <v>524040000000000</v>
      </c>
      <c r="F165" s="130">
        <f t="shared" si="53"/>
        <v>539920000000000</v>
      </c>
      <c r="G165" s="130">
        <f t="shared" si="53"/>
        <v>555800000000000</v>
      </c>
      <c r="H165" s="130">
        <f t="shared" si="53"/>
        <v>571680000000000</v>
      </c>
      <c r="I165" s="130">
        <f t="shared" si="53"/>
        <v>587560000000000</v>
      </c>
      <c r="J165" s="130">
        <f t="shared" si="53"/>
        <v>603440000000000</v>
      </c>
      <c r="K165" s="130">
        <f t="shared" si="53"/>
        <v>619320000000000</v>
      </c>
      <c r="L165" s="130">
        <f t="shared" si="53"/>
        <v>635200000000000</v>
      </c>
      <c r="M165" s="130">
        <f t="shared" si="53"/>
        <v>651080000000000</v>
      </c>
      <c r="N165" s="130">
        <f t="shared" si="53"/>
        <v>666960000000000</v>
      </c>
      <c r="O165" s="130">
        <f t="shared" si="53"/>
        <v>682840000000000</v>
      </c>
      <c r="P165" s="130">
        <f t="shared" si="53"/>
        <v>698720000000000</v>
      </c>
      <c r="Q165" s="129">
        <f>I69</f>
        <v>714600000000000</v>
      </c>
      <c r="R165" s="130">
        <f t="shared" ref="R165:Z168" si="54">$Q165+(($AA165-$Q165)/($AA$88-$Q$88))*(R$88-$Q$88)</f>
        <v>740405000000000</v>
      </c>
      <c r="S165" s="130">
        <f t="shared" si="54"/>
        <v>766210000000000</v>
      </c>
      <c r="T165" s="130">
        <f t="shared" si="54"/>
        <v>792015000000000</v>
      </c>
      <c r="U165" s="130">
        <f t="shared" si="54"/>
        <v>817820000000000</v>
      </c>
      <c r="V165" s="130">
        <f t="shared" si="54"/>
        <v>843625000000000</v>
      </c>
      <c r="W165" s="130">
        <f t="shared" si="54"/>
        <v>869430000000000</v>
      </c>
      <c r="X165" s="130">
        <f t="shared" si="54"/>
        <v>895235000000000</v>
      </c>
      <c r="Y165" s="130">
        <f t="shared" si="54"/>
        <v>921040000000000</v>
      </c>
      <c r="Z165" s="130">
        <f t="shared" si="54"/>
        <v>946845000000000</v>
      </c>
      <c r="AA165" s="129">
        <f>J69</f>
        <v>972650000000000</v>
      </c>
      <c r="AB165" s="130">
        <f t="shared" ref="AB165:AJ168" si="55">$AA165+(($AK165-$AA165)/($AK$88-$AA$88))*(AB$88-$AA$88)</f>
        <v>1002425000000000</v>
      </c>
      <c r="AC165" s="130">
        <f t="shared" si="55"/>
        <v>1032200000000000</v>
      </c>
      <c r="AD165" s="130">
        <f t="shared" si="55"/>
        <v>1061975000000000</v>
      </c>
      <c r="AE165" s="130">
        <f t="shared" si="55"/>
        <v>1091750000000000</v>
      </c>
      <c r="AF165" s="130">
        <f t="shared" si="55"/>
        <v>1121525000000000</v>
      </c>
      <c r="AG165" s="130">
        <f t="shared" si="55"/>
        <v>1151300000000000</v>
      </c>
      <c r="AH165" s="130">
        <f t="shared" si="55"/>
        <v>1181075000000000</v>
      </c>
      <c r="AI165" s="130">
        <f t="shared" si="55"/>
        <v>1210850000000000</v>
      </c>
      <c r="AJ165" s="130">
        <f t="shared" si="55"/>
        <v>1240625000000000</v>
      </c>
      <c r="AK165" s="129">
        <f>K69</f>
        <v>1270400000000000</v>
      </c>
      <c r="AL165" s="101"/>
    </row>
    <row r="166" spans="1:38" x14ac:dyDescent="0.25">
      <c r="A166" s="101" t="s">
        <v>82</v>
      </c>
      <c r="B166" s="129">
        <f>H70</f>
        <v>30877777777777.777</v>
      </c>
      <c r="C166" s="130">
        <f t="shared" si="53"/>
        <v>30877777777777.777</v>
      </c>
      <c r="D166" s="130">
        <f t="shared" si="53"/>
        <v>30877777777777.777</v>
      </c>
      <c r="E166" s="130">
        <f t="shared" si="53"/>
        <v>30877777777777.777</v>
      </c>
      <c r="F166" s="130">
        <f t="shared" si="53"/>
        <v>30877777777777.777</v>
      </c>
      <c r="G166" s="130">
        <f t="shared" si="53"/>
        <v>30877777777777.777</v>
      </c>
      <c r="H166" s="130">
        <f t="shared" si="53"/>
        <v>30877777777777.777</v>
      </c>
      <c r="I166" s="130">
        <f t="shared" si="53"/>
        <v>30877777777777.777</v>
      </c>
      <c r="J166" s="130">
        <f t="shared" si="53"/>
        <v>30877777777777.777</v>
      </c>
      <c r="K166" s="130">
        <f t="shared" si="53"/>
        <v>30877777777777.777</v>
      </c>
      <c r="L166" s="130">
        <f t="shared" si="53"/>
        <v>30877777777777.777</v>
      </c>
      <c r="M166" s="130">
        <f t="shared" si="53"/>
        <v>30877777777777.777</v>
      </c>
      <c r="N166" s="130">
        <f t="shared" si="53"/>
        <v>30877777777777.777</v>
      </c>
      <c r="O166" s="130">
        <f t="shared" si="53"/>
        <v>30877777777777.777</v>
      </c>
      <c r="P166" s="130">
        <f t="shared" si="53"/>
        <v>30877777777777.777</v>
      </c>
      <c r="Q166" s="129">
        <f>I70</f>
        <v>30877777777777.777</v>
      </c>
      <c r="R166" s="130">
        <f t="shared" si="54"/>
        <v>32421666666666.664</v>
      </c>
      <c r="S166" s="130">
        <f t="shared" si="54"/>
        <v>33965555555555.555</v>
      </c>
      <c r="T166" s="130">
        <f t="shared" si="54"/>
        <v>35509444444444.445</v>
      </c>
      <c r="U166" s="130">
        <f t="shared" si="54"/>
        <v>37053333333333.328</v>
      </c>
      <c r="V166" s="130">
        <f t="shared" si="54"/>
        <v>38597222222222.219</v>
      </c>
      <c r="W166" s="130">
        <f t="shared" si="54"/>
        <v>40141111111111.109</v>
      </c>
      <c r="X166" s="130">
        <f t="shared" si="54"/>
        <v>41685000000000</v>
      </c>
      <c r="Y166" s="130">
        <f t="shared" si="54"/>
        <v>43228888888888.891</v>
      </c>
      <c r="Z166" s="130">
        <f t="shared" si="54"/>
        <v>44772777777777.773</v>
      </c>
      <c r="AA166" s="129">
        <f>J70</f>
        <v>46316666666666.664</v>
      </c>
      <c r="AB166" s="130">
        <f t="shared" si="55"/>
        <v>47860555555555.555</v>
      </c>
      <c r="AC166" s="130">
        <f t="shared" si="55"/>
        <v>49404444444444.445</v>
      </c>
      <c r="AD166" s="130">
        <f t="shared" si="55"/>
        <v>50948333333333.336</v>
      </c>
      <c r="AE166" s="130">
        <f t="shared" si="55"/>
        <v>52492222222222.227</v>
      </c>
      <c r="AF166" s="130">
        <f t="shared" si="55"/>
        <v>54036111111111.109</v>
      </c>
      <c r="AG166" s="130">
        <f t="shared" si="55"/>
        <v>55580000000000</v>
      </c>
      <c r="AH166" s="130">
        <f t="shared" si="55"/>
        <v>57123888888888.891</v>
      </c>
      <c r="AI166" s="130">
        <f t="shared" si="55"/>
        <v>58667777777777.781</v>
      </c>
      <c r="AJ166" s="130">
        <f t="shared" si="55"/>
        <v>60211666666666.672</v>
      </c>
      <c r="AK166" s="129">
        <f>K70</f>
        <v>61755555555555.562</v>
      </c>
      <c r="AL166" s="101"/>
    </row>
    <row r="167" spans="1:38" x14ac:dyDescent="0.25">
      <c r="A167" s="101" t="s">
        <v>14</v>
      </c>
      <c r="B167" s="129">
        <f>H71</f>
        <v>4411111111111.1123</v>
      </c>
      <c r="C167" s="130">
        <f t="shared" si="53"/>
        <v>4411111111111.1123</v>
      </c>
      <c r="D167" s="130">
        <f t="shared" si="53"/>
        <v>4411111111111.1123</v>
      </c>
      <c r="E167" s="130">
        <f t="shared" si="53"/>
        <v>4411111111111.1123</v>
      </c>
      <c r="F167" s="130">
        <f t="shared" si="53"/>
        <v>4411111111111.1123</v>
      </c>
      <c r="G167" s="130">
        <f t="shared" si="53"/>
        <v>4411111111111.1123</v>
      </c>
      <c r="H167" s="130">
        <f t="shared" si="53"/>
        <v>4411111111111.1123</v>
      </c>
      <c r="I167" s="130">
        <f t="shared" si="53"/>
        <v>4411111111111.1123</v>
      </c>
      <c r="J167" s="130">
        <f t="shared" si="53"/>
        <v>4411111111111.1123</v>
      </c>
      <c r="K167" s="130">
        <f t="shared" si="53"/>
        <v>4411111111111.1123</v>
      </c>
      <c r="L167" s="130">
        <f t="shared" si="53"/>
        <v>4411111111111.1123</v>
      </c>
      <c r="M167" s="130">
        <f t="shared" si="53"/>
        <v>4411111111111.1123</v>
      </c>
      <c r="N167" s="130">
        <f t="shared" si="53"/>
        <v>4411111111111.1123</v>
      </c>
      <c r="O167" s="130">
        <f t="shared" si="53"/>
        <v>4411111111111.1123</v>
      </c>
      <c r="P167" s="130">
        <f t="shared" si="53"/>
        <v>4411111111111.1123</v>
      </c>
      <c r="Q167" s="129">
        <f>I71</f>
        <v>4411111111111.1123</v>
      </c>
      <c r="R167" s="130">
        <f t="shared" si="54"/>
        <v>4631666666666.668</v>
      </c>
      <c r="S167" s="130">
        <f t="shared" si="54"/>
        <v>4852222222222.2236</v>
      </c>
      <c r="T167" s="130">
        <f t="shared" si="54"/>
        <v>5072777777777.7793</v>
      </c>
      <c r="U167" s="130">
        <f t="shared" si="54"/>
        <v>5293333333333.335</v>
      </c>
      <c r="V167" s="130">
        <f t="shared" si="54"/>
        <v>5513888888888.8906</v>
      </c>
      <c r="W167" s="130">
        <f t="shared" si="54"/>
        <v>5734444444444.4453</v>
      </c>
      <c r="X167" s="130">
        <f t="shared" si="54"/>
        <v>5955000000000.001</v>
      </c>
      <c r="Y167" s="130">
        <f t="shared" si="54"/>
        <v>6175555555555.5566</v>
      </c>
      <c r="Z167" s="130">
        <f t="shared" si="54"/>
        <v>6396111111111.1123</v>
      </c>
      <c r="AA167" s="129">
        <f>J71</f>
        <v>6616666666666.668</v>
      </c>
      <c r="AB167" s="130">
        <f t="shared" si="55"/>
        <v>6837222222222.2236</v>
      </c>
      <c r="AC167" s="130">
        <f t="shared" si="55"/>
        <v>7057777777777.7793</v>
      </c>
      <c r="AD167" s="130">
        <f t="shared" si="55"/>
        <v>7278333333333.334</v>
      </c>
      <c r="AE167" s="130">
        <f t="shared" si="55"/>
        <v>7498888888888.8896</v>
      </c>
      <c r="AF167" s="130">
        <f t="shared" si="55"/>
        <v>7719444444444.4453</v>
      </c>
      <c r="AG167" s="130">
        <f t="shared" si="55"/>
        <v>7940000000000.001</v>
      </c>
      <c r="AH167" s="130">
        <f t="shared" si="55"/>
        <v>8160555555555.5566</v>
      </c>
      <c r="AI167" s="130">
        <f t="shared" si="55"/>
        <v>8381111111111.1113</v>
      </c>
      <c r="AJ167" s="130">
        <f t="shared" si="55"/>
        <v>8601666666666.667</v>
      </c>
      <c r="AK167" s="129">
        <f>K71</f>
        <v>8822222222222.2227</v>
      </c>
      <c r="AL167" s="101"/>
    </row>
    <row r="168" spans="1:38" x14ac:dyDescent="0.25">
      <c r="A168" s="101" t="s">
        <v>73</v>
      </c>
      <c r="B168" s="129">
        <f>H72</f>
        <v>4411111111111.1123</v>
      </c>
      <c r="C168" s="130">
        <f t="shared" si="53"/>
        <v>4411111111111.1123</v>
      </c>
      <c r="D168" s="130">
        <f t="shared" si="53"/>
        <v>4411111111111.1123</v>
      </c>
      <c r="E168" s="130">
        <f t="shared" si="53"/>
        <v>4411111111111.1123</v>
      </c>
      <c r="F168" s="130">
        <f t="shared" si="53"/>
        <v>4411111111111.1123</v>
      </c>
      <c r="G168" s="130">
        <f t="shared" si="53"/>
        <v>4411111111111.1123</v>
      </c>
      <c r="H168" s="130">
        <f t="shared" si="53"/>
        <v>4411111111111.1123</v>
      </c>
      <c r="I168" s="130">
        <f t="shared" si="53"/>
        <v>4411111111111.1123</v>
      </c>
      <c r="J168" s="130">
        <f t="shared" si="53"/>
        <v>4411111111111.1123</v>
      </c>
      <c r="K168" s="130">
        <f t="shared" si="53"/>
        <v>4411111111111.1123</v>
      </c>
      <c r="L168" s="130">
        <f t="shared" si="53"/>
        <v>4411111111111.1123</v>
      </c>
      <c r="M168" s="130">
        <f t="shared" si="53"/>
        <v>4411111111111.1123</v>
      </c>
      <c r="N168" s="130">
        <f t="shared" si="53"/>
        <v>4411111111111.1123</v>
      </c>
      <c r="O168" s="130">
        <f t="shared" si="53"/>
        <v>4411111111111.1123</v>
      </c>
      <c r="P168" s="130">
        <f t="shared" si="53"/>
        <v>4411111111111.1123</v>
      </c>
      <c r="Q168" s="129">
        <f>I72</f>
        <v>4411111111111.1123</v>
      </c>
      <c r="R168" s="130">
        <f t="shared" si="54"/>
        <v>4631666666666.668</v>
      </c>
      <c r="S168" s="130">
        <f t="shared" si="54"/>
        <v>4852222222222.2236</v>
      </c>
      <c r="T168" s="130">
        <f t="shared" si="54"/>
        <v>5072777777777.7793</v>
      </c>
      <c r="U168" s="130">
        <f t="shared" si="54"/>
        <v>5293333333333.335</v>
      </c>
      <c r="V168" s="130">
        <f t="shared" si="54"/>
        <v>5513888888888.8906</v>
      </c>
      <c r="W168" s="130">
        <f t="shared" si="54"/>
        <v>5734444444444.4453</v>
      </c>
      <c r="X168" s="130">
        <f t="shared" si="54"/>
        <v>5955000000000.001</v>
      </c>
      <c r="Y168" s="130">
        <f t="shared" si="54"/>
        <v>6175555555555.5566</v>
      </c>
      <c r="Z168" s="130">
        <f t="shared" si="54"/>
        <v>6396111111111.1123</v>
      </c>
      <c r="AA168" s="129">
        <f>J72</f>
        <v>6616666666666.668</v>
      </c>
      <c r="AB168" s="130">
        <f t="shared" si="55"/>
        <v>6837222222222.2236</v>
      </c>
      <c r="AC168" s="130">
        <f t="shared" si="55"/>
        <v>7057777777777.7793</v>
      </c>
      <c r="AD168" s="130">
        <f t="shared" si="55"/>
        <v>7278333333333.334</v>
      </c>
      <c r="AE168" s="130">
        <f t="shared" si="55"/>
        <v>7498888888888.8896</v>
      </c>
      <c r="AF168" s="130">
        <f t="shared" si="55"/>
        <v>7719444444444.4453</v>
      </c>
      <c r="AG168" s="130">
        <f t="shared" si="55"/>
        <v>7940000000000.001</v>
      </c>
      <c r="AH168" s="130">
        <f t="shared" si="55"/>
        <v>8160555555555.5566</v>
      </c>
      <c r="AI168" s="130">
        <f t="shared" si="55"/>
        <v>8381111111111.1113</v>
      </c>
      <c r="AJ168" s="130">
        <f t="shared" si="55"/>
        <v>8601666666666.667</v>
      </c>
      <c r="AK168" s="129">
        <f>K72</f>
        <v>8822222222222.2227</v>
      </c>
      <c r="AL168" s="101"/>
    </row>
    <row r="169" spans="1:38" x14ac:dyDescent="0.25">
      <c r="A169" s="101" t="s">
        <v>160</v>
      </c>
      <c r="B169" s="130">
        <f>SUM(B165:B168)</f>
        <v>516100000000000</v>
      </c>
      <c r="C169" s="130">
        <f t="shared" ref="C169:AK169" si="56">SUM(C165:C168)</f>
        <v>531980000000000</v>
      </c>
      <c r="D169" s="130">
        <f t="shared" si="56"/>
        <v>547860000000000</v>
      </c>
      <c r="E169" s="130">
        <f t="shared" si="56"/>
        <v>563740000000000</v>
      </c>
      <c r="F169" s="130">
        <f t="shared" si="56"/>
        <v>579620000000000</v>
      </c>
      <c r="G169" s="130">
        <f t="shared" si="56"/>
        <v>595500000000000</v>
      </c>
      <c r="H169" s="130">
        <f t="shared" si="56"/>
        <v>611380000000000</v>
      </c>
      <c r="I169" s="130">
        <f t="shared" si="56"/>
        <v>627260000000000</v>
      </c>
      <c r="J169" s="130">
        <f t="shared" si="56"/>
        <v>643140000000000</v>
      </c>
      <c r="K169" s="130">
        <f t="shared" si="56"/>
        <v>659020000000000</v>
      </c>
      <c r="L169" s="130">
        <f t="shared" si="56"/>
        <v>674900000000000</v>
      </c>
      <c r="M169" s="130">
        <f t="shared" si="56"/>
        <v>690780000000000</v>
      </c>
      <c r="N169" s="130">
        <f t="shared" si="56"/>
        <v>706660000000000</v>
      </c>
      <c r="O169" s="130">
        <f t="shared" si="56"/>
        <v>722540000000000</v>
      </c>
      <c r="P169" s="130">
        <f t="shared" si="56"/>
        <v>738420000000000</v>
      </c>
      <c r="Q169" s="130">
        <f t="shared" si="56"/>
        <v>754300000000000</v>
      </c>
      <c r="R169" s="130">
        <f t="shared" si="56"/>
        <v>782089999999999.87</v>
      </c>
      <c r="S169" s="130">
        <f t="shared" si="56"/>
        <v>809880000000000</v>
      </c>
      <c r="T169" s="130">
        <f t="shared" si="56"/>
        <v>837670000000000</v>
      </c>
      <c r="U169" s="130">
        <f t="shared" si="56"/>
        <v>865460000000000.12</v>
      </c>
      <c r="V169" s="130">
        <f t="shared" si="56"/>
        <v>893250000000000</v>
      </c>
      <c r="W169" s="130">
        <f t="shared" si="56"/>
        <v>921040000000000.12</v>
      </c>
      <c r="X169" s="130">
        <f t="shared" si="56"/>
        <v>948830000000000</v>
      </c>
      <c r="Y169" s="130">
        <f t="shared" si="56"/>
        <v>976619999999999.87</v>
      </c>
      <c r="Z169" s="130">
        <f t="shared" si="56"/>
        <v>1004410000000000</v>
      </c>
      <c r="AA169" s="130">
        <f t="shared" si="56"/>
        <v>1032199999999999.9</v>
      </c>
      <c r="AB169" s="130">
        <f t="shared" si="56"/>
        <v>1063960000000000</v>
      </c>
      <c r="AC169" s="130">
        <f t="shared" si="56"/>
        <v>1095720000000000</v>
      </c>
      <c r="AD169" s="130">
        <f t="shared" si="56"/>
        <v>1127480000000000</v>
      </c>
      <c r="AE169" s="130">
        <f t="shared" si="56"/>
        <v>1159240000000000.3</v>
      </c>
      <c r="AF169" s="130">
        <f t="shared" si="56"/>
        <v>1191000000000000</v>
      </c>
      <c r="AG169" s="130">
        <f t="shared" si="56"/>
        <v>1222760000000000</v>
      </c>
      <c r="AH169" s="130">
        <f t="shared" si="56"/>
        <v>1254520000000000</v>
      </c>
      <c r="AI169" s="130">
        <f t="shared" si="56"/>
        <v>1286279999999999.7</v>
      </c>
      <c r="AJ169" s="130">
        <f t="shared" si="56"/>
        <v>1318040000000000.2</v>
      </c>
      <c r="AK169" s="130">
        <f t="shared" si="56"/>
        <v>1349800000000000</v>
      </c>
      <c r="AL169" s="101"/>
    </row>
    <row r="170" spans="1:38" x14ac:dyDescent="0.25">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row>
    <row r="171" spans="1:38" x14ac:dyDescent="0.25">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row>
    <row r="172" spans="1:38" x14ac:dyDescent="0.25">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row>
    <row r="173" spans="1:38" x14ac:dyDescent="0.25">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row>
    <row r="174" spans="1:38" x14ac:dyDescent="0.25">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row>
    <row r="175" spans="1:38" x14ac:dyDescent="0.25">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row>
    <row r="176" spans="1:38" x14ac:dyDescent="0.25">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row>
    <row r="177" spans="1:38" x14ac:dyDescent="0.25">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row>
    <row r="178" spans="1:38" x14ac:dyDescent="0.25">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row>
    <row r="179" spans="1:38" x14ac:dyDescent="0.25">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row>
    <row r="180" spans="1:38" x14ac:dyDescent="0.25">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row>
    <row r="181" spans="1:38" x14ac:dyDescent="0.25">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row>
    <row r="182" spans="1:38" x14ac:dyDescent="0.25">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row>
    <row r="183" spans="1:38" x14ac:dyDescent="0.25">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row>
    <row r="184" spans="1:38" x14ac:dyDescent="0.25">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row>
    <row r="185" spans="1:38" x14ac:dyDescent="0.2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row>
    <row r="186" spans="1:38" x14ac:dyDescent="0.25">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row>
    <row r="187" spans="1:38" x14ac:dyDescent="0.25">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row>
    <row r="188" spans="1:38" x14ac:dyDescent="0.25">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row>
    <row r="189" spans="1:38" x14ac:dyDescent="0.25">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row>
    <row r="190" spans="1:38" x14ac:dyDescent="0.25">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row>
    <row r="191" spans="1:38" x14ac:dyDescent="0.25">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row>
    <row r="192" spans="1:38" x14ac:dyDescent="0.25">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row>
    <row r="193" spans="1:38" x14ac:dyDescent="0.25">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row>
    <row r="194" spans="1:38" x14ac:dyDescent="0.25">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row>
    <row r="195" spans="1:38" x14ac:dyDescent="0.25">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row>
    <row r="196" spans="1:38" x14ac:dyDescent="0.25">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row>
    <row r="197" spans="1:38" x14ac:dyDescent="0.25">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row>
    <row r="198" spans="1:38" x14ac:dyDescent="0.25">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row>
    <row r="199" spans="1:38" x14ac:dyDescent="0.25">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row>
    <row r="200" spans="1:38" x14ac:dyDescent="0.25">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row>
    <row r="201" spans="1:38" x14ac:dyDescent="0.25">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row>
    <row r="202" spans="1:38" x14ac:dyDescent="0.25">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row>
    <row r="203" spans="1:38" x14ac:dyDescent="0.25">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row>
    <row r="204" spans="1:38" x14ac:dyDescent="0.25">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row>
    <row r="205" spans="1:38" x14ac:dyDescent="0.25">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row>
    <row r="206" spans="1:38" x14ac:dyDescent="0.25">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row>
    <row r="207" spans="1:38" x14ac:dyDescent="0.25">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row>
    <row r="208" spans="1:38" x14ac:dyDescent="0.25">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row>
    <row r="209" spans="1:38" x14ac:dyDescent="0.25">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row>
    <row r="210" spans="1:38" x14ac:dyDescent="0.25">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row>
    <row r="211" spans="1:38" x14ac:dyDescent="0.25">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row>
    <row r="212" spans="1:38" x14ac:dyDescent="0.25">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row>
    <row r="213" spans="1:38" x14ac:dyDescent="0.25">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row>
    <row r="214" spans="1:38" x14ac:dyDescent="0.25">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row>
    <row r="215" spans="1:38" x14ac:dyDescent="0.25">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row>
    <row r="216" spans="1:38" x14ac:dyDescent="0.25">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row>
    <row r="217" spans="1:38" x14ac:dyDescent="0.25">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row>
    <row r="218" spans="1:38" x14ac:dyDescent="0.25">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row>
    <row r="219" spans="1:38" x14ac:dyDescent="0.25">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row>
    <row r="220" spans="1:38" x14ac:dyDescent="0.25">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row>
    <row r="221" spans="1:38" x14ac:dyDescent="0.25">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row>
    <row r="222" spans="1:38" x14ac:dyDescent="0.25">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row>
    <row r="223" spans="1:38" x14ac:dyDescent="0.25">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row>
    <row r="224" spans="1:38" x14ac:dyDescent="0.25">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row>
    <row r="225" spans="1:38" x14ac:dyDescent="0.25">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row>
    <row r="226" spans="1:38" x14ac:dyDescent="0.25">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row>
    <row r="227" spans="1:38" x14ac:dyDescent="0.25">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row>
    <row r="228" spans="1:38" x14ac:dyDescent="0.25">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row>
    <row r="229" spans="1:38" x14ac:dyDescent="0.25">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row>
    <row r="230" spans="1:38" x14ac:dyDescent="0.25">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row>
    <row r="231" spans="1:38" x14ac:dyDescent="0.25">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row>
    <row r="232" spans="1:38" x14ac:dyDescent="0.25">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row>
    <row r="233" spans="1:38" x14ac:dyDescent="0.25">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row>
    <row r="234" spans="1:38" x14ac:dyDescent="0.25">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row>
    <row r="235" spans="1:38" x14ac:dyDescent="0.25">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row>
    <row r="236" spans="1:38" x14ac:dyDescent="0.25">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row>
    <row r="237" spans="1:38" x14ac:dyDescent="0.25">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row>
    <row r="238" spans="1:38" x14ac:dyDescent="0.25">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row>
    <row r="239" spans="1:38" x14ac:dyDescent="0.25">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row>
    <row r="240" spans="1:38" x14ac:dyDescent="0.25">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row>
    <row r="241" spans="1:38" x14ac:dyDescent="0.25">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row>
    <row r="242" spans="1:38" x14ac:dyDescent="0.25">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row>
    <row r="243" spans="1:38" x14ac:dyDescent="0.25">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row>
    <row r="244" spans="1:38" x14ac:dyDescent="0.25">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row>
    <row r="245" spans="1:38" x14ac:dyDescent="0.25">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row>
    <row r="246" spans="1:38" x14ac:dyDescent="0.25">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row>
    <row r="247" spans="1:38" x14ac:dyDescent="0.25">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row>
    <row r="248" spans="1:38" x14ac:dyDescent="0.25">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row>
    <row r="249" spans="1:38" x14ac:dyDescent="0.25">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row>
    <row r="250" spans="1:38" x14ac:dyDescent="0.25">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row>
    <row r="251" spans="1:38" x14ac:dyDescent="0.25">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row>
    <row r="252" spans="1:38" x14ac:dyDescent="0.25">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row>
    <row r="253" spans="1:38" x14ac:dyDescent="0.25">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row>
    <row r="254" spans="1:38" x14ac:dyDescent="0.25">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row>
    <row r="255" spans="1:38" x14ac:dyDescent="0.25">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row>
    <row r="256" spans="1:38" x14ac:dyDescent="0.25">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row>
    <row r="257" spans="1:38" x14ac:dyDescent="0.25">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row>
    <row r="258" spans="1:38" x14ac:dyDescent="0.25">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row>
    <row r="259" spans="1:38" x14ac:dyDescent="0.25">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row>
    <row r="260" spans="1:38" x14ac:dyDescent="0.25">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row>
    <row r="261" spans="1:38" x14ac:dyDescent="0.25">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row>
    <row r="262" spans="1:38" x14ac:dyDescent="0.25">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row>
    <row r="263" spans="1:38" x14ac:dyDescent="0.25">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row>
    <row r="264" spans="1:38" x14ac:dyDescent="0.25">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row>
    <row r="265" spans="1:38" x14ac:dyDescent="0.2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row>
    <row r="266" spans="1:38" x14ac:dyDescent="0.25">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row>
    <row r="267" spans="1:38" x14ac:dyDescent="0.25">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row>
    <row r="268" spans="1:38" x14ac:dyDescent="0.25">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row>
    <row r="269" spans="1:38" x14ac:dyDescent="0.25">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row>
    <row r="270" spans="1:38" x14ac:dyDescent="0.25">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row>
    <row r="271" spans="1:38" x14ac:dyDescent="0.25">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row>
    <row r="272" spans="1:38" x14ac:dyDescent="0.25">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row>
    <row r="273" spans="1:38" x14ac:dyDescent="0.25">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row>
    <row r="274" spans="1:38" x14ac:dyDescent="0.25">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row>
    <row r="275" spans="1:38" x14ac:dyDescent="0.2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row>
    <row r="276" spans="1:38" x14ac:dyDescent="0.25">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row>
    <row r="277" spans="1:38" x14ac:dyDescent="0.25">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row>
    <row r="278" spans="1:38" x14ac:dyDescent="0.25">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row>
    <row r="279" spans="1:38" x14ac:dyDescent="0.25">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row>
    <row r="280" spans="1:38" x14ac:dyDescent="0.25">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row>
    <row r="281" spans="1:38" x14ac:dyDescent="0.25">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row>
    <row r="282" spans="1:38" x14ac:dyDescent="0.25">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row>
    <row r="283" spans="1:38" x14ac:dyDescent="0.25">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c r="AA283" s="109"/>
      <c r="AB283" s="109"/>
      <c r="AC283" s="109"/>
      <c r="AD283" s="109"/>
      <c r="AE283" s="109"/>
      <c r="AF283" s="109"/>
      <c r="AG283" s="109"/>
      <c r="AH283" s="109"/>
      <c r="AI283" s="109"/>
      <c r="AJ283" s="109"/>
      <c r="AK283" s="109"/>
      <c r="AL283" s="109"/>
    </row>
    <row r="284" spans="1:38" x14ac:dyDescent="0.25">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c r="AA284" s="109"/>
      <c r="AB284" s="109"/>
      <c r="AC284" s="109"/>
      <c r="AD284" s="109"/>
      <c r="AE284" s="109"/>
      <c r="AF284" s="109"/>
      <c r="AG284" s="109"/>
      <c r="AH284" s="109"/>
      <c r="AI284" s="109"/>
      <c r="AJ284" s="109"/>
      <c r="AK284" s="109"/>
      <c r="AL284" s="109"/>
    </row>
    <row r="285" spans="1:38" x14ac:dyDescent="0.2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c r="AA285" s="109"/>
      <c r="AB285" s="109"/>
      <c r="AC285" s="109"/>
      <c r="AD285" s="109"/>
      <c r="AE285" s="109"/>
      <c r="AF285" s="109"/>
      <c r="AG285" s="109"/>
      <c r="AH285" s="109"/>
      <c r="AI285" s="109"/>
      <c r="AJ285" s="109"/>
      <c r="AK285" s="109"/>
      <c r="AL285" s="109"/>
    </row>
  </sheetData>
  <pageMargins left="0.7" right="0.7" top="0.75" bottom="0.75" header="0.3" footer="0.3"/>
  <ignoredErrors>
    <ignoredError sqref="B9:E9 B10:E10 B33:E33 B43:E43" formulaRange="1"/>
  </ignoredErrors>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T54"/>
  <sheetViews>
    <sheetView tabSelected="1" workbookViewId="0">
      <selection activeCell="D3" sqref="D3:AF6"/>
    </sheetView>
  </sheetViews>
  <sheetFormatPr baseColWidth="10" defaultRowHeight="15" x14ac:dyDescent="0.25"/>
  <cols>
    <col min="1" max="1" width="42" customWidth="1"/>
    <col min="2" max="2" width="12.85546875" bestFit="1" customWidth="1"/>
    <col min="3" max="6" width="13" bestFit="1" customWidth="1"/>
    <col min="7" max="7" width="12.85546875" bestFit="1" customWidth="1"/>
    <col min="8" max="11" width="13" bestFit="1" customWidth="1"/>
    <col min="12" max="12" width="12.85546875" bestFit="1" customWidth="1"/>
    <col min="13" max="16" width="13" bestFit="1" customWidth="1"/>
    <col min="17" max="17" width="12.85546875" bestFit="1" customWidth="1"/>
    <col min="18" max="18" width="14.140625" bestFit="1" customWidth="1"/>
    <col min="19" max="19" width="13" bestFit="1" customWidth="1"/>
    <col min="20" max="20" width="14.140625" bestFit="1" customWidth="1"/>
    <col min="21" max="21" width="13" bestFit="1" customWidth="1"/>
    <col min="22" max="22" width="14.140625" bestFit="1" customWidth="1"/>
    <col min="23" max="23" width="13" bestFit="1" customWidth="1"/>
    <col min="24" max="24" width="14.140625" bestFit="1" customWidth="1"/>
    <col min="25" max="25" width="13" bestFit="1" customWidth="1"/>
    <col min="26" max="26" width="14.140625" bestFit="1" customWidth="1"/>
    <col min="27" max="27" width="13" bestFit="1" customWidth="1"/>
    <col min="28" max="28" width="14.140625" bestFit="1" customWidth="1"/>
    <col min="29" max="29" width="13" bestFit="1" customWidth="1"/>
    <col min="30" max="32" width="14.140625" bestFit="1" customWidth="1"/>
  </cols>
  <sheetData>
    <row r="1" spans="1:46" ht="18.75" x14ac:dyDescent="0.3">
      <c r="A1" s="138" t="s">
        <v>261</v>
      </c>
      <c r="B1" s="97"/>
      <c r="C1" s="97"/>
      <c r="D1" s="97"/>
      <c r="E1" s="97"/>
      <c r="F1" s="97"/>
      <c r="G1" s="97"/>
      <c r="H1" s="97"/>
      <c r="I1" s="97"/>
    </row>
    <row r="2" spans="1:46" s="1" customFormat="1" x14ac:dyDescent="0.25">
      <c r="A2" s="94" t="str">
        <f>'PNE Data - Commercial'!A164</f>
        <v>Year</v>
      </c>
      <c r="B2" s="94">
        <f>'PNE Data - Commercial'!G164</f>
        <v>2020</v>
      </c>
      <c r="C2" s="94">
        <f>'PNE Data - Commercial'!H164</f>
        <v>2021</v>
      </c>
      <c r="D2" s="94">
        <f>'PNE Data - Commercial'!I164</f>
        <v>2022</v>
      </c>
      <c r="E2" s="94">
        <f>'PNE Data - Commercial'!J164</f>
        <v>2023</v>
      </c>
      <c r="F2" s="94">
        <f>'PNE Data - Commercial'!K164</f>
        <v>2024</v>
      </c>
      <c r="G2" s="94">
        <f>'PNE Data - Commercial'!L164</f>
        <v>2025</v>
      </c>
      <c r="H2" s="94">
        <f>'PNE Data - Commercial'!M164</f>
        <v>2026</v>
      </c>
      <c r="I2" s="94">
        <f>'PNE Data - Commercial'!N164</f>
        <v>2027</v>
      </c>
      <c r="J2" s="94">
        <f>'PNE Data - Commercial'!O164</f>
        <v>2028</v>
      </c>
      <c r="K2" s="94">
        <f>'PNE Data - Commercial'!P164</f>
        <v>2029</v>
      </c>
      <c r="L2" s="94">
        <f>'PNE Data - Commercial'!Q164</f>
        <v>2030</v>
      </c>
      <c r="M2" s="94">
        <f>'PNE Data - Commercial'!R164</f>
        <v>2031</v>
      </c>
      <c r="N2" s="94">
        <f>'PNE Data - Commercial'!S164</f>
        <v>2032</v>
      </c>
      <c r="O2" s="94">
        <f>'PNE Data - Commercial'!T164</f>
        <v>2033</v>
      </c>
      <c r="P2" s="94">
        <f>'PNE Data - Commercial'!U164</f>
        <v>2034</v>
      </c>
      <c r="Q2" s="94">
        <f>'PNE Data - Commercial'!V164</f>
        <v>2035</v>
      </c>
      <c r="R2" s="94">
        <f>'PNE Data - Commercial'!W164</f>
        <v>2036</v>
      </c>
      <c r="S2" s="94">
        <f>'PNE Data - Commercial'!X164</f>
        <v>2037</v>
      </c>
      <c r="T2" s="94">
        <f>'PNE Data - Commercial'!Y164</f>
        <v>2038</v>
      </c>
      <c r="U2" s="94">
        <f>'PNE Data - Commercial'!Z164</f>
        <v>2039</v>
      </c>
      <c r="V2" s="94">
        <f>'PNE Data - Commercial'!AA164</f>
        <v>2040</v>
      </c>
      <c r="W2" s="94">
        <f>'PNE Data - Commercial'!AB164</f>
        <v>2041</v>
      </c>
      <c r="X2" s="94">
        <f>'PNE Data - Commercial'!AC164</f>
        <v>2042</v>
      </c>
      <c r="Y2" s="94">
        <f>'PNE Data - Commercial'!AD164</f>
        <v>2043</v>
      </c>
      <c r="Z2" s="94">
        <f>'PNE Data - Commercial'!AE164</f>
        <v>2044</v>
      </c>
      <c r="AA2" s="94">
        <f>'PNE Data - Commercial'!AF164</f>
        <v>2045</v>
      </c>
      <c r="AB2" s="94">
        <f>'PNE Data - Commercial'!AG164</f>
        <v>2046</v>
      </c>
      <c r="AC2" s="94">
        <f>'PNE Data - Commercial'!AH164</f>
        <v>2047</v>
      </c>
      <c r="AD2" s="94">
        <f>'PNE Data - Commercial'!AI164</f>
        <v>2048</v>
      </c>
      <c r="AE2" s="94">
        <f>'PNE Data - Commercial'!AJ164</f>
        <v>2049</v>
      </c>
      <c r="AF2" s="94">
        <f>'PNE Data - Commercial'!AK164</f>
        <v>2050</v>
      </c>
    </row>
    <row r="3" spans="1:46" x14ac:dyDescent="0.25">
      <c r="A3" s="93" t="str">
        <f>'PNE Data - Commercial'!A165</f>
        <v>Electricity</v>
      </c>
      <c r="B3" s="136">
        <f>G51</f>
        <v>441388800000000</v>
      </c>
      <c r="C3" s="136">
        <f>H51</f>
        <v>460415160000000</v>
      </c>
      <c r="D3" s="136">
        <f>C3+C3*B19</f>
        <v>473204470000000</v>
      </c>
      <c r="E3" s="136">
        <f t="shared" ref="E3:AF6" si="0">D3+D3*C19</f>
        <v>485993780000000</v>
      </c>
      <c r="F3" s="136">
        <f t="shared" si="0"/>
        <v>498783090000000</v>
      </c>
      <c r="G3" s="136">
        <f t="shared" si="0"/>
        <v>511572400000000</v>
      </c>
      <c r="H3" s="136">
        <f t="shared" si="0"/>
        <v>524361710000000</v>
      </c>
      <c r="I3" s="136">
        <f t="shared" si="0"/>
        <v>537151020000000</v>
      </c>
      <c r="J3" s="136">
        <f t="shared" si="0"/>
        <v>549940330000000</v>
      </c>
      <c r="K3" s="136">
        <f t="shared" si="0"/>
        <v>562729640000000</v>
      </c>
      <c r="L3" s="136">
        <f t="shared" si="0"/>
        <v>575518950000000</v>
      </c>
      <c r="M3" s="136">
        <f t="shared" si="0"/>
        <v>596301578750000</v>
      </c>
      <c r="N3" s="136">
        <f t="shared" si="0"/>
        <v>617084207500000</v>
      </c>
      <c r="O3" s="136">
        <f t="shared" si="0"/>
        <v>637866836250000</v>
      </c>
      <c r="P3" s="136">
        <f t="shared" si="0"/>
        <v>658649465000000</v>
      </c>
      <c r="Q3" s="136">
        <f t="shared" si="0"/>
        <v>679432093750000</v>
      </c>
      <c r="R3" s="136">
        <f t="shared" si="0"/>
        <v>700214722500000</v>
      </c>
      <c r="S3" s="136">
        <f t="shared" si="0"/>
        <v>720997351250000</v>
      </c>
      <c r="T3" s="136">
        <f t="shared" si="0"/>
        <v>741779980000000</v>
      </c>
      <c r="U3" s="136">
        <f t="shared" si="0"/>
        <v>762562608750000</v>
      </c>
      <c r="V3" s="136">
        <f t="shared" si="0"/>
        <v>783345237500000</v>
      </c>
      <c r="W3" s="136">
        <f t="shared" si="0"/>
        <v>807325193750000</v>
      </c>
      <c r="X3" s="136">
        <f t="shared" si="0"/>
        <v>831305150000000</v>
      </c>
      <c r="Y3" s="136">
        <f t="shared" si="0"/>
        <v>855285106250000</v>
      </c>
      <c r="Z3" s="136">
        <f t="shared" si="0"/>
        <v>879265062500000</v>
      </c>
      <c r="AA3" s="136">
        <f t="shared" si="0"/>
        <v>903245018750000</v>
      </c>
      <c r="AB3" s="136">
        <f t="shared" si="0"/>
        <v>927224975000000</v>
      </c>
      <c r="AC3" s="136">
        <f t="shared" si="0"/>
        <v>951204931250000</v>
      </c>
      <c r="AD3" s="136">
        <f t="shared" si="0"/>
        <v>975184887500000</v>
      </c>
      <c r="AE3" s="136">
        <f t="shared" si="0"/>
        <v>999164843750000</v>
      </c>
      <c r="AF3" s="136">
        <f t="shared" si="0"/>
        <v>1023144800000000</v>
      </c>
    </row>
    <row r="4" spans="1:46" x14ac:dyDescent="0.25">
      <c r="A4" s="93" t="str">
        <f>'PNE Data - Commercial'!A166</f>
        <v>LPG</v>
      </c>
      <c r="B4" s="136">
        <f t="shared" ref="B4:C6" si="1">G52</f>
        <v>25757160000000</v>
      </c>
      <c r="C4" s="136">
        <f t="shared" si="1"/>
        <v>28838160000000</v>
      </c>
      <c r="D4" s="136">
        <f t="shared" ref="D4:D6" si="2">C4+C4*B20</f>
        <v>28838160000000</v>
      </c>
      <c r="E4" s="136">
        <f t="shared" si="0"/>
        <v>28838160000000</v>
      </c>
      <c r="F4" s="136">
        <f t="shared" si="0"/>
        <v>28838160000000</v>
      </c>
      <c r="G4" s="136">
        <f t="shared" si="0"/>
        <v>28838160000000</v>
      </c>
      <c r="H4" s="136">
        <f t="shared" si="0"/>
        <v>28838160000000</v>
      </c>
      <c r="I4" s="136">
        <f t="shared" si="0"/>
        <v>28838160000000</v>
      </c>
      <c r="J4" s="136">
        <f t="shared" si="0"/>
        <v>28838160000000</v>
      </c>
      <c r="K4" s="136">
        <f t="shared" si="0"/>
        <v>28838160000000</v>
      </c>
      <c r="L4" s="136">
        <f t="shared" si="0"/>
        <v>28838160000000</v>
      </c>
      <c r="M4" s="136">
        <f t="shared" si="0"/>
        <v>30280068000000</v>
      </c>
      <c r="N4" s="136">
        <f t="shared" si="0"/>
        <v>31721976000000</v>
      </c>
      <c r="O4" s="136">
        <f t="shared" si="0"/>
        <v>33163884000000</v>
      </c>
      <c r="P4" s="136">
        <f t="shared" si="0"/>
        <v>34605791999999.992</v>
      </c>
      <c r="Q4" s="136">
        <f t="shared" si="0"/>
        <v>36047699999999.992</v>
      </c>
      <c r="R4" s="136">
        <f t="shared" si="0"/>
        <v>37489607999999.992</v>
      </c>
      <c r="S4" s="136">
        <f t="shared" si="0"/>
        <v>38931515999999.992</v>
      </c>
      <c r="T4" s="136">
        <f t="shared" si="0"/>
        <v>40373423999999.992</v>
      </c>
      <c r="U4" s="136">
        <f t="shared" si="0"/>
        <v>41815331999999.984</v>
      </c>
      <c r="V4" s="136">
        <f t="shared" si="0"/>
        <v>43257239999999.984</v>
      </c>
      <c r="W4" s="136">
        <f t="shared" si="0"/>
        <v>44699147999999.984</v>
      </c>
      <c r="X4" s="136">
        <f t="shared" si="0"/>
        <v>46141055999999.984</v>
      </c>
      <c r="Y4" s="136">
        <f t="shared" si="0"/>
        <v>47582963999999.984</v>
      </c>
      <c r="Z4" s="136">
        <f t="shared" si="0"/>
        <v>49024871999999.984</v>
      </c>
      <c r="AA4" s="136">
        <f t="shared" si="0"/>
        <v>50466779999999.977</v>
      </c>
      <c r="AB4" s="136">
        <f t="shared" si="0"/>
        <v>51908687999999.977</v>
      </c>
      <c r="AC4" s="136">
        <f t="shared" si="0"/>
        <v>53350595999999.977</v>
      </c>
      <c r="AD4" s="136">
        <f t="shared" si="0"/>
        <v>54792503999999.977</v>
      </c>
      <c r="AE4" s="136">
        <f t="shared" si="0"/>
        <v>56234411999999.977</v>
      </c>
      <c r="AF4" s="136">
        <f t="shared" si="0"/>
        <v>57676319999999.977</v>
      </c>
    </row>
    <row r="5" spans="1:46" x14ac:dyDescent="0.25">
      <c r="A5" s="93" t="str">
        <f>'PNE Data - Commercial'!A167</f>
        <v>Natural gas</v>
      </c>
      <c r="B5" s="136">
        <f t="shared" si="1"/>
        <v>5356200000000</v>
      </c>
      <c r="C5" s="136">
        <f t="shared" si="1"/>
        <v>5441520000000</v>
      </c>
      <c r="D5" s="136">
        <f t="shared" si="2"/>
        <v>5441520000000</v>
      </c>
      <c r="E5" s="136">
        <f t="shared" si="0"/>
        <v>5441520000000</v>
      </c>
      <c r="F5" s="136">
        <f t="shared" si="0"/>
        <v>5441520000000</v>
      </c>
      <c r="G5" s="136">
        <f t="shared" si="0"/>
        <v>5441520000000</v>
      </c>
      <c r="H5" s="136">
        <f t="shared" si="0"/>
        <v>5441520000000</v>
      </c>
      <c r="I5" s="136">
        <f t="shared" si="0"/>
        <v>5441520000000</v>
      </c>
      <c r="J5" s="136">
        <f t="shared" si="0"/>
        <v>5441520000000</v>
      </c>
      <c r="K5" s="136">
        <f t="shared" si="0"/>
        <v>5441520000000</v>
      </c>
      <c r="L5" s="136">
        <f t="shared" si="0"/>
        <v>5441520000000</v>
      </c>
      <c r="M5" s="136">
        <f t="shared" si="0"/>
        <v>5713596000000</v>
      </c>
      <c r="N5" s="136">
        <f t="shared" si="0"/>
        <v>5985672000000</v>
      </c>
      <c r="O5" s="136">
        <f t="shared" si="0"/>
        <v>6257748000000</v>
      </c>
      <c r="P5" s="136">
        <f t="shared" si="0"/>
        <v>6529824000000</v>
      </c>
      <c r="Q5" s="136">
        <f t="shared" si="0"/>
        <v>6801900000000</v>
      </c>
      <c r="R5" s="136">
        <f t="shared" si="0"/>
        <v>7073975999999.999</v>
      </c>
      <c r="S5" s="136">
        <f t="shared" si="0"/>
        <v>7346051999999.999</v>
      </c>
      <c r="T5" s="136">
        <f t="shared" si="0"/>
        <v>7618127999999.999</v>
      </c>
      <c r="U5" s="136">
        <f t="shared" si="0"/>
        <v>7890203999999.999</v>
      </c>
      <c r="V5" s="136">
        <f t="shared" si="0"/>
        <v>8162279999999.999</v>
      </c>
      <c r="W5" s="136">
        <f t="shared" si="0"/>
        <v>8434355999999.999</v>
      </c>
      <c r="X5" s="136">
        <f t="shared" si="0"/>
        <v>8706431999999.999</v>
      </c>
      <c r="Y5" s="136">
        <f t="shared" si="0"/>
        <v>8978507999999.998</v>
      </c>
      <c r="Z5" s="136">
        <f t="shared" si="0"/>
        <v>9250583999999.998</v>
      </c>
      <c r="AA5" s="136">
        <f t="shared" si="0"/>
        <v>9522659999999.998</v>
      </c>
      <c r="AB5" s="136">
        <f t="shared" si="0"/>
        <v>9794735999999.998</v>
      </c>
      <c r="AC5" s="136">
        <f t="shared" si="0"/>
        <v>10066811999999.998</v>
      </c>
      <c r="AD5" s="136">
        <f t="shared" si="0"/>
        <v>10338887999999.996</v>
      </c>
      <c r="AE5" s="136">
        <f t="shared" si="0"/>
        <v>10610963999999.996</v>
      </c>
      <c r="AF5" s="136">
        <f t="shared" si="0"/>
        <v>10883039999999.996</v>
      </c>
    </row>
    <row r="6" spans="1:46" x14ac:dyDescent="0.25">
      <c r="A6" s="93" t="str">
        <f>'PNE Data - Commercial'!A168</f>
        <v>Others</v>
      </c>
      <c r="B6" s="136">
        <f t="shared" si="1"/>
        <v>6067200000000</v>
      </c>
      <c r="C6" s="136">
        <f t="shared" si="1"/>
        <v>6323160000000</v>
      </c>
      <c r="D6" s="136">
        <f t="shared" si="2"/>
        <v>6323160000000</v>
      </c>
      <c r="E6" s="136">
        <f t="shared" si="0"/>
        <v>6323160000000</v>
      </c>
      <c r="F6" s="136">
        <f t="shared" si="0"/>
        <v>6323160000000</v>
      </c>
      <c r="G6" s="136">
        <f t="shared" si="0"/>
        <v>6323160000000</v>
      </c>
      <c r="H6" s="136">
        <f t="shared" si="0"/>
        <v>6323160000000</v>
      </c>
      <c r="I6" s="136">
        <f t="shared" si="0"/>
        <v>6323160000000</v>
      </c>
      <c r="J6" s="136">
        <f t="shared" si="0"/>
        <v>6323160000000</v>
      </c>
      <c r="K6" s="136">
        <f t="shared" si="0"/>
        <v>6323160000000</v>
      </c>
      <c r="L6" s="136">
        <f t="shared" si="0"/>
        <v>6323160000000</v>
      </c>
      <c r="M6" s="136">
        <f t="shared" si="0"/>
        <v>6639318000000</v>
      </c>
      <c r="N6" s="136">
        <f t="shared" si="0"/>
        <v>6955476000000</v>
      </c>
      <c r="O6" s="136">
        <f t="shared" si="0"/>
        <v>7271634000000</v>
      </c>
      <c r="P6" s="136">
        <f t="shared" si="0"/>
        <v>7587792000000</v>
      </c>
      <c r="Q6" s="136">
        <f t="shared" si="0"/>
        <v>7903950000000</v>
      </c>
      <c r="R6" s="136">
        <f t="shared" si="0"/>
        <v>8220107999999.999</v>
      </c>
      <c r="S6" s="136">
        <f t="shared" si="0"/>
        <v>8536265999999.999</v>
      </c>
      <c r="T6" s="136">
        <f t="shared" si="0"/>
        <v>8852424000000</v>
      </c>
      <c r="U6" s="136">
        <f t="shared" si="0"/>
        <v>9168582000000</v>
      </c>
      <c r="V6" s="136">
        <f t="shared" si="0"/>
        <v>9484740000000</v>
      </c>
      <c r="W6" s="136">
        <f t="shared" si="0"/>
        <v>9800898000000</v>
      </c>
      <c r="X6" s="136">
        <f t="shared" si="0"/>
        <v>10117056000000</v>
      </c>
      <c r="Y6" s="136">
        <f t="shared" si="0"/>
        <v>10433213999999.998</v>
      </c>
      <c r="Z6" s="136">
        <f t="shared" si="0"/>
        <v>10749371999999.998</v>
      </c>
      <c r="AA6" s="136">
        <f t="shared" si="0"/>
        <v>11065529999999.998</v>
      </c>
      <c r="AB6" s="136">
        <f t="shared" si="0"/>
        <v>11381687999999.998</v>
      </c>
      <c r="AC6" s="136">
        <f t="shared" si="0"/>
        <v>11697845999999.998</v>
      </c>
      <c r="AD6" s="136">
        <f t="shared" si="0"/>
        <v>12014003999999.996</v>
      </c>
      <c r="AE6" s="136">
        <f t="shared" si="0"/>
        <v>12330161999999.996</v>
      </c>
      <c r="AF6" s="136">
        <f t="shared" si="0"/>
        <v>12646319999999.996</v>
      </c>
    </row>
    <row r="7" spans="1:46" x14ac:dyDescent="0.25">
      <c r="A7" s="97"/>
      <c r="B7" s="97"/>
      <c r="C7" s="97"/>
      <c r="D7" s="97"/>
      <c r="E7" s="97"/>
      <c r="F7" s="97"/>
      <c r="G7" s="97"/>
      <c r="H7" s="97"/>
      <c r="I7" s="97"/>
    </row>
    <row r="8" spans="1:46" x14ac:dyDescent="0.25">
      <c r="A8" s="97"/>
      <c r="B8" s="97"/>
      <c r="C8" s="97"/>
      <c r="D8" s="97"/>
      <c r="E8" s="97"/>
      <c r="F8" s="97"/>
      <c r="G8" s="97"/>
      <c r="H8" s="97"/>
      <c r="I8" s="97"/>
    </row>
    <row r="9" spans="1:46" x14ac:dyDescent="0.25">
      <c r="A9" s="97"/>
      <c r="B9" s="97"/>
      <c r="C9" s="97"/>
      <c r="D9" s="97"/>
      <c r="E9" s="97"/>
      <c r="F9" s="97"/>
      <c r="G9" s="97"/>
      <c r="H9" s="97"/>
      <c r="I9" s="97"/>
    </row>
    <row r="10" spans="1:46" ht="18.75" x14ac:dyDescent="0.3">
      <c r="A10" s="138" t="s">
        <v>261</v>
      </c>
      <c r="B10" s="97"/>
      <c r="C10" s="97"/>
      <c r="D10" s="97"/>
      <c r="E10" s="97"/>
      <c r="F10" s="97"/>
      <c r="G10" s="97"/>
      <c r="H10" s="97"/>
      <c r="I10" s="97"/>
    </row>
    <row r="11" spans="1:46" x14ac:dyDescent="0.25">
      <c r="A11" s="93" t="str">
        <f>'PNE Data - Commercial'!A164</f>
        <v>Year</v>
      </c>
      <c r="B11" s="93">
        <f>'PNE Data - Commercial'!B164</f>
        <v>2015</v>
      </c>
      <c r="C11" s="93">
        <f>'PNE Data - Commercial'!C164</f>
        <v>2016</v>
      </c>
      <c r="D11" s="93">
        <f>'PNE Data - Commercial'!D164</f>
        <v>2017</v>
      </c>
      <c r="E11" s="93">
        <f>'PNE Data - Commercial'!E164</f>
        <v>2018</v>
      </c>
      <c r="F11" s="93">
        <f>'PNE Data - Commercial'!F164</f>
        <v>2019</v>
      </c>
      <c r="G11" s="93">
        <f>'PNE Data - Commercial'!G164</f>
        <v>2020</v>
      </c>
      <c r="H11" s="93">
        <f>'PNE Data - Commercial'!H164</f>
        <v>2021</v>
      </c>
      <c r="I11" s="93">
        <f>'PNE Data - Commercial'!I164</f>
        <v>2022</v>
      </c>
      <c r="J11" s="93">
        <f>'PNE Data - Commercial'!J164</f>
        <v>2023</v>
      </c>
      <c r="K11" s="93">
        <f>'PNE Data - Commercial'!K164</f>
        <v>2024</v>
      </c>
      <c r="L11" s="93">
        <f>'PNE Data - Commercial'!L164</f>
        <v>2025</v>
      </c>
      <c r="M11" s="93">
        <f>'PNE Data - Commercial'!M164</f>
        <v>2026</v>
      </c>
      <c r="N11" s="93">
        <f>'PNE Data - Commercial'!N164</f>
        <v>2027</v>
      </c>
      <c r="O11" s="93">
        <f>'PNE Data - Commercial'!O164</f>
        <v>2028</v>
      </c>
      <c r="P11" s="93">
        <f>'PNE Data - Commercial'!P164</f>
        <v>2029</v>
      </c>
      <c r="Q11" s="93">
        <f>'PNE Data - Commercial'!Q164</f>
        <v>2030</v>
      </c>
      <c r="R11" s="93">
        <f>'PNE Data - Commercial'!R164</f>
        <v>2031</v>
      </c>
      <c r="S11" s="93">
        <f>'PNE Data - Commercial'!S164</f>
        <v>2032</v>
      </c>
      <c r="T11" s="93">
        <f>'PNE Data - Commercial'!T164</f>
        <v>2033</v>
      </c>
      <c r="U11" s="93">
        <f>'PNE Data - Commercial'!U164</f>
        <v>2034</v>
      </c>
      <c r="V11" s="93">
        <f>'PNE Data - Commercial'!V164</f>
        <v>2035</v>
      </c>
      <c r="W11" s="93">
        <f>'PNE Data - Commercial'!W164</f>
        <v>2036</v>
      </c>
      <c r="X11" s="93">
        <f>'PNE Data - Commercial'!X164</f>
        <v>2037</v>
      </c>
      <c r="Y11" s="93">
        <f>'PNE Data - Commercial'!Y164</f>
        <v>2038</v>
      </c>
      <c r="Z11" s="93">
        <f>'PNE Data - Commercial'!Z164</f>
        <v>2039</v>
      </c>
      <c r="AA11" s="93">
        <f>'PNE Data - Commercial'!AA164</f>
        <v>2040</v>
      </c>
      <c r="AB11" s="93">
        <f>'PNE Data - Commercial'!AB164</f>
        <v>2041</v>
      </c>
      <c r="AC11" s="93">
        <f>'PNE Data - Commercial'!AC164</f>
        <v>2042</v>
      </c>
      <c r="AD11" s="93">
        <f>'PNE Data - Commercial'!AD164</f>
        <v>2043</v>
      </c>
      <c r="AE11" s="93">
        <f>'PNE Data - Commercial'!AE164</f>
        <v>2044</v>
      </c>
      <c r="AF11" s="93">
        <f>'PNE Data - Commercial'!AF164</f>
        <v>2045</v>
      </c>
      <c r="AG11" s="93">
        <f>'PNE Data - Commercial'!AG164</f>
        <v>2046</v>
      </c>
      <c r="AH11" s="93">
        <f>'PNE Data - Commercial'!AH164</f>
        <v>2047</v>
      </c>
      <c r="AI11" s="93">
        <f>'PNE Data - Commercial'!AI164</f>
        <v>2048</v>
      </c>
      <c r="AJ11" s="93">
        <f>'PNE Data - Commercial'!AJ164</f>
        <v>2049</v>
      </c>
      <c r="AK11" s="93">
        <f>'PNE Data - Commercial'!AK164</f>
        <v>2050</v>
      </c>
      <c r="AL11" s="93"/>
      <c r="AM11" s="93"/>
      <c r="AN11" s="93"/>
      <c r="AO11" s="93"/>
      <c r="AP11" s="93"/>
      <c r="AQ11" s="93"/>
      <c r="AR11" s="93"/>
      <c r="AS11" s="93"/>
      <c r="AT11" s="93"/>
    </row>
    <row r="12" spans="1:46" x14ac:dyDescent="0.25">
      <c r="A12" s="93" t="str">
        <f>'PNE Data - Commercial'!A165</f>
        <v>Electricity</v>
      </c>
      <c r="B12" s="136">
        <f>'PNE Data - Commercial'!B165</f>
        <v>476400000000000</v>
      </c>
      <c r="C12" s="136">
        <f>'PNE Data - Commercial'!C165</f>
        <v>492280000000000</v>
      </c>
      <c r="D12" s="136">
        <f>'PNE Data - Commercial'!D165</f>
        <v>508160000000000</v>
      </c>
      <c r="E12" s="136">
        <f>'PNE Data - Commercial'!E165</f>
        <v>524040000000000</v>
      </c>
      <c r="F12" s="136">
        <f>'PNE Data - Commercial'!F165</f>
        <v>539920000000000</v>
      </c>
      <c r="G12" s="136">
        <f>'PNE Data - Commercial'!G165</f>
        <v>555800000000000</v>
      </c>
      <c r="H12" s="136">
        <f>'PNE Data - Commercial'!H165</f>
        <v>571680000000000</v>
      </c>
      <c r="I12" s="136">
        <f>'PNE Data - Commercial'!I165</f>
        <v>587560000000000</v>
      </c>
      <c r="J12" s="136">
        <f>'PNE Data - Commercial'!J165</f>
        <v>603440000000000</v>
      </c>
      <c r="K12" s="136">
        <f>'PNE Data - Commercial'!K165</f>
        <v>619320000000000</v>
      </c>
      <c r="L12" s="136">
        <f>'PNE Data - Commercial'!L165</f>
        <v>635200000000000</v>
      </c>
      <c r="M12" s="136">
        <f>'PNE Data - Commercial'!M165</f>
        <v>651080000000000</v>
      </c>
      <c r="N12" s="136">
        <f>'PNE Data - Commercial'!N165</f>
        <v>666960000000000</v>
      </c>
      <c r="O12" s="136">
        <f>'PNE Data - Commercial'!O165</f>
        <v>682840000000000</v>
      </c>
      <c r="P12" s="136">
        <f>'PNE Data - Commercial'!P165</f>
        <v>698720000000000</v>
      </c>
      <c r="Q12" s="136">
        <f>'PNE Data - Commercial'!Q165</f>
        <v>714600000000000</v>
      </c>
      <c r="R12" s="136">
        <f>'PNE Data - Commercial'!R165</f>
        <v>740405000000000</v>
      </c>
      <c r="S12" s="136">
        <f>'PNE Data - Commercial'!S165</f>
        <v>766210000000000</v>
      </c>
      <c r="T12" s="136">
        <f>'PNE Data - Commercial'!T165</f>
        <v>792015000000000</v>
      </c>
      <c r="U12" s="136">
        <f>'PNE Data - Commercial'!U165</f>
        <v>817820000000000</v>
      </c>
      <c r="V12" s="136">
        <f>'PNE Data - Commercial'!V165</f>
        <v>843625000000000</v>
      </c>
      <c r="W12" s="136">
        <f>'PNE Data - Commercial'!W165</f>
        <v>869430000000000</v>
      </c>
      <c r="X12" s="136">
        <f>'PNE Data - Commercial'!X165</f>
        <v>895235000000000</v>
      </c>
      <c r="Y12" s="136">
        <f>'PNE Data - Commercial'!Y165</f>
        <v>921040000000000</v>
      </c>
      <c r="Z12" s="136">
        <f>'PNE Data - Commercial'!Z165</f>
        <v>946845000000000</v>
      </c>
      <c r="AA12" s="136">
        <f>'PNE Data - Commercial'!AA165</f>
        <v>972650000000000</v>
      </c>
      <c r="AB12" s="136">
        <f>'PNE Data - Commercial'!AB165</f>
        <v>1002425000000000</v>
      </c>
      <c r="AC12" s="136">
        <f>'PNE Data - Commercial'!AC165</f>
        <v>1032200000000000</v>
      </c>
      <c r="AD12" s="136">
        <f>'PNE Data - Commercial'!AD165</f>
        <v>1061975000000000</v>
      </c>
      <c r="AE12" s="136">
        <f>'PNE Data - Commercial'!AE165</f>
        <v>1091750000000000</v>
      </c>
      <c r="AF12" s="136">
        <f>'PNE Data - Commercial'!AF165</f>
        <v>1121525000000000</v>
      </c>
      <c r="AG12" s="136">
        <f>'PNE Data - Commercial'!AG165</f>
        <v>1151300000000000</v>
      </c>
      <c r="AH12" s="136">
        <f>'PNE Data - Commercial'!AH165</f>
        <v>1181075000000000</v>
      </c>
      <c r="AI12" s="136">
        <f>'PNE Data - Commercial'!AI165</f>
        <v>1210850000000000</v>
      </c>
      <c r="AJ12" s="136">
        <f>'PNE Data - Commercial'!AJ165</f>
        <v>1240625000000000</v>
      </c>
      <c r="AK12" s="136">
        <f>'PNE Data - Commercial'!AK165</f>
        <v>1270400000000000</v>
      </c>
      <c r="AL12" s="136"/>
      <c r="AM12" s="136"/>
      <c r="AN12" s="136"/>
      <c r="AO12" s="136"/>
      <c r="AP12" s="136"/>
      <c r="AQ12" s="136"/>
      <c r="AR12" s="136"/>
      <c r="AS12" s="136"/>
      <c r="AT12" s="136"/>
    </row>
    <row r="13" spans="1:46" x14ac:dyDescent="0.25">
      <c r="A13" s="93" t="str">
        <f>'PNE Data - Commercial'!A166</f>
        <v>LPG</v>
      </c>
      <c r="B13" s="136">
        <f>'PNE Data - Commercial'!B166</f>
        <v>30877777777777.777</v>
      </c>
      <c r="C13" s="136">
        <f>'PNE Data - Commercial'!C166</f>
        <v>30877777777777.777</v>
      </c>
      <c r="D13" s="136">
        <f>'PNE Data - Commercial'!D166</f>
        <v>30877777777777.777</v>
      </c>
      <c r="E13" s="136">
        <f>'PNE Data - Commercial'!E166</f>
        <v>30877777777777.777</v>
      </c>
      <c r="F13" s="136">
        <f>'PNE Data - Commercial'!F166</f>
        <v>30877777777777.777</v>
      </c>
      <c r="G13" s="136">
        <f>'PNE Data - Commercial'!G166</f>
        <v>30877777777777.777</v>
      </c>
      <c r="H13" s="136">
        <f>'PNE Data - Commercial'!H166</f>
        <v>30877777777777.777</v>
      </c>
      <c r="I13" s="136">
        <f>'PNE Data - Commercial'!I166</f>
        <v>30877777777777.777</v>
      </c>
      <c r="J13" s="136">
        <f>'PNE Data - Commercial'!J166</f>
        <v>30877777777777.777</v>
      </c>
      <c r="K13" s="136">
        <f>'PNE Data - Commercial'!K166</f>
        <v>30877777777777.777</v>
      </c>
      <c r="L13" s="136">
        <f>'PNE Data - Commercial'!L166</f>
        <v>30877777777777.777</v>
      </c>
      <c r="M13" s="136">
        <f>'PNE Data - Commercial'!M166</f>
        <v>30877777777777.777</v>
      </c>
      <c r="N13" s="136">
        <f>'PNE Data - Commercial'!N166</f>
        <v>30877777777777.777</v>
      </c>
      <c r="O13" s="136">
        <f>'PNE Data - Commercial'!O166</f>
        <v>30877777777777.777</v>
      </c>
      <c r="P13" s="136">
        <f>'PNE Data - Commercial'!P166</f>
        <v>30877777777777.777</v>
      </c>
      <c r="Q13" s="136">
        <f>'PNE Data - Commercial'!Q166</f>
        <v>30877777777777.777</v>
      </c>
      <c r="R13" s="136">
        <f>'PNE Data - Commercial'!R166</f>
        <v>32421666666666.664</v>
      </c>
      <c r="S13" s="136">
        <f>'PNE Data - Commercial'!S166</f>
        <v>33965555555555.555</v>
      </c>
      <c r="T13" s="136">
        <f>'PNE Data - Commercial'!T166</f>
        <v>35509444444444.445</v>
      </c>
      <c r="U13" s="136">
        <f>'PNE Data - Commercial'!U166</f>
        <v>37053333333333.328</v>
      </c>
      <c r="V13" s="136">
        <f>'PNE Data - Commercial'!V166</f>
        <v>38597222222222.219</v>
      </c>
      <c r="W13" s="136">
        <f>'PNE Data - Commercial'!W166</f>
        <v>40141111111111.109</v>
      </c>
      <c r="X13" s="136">
        <f>'PNE Data - Commercial'!X166</f>
        <v>41685000000000</v>
      </c>
      <c r="Y13" s="136">
        <f>'PNE Data - Commercial'!Y166</f>
        <v>43228888888888.891</v>
      </c>
      <c r="Z13" s="136">
        <f>'PNE Data - Commercial'!Z166</f>
        <v>44772777777777.773</v>
      </c>
      <c r="AA13" s="136">
        <f>'PNE Data - Commercial'!AA166</f>
        <v>46316666666666.664</v>
      </c>
      <c r="AB13" s="136">
        <f>'PNE Data - Commercial'!AB166</f>
        <v>47860555555555.555</v>
      </c>
      <c r="AC13" s="136">
        <f>'PNE Data - Commercial'!AC166</f>
        <v>49404444444444.445</v>
      </c>
      <c r="AD13" s="136">
        <f>'PNE Data - Commercial'!AD166</f>
        <v>50948333333333.336</v>
      </c>
      <c r="AE13" s="136">
        <f>'PNE Data - Commercial'!AE166</f>
        <v>52492222222222.227</v>
      </c>
      <c r="AF13" s="136">
        <f>'PNE Data - Commercial'!AF166</f>
        <v>54036111111111.109</v>
      </c>
      <c r="AG13" s="136">
        <f>'PNE Data - Commercial'!AG166</f>
        <v>55580000000000</v>
      </c>
      <c r="AH13" s="136">
        <f>'PNE Data - Commercial'!AH166</f>
        <v>57123888888888.891</v>
      </c>
      <c r="AI13" s="136">
        <f>'PNE Data - Commercial'!AI166</f>
        <v>58667777777777.781</v>
      </c>
      <c r="AJ13" s="136">
        <f>'PNE Data - Commercial'!AJ166</f>
        <v>60211666666666.672</v>
      </c>
      <c r="AK13" s="136">
        <f>'PNE Data - Commercial'!AK166</f>
        <v>61755555555555.562</v>
      </c>
      <c r="AL13" s="136"/>
      <c r="AM13" s="136"/>
      <c r="AN13" s="136"/>
      <c r="AO13" s="136"/>
      <c r="AP13" s="136"/>
      <c r="AQ13" s="136"/>
      <c r="AR13" s="136"/>
      <c r="AS13" s="136"/>
      <c r="AT13" s="136"/>
    </row>
    <row r="14" spans="1:46" x14ac:dyDescent="0.25">
      <c r="A14" s="93" t="str">
        <f>'PNE Data - Commercial'!A167</f>
        <v>Natural gas</v>
      </c>
      <c r="B14" s="136">
        <f>'PNE Data - Commercial'!B167</f>
        <v>4411111111111.1123</v>
      </c>
      <c r="C14" s="136">
        <f>'PNE Data - Commercial'!C167</f>
        <v>4411111111111.1123</v>
      </c>
      <c r="D14" s="136">
        <f>'PNE Data - Commercial'!D167</f>
        <v>4411111111111.1123</v>
      </c>
      <c r="E14" s="136">
        <f>'PNE Data - Commercial'!E167</f>
        <v>4411111111111.1123</v>
      </c>
      <c r="F14" s="136">
        <f>'PNE Data - Commercial'!F167</f>
        <v>4411111111111.1123</v>
      </c>
      <c r="G14" s="136">
        <f>'PNE Data - Commercial'!G167</f>
        <v>4411111111111.1123</v>
      </c>
      <c r="H14" s="136">
        <f>'PNE Data - Commercial'!H167</f>
        <v>4411111111111.1123</v>
      </c>
      <c r="I14" s="136">
        <f>'PNE Data - Commercial'!I167</f>
        <v>4411111111111.1123</v>
      </c>
      <c r="J14" s="136">
        <f>'PNE Data - Commercial'!J167</f>
        <v>4411111111111.1123</v>
      </c>
      <c r="K14" s="136">
        <f>'PNE Data - Commercial'!K167</f>
        <v>4411111111111.1123</v>
      </c>
      <c r="L14" s="136">
        <f>'PNE Data - Commercial'!L167</f>
        <v>4411111111111.1123</v>
      </c>
      <c r="M14" s="136">
        <f>'PNE Data - Commercial'!M167</f>
        <v>4411111111111.1123</v>
      </c>
      <c r="N14" s="136">
        <f>'PNE Data - Commercial'!N167</f>
        <v>4411111111111.1123</v>
      </c>
      <c r="O14" s="136">
        <f>'PNE Data - Commercial'!O167</f>
        <v>4411111111111.1123</v>
      </c>
      <c r="P14" s="136">
        <f>'PNE Data - Commercial'!P167</f>
        <v>4411111111111.1123</v>
      </c>
      <c r="Q14" s="136">
        <f>'PNE Data - Commercial'!Q167</f>
        <v>4411111111111.1123</v>
      </c>
      <c r="R14" s="136">
        <f>'PNE Data - Commercial'!R167</f>
        <v>4631666666666.668</v>
      </c>
      <c r="S14" s="136">
        <f>'PNE Data - Commercial'!S167</f>
        <v>4852222222222.2236</v>
      </c>
      <c r="T14" s="136">
        <f>'PNE Data - Commercial'!T167</f>
        <v>5072777777777.7793</v>
      </c>
      <c r="U14" s="136">
        <f>'PNE Data - Commercial'!U167</f>
        <v>5293333333333.335</v>
      </c>
      <c r="V14" s="136">
        <f>'PNE Data - Commercial'!V167</f>
        <v>5513888888888.8906</v>
      </c>
      <c r="W14" s="136">
        <f>'PNE Data - Commercial'!W167</f>
        <v>5734444444444.4453</v>
      </c>
      <c r="X14" s="136">
        <f>'PNE Data - Commercial'!X167</f>
        <v>5955000000000.001</v>
      </c>
      <c r="Y14" s="136">
        <f>'PNE Data - Commercial'!Y167</f>
        <v>6175555555555.5566</v>
      </c>
      <c r="Z14" s="136">
        <f>'PNE Data - Commercial'!Z167</f>
        <v>6396111111111.1123</v>
      </c>
      <c r="AA14" s="136">
        <f>'PNE Data - Commercial'!AA167</f>
        <v>6616666666666.668</v>
      </c>
      <c r="AB14" s="136">
        <f>'PNE Data - Commercial'!AB167</f>
        <v>6837222222222.2236</v>
      </c>
      <c r="AC14" s="136">
        <f>'PNE Data - Commercial'!AC167</f>
        <v>7057777777777.7793</v>
      </c>
      <c r="AD14" s="136">
        <f>'PNE Data - Commercial'!AD167</f>
        <v>7278333333333.334</v>
      </c>
      <c r="AE14" s="136">
        <f>'PNE Data - Commercial'!AE167</f>
        <v>7498888888888.8896</v>
      </c>
      <c r="AF14" s="136">
        <f>'PNE Data - Commercial'!AF167</f>
        <v>7719444444444.4453</v>
      </c>
      <c r="AG14" s="136">
        <f>'PNE Data - Commercial'!AG167</f>
        <v>7940000000000.001</v>
      </c>
      <c r="AH14" s="136">
        <f>'PNE Data - Commercial'!AH167</f>
        <v>8160555555555.5566</v>
      </c>
      <c r="AI14" s="136">
        <f>'PNE Data - Commercial'!AI167</f>
        <v>8381111111111.1113</v>
      </c>
      <c r="AJ14" s="136">
        <f>'PNE Data - Commercial'!AJ167</f>
        <v>8601666666666.667</v>
      </c>
      <c r="AK14" s="136">
        <f>'PNE Data - Commercial'!AK167</f>
        <v>8822222222222.2227</v>
      </c>
      <c r="AL14" s="136"/>
      <c r="AM14" s="136"/>
      <c r="AN14" s="136"/>
      <c r="AO14" s="136"/>
      <c r="AP14" s="136"/>
      <c r="AQ14" s="136"/>
      <c r="AR14" s="136"/>
      <c r="AS14" s="136"/>
      <c r="AT14" s="136"/>
    </row>
    <row r="15" spans="1:46" x14ac:dyDescent="0.25">
      <c r="A15" s="93" t="str">
        <f>'PNE Data - Commercial'!A168</f>
        <v>Others</v>
      </c>
      <c r="B15" s="136">
        <f>'PNE Data - Commercial'!B168</f>
        <v>4411111111111.1123</v>
      </c>
      <c r="C15" s="136">
        <f>'PNE Data - Commercial'!C168</f>
        <v>4411111111111.1123</v>
      </c>
      <c r="D15" s="136">
        <f>'PNE Data - Commercial'!D168</f>
        <v>4411111111111.1123</v>
      </c>
      <c r="E15" s="136">
        <f>'PNE Data - Commercial'!E168</f>
        <v>4411111111111.1123</v>
      </c>
      <c r="F15" s="136">
        <f>'PNE Data - Commercial'!F168</f>
        <v>4411111111111.1123</v>
      </c>
      <c r="G15" s="136">
        <f>'PNE Data - Commercial'!G168</f>
        <v>4411111111111.1123</v>
      </c>
      <c r="H15" s="136">
        <f>'PNE Data - Commercial'!H168</f>
        <v>4411111111111.1123</v>
      </c>
      <c r="I15" s="136">
        <f>'PNE Data - Commercial'!I168</f>
        <v>4411111111111.1123</v>
      </c>
      <c r="J15" s="136">
        <f>'PNE Data - Commercial'!J168</f>
        <v>4411111111111.1123</v>
      </c>
      <c r="K15" s="136">
        <f>'PNE Data - Commercial'!K168</f>
        <v>4411111111111.1123</v>
      </c>
      <c r="L15" s="136">
        <f>'PNE Data - Commercial'!L168</f>
        <v>4411111111111.1123</v>
      </c>
      <c r="M15" s="136">
        <f>'PNE Data - Commercial'!M168</f>
        <v>4411111111111.1123</v>
      </c>
      <c r="N15" s="136">
        <f>'PNE Data - Commercial'!N168</f>
        <v>4411111111111.1123</v>
      </c>
      <c r="O15" s="136">
        <f>'PNE Data - Commercial'!O168</f>
        <v>4411111111111.1123</v>
      </c>
      <c r="P15" s="136">
        <f>'PNE Data - Commercial'!P168</f>
        <v>4411111111111.1123</v>
      </c>
      <c r="Q15" s="136">
        <f>'PNE Data - Commercial'!Q168</f>
        <v>4411111111111.1123</v>
      </c>
      <c r="R15" s="136">
        <f>'PNE Data - Commercial'!R168</f>
        <v>4631666666666.668</v>
      </c>
      <c r="S15" s="136">
        <f>'PNE Data - Commercial'!S168</f>
        <v>4852222222222.2236</v>
      </c>
      <c r="T15" s="136">
        <f>'PNE Data - Commercial'!T168</f>
        <v>5072777777777.7793</v>
      </c>
      <c r="U15" s="136">
        <f>'PNE Data - Commercial'!U168</f>
        <v>5293333333333.335</v>
      </c>
      <c r="V15" s="136">
        <f>'PNE Data - Commercial'!V168</f>
        <v>5513888888888.8906</v>
      </c>
      <c r="W15" s="136">
        <f>'PNE Data - Commercial'!W168</f>
        <v>5734444444444.4453</v>
      </c>
      <c r="X15" s="136">
        <f>'PNE Data - Commercial'!X168</f>
        <v>5955000000000.001</v>
      </c>
      <c r="Y15" s="136">
        <f>'PNE Data - Commercial'!Y168</f>
        <v>6175555555555.5566</v>
      </c>
      <c r="Z15" s="136">
        <f>'PNE Data - Commercial'!Z168</f>
        <v>6396111111111.1123</v>
      </c>
      <c r="AA15" s="136">
        <f>'PNE Data - Commercial'!AA168</f>
        <v>6616666666666.668</v>
      </c>
      <c r="AB15" s="136">
        <f>'PNE Data - Commercial'!AB168</f>
        <v>6837222222222.2236</v>
      </c>
      <c r="AC15" s="136">
        <f>'PNE Data - Commercial'!AC168</f>
        <v>7057777777777.7793</v>
      </c>
      <c r="AD15" s="136">
        <f>'PNE Data - Commercial'!AD168</f>
        <v>7278333333333.334</v>
      </c>
      <c r="AE15" s="136">
        <f>'PNE Data - Commercial'!AE168</f>
        <v>7498888888888.8896</v>
      </c>
      <c r="AF15" s="136">
        <f>'PNE Data - Commercial'!AF168</f>
        <v>7719444444444.4453</v>
      </c>
      <c r="AG15" s="136">
        <f>'PNE Data - Commercial'!AG168</f>
        <v>7940000000000.001</v>
      </c>
      <c r="AH15" s="136">
        <f>'PNE Data - Commercial'!AH168</f>
        <v>8160555555555.5566</v>
      </c>
      <c r="AI15" s="136">
        <f>'PNE Data - Commercial'!AI168</f>
        <v>8381111111111.1113</v>
      </c>
      <c r="AJ15" s="136">
        <f>'PNE Data - Commercial'!AJ168</f>
        <v>8601666666666.667</v>
      </c>
      <c r="AK15" s="136">
        <f>'PNE Data - Commercial'!AK168</f>
        <v>8822222222222.2227</v>
      </c>
      <c r="AL15" s="136"/>
      <c r="AM15" s="136"/>
      <c r="AN15" s="136"/>
      <c r="AO15" s="136"/>
      <c r="AP15" s="136"/>
      <c r="AQ15" s="136"/>
      <c r="AR15" s="136"/>
      <c r="AS15" s="136"/>
      <c r="AT15" s="136"/>
    </row>
    <row r="16" spans="1:46" x14ac:dyDescent="0.25">
      <c r="A16" s="97"/>
      <c r="B16" s="97"/>
      <c r="C16" s="97"/>
      <c r="D16" s="97"/>
      <c r="E16" s="97"/>
      <c r="F16" s="97"/>
      <c r="G16" s="97"/>
      <c r="H16" s="97"/>
      <c r="I16" s="97"/>
    </row>
    <row r="17" spans="1:30" ht="18.75" x14ac:dyDescent="0.3">
      <c r="A17" s="138" t="s">
        <v>259</v>
      </c>
      <c r="B17" s="97"/>
      <c r="C17" s="97"/>
      <c r="D17" s="97"/>
      <c r="E17" s="97"/>
      <c r="F17" s="97"/>
      <c r="G17" s="97"/>
      <c r="H17" s="97"/>
      <c r="I17" s="97"/>
    </row>
    <row r="18" spans="1:30" x14ac:dyDescent="0.25">
      <c r="A18" s="93" t="s">
        <v>0</v>
      </c>
      <c r="B18" s="162">
        <v>2022</v>
      </c>
      <c r="C18" s="162">
        <v>2023</v>
      </c>
      <c r="D18" s="162">
        <v>2024</v>
      </c>
      <c r="E18" s="94">
        <v>2025</v>
      </c>
      <c r="F18" s="94">
        <v>2026</v>
      </c>
      <c r="G18" s="94">
        <v>2027</v>
      </c>
      <c r="H18" s="94">
        <v>2028</v>
      </c>
      <c r="I18" s="94">
        <v>2029</v>
      </c>
      <c r="J18" s="94">
        <v>2030</v>
      </c>
      <c r="K18" s="94">
        <v>2031</v>
      </c>
      <c r="L18" s="94">
        <v>2032</v>
      </c>
      <c r="M18" s="94">
        <v>2033</v>
      </c>
      <c r="N18" s="94">
        <v>2034</v>
      </c>
      <c r="O18" s="94">
        <v>2035</v>
      </c>
      <c r="P18" s="94">
        <v>2036</v>
      </c>
      <c r="Q18" s="94">
        <v>2037</v>
      </c>
      <c r="R18" s="94">
        <v>2038</v>
      </c>
      <c r="S18" s="94">
        <v>2039</v>
      </c>
      <c r="T18" s="94">
        <v>2040</v>
      </c>
      <c r="U18" s="94">
        <v>2041</v>
      </c>
      <c r="V18" s="94">
        <v>2042</v>
      </c>
      <c r="W18" s="94">
        <v>2043</v>
      </c>
      <c r="X18" s="94">
        <v>2044</v>
      </c>
      <c r="Y18" s="94">
        <v>2045</v>
      </c>
      <c r="Z18" s="94">
        <v>2046</v>
      </c>
      <c r="AA18" s="94">
        <v>2047</v>
      </c>
      <c r="AB18" s="94">
        <v>2048</v>
      </c>
      <c r="AC18" s="94">
        <v>2049</v>
      </c>
      <c r="AD18" s="94">
        <v>2050</v>
      </c>
    </row>
    <row r="19" spans="1:30" x14ac:dyDescent="0.25">
      <c r="A19" s="93" t="s">
        <v>13</v>
      </c>
      <c r="B19" s="163">
        <f>(I12-H12)/H12</f>
        <v>2.7777777777777776E-2</v>
      </c>
      <c r="C19" s="163">
        <f t="shared" ref="C19:E22" si="3">(J12-I12)/I12</f>
        <v>2.7027027027027029E-2</v>
      </c>
      <c r="D19" s="163">
        <f t="shared" si="3"/>
        <v>2.6315789473684209E-2</v>
      </c>
      <c r="E19" s="163">
        <f>(L12-K12)/K12</f>
        <v>2.564102564102564E-2</v>
      </c>
      <c r="F19" s="100">
        <f>(M12-L12)/L12</f>
        <v>2.5000000000000001E-2</v>
      </c>
      <c r="G19" s="100">
        <f>(N12-M12)/M12</f>
        <v>2.4390243902439025E-2</v>
      </c>
      <c r="H19" s="100">
        <f>(O12-N12)/N12</f>
        <v>2.3809523809523808E-2</v>
      </c>
      <c r="I19" s="100">
        <f>(P12-O12)/O12</f>
        <v>2.3255813953488372E-2</v>
      </c>
      <c r="J19" s="100">
        <f>(Q12-P12)/P12</f>
        <v>2.2727272727272728E-2</v>
      </c>
      <c r="K19" s="100">
        <f>(R12-Q12)/Q12</f>
        <v>3.6111111111111108E-2</v>
      </c>
      <c r="L19" s="100">
        <f>(S12-R12)/R12</f>
        <v>3.4852546916890083E-2</v>
      </c>
      <c r="M19" s="100">
        <f>(T12-S12)/S12</f>
        <v>3.367875647668394E-2</v>
      </c>
      <c r="N19" s="100">
        <f>(U12-T12)/T12</f>
        <v>3.2581453634085211E-2</v>
      </c>
      <c r="O19" s="100">
        <f>(V12-U12)/U12</f>
        <v>3.1553398058252427E-2</v>
      </c>
      <c r="P19" s="100">
        <f>(W12-V12)/V12</f>
        <v>3.0588235294117649E-2</v>
      </c>
      <c r="Q19" s="100">
        <f>(X12-W12)/W12</f>
        <v>2.9680365296803651E-2</v>
      </c>
      <c r="R19" s="100">
        <f>(Y12-X12)/X12</f>
        <v>2.8824833702882482E-2</v>
      </c>
      <c r="S19" s="100">
        <f>(Z12-Y12)/Y12</f>
        <v>2.8017241379310345E-2</v>
      </c>
      <c r="T19" s="100">
        <f>(AA12-Z12)/Z12</f>
        <v>2.7253668763102725E-2</v>
      </c>
      <c r="U19" s="100">
        <f>(AB12-AA12)/AA12</f>
        <v>3.0612244897959183E-2</v>
      </c>
      <c r="V19" s="100">
        <f>(AC12-AB12)/AB12</f>
        <v>2.9702970297029702E-2</v>
      </c>
      <c r="W19" s="100">
        <f>(AD12-AC12)/AC12</f>
        <v>2.8846153846153848E-2</v>
      </c>
      <c r="X19" s="100">
        <f>(AE12-AD12)/AD12</f>
        <v>2.8037383177570093E-2</v>
      </c>
      <c r="Y19" s="100">
        <f>(AF12-AE12)/AE12</f>
        <v>2.7272727272727271E-2</v>
      </c>
      <c r="Z19" s="100">
        <f>(AG12-AF12)/AF12</f>
        <v>2.6548672566371681E-2</v>
      </c>
      <c r="AA19" s="100">
        <f>(AH12-AG12)/AG12</f>
        <v>2.5862068965517241E-2</v>
      </c>
      <c r="AB19" s="100">
        <f>(AI12-AH12)/AH12</f>
        <v>2.5210084033613446E-2</v>
      </c>
      <c r="AC19" s="100">
        <f>(AJ12-AI12)/AI12</f>
        <v>2.4590163934426229E-2</v>
      </c>
      <c r="AD19" s="100">
        <f>(AK12-AJ12)/AJ12</f>
        <v>2.4E-2</v>
      </c>
    </row>
    <row r="20" spans="1:30" x14ac:dyDescent="0.25">
      <c r="A20" s="93" t="s">
        <v>82</v>
      </c>
      <c r="B20" s="163">
        <f t="shared" ref="B20:B22" si="4">(I13-H13)/H13</f>
        <v>0</v>
      </c>
      <c r="C20" s="163">
        <f t="shared" si="3"/>
        <v>0</v>
      </c>
      <c r="D20" s="163">
        <f t="shared" si="3"/>
        <v>0</v>
      </c>
      <c r="E20" s="163">
        <f t="shared" si="3"/>
        <v>0</v>
      </c>
      <c r="F20" s="100">
        <f>(M13-L13)/L13</f>
        <v>0</v>
      </c>
      <c r="G20" s="100">
        <f>(N13-M13)/M13</f>
        <v>0</v>
      </c>
      <c r="H20" s="100">
        <f>(O13-N13)/N13</f>
        <v>0</v>
      </c>
      <c r="I20" s="100">
        <f>(P13-O13)/O13</f>
        <v>0</v>
      </c>
      <c r="J20" s="100">
        <f>(Q13-P13)/P13</f>
        <v>0</v>
      </c>
      <c r="K20" s="100">
        <f>(R13-Q13)/Q13</f>
        <v>4.9999999999999933E-2</v>
      </c>
      <c r="L20" s="100">
        <f>(S13-R13)/R13</f>
        <v>4.7619047619047679E-2</v>
      </c>
      <c r="M20" s="100">
        <f>(T13-S13)/S13</f>
        <v>4.5454545454545504E-2</v>
      </c>
      <c r="N20" s="100">
        <f>(U13-T13)/T13</f>
        <v>4.3478260869565043E-2</v>
      </c>
      <c r="O20" s="100">
        <f>(V13-U13)/U13</f>
        <v>4.166666666666672E-2</v>
      </c>
      <c r="P20" s="100">
        <f>(W13-V13)/V13</f>
        <v>4.0000000000000049E-2</v>
      </c>
      <c r="Q20" s="100">
        <f>(X13-W13)/W13</f>
        <v>3.8461538461538505E-2</v>
      </c>
      <c r="R20" s="100">
        <f>(Y13-X13)/X13</f>
        <v>3.7037037037037077E-2</v>
      </c>
      <c r="S20" s="100">
        <f>(Z13-Y13)/Y13</f>
        <v>3.5714285714285574E-2</v>
      </c>
      <c r="T20" s="100">
        <f>(AA13-Z13)/Z13</f>
        <v>3.4482758620689696E-2</v>
      </c>
      <c r="U20" s="100">
        <f>(AB13-AA13)/AA13</f>
        <v>3.3333333333333375E-2</v>
      </c>
      <c r="V20" s="100">
        <f>(AC13-AB13)/AB13</f>
        <v>3.2258064516129066E-2</v>
      </c>
      <c r="W20" s="100">
        <f>(AD13-AC13)/AC13</f>
        <v>3.1250000000000035E-2</v>
      </c>
      <c r="X20" s="100">
        <f>(AE13-AD13)/AD13</f>
        <v>3.0303030303030335E-2</v>
      </c>
      <c r="Y20" s="100">
        <f>(AF13-AE13)/AE13</f>
        <v>2.9411764705882235E-2</v>
      </c>
      <c r="Z20" s="100">
        <f>(AG13-AF13)/AF13</f>
        <v>2.8571428571428605E-2</v>
      </c>
      <c r="AA20" s="100">
        <f>(AH13-AG13)/AG13</f>
        <v>2.7777777777777807E-2</v>
      </c>
      <c r="AB20" s="100">
        <f>(AI13-AH13)/AH13</f>
        <v>2.7027027027027056E-2</v>
      </c>
      <c r="AC20" s="100">
        <f>(AJ13-AI13)/AI13</f>
        <v>2.631578947368424E-2</v>
      </c>
      <c r="AD20" s="100">
        <f>(AK13-AJ13)/AJ13</f>
        <v>2.5641025641025668E-2</v>
      </c>
    </row>
    <row r="21" spans="1:30" x14ac:dyDescent="0.25">
      <c r="A21" s="93" t="s">
        <v>14</v>
      </c>
      <c r="B21" s="163">
        <f t="shared" si="4"/>
        <v>0</v>
      </c>
      <c r="C21" s="163">
        <f t="shared" si="3"/>
        <v>0</v>
      </c>
      <c r="D21" s="163">
        <f t="shared" si="3"/>
        <v>0</v>
      </c>
      <c r="E21" s="163">
        <f t="shared" si="3"/>
        <v>0</v>
      </c>
      <c r="F21" s="100">
        <f>(M14-L14)/L14</f>
        <v>0</v>
      </c>
      <c r="G21" s="100">
        <f>(N14-M14)/M14</f>
        <v>0</v>
      </c>
      <c r="H21" s="100">
        <f>(O14-N14)/N14</f>
        <v>0</v>
      </c>
      <c r="I21" s="100">
        <f>(P14-O14)/O14</f>
        <v>0</v>
      </c>
      <c r="J21" s="100">
        <f>(Q14-P14)/P14</f>
        <v>0</v>
      </c>
      <c r="K21" s="100">
        <f>(R14-Q14)/Q14</f>
        <v>5.000000000000001E-2</v>
      </c>
      <c r="L21" s="100">
        <f>(S14-R14)/R14</f>
        <v>4.761904761904763E-2</v>
      </c>
      <c r="M21" s="100">
        <f>(T14-S14)/S14</f>
        <v>4.5454545454545463E-2</v>
      </c>
      <c r="N21" s="100">
        <f>(U14-T14)/T14</f>
        <v>4.3478260869565223E-2</v>
      </c>
      <c r="O21" s="100">
        <f>(V14-U14)/U14</f>
        <v>4.1666666666666671E-2</v>
      </c>
      <c r="P21" s="100">
        <f>(W14-V14)/V14</f>
        <v>3.9999999999999827E-2</v>
      </c>
      <c r="Q21" s="100">
        <f>(X14-W14)/W14</f>
        <v>3.8461538461538478E-2</v>
      </c>
      <c r="R21" s="100">
        <f>(Y14-X14)/X14</f>
        <v>3.7037037037037049E-2</v>
      </c>
      <c r="S21" s="100">
        <f>(Z14-Y14)/Y14</f>
        <v>3.5714285714285726E-2</v>
      </c>
      <c r="T21" s="100">
        <f>(AA14-Z14)/Z14</f>
        <v>3.4482758620689669E-2</v>
      </c>
      <c r="U21" s="100">
        <f>(AB14-AA14)/AA14</f>
        <v>3.333333333333334E-2</v>
      </c>
      <c r="V21" s="100">
        <f>(AC14-AB14)/AB14</f>
        <v>3.2258064516129038E-2</v>
      </c>
      <c r="W21" s="100">
        <f>(AD14-AC14)/AC14</f>
        <v>3.1249999999999872E-2</v>
      </c>
      <c r="X21" s="100">
        <f>(AE14-AD14)/AD14</f>
        <v>3.0303030303030314E-2</v>
      </c>
      <c r="Y21" s="100">
        <f>(AF14-AE14)/AE14</f>
        <v>2.9411764705882363E-2</v>
      </c>
      <c r="Z21" s="100">
        <f>(AG14-AF14)/AF14</f>
        <v>2.8571428571428581E-2</v>
      </c>
      <c r="AA21" s="100">
        <f>(AH14-AG14)/AG14</f>
        <v>2.7777777777777787E-2</v>
      </c>
      <c r="AB21" s="100">
        <f>(AI14-AH14)/AH14</f>
        <v>2.7027027027026918E-2</v>
      </c>
      <c r="AC21" s="100">
        <f>(AJ14-AI14)/AI14</f>
        <v>2.6315789473684223E-2</v>
      </c>
      <c r="AD21" s="100">
        <f>(AK14-AJ14)/AJ14</f>
        <v>2.5641025641025654E-2</v>
      </c>
    </row>
    <row r="22" spans="1:30" x14ac:dyDescent="0.25">
      <c r="A22" s="93" t="s">
        <v>73</v>
      </c>
      <c r="B22" s="163">
        <f t="shared" si="4"/>
        <v>0</v>
      </c>
      <c r="C22" s="163">
        <f t="shared" si="3"/>
        <v>0</v>
      </c>
      <c r="D22" s="163">
        <f t="shared" si="3"/>
        <v>0</v>
      </c>
      <c r="E22" s="163">
        <f t="shared" si="3"/>
        <v>0</v>
      </c>
      <c r="F22" s="100">
        <f>(M15-L15)/L15</f>
        <v>0</v>
      </c>
      <c r="G22" s="100">
        <f>(N15-M15)/M15</f>
        <v>0</v>
      </c>
      <c r="H22" s="100">
        <f>(O15-N15)/N15</f>
        <v>0</v>
      </c>
      <c r="I22" s="100">
        <f>(P15-O15)/O15</f>
        <v>0</v>
      </c>
      <c r="J22" s="100">
        <f>(Q15-P15)/P15</f>
        <v>0</v>
      </c>
      <c r="K22" s="100">
        <f>(R15-Q15)/Q15</f>
        <v>5.000000000000001E-2</v>
      </c>
      <c r="L22" s="100">
        <f>(S15-R15)/R15</f>
        <v>4.761904761904763E-2</v>
      </c>
      <c r="M22" s="100">
        <f>(T15-S15)/S15</f>
        <v>4.5454545454545463E-2</v>
      </c>
      <c r="N22" s="100">
        <f>(U15-T15)/T15</f>
        <v>4.3478260869565223E-2</v>
      </c>
      <c r="O22" s="100">
        <f>(V15-U15)/U15</f>
        <v>4.1666666666666671E-2</v>
      </c>
      <c r="P22" s="100">
        <f>(W15-V15)/V15</f>
        <v>3.9999999999999827E-2</v>
      </c>
      <c r="Q22" s="100">
        <f>(X15-W15)/W15</f>
        <v>3.8461538461538478E-2</v>
      </c>
      <c r="R22" s="100">
        <f>(Y15-X15)/X15</f>
        <v>3.7037037037037049E-2</v>
      </c>
      <c r="S22" s="100">
        <f>(Z15-Y15)/Y15</f>
        <v>3.5714285714285726E-2</v>
      </c>
      <c r="T22" s="100">
        <f>(AA15-Z15)/Z15</f>
        <v>3.4482758620689669E-2</v>
      </c>
      <c r="U22" s="100">
        <f>(AB15-AA15)/AA15</f>
        <v>3.333333333333334E-2</v>
      </c>
      <c r="V22" s="100">
        <f>(AC15-AB15)/AB15</f>
        <v>3.2258064516129038E-2</v>
      </c>
      <c r="W22" s="100">
        <f>(AD15-AC15)/AC15</f>
        <v>3.1249999999999872E-2</v>
      </c>
      <c r="X22" s="100">
        <f>(AE15-AD15)/AD15</f>
        <v>3.0303030303030314E-2</v>
      </c>
      <c r="Y22" s="100">
        <f>(AF15-AE15)/AE15</f>
        <v>2.9411764705882363E-2</v>
      </c>
      <c r="Z22" s="100">
        <f>(AG15-AF15)/AF15</f>
        <v>2.8571428571428581E-2</v>
      </c>
      <c r="AA22" s="100">
        <f>(AH15-AG15)/AG15</f>
        <v>2.7777777777777787E-2</v>
      </c>
      <c r="AB22" s="100">
        <f>(AI15-AH15)/AH15</f>
        <v>2.7027027027026918E-2</v>
      </c>
      <c r="AC22" s="100">
        <f>(AJ15-AI15)/AI15</f>
        <v>2.6315789473684223E-2</v>
      </c>
      <c r="AD22" s="100">
        <f>(AK15-AJ15)/AJ15</f>
        <v>2.5641025641025654E-2</v>
      </c>
    </row>
    <row r="23" spans="1:30" x14ac:dyDescent="0.25">
      <c r="A23" s="97"/>
      <c r="B23" s="97"/>
      <c r="C23" s="97"/>
      <c r="D23" s="97"/>
      <c r="E23" s="97"/>
      <c r="F23" s="97"/>
      <c r="G23" s="97"/>
      <c r="H23" s="97"/>
      <c r="I23" s="97"/>
    </row>
    <row r="24" spans="1:30" x14ac:dyDescent="0.25">
      <c r="A24" s="97"/>
      <c r="B24" s="97"/>
      <c r="C24" s="97"/>
      <c r="D24" s="97"/>
      <c r="E24" s="97"/>
      <c r="F24" s="97"/>
      <c r="G24" s="97"/>
      <c r="H24" s="97"/>
      <c r="I24" s="97"/>
    </row>
    <row r="25" spans="1:30" x14ac:dyDescent="0.25">
      <c r="A25" s="151" t="s">
        <v>266</v>
      </c>
      <c r="B25" s="152"/>
      <c r="C25" s="152"/>
      <c r="D25" s="152"/>
      <c r="E25" s="152"/>
      <c r="F25" s="152"/>
      <c r="G25" s="152"/>
      <c r="H25" s="152"/>
      <c r="I25" s="152"/>
    </row>
    <row r="26" spans="1:30" x14ac:dyDescent="0.25">
      <c r="A26" s="154" t="s">
        <v>267</v>
      </c>
      <c r="B26" s="154" t="s">
        <v>268</v>
      </c>
      <c r="C26" s="154" t="s">
        <v>269</v>
      </c>
      <c r="D26" s="155">
        <v>2000</v>
      </c>
      <c r="E26" s="155">
        <v>2005</v>
      </c>
      <c r="F26" s="155">
        <v>2010</v>
      </c>
      <c r="G26" s="155">
        <v>2015</v>
      </c>
      <c r="H26" s="155">
        <v>2016</v>
      </c>
      <c r="I26" s="155">
        <v>2017</v>
      </c>
      <c r="J26" s="155">
        <v>2018</v>
      </c>
      <c r="K26" s="155">
        <v>2019</v>
      </c>
      <c r="L26" s="155">
        <v>2020</v>
      </c>
      <c r="M26" s="155">
        <v>2021</v>
      </c>
    </row>
    <row r="27" spans="1:30" x14ac:dyDescent="0.25">
      <c r="A27" s="153" t="s">
        <v>178</v>
      </c>
      <c r="B27" s="153" t="s">
        <v>270</v>
      </c>
      <c r="C27" s="153" t="s">
        <v>271</v>
      </c>
      <c r="D27" s="156">
        <v>56.91</v>
      </c>
      <c r="E27" s="156">
        <v>44.6</v>
      </c>
      <c r="F27" s="156">
        <v>31.46</v>
      </c>
      <c r="G27" s="156">
        <v>29.11</v>
      </c>
      <c r="H27" s="156">
        <v>28.6</v>
      </c>
      <c r="I27" s="156">
        <v>28.99</v>
      </c>
      <c r="J27" s="156">
        <v>29.01</v>
      </c>
      <c r="K27" s="156">
        <v>29.49</v>
      </c>
      <c r="L27" s="156">
        <v>27.17</v>
      </c>
      <c r="M27" s="156">
        <v>30.42</v>
      </c>
    </row>
    <row r="28" spans="1:30" x14ac:dyDescent="0.25">
      <c r="A28" s="153" t="s">
        <v>178</v>
      </c>
      <c r="B28" s="153" t="s">
        <v>270</v>
      </c>
      <c r="C28" s="153" t="s">
        <v>272</v>
      </c>
      <c r="D28" s="156">
        <v>4.0599999999999996</v>
      </c>
      <c r="E28" s="156">
        <v>11.81</v>
      </c>
      <c r="F28" s="156">
        <v>10.96</v>
      </c>
      <c r="G28" s="156">
        <v>6.59</v>
      </c>
      <c r="H28" s="156">
        <v>7.42</v>
      </c>
      <c r="I28" s="156">
        <v>5.65</v>
      </c>
      <c r="J28" s="156">
        <v>6.38</v>
      </c>
      <c r="K28" s="156">
        <v>6.16</v>
      </c>
      <c r="L28" s="156">
        <v>5.65</v>
      </c>
      <c r="M28" s="156">
        <v>5.74</v>
      </c>
    </row>
    <row r="29" spans="1:30" x14ac:dyDescent="0.25">
      <c r="A29" s="153" t="s">
        <v>178</v>
      </c>
      <c r="B29" s="153" t="s">
        <v>270</v>
      </c>
      <c r="C29" s="153" t="s">
        <v>273</v>
      </c>
      <c r="D29" s="156">
        <v>0</v>
      </c>
      <c r="E29" s="156">
        <v>0</v>
      </c>
      <c r="F29" s="156">
        <v>0</v>
      </c>
      <c r="G29" s="156">
        <v>0</v>
      </c>
      <c r="H29" s="156">
        <v>0</v>
      </c>
      <c r="I29" s="156">
        <v>0</v>
      </c>
      <c r="J29" s="156">
        <v>0</v>
      </c>
      <c r="K29" s="156">
        <v>0</v>
      </c>
      <c r="L29" s="156">
        <v>0</v>
      </c>
      <c r="M29" s="156">
        <v>0</v>
      </c>
    </row>
    <row r="30" spans="1:30" x14ac:dyDescent="0.25">
      <c r="A30" s="153" t="s">
        <v>178</v>
      </c>
      <c r="B30" s="153" t="s">
        <v>270</v>
      </c>
      <c r="C30" s="153" t="s">
        <v>274</v>
      </c>
      <c r="D30" s="156">
        <v>5.8</v>
      </c>
      <c r="E30" s="156">
        <v>5.88</v>
      </c>
      <c r="F30" s="156">
        <v>7.33</v>
      </c>
      <c r="G30" s="156">
        <v>7.64</v>
      </c>
      <c r="H30" s="156">
        <v>7.27</v>
      </c>
      <c r="I30" s="156">
        <v>7.3</v>
      </c>
      <c r="J30" s="156">
        <v>7.03</v>
      </c>
      <c r="K30" s="156">
        <v>6.76</v>
      </c>
      <c r="L30" s="156">
        <v>6.4</v>
      </c>
      <c r="M30" s="156">
        <v>6.67</v>
      </c>
    </row>
    <row r="31" spans="1:30" x14ac:dyDescent="0.25">
      <c r="A31" s="153" t="s">
        <v>178</v>
      </c>
      <c r="B31" s="153" t="s">
        <v>270</v>
      </c>
      <c r="C31" s="153" t="s">
        <v>275</v>
      </c>
      <c r="D31" s="156">
        <v>0</v>
      </c>
      <c r="E31" s="156">
        <v>0</v>
      </c>
      <c r="F31" s="156">
        <v>0</v>
      </c>
      <c r="G31" s="156">
        <v>0</v>
      </c>
      <c r="H31" s="156">
        <v>0</v>
      </c>
      <c r="I31" s="156">
        <v>0</v>
      </c>
      <c r="J31" s="156">
        <v>0</v>
      </c>
      <c r="K31" s="156">
        <v>0</v>
      </c>
      <c r="L31" s="156">
        <v>0</v>
      </c>
      <c r="M31" s="156">
        <v>0</v>
      </c>
    </row>
    <row r="32" spans="1:30" x14ac:dyDescent="0.25">
      <c r="A32" s="153" t="s">
        <v>178</v>
      </c>
      <c r="B32" s="153" t="s">
        <v>270</v>
      </c>
      <c r="C32" s="153" t="s">
        <v>276</v>
      </c>
      <c r="D32" s="156">
        <v>276.20999999999998</v>
      </c>
      <c r="E32" s="156">
        <v>271.81</v>
      </c>
      <c r="F32" s="156">
        <v>386.05</v>
      </c>
      <c r="G32" s="156">
        <v>485.7</v>
      </c>
      <c r="H32" s="156">
        <v>476.2</v>
      </c>
      <c r="I32" s="156">
        <v>480.73</v>
      </c>
      <c r="J32" s="156">
        <v>489.67</v>
      </c>
      <c r="K32" s="156">
        <v>512.80999999999995</v>
      </c>
      <c r="L32" s="156">
        <v>465.6</v>
      </c>
      <c r="M32" s="156">
        <v>485.67</v>
      </c>
    </row>
    <row r="33" spans="1:13" x14ac:dyDescent="0.25">
      <c r="A33" s="153" t="s">
        <v>178</v>
      </c>
      <c r="B33" s="153" t="s">
        <v>270</v>
      </c>
      <c r="C33" s="153" t="s">
        <v>277</v>
      </c>
      <c r="D33" s="156">
        <v>0.89</v>
      </c>
      <c r="E33" s="156">
        <v>0</v>
      </c>
      <c r="F33" s="156">
        <v>0</v>
      </c>
      <c r="G33" s="156">
        <v>0</v>
      </c>
      <c r="H33" s="156">
        <v>0</v>
      </c>
      <c r="I33" s="156">
        <v>0</v>
      </c>
      <c r="J33" s="156">
        <v>0</v>
      </c>
      <c r="K33" s="156">
        <v>0</v>
      </c>
      <c r="L33" s="156">
        <v>0</v>
      </c>
      <c r="M33" s="156">
        <v>0</v>
      </c>
    </row>
    <row r="34" spans="1:13" x14ac:dyDescent="0.25">
      <c r="A34" s="153" t="s">
        <v>178</v>
      </c>
      <c r="B34" s="153" t="s">
        <v>270</v>
      </c>
      <c r="C34" s="153" t="s">
        <v>278</v>
      </c>
      <c r="D34" s="156">
        <v>343.87</v>
      </c>
      <c r="E34" s="156">
        <v>334.09</v>
      </c>
      <c r="F34" s="156">
        <v>435.8</v>
      </c>
      <c r="G34" s="156">
        <v>529.04999999999995</v>
      </c>
      <c r="H34" s="156">
        <v>519.49</v>
      </c>
      <c r="I34" s="156">
        <v>522.67999999999995</v>
      </c>
      <c r="J34" s="156">
        <v>532.08000000000004</v>
      </c>
      <c r="K34" s="156">
        <v>555.22</v>
      </c>
      <c r="L34" s="156">
        <v>503.82</v>
      </c>
      <c r="M34" s="156">
        <v>528.5</v>
      </c>
    </row>
    <row r="35" spans="1:13" x14ac:dyDescent="0.25">
      <c r="A35" s="153"/>
      <c r="B35" s="153"/>
      <c r="C35" s="153"/>
      <c r="D35" s="153"/>
      <c r="E35" s="153"/>
      <c r="F35" s="153"/>
      <c r="G35" s="153"/>
      <c r="H35" s="153"/>
      <c r="I35" s="153"/>
      <c r="J35" s="153"/>
      <c r="K35" s="153"/>
      <c r="L35" s="153"/>
      <c r="M35" s="153"/>
    </row>
    <row r="36" spans="1:13" x14ac:dyDescent="0.25">
      <c r="A36" s="106" t="s">
        <v>195</v>
      </c>
      <c r="B36" s="157">
        <v>948000000000</v>
      </c>
      <c r="C36" s="153"/>
      <c r="D36" s="153"/>
      <c r="E36" s="153"/>
      <c r="F36" s="153"/>
      <c r="G36" s="153"/>
      <c r="H36" s="153"/>
      <c r="I36" s="153"/>
      <c r="J36" s="153"/>
      <c r="K36" s="153"/>
      <c r="L36" s="153"/>
      <c r="M36" s="153"/>
    </row>
    <row r="37" spans="1:13" x14ac:dyDescent="0.25">
      <c r="A37" s="153"/>
      <c r="B37" s="153"/>
      <c r="C37" s="153"/>
      <c r="D37" s="153"/>
      <c r="E37" s="153"/>
      <c r="F37" s="153"/>
      <c r="G37" s="153"/>
      <c r="H37" s="153"/>
      <c r="I37" s="153"/>
      <c r="J37" s="153"/>
      <c r="K37" s="153"/>
      <c r="L37" s="153"/>
      <c r="M37" s="153"/>
    </row>
    <row r="38" spans="1:13" x14ac:dyDescent="0.25">
      <c r="A38" s="153"/>
      <c r="B38" s="153"/>
      <c r="C38" s="153"/>
      <c r="D38" s="153"/>
      <c r="E38" s="153"/>
      <c r="F38" s="153"/>
      <c r="G38" s="153"/>
      <c r="H38" s="153"/>
      <c r="I38" s="153"/>
      <c r="J38" s="153"/>
      <c r="K38" s="153"/>
      <c r="L38" s="153"/>
      <c r="M38" s="153"/>
    </row>
    <row r="39" spans="1:13" x14ac:dyDescent="0.25">
      <c r="A39" s="154" t="s">
        <v>267</v>
      </c>
      <c r="B39" s="154" t="s">
        <v>268</v>
      </c>
      <c r="C39" s="154" t="s">
        <v>269</v>
      </c>
      <c r="D39" s="155">
        <v>2000</v>
      </c>
      <c r="E39" s="155">
        <v>2005</v>
      </c>
      <c r="F39" s="155">
        <v>2010</v>
      </c>
      <c r="G39" s="155">
        <v>2015</v>
      </c>
      <c r="H39" s="155">
        <v>2016</v>
      </c>
      <c r="I39" s="155">
        <v>2017</v>
      </c>
      <c r="J39" s="155">
        <v>2018</v>
      </c>
      <c r="K39" s="155">
        <v>2019</v>
      </c>
      <c r="L39" s="155">
        <v>2020</v>
      </c>
      <c r="M39" s="155">
        <v>2021</v>
      </c>
    </row>
    <row r="40" spans="1:13" x14ac:dyDescent="0.25">
      <c r="A40" s="153" t="s">
        <v>178</v>
      </c>
      <c r="B40" s="153" t="s">
        <v>270</v>
      </c>
      <c r="C40" s="153" t="s">
        <v>279</v>
      </c>
      <c r="D40" s="156">
        <f>D27*$B$36</f>
        <v>53950680000000</v>
      </c>
      <c r="E40" s="156">
        <f t="shared" ref="E40:M40" si="5">E27*$B$36</f>
        <v>42280800000000</v>
      </c>
      <c r="F40" s="156">
        <f t="shared" si="5"/>
        <v>29824080000000</v>
      </c>
      <c r="G40" s="156">
        <f t="shared" si="5"/>
        <v>27596280000000</v>
      </c>
      <c r="H40" s="156">
        <f t="shared" si="5"/>
        <v>27112800000000</v>
      </c>
      <c r="I40" s="156">
        <f t="shared" si="5"/>
        <v>27482520000000</v>
      </c>
      <c r="J40" s="156">
        <f t="shared" si="5"/>
        <v>27501480000000</v>
      </c>
      <c r="K40" s="156">
        <f t="shared" si="5"/>
        <v>27956520000000</v>
      </c>
      <c r="L40" s="156">
        <f t="shared" si="5"/>
        <v>25757160000000</v>
      </c>
      <c r="M40" s="156">
        <f t="shared" si="5"/>
        <v>28838160000000</v>
      </c>
    </row>
    <row r="41" spans="1:13" x14ac:dyDescent="0.25">
      <c r="A41" s="153" t="s">
        <v>178</v>
      </c>
      <c r="B41" s="153" t="s">
        <v>270</v>
      </c>
      <c r="C41" s="153" t="s">
        <v>280</v>
      </c>
      <c r="D41" s="156">
        <f t="shared" ref="D41:M47" si="6">D28*$B$36</f>
        <v>3848879999999.9995</v>
      </c>
      <c r="E41" s="156">
        <f t="shared" si="6"/>
        <v>11195880000000</v>
      </c>
      <c r="F41" s="156">
        <f t="shared" si="6"/>
        <v>10390080000000</v>
      </c>
      <c r="G41" s="156">
        <f t="shared" si="6"/>
        <v>6247320000000</v>
      </c>
      <c r="H41" s="156">
        <f t="shared" si="6"/>
        <v>7034160000000</v>
      </c>
      <c r="I41" s="156">
        <f t="shared" si="6"/>
        <v>5356200000000</v>
      </c>
      <c r="J41" s="156">
        <f t="shared" si="6"/>
        <v>6048240000000</v>
      </c>
      <c r="K41" s="156">
        <f t="shared" si="6"/>
        <v>5839680000000</v>
      </c>
      <c r="L41" s="156">
        <f t="shared" si="6"/>
        <v>5356200000000</v>
      </c>
      <c r="M41" s="156">
        <f t="shared" si="6"/>
        <v>5441520000000</v>
      </c>
    </row>
    <row r="42" spans="1:13" x14ac:dyDescent="0.25">
      <c r="A42" s="153" t="s">
        <v>178</v>
      </c>
      <c r="B42" s="153" t="s">
        <v>270</v>
      </c>
      <c r="C42" s="153" t="s">
        <v>281</v>
      </c>
      <c r="D42" s="156">
        <f t="shared" si="6"/>
        <v>0</v>
      </c>
      <c r="E42" s="156">
        <f t="shared" si="6"/>
        <v>0</v>
      </c>
      <c r="F42" s="156">
        <f t="shared" si="6"/>
        <v>0</v>
      </c>
      <c r="G42" s="156">
        <f t="shared" si="6"/>
        <v>0</v>
      </c>
      <c r="H42" s="156">
        <f t="shared" si="6"/>
        <v>0</v>
      </c>
      <c r="I42" s="156">
        <f t="shared" si="6"/>
        <v>0</v>
      </c>
      <c r="J42" s="156">
        <f t="shared" si="6"/>
        <v>0</v>
      </c>
      <c r="K42" s="156">
        <f t="shared" si="6"/>
        <v>0</v>
      </c>
      <c r="L42" s="156">
        <f t="shared" si="6"/>
        <v>0</v>
      </c>
      <c r="M42" s="156">
        <f t="shared" si="6"/>
        <v>0</v>
      </c>
    </row>
    <row r="43" spans="1:13" x14ac:dyDescent="0.25">
      <c r="A43" s="153" t="s">
        <v>178</v>
      </c>
      <c r="B43" s="153" t="s">
        <v>270</v>
      </c>
      <c r="C43" s="153" t="s">
        <v>282</v>
      </c>
      <c r="D43" s="156">
        <f t="shared" si="6"/>
        <v>5498400000000</v>
      </c>
      <c r="E43" s="156">
        <f t="shared" si="6"/>
        <v>5574240000000</v>
      </c>
      <c r="F43" s="156">
        <f t="shared" si="6"/>
        <v>6948840000000</v>
      </c>
      <c r="G43" s="156">
        <f t="shared" si="6"/>
        <v>7242720000000</v>
      </c>
      <c r="H43" s="156">
        <f t="shared" si="6"/>
        <v>6891960000000</v>
      </c>
      <c r="I43" s="156">
        <f t="shared" si="6"/>
        <v>6920400000000</v>
      </c>
      <c r="J43" s="156">
        <f t="shared" si="6"/>
        <v>6664440000000</v>
      </c>
      <c r="K43" s="156">
        <f t="shared" si="6"/>
        <v>6408480000000</v>
      </c>
      <c r="L43" s="156">
        <f t="shared" si="6"/>
        <v>6067200000000</v>
      </c>
      <c r="M43" s="156">
        <f t="shared" si="6"/>
        <v>6323160000000</v>
      </c>
    </row>
    <row r="44" spans="1:13" x14ac:dyDescent="0.25">
      <c r="A44" s="153" t="s">
        <v>178</v>
      </c>
      <c r="B44" s="153" t="s">
        <v>270</v>
      </c>
      <c r="C44" s="153" t="s">
        <v>182</v>
      </c>
      <c r="D44" s="156">
        <f t="shared" si="6"/>
        <v>0</v>
      </c>
      <c r="E44" s="156">
        <f t="shared" si="6"/>
        <v>0</v>
      </c>
      <c r="F44" s="156">
        <f t="shared" si="6"/>
        <v>0</v>
      </c>
      <c r="G44" s="156">
        <f t="shared" si="6"/>
        <v>0</v>
      </c>
      <c r="H44" s="156">
        <f t="shared" si="6"/>
        <v>0</v>
      </c>
      <c r="I44" s="156">
        <f t="shared" si="6"/>
        <v>0</v>
      </c>
      <c r="J44" s="156">
        <f t="shared" si="6"/>
        <v>0</v>
      </c>
      <c r="K44" s="156">
        <f t="shared" si="6"/>
        <v>0</v>
      </c>
      <c r="L44" s="156">
        <f t="shared" si="6"/>
        <v>0</v>
      </c>
      <c r="M44" s="156">
        <f t="shared" si="6"/>
        <v>0</v>
      </c>
    </row>
    <row r="45" spans="1:13" x14ac:dyDescent="0.25">
      <c r="A45" s="153" t="s">
        <v>178</v>
      </c>
      <c r="B45" s="153" t="s">
        <v>270</v>
      </c>
      <c r="C45" s="153" t="s">
        <v>13</v>
      </c>
      <c r="D45" s="156">
        <f t="shared" si="6"/>
        <v>261847079999999.97</v>
      </c>
      <c r="E45" s="156">
        <f t="shared" si="6"/>
        <v>257675880000000</v>
      </c>
      <c r="F45" s="156">
        <f t="shared" si="6"/>
        <v>365975400000000</v>
      </c>
      <c r="G45" s="156">
        <f t="shared" si="6"/>
        <v>460443600000000</v>
      </c>
      <c r="H45" s="156">
        <f t="shared" si="6"/>
        <v>451437600000000</v>
      </c>
      <c r="I45" s="156">
        <f t="shared" si="6"/>
        <v>455732040000000</v>
      </c>
      <c r="J45" s="156">
        <f t="shared" si="6"/>
        <v>464207160000000</v>
      </c>
      <c r="K45" s="156">
        <f t="shared" si="6"/>
        <v>486143879999999.94</v>
      </c>
      <c r="L45" s="156">
        <f t="shared" si="6"/>
        <v>441388800000000</v>
      </c>
      <c r="M45" s="156">
        <f t="shared" si="6"/>
        <v>460415160000000</v>
      </c>
    </row>
    <row r="46" spans="1:13" x14ac:dyDescent="0.25">
      <c r="A46" s="153" t="s">
        <v>178</v>
      </c>
      <c r="B46" s="153" t="s">
        <v>270</v>
      </c>
      <c r="C46" s="153" t="s">
        <v>277</v>
      </c>
      <c r="D46" s="156">
        <f t="shared" si="6"/>
        <v>843720000000</v>
      </c>
      <c r="E46" s="156">
        <f t="shared" si="6"/>
        <v>0</v>
      </c>
      <c r="F46" s="156">
        <f t="shared" si="6"/>
        <v>0</v>
      </c>
      <c r="G46" s="156">
        <f t="shared" si="6"/>
        <v>0</v>
      </c>
      <c r="H46" s="156">
        <f t="shared" si="6"/>
        <v>0</v>
      </c>
      <c r="I46" s="156">
        <f t="shared" si="6"/>
        <v>0</v>
      </c>
      <c r="J46" s="156">
        <f t="shared" si="6"/>
        <v>0</v>
      </c>
      <c r="K46" s="156">
        <f t="shared" si="6"/>
        <v>0</v>
      </c>
      <c r="L46" s="156">
        <f t="shared" si="6"/>
        <v>0</v>
      </c>
      <c r="M46" s="156">
        <f t="shared" si="6"/>
        <v>0</v>
      </c>
    </row>
    <row r="47" spans="1:13" x14ac:dyDescent="0.25">
      <c r="A47" s="153" t="s">
        <v>178</v>
      </c>
      <c r="B47" s="153" t="s">
        <v>270</v>
      </c>
      <c r="C47" s="153" t="s">
        <v>278</v>
      </c>
      <c r="D47" s="156">
        <f t="shared" si="6"/>
        <v>325988760000000</v>
      </c>
      <c r="E47" s="156">
        <f t="shared" si="6"/>
        <v>316717320000000</v>
      </c>
      <c r="F47" s="156">
        <f t="shared" si="6"/>
        <v>413138400000000</v>
      </c>
      <c r="G47" s="156">
        <f t="shared" si="6"/>
        <v>501539399999999.94</v>
      </c>
      <c r="H47" s="156">
        <f t="shared" si="6"/>
        <v>492476520000000</v>
      </c>
      <c r="I47" s="156">
        <f t="shared" si="6"/>
        <v>495500639999999.94</v>
      </c>
      <c r="J47" s="156">
        <f t="shared" si="6"/>
        <v>504411840000000.06</v>
      </c>
      <c r="K47" s="156">
        <f t="shared" si="6"/>
        <v>526348560000000</v>
      </c>
      <c r="L47" s="156">
        <f t="shared" si="6"/>
        <v>477621360000000</v>
      </c>
      <c r="M47" s="156">
        <f t="shared" si="6"/>
        <v>501018000000000</v>
      </c>
    </row>
    <row r="48" spans="1:13" x14ac:dyDescent="0.25">
      <c r="A48" s="153"/>
      <c r="B48" s="153"/>
      <c r="C48" s="153"/>
      <c r="D48" s="153"/>
      <c r="E48" s="153"/>
      <c r="F48" s="153"/>
      <c r="G48" s="153"/>
      <c r="H48" s="153"/>
      <c r="I48" s="153"/>
      <c r="J48" s="153"/>
      <c r="K48" s="153"/>
      <c r="L48" s="153"/>
      <c r="M48" s="153"/>
    </row>
    <row r="49" spans="1:37" ht="18.75" x14ac:dyDescent="0.3">
      <c r="A49" s="158" t="s">
        <v>283</v>
      </c>
    </row>
    <row r="50" spans="1:37" x14ac:dyDescent="0.25">
      <c r="A50" s="93" t="s">
        <v>0</v>
      </c>
      <c r="B50" s="159">
        <v>2015</v>
      </c>
      <c r="C50" s="159">
        <v>2016</v>
      </c>
      <c r="D50" s="159">
        <v>2017</v>
      </c>
      <c r="E50" s="159">
        <v>2018</v>
      </c>
      <c r="F50" s="159">
        <v>2019</v>
      </c>
      <c r="G50" s="159">
        <v>2020</v>
      </c>
      <c r="H50" s="160">
        <v>2021</v>
      </c>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row>
    <row r="51" spans="1:37" x14ac:dyDescent="0.25">
      <c r="A51" s="93" t="s">
        <v>13</v>
      </c>
      <c r="B51" s="161">
        <f>G45</f>
        <v>460443600000000</v>
      </c>
      <c r="C51" s="161">
        <f t="shared" ref="C51:H51" si="7">H45</f>
        <v>451437600000000</v>
      </c>
      <c r="D51" s="161">
        <f t="shared" si="7"/>
        <v>455732040000000</v>
      </c>
      <c r="E51" s="161">
        <f t="shared" si="7"/>
        <v>464207160000000</v>
      </c>
      <c r="F51" s="161">
        <f t="shared" si="7"/>
        <v>486143879999999.94</v>
      </c>
      <c r="G51" s="161">
        <f t="shared" si="7"/>
        <v>441388800000000</v>
      </c>
      <c r="H51" s="161">
        <f t="shared" si="7"/>
        <v>460415160000000</v>
      </c>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row>
    <row r="52" spans="1:37" x14ac:dyDescent="0.25">
      <c r="A52" s="93" t="s">
        <v>82</v>
      </c>
      <c r="B52" s="161">
        <f>G40</f>
        <v>27596280000000</v>
      </c>
      <c r="C52" s="161">
        <f t="shared" ref="C52:H52" si="8">H40</f>
        <v>27112800000000</v>
      </c>
      <c r="D52" s="161">
        <f t="shared" si="8"/>
        <v>27482520000000</v>
      </c>
      <c r="E52" s="161">
        <f t="shared" si="8"/>
        <v>27501480000000</v>
      </c>
      <c r="F52" s="161">
        <f t="shared" si="8"/>
        <v>27956520000000</v>
      </c>
      <c r="G52" s="161">
        <f t="shared" si="8"/>
        <v>25757160000000</v>
      </c>
      <c r="H52" s="161">
        <f t="shared" si="8"/>
        <v>28838160000000</v>
      </c>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row>
    <row r="53" spans="1:37" x14ac:dyDescent="0.25">
      <c r="A53" s="93" t="s">
        <v>14</v>
      </c>
      <c r="B53" s="161">
        <f>G41</f>
        <v>6247320000000</v>
      </c>
      <c r="C53" s="161">
        <f t="shared" ref="C53:H53" si="9">H41</f>
        <v>7034160000000</v>
      </c>
      <c r="D53" s="161">
        <f t="shared" si="9"/>
        <v>5356200000000</v>
      </c>
      <c r="E53" s="161">
        <f t="shared" si="9"/>
        <v>6048240000000</v>
      </c>
      <c r="F53" s="161">
        <f t="shared" si="9"/>
        <v>5839680000000</v>
      </c>
      <c r="G53" s="161">
        <f t="shared" si="9"/>
        <v>5356200000000</v>
      </c>
      <c r="H53" s="161">
        <f t="shared" si="9"/>
        <v>5441520000000</v>
      </c>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row>
    <row r="54" spans="1:37" x14ac:dyDescent="0.25">
      <c r="A54" s="93" t="s">
        <v>73</v>
      </c>
      <c r="B54" s="161">
        <f>G43</f>
        <v>7242720000000</v>
      </c>
      <c r="C54" s="161">
        <f t="shared" ref="C54:H54" si="10">H43</f>
        <v>6891960000000</v>
      </c>
      <c r="D54" s="161">
        <f t="shared" si="10"/>
        <v>6920400000000</v>
      </c>
      <c r="E54" s="161">
        <f t="shared" si="10"/>
        <v>6664440000000</v>
      </c>
      <c r="F54" s="161">
        <f t="shared" si="10"/>
        <v>6408480000000</v>
      </c>
      <c r="G54" s="161">
        <f t="shared" si="10"/>
        <v>6067200000000</v>
      </c>
      <c r="H54" s="161">
        <f t="shared" si="10"/>
        <v>6323160000000</v>
      </c>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election activeCell="B2" sqref="B2:AF11"/>
    </sheetView>
  </sheetViews>
  <sheetFormatPr baseColWidth="10" defaultRowHeight="15" x14ac:dyDescent="0.25"/>
  <cols>
    <col min="1" max="1" width="33.85546875"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f>'End-use share-Residential'!B4*'EPE Data - Residential'!B50</f>
        <v>0</v>
      </c>
      <c r="C2" s="62">
        <f>'End-use share-Residential'!C4*'EPE Data - Residential'!C50</f>
        <v>0</v>
      </c>
      <c r="D2" s="62">
        <f>'End-use share-Residential'!D4*'EPE Data - Residential'!D50</f>
        <v>0</v>
      </c>
      <c r="E2" s="62">
        <f>'End-use share-Residential'!E4*'EPE Data - Residential'!E50</f>
        <v>0</v>
      </c>
      <c r="F2" s="62">
        <f>'End-use share-Residential'!F4*'EPE Data - Residential'!F50</f>
        <v>0</v>
      </c>
      <c r="G2" s="62">
        <f>'End-use share-Residential'!G4*'EPE Data - Residential'!G50</f>
        <v>0</v>
      </c>
      <c r="H2" s="62">
        <f>'End-use share-Residential'!H4*'EPE Data - Residential'!H50</f>
        <v>0</v>
      </c>
      <c r="I2" s="62">
        <f>'End-use share-Residential'!I4*'EPE Data - Residential'!I50</f>
        <v>0</v>
      </c>
      <c r="J2" s="62">
        <f>'End-use share-Residential'!J4*'EPE Data - Residential'!J50</f>
        <v>0</v>
      </c>
      <c r="K2" s="62">
        <f>'End-use share-Residential'!K4*'EPE Data - Residential'!K50</f>
        <v>0</v>
      </c>
      <c r="L2" s="62">
        <f>'End-use share-Residential'!L4*'EPE Data - Residential'!L50</f>
        <v>0</v>
      </c>
      <c r="M2" s="62">
        <f>'End-use share-Residential'!M4*'EPE Data - Residential'!M50</f>
        <v>0</v>
      </c>
      <c r="N2" s="62">
        <f>'End-use share-Residential'!N4*'EPE Data - Residential'!N50</f>
        <v>0</v>
      </c>
      <c r="O2" s="62">
        <f>'End-use share-Residential'!O4*'EPE Data - Residential'!O50</f>
        <v>0</v>
      </c>
      <c r="P2" s="62">
        <f>'End-use share-Residential'!P4*'EPE Data - Residential'!P50</f>
        <v>0</v>
      </c>
      <c r="Q2" s="62">
        <f>'End-use share-Residential'!Q4*'EPE Data - Residential'!Q50</f>
        <v>0</v>
      </c>
      <c r="R2" s="62">
        <f>'End-use share-Residential'!R4*'EPE Data - Residential'!R50</f>
        <v>0</v>
      </c>
      <c r="S2" s="62">
        <f>'End-use share-Residential'!S4*'EPE Data - Residential'!S50</f>
        <v>0</v>
      </c>
      <c r="T2" s="62">
        <f>'End-use share-Residential'!T4*'EPE Data - Residential'!T50</f>
        <v>0</v>
      </c>
      <c r="U2" s="62">
        <f>'End-use share-Residential'!U4*'EPE Data - Residential'!U50</f>
        <v>0</v>
      </c>
      <c r="V2" s="62">
        <f>'End-use share-Residential'!V4*'EPE Data - Residential'!V50</f>
        <v>0</v>
      </c>
      <c r="W2" s="62">
        <f>'End-use share-Residential'!W4*'EPE Data - Residential'!W50</f>
        <v>0</v>
      </c>
      <c r="X2" s="62">
        <f>'End-use share-Residential'!X4*'EPE Data - Residential'!X50</f>
        <v>0</v>
      </c>
      <c r="Y2" s="62">
        <f>'End-use share-Residential'!Y4*'EPE Data - Residential'!Y50</f>
        <v>0</v>
      </c>
      <c r="Z2" s="62">
        <f>'End-use share-Residential'!Z4*'EPE Data - Residential'!Z50</f>
        <v>0</v>
      </c>
      <c r="AA2" s="62">
        <f>'End-use share-Residential'!AA4*'EPE Data - Residential'!AA50</f>
        <v>0</v>
      </c>
      <c r="AB2" s="62">
        <f>'End-use share-Residential'!AB4*'EPE Data - Residential'!AB50</f>
        <v>0</v>
      </c>
      <c r="AC2" s="62">
        <f>'End-use share-Residential'!AC4*'EPE Data - Residential'!AC50</f>
        <v>0</v>
      </c>
      <c r="AD2" s="62">
        <f>'End-use share-Residential'!AD4*'EPE Data - Residential'!AD50</f>
        <v>0</v>
      </c>
      <c r="AE2" s="62">
        <f>'End-use share-Residential'!AE4*'EPE Data - Residential'!AE50</f>
        <v>0</v>
      </c>
      <c r="AF2" s="62">
        <f>'End-use share-Residential'!AF4*'EPE Data - Residential'!AF50</f>
        <v>0</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election activeCell="B2" sqref="B2"/>
    </sheetView>
  </sheetViews>
  <sheetFormatPr baseColWidth="10" defaultRowHeight="15" x14ac:dyDescent="0.25"/>
  <cols>
    <col min="1" max="1" width="33.140625"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f>'End-use share-Residential'!B14*'EPE Data - Residential'!B50</f>
        <v>163260982655402.03</v>
      </c>
      <c r="C2" s="62">
        <f>'End-use share-Residential'!C14*'EPE Data - Residential'!C50</f>
        <v>178011812240007.06</v>
      </c>
      <c r="D2" s="62">
        <f>'End-use share-Residential'!D14*'EPE Data - Residential'!D50</f>
        <v>182268025523778.41</v>
      </c>
      <c r="E2" s="62">
        <f>'End-use share-Residential'!E14*'EPE Data - Residential'!E50</f>
        <v>197596945256220.66</v>
      </c>
      <c r="F2" s="62">
        <f>'End-use share-Residential'!F14*'EPE Data - Residential'!F50</f>
        <v>214387253897756.5</v>
      </c>
      <c r="G2" s="62">
        <f>'End-use share-Residential'!G14*'EPE Data - Residential'!G50</f>
        <v>221386029244826.06</v>
      </c>
      <c r="H2" s="62">
        <f>'End-use share-Residential'!H14*'EPE Data - Residential'!H50</f>
        <v>228268085904421.97</v>
      </c>
      <c r="I2" s="62">
        <f>'End-use share-Residential'!I14*'EPE Data - Residential'!I50</f>
        <v>235013110895439.03</v>
      </c>
      <c r="J2" s="62">
        <f>'End-use share-Residential'!J14*'EPE Data - Residential'!J50</f>
        <v>241608042949800.09</v>
      </c>
      <c r="K2" s="62">
        <f>'End-use share-Residential'!K14*'EPE Data - Residential'!K50</f>
        <v>248034910209788.47</v>
      </c>
      <c r="L2" s="62">
        <f>'End-use share-Residential'!L14*'EPE Data - Residential'!L50</f>
        <v>257130224428675.87</v>
      </c>
      <c r="M2" s="62">
        <f>'End-use share-Residential'!M14*'EPE Data - Residential'!M50</f>
        <v>266404808672191.59</v>
      </c>
      <c r="N2" s="62">
        <f>'End-use share-Residential'!N14*'EPE Data - Residential'!N50</f>
        <v>275657435719822.5</v>
      </c>
      <c r="O2" s="62">
        <f>'End-use share-Residential'!O14*'EPE Data - Residential'!O50</f>
        <v>284773979019605.25</v>
      </c>
      <c r="P2" s="62">
        <f>'End-use share-Residential'!P14*'EPE Data - Residential'!P50</f>
        <v>293900345724082.87</v>
      </c>
      <c r="Q2" s="62">
        <f>'End-use share-Residential'!Q14*'EPE Data - Residential'!Q50</f>
        <v>303033250998916.81</v>
      </c>
      <c r="R2" s="62">
        <f>'End-use share-Residential'!R14*'EPE Data - Residential'!R50</f>
        <v>312169419364008.12</v>
      </c>
      <c r="S2" s="62">
        <f>'End-use share-Residential'!S14*'EPE Data - Residential'!S50</f>
        <v>321312637367411.19</v>
      </c>
      <c r="T2" s="62">
        <f>'End-use share-Residential'!T14*'EPE Data - Residential'!T50</f>
        <v>330452913747844.69</v>
      </c>
      <c r="U2" s="62">
        <f>'End-use share-Residential'!U14*'EPE Data - Residential'!U50</f>
        <v>339587048485163.87</v>
      </c>
      <c r="V2" s="62">
        <f>'End-use share-Residential'!V14*'EPE Data - Residential'!V50</f>
        <v>348711753369968</v>
      </c>
      <c r="W2" s="62">
        <f>'End-use share-Residential'!W14*'EPE Data - Residential'!W50</f>
        <v>355591876130987.12</v>
      </c>
      <c r="X2" s="62">
        <f>'End-use share-Residential'!X14*'EPE Data - Residential'!X50</f>
        <v>362476326669380.19</v>
      </c>
      <c r="Y2" s="62">
        <f>'End-use share-Residential'!Y14*'EPE Data - Residential'!Y50</f>
        <v>369190870027517.37</v>
      </c>
      <c r="Z2" s="62">
        <f>'End-use share-Residential'!Z14*'EPE Data - Residential'!Z50</f>
        <v>375870259557404.12</v>
      </c>
      <c r="AA2" s="62">
        <f>'End-use share-Residential'!AA14*'EPE Data - Residential'!AA50</f>
        <v>382512374490180.5</v>
      </c>
      <c r="AB2" s="62">
        <f>'End-use share-Residential'!AB14*'EPE Data - Residential'!AB50</f>
        <v>389115097209946.81</v>
      </c>
      <c r="AC2" s="62">
        <f>'End-use share-Residential'!AC14*'EPE Data - Residential'!AC50</f>
        <v>395676565850167</v>
      </c>
      <c r="AD2" s="62">
        <f>'End-use share-Residential'!AD14*'EPE Data - Residential'!AD50</f>
        <v>402194242268611.56</v>
      </c>
      <c r="AE2" s="62">
        <f>'End-use share-Residential'!AE14*'EPE Data - Residential'!AE50</f>
        <v>408665881954776.31</v>
      </c>
      <c r="AF2" s="62">
        <f>'End-use share-Residential'!AF14*'EPE Data - Residential'!AF50</f>
        <v>415089123607543.62</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election activeCell="B2" sqref="B2:AF11"/>
    </sheetView>
  </sheetViews>
  <sheetFormatPr baseColWidth="10" defaultRowHeight="15" x14ac:dyDescent="0.25"/>
  <cols>
    <col min="1" max="1" width="32.140625"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f>'End-use share-Residential'!B15*'EPE Data - Residential'!B50</f>
        <v>41223519887456.305</v>
      </c>
      <c r="C2" s="62">
        <f>'End-use share-Residential'!C15*'EPE Data - Residential'!C50</f>
        <v>44522187436461.07</v>
      </c>
      <c r="D2" s="62">
        <f>'End-use share-Residential'!D15*'EPE Data - Residential'!D50</f>
        <v>45256464962098.914</v>
      </c>
      <c r="E2" s="62">
        <f>'End-use share-Residential'!E15*'EPE Data - Residential'!E50</f>
        <v>48821262537961.656</v>
      </c>
      <c r="F2" s="62">
        <f>'End-use share-Residential'!F15*'EPE Data - Residential'!F50</f>
        <v>52824098711158.969</v>
      </c>
      <c r="G2" s="62">
        <f>'End-use share-Residential'!G15*'EPE Data - Residential'!G50</f>
        <v>54443987578247.391</v>
      </c>
      <c r="H2" s="62">
        <f>'End-use share-Residential'!H15*'EPE Data - Residential'!H50</f>
        <v>56040402193545.586</v>
      </c>
      <c r="I2" s="62">
        <f>'End-use share-Residential'!I15*'EPE Data - Residential'!I50</f>
        <v>57609209765392.687</v>
      </c>
      <c r="J2" s="62">
        <f>'End-use share-Residential'!J15*'EPE Data - Residential'!J50</f>
        <v>59148082613831.227</v>
      </c>
      <c r="K2" s="62">
        <f>'End-use share-Residential'!K15*'EPE Data - Residential'!K50</f>
        <v>60653555195236.094</v>
      </c>
      <c r="L2" s="62">
        <f>'End-use share-Residential'!L15*'EPE Data - Residential'!L50</f>
        <v>62819429334227.93</v>
      </c>
      <c r="M2" s="62">
        <f>'End-use share-Residential'!M15*'EPE Data - Residential'!M50</f>
        <v>65037242521490</v>
      </c>
      <c r="N2" s="62">
        <f>'End-use share-Residential'!N15*'EPE Data - Residential'!N50</f>
        <v>67247609494341.156</v>
      </c>
      <c r="O2" s="62">
        <f>'End-use share-Residential'!O15*'EPE Data - Residential'!O50</f>
        <v>69425942575492.656</v>
      </c>
      <c r="P2" s="62">
        <f>'End-use share-Residential'!P15*'EPE Data - Residential'!P50</f>
        <v>71618590543337.719</v>
      </c>
      <c r="Q2" s="62">
        <f>'End-use share-Residential'!Q15*'EPE Data - Residential'!Q50</f>
        <v>73825852073675.109</v>
      </c>
      <c r="R2" s="62">
        <f>'End-use share-Residential'!R15*'EPE Data - Residential'!R50</f>
        <v>76048033617204.312</v>
      </c>
      <c r="S2" s="62">
        <f>'End-use share-Residential'!S15*'EPE Data - Residential'!S50</f>
        <v>78287169710976</v>
      </c>
      <c r="T2" s="62">
        <f>'End-use share-Residential'!T15*'EPE Data - Residential'!T50</f>
        <v>80541948522674.906</v>
      </c>
      <c r="U2" s="62">
        <f>'End-use share-Residential'!U15*'EPE Data - Residential'!U50</f>
        <v>82812724066891.016</v>
      </c>
      <c r="V2" s="62">
        <f>'End-use share-Residential'!V15*'EPE Data - Residential'!V50</f>
        <v>85099842105023.906</v>
      </c>
      <c r="W2" s="62">
        <f>'End-use share-Residential'!W15*'EPE Data - Residential'!W50</f>
        <v>86858498192125.281</v>
      </c>
      <c r="X2" s="62">
        <f>'End-use share-Residential'!X15*'EPE Data - Residential'!X50</f>
        <v>88591268615303.703</v>
      </c>
      <c r="Y2" s="62">
        <f>'End-use share-Residential'!Y15*'EPE Data - Residential'!Y50</f>
        <v>90304304880454.312</v>
      </c>
      <c r="Z2" s="62">
        <f>'End-use share-Residential'!Z15*'EPE Data - Residential'!Z50</f>
        <v>92031290637465.969</v>
      </c>
      <c r="AA2" s="62">
        <f>'End-use share-Residential'!AA15*'EPE Data - Residential'!AA50</f>
        <v>93772481069721.828</v>
      </c>
      <c r="AB2" s="62">
        <f>'End-use share-Residential'!AB15*'EPE Data - Residential'!AB50</f>
        <v>95528138117618.391</v>
      </c>
      <c r="AC2" s="62">
        <f>'End-use share-Residential'!AC15*'EPE Data - Residential'!AC50</f>
        <v>97298593534776.281</v>
      </c>
      <c r="AD2" s="62">
        <f>'End-use share-Residential'!AD15*'EPE Data - Residential'!AD50</f>
        <v>99084020784824.5</v>
      </c>
      <c r="AE2" s="62">
        <f>'End-use share-Residential'!AE15*'EPE Data - Residential'!AE50</f>
        <v>100884673824128.09</v>
      </c>
      <c r="AF2" s="62">
        <f>'End-use share-Residential'!AF15*'EPE Data - Residential'!AF50</f>
        <v>102700787087062.94</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election activeCell="G18" sqref="G18"/>
    </sheetView>
  </sheetViews>
  <sheetFormatPr baseColWidth="10" defaultRowHeight="15" x14ac:dyDescent="0.25"/>
  <cols>
    <col min="1" max="1" width="33.28515625"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f>'End-use share-Residential'!B16*'EPE Data - Residential'!B50</f>
        <v>303712527775989.25</v>
      </c>
      <c r="C2" s="62">
        <f>'End-use share-Residential'!C16*'EPE Data - Residential'!C50</f>
        <v>333584283595047</v>
      </c>
      <c r="D2" s="62">
        <f>'End-use share-Residential'!D16*'EPE Data - Residential'!D50</f>
        <v>336371670873351.19</v>
      </c>
      <c r="E2" s="62">
        <f>'End-use share-Residential'!E16*'EPE Data - Residential'!E50</f>
        <v>365145234988318.87</v>
      </c>
      <c r="F2" s="62">
        <f>'End-use share-Residential'!F16*'EPE Data - Residential'!F50</f>
        <v>393392405177648.69</v>
      </c>
      <c r="G2" s="62">
        <f>'End-use share-Residential'!G16*'EPE Data - Residential'!G50</f>
        <v>405055435281499.25</v>
      </c>
      <c r="H2" s="62">
        <f>'End-use share-Residential'!H16*'EPE Data - Residential'!H50</f>
        <v>416858658324613.69</v>
      </c>
      <c r="I2" s="62">
        <f>'End-use share-Residential'!I16*'EPE Data - Residential'!I50</f>
        <v>428826520079758</v>
      </c>
      <c r="J2" s="62">
        <f>'End-use share-Residential'!J16*'EPE Data - Residential'!J50</f>
        <v>440974409494967.06</v>
      </c>
      <c r="K2" s="62">
        <f>'End-use share-Residential'!K16*'EPE Data - Residential'!K50</f>
        <v>453323763971582.25</v>
      </c>
      <c r="L2" s="62">
        <f>'End-use share-Residential'!L16*'EPE Data - Residential'!L50</f>
        <v>462344269931711.5</v>
      </c>
      <c r="M2" s="62">
        <f>'End-use share-Residential'!M16*'EPE Data - Residential'!M50</f>
        <v>474755297947158.12</v>
      </c>
      <c r="N2" s="62">
        <f>'End-use share-Residential'!N16*'EPE Data - Residential'!N50</f>
        <v>487195729372900.5</v>
      </c>
      <c r="O2" s="62">
        <f>'End-use share-Residential'!O16*'EPE Data - Residential'!O50</f>
        <v>499804278438190.62</v>
      </c>
      <c r="P2" s="62">
        <f>'End-use share-Residential'!P16*'EPE Data - Residential'!P50</f>
        <v>512388689212092.25</v>
      </c>
      <c r="Q2" s="62">
        <f>'End-use share-Residential'!Q16*'EPE Data - Residential'!Q50</f>
        <v>524951947853145.31</v>
      </c>
      <c r="R2" s="62">
        <f>'End-use share-Residential'!R16*'EPE Data - Residential'!R50</f>
        <v>537497023390749.19</v>
      </c>
      <c r="S2" s="62">
        <f>'End-use share-Residential'!S16*'EPE Data - Residential'!S50</f>
        <v>550018094739798.81</v>
      </c>
      <c r="T2" s="62">
        <f>'End-use share-Residential'!T16*'EPE Data - Residential'!T50</f>
        <v>562526464993890.75</v>
      </c>
      <c r="U2" s="62">
        <f>'End-use share-Residential'!U16*'EPE Data - Residential'!U50</f>
        <v>575024980158579.87</v>
      </c>
      <c r="V2" s="62">
        <f>'End-use share-Residential'!V16*'EPE Data - Residential'!V50</f>
        <v>587516582681867.25</v>
      </c>
      <c r="W2" s="62">
        <f>'End-use share-Residential'!W16*'EPE Data - Residential'!W50</f>
        <v>596262113249182.62</v>
      </c>
      <c r="X2" s="62">
        <f>'End-use share-Residential'!X16*'EPE Data - Residential'!X50</f>
        <v>605029201703047.12</v>
      </c>
      <c r="Y2" s="62">
        <f>'End-use share-Residential'!Y16*'EPE Data - Residential'!Y50</f>
        <v>613985931495195</v>
      </c>
      <c r="Z2" s="62">
        <f>'End-use share-Residential'!Z16*'EPE Data - Residential'!Z50</f>
        <v>622963865623732.5</v>
      </c>
      <c r="AA2" s="62">
        <f>'End-use share-Residential'!AA16*'EPE Data - Residential'!AA50</f>
        <v>631964869674136.25</v>
      </c>
      <c r="AB2" s="62">
        <f>'End-use share-Residential'!AB16*'EPE Data - Residential'!AB50</f>
        <v>640990799321909.25</v>
      </c>
      <c r="AC2" s="62">
        <f>'End-use share-Residential'!AC16*'EPE Data - Residential'!AC50</f>
        <v>650043184679967</v>
      </c>
      <c r="AD2" s="62">
        <f>'End-use share-Residential'!AD16*'EPE Data - Residential'!AD50</f>
        <v>659124390426910.12</v>
      </c>
      <c r="AE2" s="62">
        <f>'End-use share-Residential'!AE16*'EPE Data - Residential'!AE50</f>
        <v>668236407116877.75</v>
      </c>
      <c r="AF2" s="62">
        <f>'End-use share-Residential'!AF16*'EPE Data - Residential'!AF50</f>
        <v>677381361616611.75</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f>'End-use share-Residential'!B34*'EPE Data - Residential'!B53</f>
        <v>14472775733332.898</v>
      </c>
      <c r="C4" s="62">
        <f>'End-use share-Residential'!C34*'EPE Data - Residential'!C53</f>
        <v>15012235315480.465</v>
      </c>
      <c r="D4" s="62">
        <f>'End-use share-Residential'!D34*'EPE Data - Residential'!D53</f>
        <v>15291557888245.322</v>
      </c>
      <c r="E4" s="62">
        <f>'End-use share-Residential'!E34*'EPE Data - Residential'!E53</f>
        <v>14904442317511.223</v>
      </c>
      <c r="F4" s="62">
        <f>'End-use share-Residential'!F34*'EPE Data - Residential'!F53</f>
        <v>15386172444907.088</v>
      </c>
      <c r="G4" s="62">
        <f>'End-use share-Residential'!G34*'EPE Data - Residential'!G53</f>
        <v>15818532548282.195</v>
      </c>
      <c r="H4" s="62">
        <f>'End-use share-Residential'!H34*'EPE Data - Residential'!H53</f>
        <v>16253193365508.529</v>
      </c>
      <c r="I4" s="62">
        <f>'End-use share-Residential'!I34*'EPE Data - Residential'!I53</f>
        <v>16690890759858.414</v>
      </c>
      <c r="J4" s="62">
        <f>'End-use share-Residential'!J34*'EPE Data - Residential'!J53</f>
        <v>17131813043684.779</v>
      </c>
      <c r="K4" s="62">
        <f>'End-use share-Residential'!K34*'EPE Data - Residential'!K53</f>
        <v>17502188344312.172</v>
      </c>
      <c r="L4" s="62">
        <f>'End-use share-Residential'!L34*'EPE Data - Residential'!L53</f>
        <v>17899089818876.617</v>
      </c>
      <c r="M4" s="62">
        <f>'End-use share-Residential'!M34*'EPE Data - Residential'!M53</f>
        <v>17893174763962.203</v>
      </c>
      <c r="N4" s="62">
        <f>'End-use share-Residential'!N34*'EPE Data - Residential'!N53</f>
        <v>17891139897345.91</v>
      </c>
      <c r="O4" s="62">
        <f>'End-use share-Residential'!O34*'EPE Data - Residential'!O53</f>
        <v>17888450716397.98</v>
      </c>
      <c r="P4" s="62">
        <f>'End-use share-Residential'!P34*'EPE Data - Residential'!P53</f>
        <v>17885123041408.273</v>
      </c>
      <c r="Q4" s="62">
        <f>'End-use share-Residential'!Q34*'EPE Data - Residential'!Q53</f>
        <v>17881173200994.461</v>
      </c>
      <c r="R4" s="62">
        <f>'End-use share-Residential'!R34*'EPE Data - Residential'!R53</f>
        <v>17877412462149.758</v>
      </c>
      <c r="S4" s="62">
        <f>'End-use share-Residential'!S34*'EPE Data - Residential'!S53</f>
        <v>17873039198491.867</v>
      </c>
      <c r="T4" s="62">
        <f>'End-use share-Residential'!T34*'EPE Data - Residential'!T53</f>
        <v>17868069201467.266</v>
      </c>
      <c r="U4" s="62">
        <f>'End-use share-Residential'!U34*'EPE Data - Residential'!U53</f>
        <v>17862519838780.266</v>
      </c>
      <c r="V4" s="62">
        <f>'End-use share-Residential'!V34*'EPE Data - Residential'!V53</f>
        <v>17856410206036.949</v>
      </c>
      <c r="W4" s="62">
        <f>'End-use share-Residential'!W34*'EPE Data - Residential'!W53</f>
        <v>18436619361067.547</v>
      </c>
      <c r="X4" s="62">
        <f>'End-use share-Residential'!X34*'EPE Data - Residential'!X53</f>
        <v>19018171348072.383</v>
      </c>
      <c r="Y4" s="62">
        <f>'End-use share-Residential'!Y34*'EPE Data - Residential'!Y53</f>
        <v>19598345652196.898</v>
      </c>
      <c r="Z4" s="62">
        <f>'End-use share-Residential'!Z34*'EPE Data - Residential'!Z53</f>
        <v>20177112173633.117</v>
      </c>
      <c r="AA4" s="62">
        <f>'End-use share-Residential'!AA34*'EPE Data - Residential'!AA53</f>
        <v>20754442182932.727</v>
      </c>
      <c r="AB4" s="62">
        <f>'End-use share-Residential'!AB34*'EPE Data - Residential'!AB53</f>
        <v>21330346386802.797</v>
      </c>
      <c r="AC4" s="62">
        <f>'End-use share-Residential'!AC34*'EPE Data - Residential'!AC53</f>
        <v>21904765318303.613</v>
      </c>
      <c r="AD4" s="62">
        <f>'End-use share-Residential'!AD34*'EPE Data - Residential'!AD53</f>
        <v>22477676652034.266</v>
      </c>
      <c r="AE4" s="62">
        <f>'End-use share-Residential'!AE34*'EPE Data - Residential'!AE53</f>
        <v>23049061737698.312</v>
      </c>
      <c r="AF4" s="62">
        <f>'End-use share-Residential'!AF34*'EPE Data - Residential'!AF53</f>
        <v>23618903579238.387</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f>'End-use share-Residential'!B52*'EPE Data - Residential'!B52</f>
        <v>3236231283899.8857</v>
      </c>
      <c r="C10" s="62">
        <f>'End-use share-Residential'!C52*'EPE Data - Residential'!C52</f>
        <v>3101913355243.7852</v>
      </c>
      <c r="D10" s="62">
        <f>'End-use share-Residential'!D52*'EPE Data - Residential'!D52</f>
        <v>3212084759310.9053</v>
      </c>
      <c r="E10" s="62">
        <f>'End-use share-Residential'!E52*'EPE Data - Residential'!E52</f>
        <v>3250645807826.5303</v>
      </c>
      <c r="F10" s="62">
        <f>'End-use share-Residential'!F52*'EPE Data - Residential'!F52</f>
        <v>3354126044075.4648</v>
      </c>
      <c r="G10" s="62">
        <f>'End-use share-Residential'!G52*'EPE Data - Residential'!G52</f>
        <v>3448315085354.0615</v>
      </c>
      <c r="H10" s="62">
        <f>'End-use share-Residential'!H52*'EPE Data - Residential'!H52</f>
        <v>3544982492393.4448</v>
      </c>
      <c r="I10" s="62">
        <f>'End-use share-Residential'!I52*'EPE Data - Residential'!I52</f>
        <v>3644216357066.6035</v>
      </c>
      <c r="J10" s="62">
        <f>'End-use share-Residential'!J52*'EPE Data - Residential'!J52</f>
        <v>3746128652758.3809</v>
      </c>
      <c r="K10" s="62">
        <f>'End-use share-Residential'!K52*'EPE Data - Residential'!K52</f>
        <v>3850829647971.0425</v>
      </c>
      <c r="L10" s="62">
        <f>'End-use share-Residential'!L52*'EPE Data - Residential'!L52</f>
        <v>3958440626713.0894</v>
      </c>
      <c r="M10" s="62">
        <f>'End-use share-Residential'!M52*'EPE Data - Residential'!M52</f>
        <v>4077067500561.6475</v>
      </c>
      <c r="N10" s="62">
        <f>'End-use share-Residential'!N52*'EPE Data - Residential'!N52</f>
        <v>4198812901237.813</v>
      </c>
      <c r="O10" s="62">
        <f>'End-use share-Residential'!O52*'EPE Data - Residential'!O52</f>
        <v>4323821530161.1782</v>
      </c>
      <c r="P10" s="62">
        <f>'End-use share-Residential'!P52*'EPE Data - Residential'!P52</f>
        <v>4452249226748.9287</v>
      </c>
      <c r="Q10" s="62">
        <f>'End-use share-Residential'!Q52*'EPE Data - Residential'!Q52</f>
        <v>4584240610933.8779</v>
      </c>
      <c r="R10" s="62">
        <f>'End-use share-Residential'!R52*'EPE Data - Residential'!R52</f>
        <v>4719814300802.4805</v>
      </c>
      <c r="S10" s="62">
        <f>'End-use share-Residential'!S52*'EPE Data - Residential'!S52</f>
        <v>4859168942695.7168</v>
      </c>
      <c r="T10" s="62">
        <f>'End-use share-Residential'!T52*'EPE Data - Residential'!T52</f>
        <v>5002509210904.6211</v>
      </c>
      <c r="U10" s="62">
        <f>'End-use share-Residential'!U52*'EPE Data - Residential'!U52</f>
        <v>5150050288049.7197</v>
      </c>
      <c r="V10" s="62">
        <f>'End-use share-Residential'!V52*'EPE Data - Residential'!V52</f>
        <v>5302022841263.0645</v>
      </c>
      <c r="W10" s="62">
        <f>'End-use share-Residential'!W52*'EPE Data - Residential'!W52</f>
        <v>5498906350774.3271</v>
      </c>
      <c r="X10" s="62">
        <f>'End-use share-Residential'!X52*'EPE Data - Residential'!X52</f>
        <v>5700034421537.9932</v>
      </c>
      <c r="Y10" s="62">
        <f>'End-use share-Residential'!Y52*'EPE Data - Residential'!Y52</f>
        <v>5905668979300.3359</v>
      </c>
      <c r="Z10" s="62">
        <f>'End-use share-Residential'!Z52*'EPE Data - Residential'!Z52</f>
        <v>6116081110509.5273</v>
      </c>
      <c r="AA10" s="62">
        <f>'End-use share-Residential'!AA52*'EPE Data - Residential'!AA52</f>
        <v>6331561735406.127</v>
      </c>
      <c r="AB10" s="62">
        <f>'End-use share-Residential'!AB52*'EPE Data - Residential'!AB52</f>
        <v>6552399577383.9883</v>
      </c>
      <c r="AC10" s="62">
        <f>'End-use share-Residential'!AC52*'EPE Data - Residential'!AC52</f>
        <v>6778874989093.8311</v>
      </c>
      <c r="AD10" s="62">
        <f>'End-use share-Residential'!AD52*'EPE Data - Residential'!AD52</f>
        <v>7011281513763.6182</v>
      </c>
      <c r="AE10" s="62">
        <f>'End-use share-Residential'!AE52*'EPE Data - Residential'!AE52</f>
        <v>7249915273150.5283</v>
      </c>
      <c r="AF10" s="62">
        <f>'End-use share-Residential'!AF52*'EPE Data - Residential'!AF52</f>
        <v>7495084808982.5479</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election activeCell="C13" sqref="C13"/>
    </sheetView>
  </sheetViews>
  <sheetFormatPr baseColWidth="10" defaultRowHeight="15" x14ac:dyDescent="0.25"/>
  <cols>
    <col min="1" max="1" width="32"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v>0</v>
      </c>
      <c r="C2" s="62">
        <v>0</v>
      </c>
      <c r="D2" s="62">
        <v>0</v>
      </c>
      <c r="E2" s="62">
        <v>0</v>
      </c>
      <c r="F2" s="62">
        <v>0</v>
      </c>
      <c r="G2" s="62">
        <v>0</v>
      </c>
      <c r="H2" s="62">
        <v>0</v>
      </c>
      <c r="I2" s="62">
        <v>0</v>
      </c>
      <c r="J2" s="62">
        <v>0</v>
      </c>
      <c r="K2" s="62">
        <v>0</v>
      </c>
      <c r="L2" s="62">
        <v>0</v>
      </c>
      <c r="M2" s="62">
        <v>0</v>
      </c>
      <c r="N2" s="62">
        <v>0</v>
      </c>
      <c r="O2" s="62">
        <v>0</v>
      </c>
      <c r="P2" s="62">
        <v>0</v>
      </c>
      <c r="Q2" s="62">
        <v>0</v>
      </c>
      <c r="R2" s="62">
        <v>0</v>
      </c>
      <c r="S2" s="62">
        <v>0</v>
      </c>
      <c r="T2" s="62">
        <v>0</v>
      </c>
      <c r="U2" s="62">
        <v>0</v>
      </c>
      <c r="V2" s="62">
        <v>0</v>
      </c>
      <c r="W2" s="62">
        <v>0</v>
      </c>
      <c r="X2" s="62">
        <v>0</v>
      </c>
      <c r="Y2" s="62">
        <v>0</v>
      </c>
      <c r="Z2" s="62">
        <v>0</v>
      </c>
      <c r="AA2" s="62">
        <v>0</v>
      </c>
      <c r="AB2" s="62">
        <v>0</v>
      </c>
      <c r="AC2" s="62">
        <v>0</v>
      </c>
      <c r="AD2" s="62">
        <v>0</v>
      </c>
      <c r="AE2" s="62">
        <v>0</v>
      </c>
      <c r="AF2" s="62">
        <v>0</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f>'End-use share-Residential'!B35*'EPE Data - Residential'!B53</f>
        <v>3051259794903.2266</v>
      </c>
      <c r="C4" s="62">
        <f>'End-use share-Residential'!C35*'EPE Data - Residential'!C53</f>
        <v>3146729036242.4771</v>
      </c>
      <c r="D4" s="62">
        <f>'End-use share-Residential'!D35*'EPE Data - Residential'!D53</f>
        <v>3121377992872.3398</v>
      </c>
      <c r="E4" s="62">
        <f>'End-use share-Residential'!E35*'EPE Data - Residential'!E53</f>
        <v>3012455420257.3672</v>
      </c>
      <c r="F4" s="62">
        <f>'End-use share-Residential'!F35*'EPE Data - Residential'!F53</f>
        <v>3066446487678.5029</v>
      </c>
      <c r="G4" s="62">
        <f>'End-use share-Residential'!G35*'EPE Data - Residential'!G53</f>
        <v>3107230459497.8921</v>
      </c>
      <c r="H4" s="62">
        <f>'End-use share-Residential'!H35*'EPE Data - Residential'!H53</f>
        <v>3145713717466.0645</v>
      </c>
      <c r="I4" s="62">
        <f>'End-use share-Residential'!I35*'EPE Data - Residential'!I53</f>
        <v>3181160398310.6807</v>
      </c>
      <c r="J4" s="62">
        <f>'End-use share-Residential'!J35*'EPE Data - Residential'!J53</f>
        <v>3213382189678.8193</v>
      </c>
      <c r="K4" s="62">
        <f>'End-use share-Residential'!K35*'EPE Data - Residential'!K53</f>
        <v>3316150964245.9307</v>
      </c>
      <c r="L4" s="62">
        <f>'End-use share-Residential'!L35*'EPE Data - Residential'!L53</f>
        <v>3392393564875.9854</v>
      </c>
      <c r="M4" s="62">
        <f>'End-use share-Residential'!M35*'EPE Data - Residential'!M53</f>
        <v>3398308619790.4028</v>
      </c>
      <c r="N4" s="62">
        <f>'End-use share-Residential'!N35*'EPE Data - Residential'!N53</f>
        <v>3400343486406.6978</v>
      </c>
      <c r="O4" s="62">
        <f>'End-use share-Residential'!O35*'EPE Data - Residential'!O53</f>
        <v>3403032667354.625</v>
      </c>
      <c r="P4" s="62">
        <f>'End-use share-Residential'!P35*'EPE Data - Residential'!P53</f>
        <v>3406360342344.3335</v>
      </c>
      <c r="Q4" s="62">
        <f>'End-use share-Residential'!Q35*'EPE Data - Residential'!Q53</f>
        <v>3410310182758.1421</v>
      </c>
      <c r="R4" s="62">
        <f>'End-use share-Residential'!R35*'EPE Data - Residential'!R53</f>
        <v>3414070921602.8477</v>
      </c>
      <c r="S4" s="62">
        <f>'End-use share-Residential'!S35*'EPE Data - Residential'!S53</f>
        <v>3418444185260.7378</v>
      </c>
      <c r="T4" s="62">
        <f>'End-use share-Residential'!T35*'EPE Data - Residential'!T53</f>
        <v>3423414182285.3403</v>
      </c>
      <c r="U4" s="62">
        <f>'End-use share-Residential'!U35*'EPE Data - Residential'!U53</f>
        <v>3428963544972.3428</v>
      </c>
      <c r="V4" s="62">
        <f>'End-use share-Residential'!V35*'EPE Data - Residential'!V53</f>
        <v>3435073177715.6572</v>
      </c>
      <c r="W4" s="62">
        <f>'End-use share-Residential'!W35*'EPE Data - Residential'!W53</f>
        <v>3564580135476.8145</v>
      </c>
      <c r="X4" s="62">
        <f>'End-use share-Residential'!X35*'EPE Data - Residential'!X53</f>
        <v>3692744261263.73</v>
      </c>
      <c r="Y4" s="62">
        <f>'End-use share-Residential'!Y35*'EPE Data - Residential'!Y53</f>
        <v>3822286069930.9692</v>
      </c>
      <c r="Z4" s="62">
        <f>'End-use share-Residential'!Z35*'EPE Data - Residential'!Z53</f>
        <v>3953235661286.5054</v>
      </c>
      <c r="AA4" s="62">
        <f>'End-use share-Residential'!AA35*'EPE Data - Residential'!AA53</f>
        <v>4085621764778.6519</v>
      </c>
      <c r="AB4" s="62">
        <f>'End-use share-Residential'!AB35*'EPE Data - Residential'!AB53</f>
        <v>4219433673700.3359</v>
      </c>
      <c r="AC4" s="62">
        <f>'End-use share-Residential'!AC35*'EPE Data - Residential'!AC53</f>
        <v>4354730854991.2705</v>
      </c>
      <c r="AD4" s="62">
        <f>'End-use share-Residential'!AD35*'EPE Data - Residential'!AD53</f>
        <v>4491535634052.374</v>
      </c>
      <c r="AE4" s="62">
        <f>'End-use share-Residential'!AE35*'EPE Data - Residential'!AE53</f>
        <v>4629866661180.0762</v>
      </c>
      <c r="AF4" s="62">
        <f>'End-use share-Residential'!AF35*'EPE Data - Residential'!AF53</f>
        <v>4769740932431.7578</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f>'End-use share-Residential'!B71*'EPE Data - Residential'!B51</f>
        <v>285860829554351.75</v>
      </c>
      <c r="C7" s="62">
        <f>'End-use share-Residential'!C71*'EPE Data - Residential'!C51</f>
        <v>293948235443515.12</v>
      </c>
      <c r="D7" s="62">
        <f>'End-use share-Residential'!D71*'EPE Data - Residential'!D51</f>
        <v>298059399575592.19</v>
      </c>
      <c r="E7" s="62">
        <f>'End-use share-Residential'!E71*'EPE Data - Residential'!E51</f>
        <v>298614962296143.19</v>
      </c>
      <c r="F7" s="62">
        <f>'End-use share-Residential'!F71*'EPE Data - Residential'!F51</f>
        <v>280479807775300.97</v>
      </c>
      <c r="G7" s="62">
        <f>'End-use share-Residential'!G71*'EPE Data - Residential'!G51</f>
        <v>274980203701275.47</v>
      </c>
      <c r="H7" s="62">
        <f>'End-use share-Residential'!H71*'EPE Data - Residential'!H51</f>
        <v>269480599627249.97</v>
      </c>
      <c r="I7" s="62">
        <f>'End-use share-Residential'!I71*'EPE Data - Residential'!I51</f>
        <v>263980995553224.47</v>
      </c>
      <c r="J7" s="62">
        <f>'End-use share-Residential'!J71*'EPE Data - Residential'!J51</f>
        <v>258481391479198.97</v>
      </c>
      <c r="K7" s="62">
        <f>'End-use share-Residential'!K71*'EPE Data - Residential'!K51</f>
        <v>252981787405173.47</v>
      </c>
      <c r="L7" s="62">
        <f>'End-use share-Residential'!L71*'EPE Data - Residential'!L51</f>
        <v>247482183331147.97</v>
      </c>
      <c r="M7" s="62">
        <f>'End-use share-Residential'!M71*'EPE Data - Residential'!M51</f>
        <v>244732381294135.22</v>
      </c>
      <c r="N7" s="62">
        <f>'End-use share-Residential'!N71*'EPE Data - Residential'!N51</f>
        <v>241982579257122.47</v>
      </c>
      <c r="O7" s="62">
        <f>'End-use share-Residential'!O71*'EPE Data - Residential'!O51</f>
        <v>239232777220109.72</v>
      </c>
      <c r="P7" s="62">
        <f>'End-use share-Residential'!P71*'EPE Data - Residential'!P51</f>
        <v>236482975183096.97</v>
      </c>
      <c r="Q7" s="62">
        <f>'End-use share-Residential'!Q71*'EPE Data - Residential'!Q51</f>
        <v>233733173146084.22</v>
      </c>
      <c r="R7" s="62">
        <f>'End-use share-Residential'!R71*'EPE Data - Residential'!R51</f>
        <v>230983371109071.47</v>
      </c>
      <c r="S7" s="62">
        <f>'End-use share-Residential'!S71*'EPE Data - Residential'!S51</f>
        <v>228233569072058.72</v>
      </c>
      <c r="T7" s="62">
        <f>'End-use share-Residential'!T71*'EPE Data - Residential'!T51</f>
        <v>225483767035045.97</v>
      </c>
      <c r="U7" s="62">
        <f>'End-use share-Residential'!U71*'EPE Data - Residential'!U51</f>
        <v>222733964998033.22</v>
      </c>
      <c r="V7" s="62">
        <f>'End-use share-Residential'!V71*'EPE Data - Residential'!V51</f>
        <v>219984162961020.47</v>
      </c>
      <c r="W7" s="62">
        <f>'End-use share-Residential'!W71*'EPE Data - Residential'!W51</f>
        <v>217234360924007.72</v>
      </c>
      <c r="X7" s="62">
        <f>'End-use share-Residential'!X71*'EPE Data - Residential'!X51</f>
        <v>214484558886994.97</v>
      </c>
      <c r="Y7" s="62">
        <f>'End-use share-Residential'!Y71*'EPE Data - Residential'!Y51</f>
        <v>211734756849982.22</v>
      </c>
      <c r="Z7" s="62">
        <f>'End-use share-Residential'!Z71*'EPE Data - Residential'!Z51</f>
        <v>208984954812969.47</v>
      </c>
      <c r="AA7" s="62">
        <f>'End-use share-Residential'!AA71*'EPE Data - Residential'!AA51</f>
        <v>206235152775956.72</v>
      </c>
      <c r="AB7" s="62">
        <f>'End-use share-Residential'!AB71*'EPE Data - Residential'!AB51</f>
        <v>203485350738943.97</v>
      </c>
      <c r="AC7" s="62">
        <f>'End-use share-Residential'!AC71*'EPE Data - Residential'!AC51</f>
        <v>200735548701931.22</v>
      </c>
      <c r="AD7" s="62">
        <f>'End-use share-Residential'!AD71*'EPE Data - Residential'!AD51</f>
        <v>197985746664918.47</v>
      </c>
      <c r="AE7" s="62">
        <f>'End-use share-Residential'!AE71*'EPE Data - Residential'!AE51</f>
        <v>195235944627905.72</v>
      </c>
      <c r="AF7" s="62">
        <f>'End-use share-Residential'!AF71*'EPE Data - Residential'!AF51</f>
        <v>192486142590892.97</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f>'End-use share-Residential'!B53*'EPE Data - Residential'!B52</f>
        <v>264005310521700.97</v>
      </c>
      <c r="C10" s="62">
        <f>'End-use share-Residential'!C53*'EPE Data - Residential'!C52</f>
        <v>247718781752929.34</v>
      </c>
      <c r="D10" s="62">
        <f>'End-use share-Residential'!D53*'EPE Data - Residential'!D52</f>
        <v>251116592098626.84</v>
      </c>
      <c r="E10" s="62">
        <f>'End-use share-Residential'!E53*'EPE Data - Residential'!E52</f>
        <v>248780382370118.31</v>
      </c>
      <c r="F10" s="62">
        <f>'End-use share-Residential'!F53*'EPE Data - Residential'!F52</f>
        <v>251292015225605.66</v>
      </c>
      <c r="G10" s="62">
        <f>'End-use share-Residential'!G53*'EPE Data - Residential'!G52</f>
        <v>253431564265640.06</v>
      </c>
      <c r="H10" s="62">
        <f>'End-use share-Residential'!H53*'EPE Data - Residential'!H52</f>
        <v>255568634939913.66</v>
      </c>
      <c r="I10" s="62">
        <f>'End-use share-Residential'!I53*'EPE Data - Residential'!I52</f>
        <v>257703139156553.5</v>
      </c>
      <c r="J10" s="62">
        <f>'End-use share-Residential'!J53*'EPE Data - Residential'!J52</f>
        <v>259834964942174.69</v>
      </c>
      <c r="K10" s="62">
        <f>'End-use share-Residential'!K53*'EPE Data - Residential'!K52</f>
        <v>261964002028275</v>
      </c>
      <c r="L10" s="62">
        <f>'End-use share-Residential'!L53*'EPE Data - Residential'!L52</f>
        <v>264090129130845.94</v>
      </c>
      <c r="M10" s="62">
        <f>'End-use share-Residential'!M53*'EPE Data - Residential'!M52</f>
        <v>265646805817982.16</v>
      </c>
      <c r="N10" s="62">
        <f>'End-use share-Residential'!N53*'EPE Data - Residential'!N52</f>
        <v>267200363978290.75</v>
      </c>
      <c r="O10" s="62">
        <f>'End-use share-Residential'!O53*'EPE Data - Residential'!O52</f>
        <v>268750658910352.16</v>
      </c>
      <c r="P10" s="62">
        <f>'End-use share-Residential'!P53*'EPE Data - Residential'!P52</f>
        <v>270297534774749.16</v>
      </c>
      <c r="Q10" s="62">
        <f>'End-use share-Residential'!Q53*'EPE Data - Residential'!Q52</f>
        <v>271840846951548.91</v>
      </c>
      <c r="R10" s="62">
        <f>'End-use share-Residential'!R53*'EPE Data - Residential'!R52</f>
        <v>273380576822665.09</v>
      </c>
      <c r="S10" s="62">
        <f>'End-use share-Residential'!S53*'EPE Data - Residential'!S52</f>
        <v>274916525741756.59</v>
      </c>
      <c r="T10" s="62">
        <f>'End-use share-Residential'!T53*'EPE Data - Residential'!T52</f>
        <v>276448489034532.44</v>
      </c>
      <c r="U10" s="62">
        <f>'End-use share-Residential'!U53*'EPE Data - Residential'!U52</f>
        <v>277976251518372.09</v>
      </c>
      <c r="V10" s="62">
        <f>'End-use share-Residential'!V53*'EPE Data - Residential'!V52</f>
        <v>279499582526143.5</v>
      </c>
      <c r="W10" s="62">
        <f>'End-use share-Residential'!W53*'EPE Data - Residential'!W52</f>
        <v>279302699016632.22</v>
      </c>
      <c r="X10" s="62">
        <f>'End-use share-Residential'!X53*'EPE Data - Residential'!X52</f>
        <v>279101570945868.59</v>
      </c>
      <c r="Y10" s="62">
        <f>'End-use share-Residential'!Y53*'EPE Data - Residential'!Y52</f>
        <v>278895936388106.22</v>
      </c>
      <c r="Z10" s="62">
        <f>'End-use share-Residential'!Z53*'EPE Data - Residential'!Z52</f>
        <v>278685524256897.06</v>
      </c>
      <c r="AA10" s="62">
        <f>'End-use share-Residential'!AA53*'EPE Data - Residential'!AA52</f>
        <v>278470043632000.44</v>
      </c>
      <c r="AB10" s="62">
        <f>'End-use share-Residential'!AB53*'EPE Data - Residential'!AB52</f>
        <v>278249205790022.56</v>
      </c>
      <c r="AC10" s="62">
        <f>'End-use share-Residential'!AC53*'EPE Data - Residential'!AC52</f>
        <v>278022730378312.75</v>
      </c>
      <c r="AD10" s="62">
        <f>'End-use share-Residential'!AD53*'EPE Data - Residential'!AD52</f>
        <v>277790323853642.91</v>
      </c>
      <c r="AE10" s="62">
        <f>'End-use share-Residential'!AE53*'EPE Data - Residential'!AE52</f>
        <v>277551690094256.06</v>
      </c>
      <c r="AF10" s="62">
        <f>'End-use share-Residential'!AF53*'EPE Data - Residential'!AF52</f>
        <v>277306520558424</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H11"/>
  <sheetViews>
    <sheetView zoomScaleNormal="100" workbookViewId="0">
      <selection activeCell="C14" sqref="C14"/>
    </sheetView>
  </sheetViews>
  <sheetFormatPr baseColWidth="10" defaultColWidth="8.85546875" defaultRowHeight="15" x14ac:dyDescent="0.25"/>
  <cols>
    <col min="1" max="1" width="29.85546875" customWidth="1"/>
    <col min="2" max="32" width="10.2851562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About!$B$104</f>
        <v>0</v>
      </c>
      <c r="C2" s="62">
        <f>About!$B$104</f>
        <v>0</v>
      </c>
      <c r="D2" s="62">
        <f>About!$B$104</f>
        <v>0</v>
      </c>
      <c r="E2" s="62">
        <f>About!$B$104</f>
        <v>0</v>
      </c>
      <c r="F2" s="62">
        <f>About!$B$104</f>
        <v>0</v>
      </c>
      <c r="G2" s="62">
        <f>About!$B$104</f>
        <v>0</v>
      </c>
      <c r="H2" s="62">
        <f>About!$B$104</f>
        <v>0</v>
      </c>
      <c r="I2" s="62">
        <f>About!$B$104</f>
        <v>0</v>
      </c>
      <c r="J2" s="62">
        <f>About!$B$104</f>
        <v>0</v>
      </c>
      <c r="K2" s="62">
        <f>About!$B$104</f>
        <v>0</v>
      </c>
      <c r="L2" s="62">
        <f>About!$B$104</f>
        <v>0</v>
      </c>
      <c r="M2" s="62">
        <f>About!$B$104</f>
        <v>0</v>
      </c>
      <c r="N2" s="62">
        <f>About!$B$104</f>
        <v>0</v>
      </c>
      <c r="O2" s="62">
        <f>About!$B$104</f>
        <v>0</v>
      </c>
      <c r="P2" s="62">
        <f>About!$B$104</f>
        <v>0</v>
      </c>
      <c r="Q2" s="62">
        <f>About!$B$104</f>
        <v>0</v>
      </c>
      <c r="R2" s="62">
        <f>About!$B$104</f>
        <v>0</v>
      </c>
      <c r="S2" s="62">
        <f>About!$B$104</f>
        <v>0</v>
      </c>
      <c r="T2" s="62">
        <f>About!$B$104</f>
        <v>0</v>
      </c>
      <c r="U2" s="62">
        <f>About!$B$104</f>
        <v>0</v>
      </c>
      <c r="V2" s="62">
        <f>About!$B$104</f>
        <v>0</v>
      </c>
      <c r="W2" s="62">
        <f>About!$B$104</f>
        <v>0</v>
      </c>
      <c r="X2" s="62">
        <f>About!$B$104</f>
        <v>0</v>
      </c>
      <c r="Y2" s="62">
        <f>About!$B$104</f>
        <v>0</v>
      </c>
      <c r="Z2" s="62">
        <f>About!$B$104</f>
        <v>0</v>
      </c>
      <c r="AA2" s="62">
        <f>About!$B$104</f>
        <v>0</v>
      </c>
      <c r="AB2" s="62">
        <f>About!$B$104</f>
        <v>0</v>
      </c>
      <c r="AC2" s="62">
        <f>About!$B$104</f>
        <v>0</v>
      </c>
      <c r="AD2" s="62">
        <f>About!$B$104</f>
        <v>0</v>
      </c>
      <c r="AE2" s="62">
        <f>About!$B$104</f>
        <v>0</v>
      </c>
      <c r="AF2" s="62">
        <f>About!$B$104</f>
        <v>0</v>
      </c>
    </row>
    <row r="3" spans="1:34" x14ac:dyDescent="0.25">
      <c r="A3" s="1" t="s">
        <v>2</v>
      </c>
      <c r="B3" s="62">
        <f>About!$B$104</f>
        <v>0</v>
      </c>
      <c r="C3" s="62">
        <f>About!$B$104</f>
        <v>0</v>
      </c>
      <c r="D3" s="62">
        <f>About!$B$104</f>
        <v>0</v>
      </c>
      <c r="E3" s="62">
        <f>About!$B$104</f>
        <v>0</v>
      </c>
      <c r="F3" s="62">
        <f>About!$B$104</f>
        <v>0</v>
      </c>
      <c r="G3" s="62">
        <f>About!$B$104</f>
        <v>0</v>
      </c>
      <c r="H3" s="62">
        <f>About!$B$104</f>
        <v>0</v>
      </c>
      <c r="I3" s="62">
        <f>About!$B$104</f>
        <v>0</v>
      </c>
      <c r="J3" s="62">
        <f>About!$B$104</f>
        <v>0</v>
      </c>
      <c r="K3" s="62">
        <f>About!$B$104</f>
        <v>0</v>
      </c>
      <c r="L3" s="62">
        <f>About!$B$104</f>
        <v>0</v>
      </c>
      <c r="M3" s="62">
        <f>About!$B$104</f>
        <v>0</v>
      </c>
      <c r="N3" s="62">
        <f>About!$B$104</f>
        <v>0</v>
      </c>
      <c r="O3" s="62">
        <f>About!$B$104</f>
        <v>0</v>
      </c>
      <c r="P3" s="62">
        <f>About!$B$104</f>
        <v>0</v>
      </c>
      <c r="Q3" s="62">
        <f>About!$B$104</f>
        <v>0</v>
      </c>
      <c r="R3" s="62">
        <f>About!$B$104</f>
        <v>0</v>
      </c>
      <c r="S3" s="62">
        <f>About!$B$104</f>
        <v>0</v>
      </c>
      <c r="T3" s="62">
        <f>About!$B$104</f>
        <v>0</v>
      </c>
      <c r="U3" s="62">
        <f>About!$B$104</f>
        <v>0</v>
      </c>
      <c r="V3" s="62">
        <f>About!$B$104</f>
        <v>0</v>
      </c>
      <c r="W3" s="62">
        <f>About!$B$104</f>
        <v>0</v>
      </c>
      <c r="X3" s="62">
        <f>About!$B$104</f>
        <v>0</v>
      </c>
      <c r="Y3" s="62">
        <f>About!$B$104</f>
        <v>0</v>
      </c>
      <c r="Z3" s="62">
        <f>About!$B$104</f>
        <v>0</v>
      </c>
      <c r="AA3" s="62">
        <f>About!$B$104</f>
        <v>0</v>
      </c>
      <c r="AB3" s="62">
        <f>About!$B$104</f>
        <v>0</v>
      </c>
      <c r="AC3" s="62">
        <f>About!$B$104</f>
        <v>0</v>
      </c>
      <c r="AD3" s="62">
        <f>About!$B$104</f>
        <v>0</v>
      </c>
      <c r="AE3" s="62">
        <f>About!$B$104</f>
        <v>0</v>
      </c>
      <c r="AF3" s="62">
        <f>About!$B$104</f>
        <v>0</v>
      </c>
    </row>
    <row r="4" spans="1:34" x14ac:dyDescent="0.25">
      <c r="A4" s="1" t="s">
        <v>3</v>
      </c>
      <c r="B4" s="62">
        <f>About!$B$104</f>
        <v>0</v>
      </c>
      <c r="C4" s="62">
        <f>About!$B$104</f>
        <v>0</v>
      </c>
      <c r="D4" s="62">
        <f>About!$B$104</f>
        <v>0</v>
      </c>
      <c r="E4" s="62">
        <f>About!$B$104</f>
        <v>0</v>
      </c>
      <c r="F4" s="62">
        <f>About!$B$104</f>
        <v>0</v>
      </c>
      <c r="G4" s="62">
        <f>About!$B$104</f>
        <v>0</v>
      </c>
      <c r="H4" s="62">
        <f>About!$B$104</f>
        <v>0</v>
      </c>
      <c r="I4" s="62">
        <f>About!$B$104</f>
        <v>0</v>
      </c>
      <c r="J4" s="62">
        <f>About!$B$104</f>
        <v>0</v>
      </c>
      <c r="K4" s="62">
        <f>About!$B$104</f>
        <v>0</v>
      </c>
      <c r="L4" s="62">
        <f>About!$B$104</f>
        <v>0</v>
      </c>
      <c r="M4" s="62">
        <f>About!$B$104</f>
        <v>0</v>
      </c>
      <c r="N4" s="62">
        <f>About!$B$104</f>
        <v>0</v>
      </c>
      <c r="O4" s="62">
        <f>About!$B$104</f>
        <v>0</v>
      </c>
      <c r="P4" s="62">
        <f>About!$B$104</f>
        <v>0</v>
      </c>
      <c r="Q4" s="62">
        <f>About!$B$104</f>
        <v>0</v>
      </c>
      <c r="R4" s="62">
        <f>About!$B$104</f>
        <v>0</v>
      </c>
      <c r="S4" s="62">
        <f>About!$B$104</f>
        <v>0</v>
      </c>
      <c r="T4" s="62">
        <f>About!$B$104</f>
        <v>0</v>
      </c>
      <c r="U4" s="62">
        <f>About!$B$104</f>
        <v>0</v>
      </c>
      <c r="V4" s="62">
        <f>About!$B$104</f>
        <v>0</v>
      </c>
      <c r="W4" s="62">
        <f>About!$B$104</f>
        <v>0</v>
      </c>
      <c r="X4" s="62">
        <f>About!$B$104</f>
        <v>0</v>
      </c>
      <c r="Y4" s="62">
        <f>About!$B$104</f>
        <v>0</v>
      </c>
      <c r="Z4" s="62">
        <f>About!$B$104</f>
        <v>0</v>
      </c>
      <c r="AA4" s="62">
        <f>About!$B$104</f>
        <v>0</v>
      </c>
      <c r="AB4" s="62">
        <f>About!$B$104</f>
        <v>0</v>
      </c>
      <c r="AC4" s="62">
        <f>About!$B$104</f>
        <v>0</v>
      </c>
      <c r="AD4" s="62">
        <f>About!$B$104</f>
        <v>0</v>
      </c>
      <c r="AE4" s="62">
        <f>About!$B$104</f>
        <v>0</v>
      </c>
      <c r="AF4" s="62">
        <f>About!$B$104</f>
        <v>0</v>
      </c>
    </row>
    <row r="5" spans="1:34" x14ac:dyDescent="0.25">
      <c r="A5" s="1" t="s">
        <v>4</v>
      </c>
      <c r="B5" s="62">
        <f>About!$B$104</f>
        <v>0</v>
      </c>
      <c r="C5" s="62">
        <f>About!$B$104</f>
        <v>0</v>
      </c>
      <c r="D5" s="62">
        <f>About!$B$104</f>
        <v>0</v>
      </c>
      <c r="E5" s="62">
        <f>About!$B$104</f>
        <v>0</v>
      </c>
      <c r="F5" s="62">
        <f>About!$B$104</f>
        <v>0</v>
      </c>
      <c r="G5" s="62">
        <f>About!$B$104</f>
        <v>0</v>
      </c>
      <c r="H5" s="62">
        <f>About!$B$104</f>
        <v>0</v>
      </c>
      <c r="I5" s="62">
        <f>About!$B$104</f>
        <v>0</v>
      </c>
      <c r="J5" s="62">
        <f>About!$B$104</f>
        <v>0</v>
      </c>
      <c r="K5" s="62">
        <f>About!$B$104</f>
        <v>0</v>
      </c>
      <c r="L5" s="62">
        <f>About!$B$104</f>
        <v>0</v>
      </c>
      <c r="M5" s="62">
        <f>About!$B$104</f>
        <v>0</v>
      </c>
      <c r="N5" s="62">
        <f>About!$B$104</f>
        <v>0</v>
      </c>
      <c r="O5" s="62">
        <f>About!$B$104</f>
        <v>0</v>
      </c>
      <c r="P5" s="62">
        <f>About!$B$104</f>
        <v>0</v>
      </c>
      <c r="Q5" s="62">
        <f>About!$B$104</f>
        <v>0</v>
      </c>
      <c r="R5" s="62">
        <f>About!$B$104</f>
        <v>0</v>
      </c>
      <c r="S5" s="62">
        <f>About!$B$104</f>
        <v>0</v>
      </c>
      <c r="T5" s="62">
        <f>About!$B$104</f>
        <v>0</v>
      </c>
      <c r="U5" s="62">
        <f>About!$B$104</f>
        <v>0</v>
      </c>
      <c r="V5" s="62">
        <f>About!$B$104</f>
        <v>0</v>
      </c>
      <c r="W5" s="62">
        <f>About!$B$104</f>
        <v>0</v>
      </c>
      <c r="X5" s="62">
        <f>About!$B$104</f>
        <v>0</v>
      </c>
      <c r="Y5" s="62">
        <f>About!$B$104</f>
        <v>0</v>
      </c>
      <c r="Z5" s="62">
        <f>About!$B$104</f>
        <v>0</v>
      </c>
      <c r="AA5" s="62">
        <f>About!$B$104</f>
        <v>0</v>
      </c>
      <c r="AB5" s="62">
        <f>About!$B$104</f>
        <v>0</v>
      </c>
      <c r="AC5" s="62">
        <f>About!$B$104</f>
        <v>0</v>
      </c>
      <c r="AD5" s="62">
        <f>About!$B$104</f>
        <v>0</v>
      </c>
      <c r="AE5" s="62">
        <f>About!$B$104</f>
        <v>0</v>
      </c>
      <c r="AF5" s="62">
        <f>About!$B$104</f>
        <v>0</v>
      </c>
    </row>
    <row r="6" spans="1:34" x14ac:dyDescent="0.25">
      <c r="A6" s="1" t="s">
        <v>6</v>
      </c>
      <c r="B6" s="62">
        <f>About!$B$104</f>
        <v>0</v>
      </c>
      <c r="C6" s="62">
        <f>About!$B$104</f>
        <v>0</v>
      </c>
      <c r="D6" s="62">
        <f>About!$B$104</f>
        <v>0</v>
      </c>
      <c r="E6" s="62">
        <f>About!$B$104</f>
        <v>0</v>
      </c>
      <c r="F6" s="62">
        <f>About!$B$104</f>
        <v>0</v>
      </c>
      <c r="G6" s="62">
        <f>About!$B$104</f>
        <v>0</v>
      </c>
      <c r="H6" s="62">
        <f>About!$B$104</f>
        <v>0</v>
      </c>
      <c r="I6" s="62">
        <f>About!$B$104</f>
        <v>0</v>
      </c>
      <c r="J6" s="62">
        <f>About!$B$104</f>
        <v>0</v>
      </c>
      <c r="K6" s="62">
        <f>About!$B$104</f>
        <v>0</v>
      </c>
      <c r="L6" s="62">
        <f>About!$B$104</f>
        <v>0</v>
      </c>
      <c r="M6" s="62">
        <f>About!$B$104</f>
        <v>0</v>
      </c>
      <c r="N6" s="62">
        <f>About!$B$104</f>
        <v>0</v>
      </c>
      <c r="O6" s="62">
        <f>About!$B$104</f>
        <v>0</v>
      </c>
      <c r="P6" s="62">
        <f>About!$B$104</f>
        <v>0</v>
      </c>
      <c r="Q6" s="62">
        <f>About!$B$104</f>
        <v>0</v>
      </c>
      <c r="R6" s="62">
        <f>About!$B$104</f>
        <v>0</v>
      </c>
      <c r="S6" s="62">
        <f>About!$B$104</f>
        <v>0</v>
      </c>
      <c r="T6" s="62">
        <f>About!$B$104</f>
        <v>0</v>
      </c>
      <c r="U6" s="62">
        <f>About!$B$104</f>
        <v>0</v>
      </c>
      <c r="V6" s="62">
        <f>About!$B$104</f>
        <v>0</v>
      </c>
      <c r="W6" s="62">
        <f>About!$B$104</f>
        <v>0</v>
      </c>
      <c r="X6" s="62">
        <f>About!$B$104</f>
        <v>0</v>
      </c>
      <c r="Y6" s="62">
        <f>About!$B$104</f>
        <v>0</v>
      </c>
      <c r="Z6" s="62">
        <f>About!$B$104</f>
        <v>0</v>
      </c>
      <c r="AA6" s="62">
        <f>About!$B$104</f>
        <v>0</v>
      </c>
      <c r="AB6" s="62">
        <f>About!$B$104</f>
        <v>0</v>
      </c>
      <c r="AC6" s="62">
        <f>About!$B$104</f>
        <v>0</v>
      </c>
      <c r="AD6" s="62">
        <f>About!$B$104</f>
        <v>0</v>
      </c>
      <c r="AE6" s="62">
        <f>About!$B$104</f>
        <v>0</v>
      </c>
      <c r="AF6" s="62">
        <f>About!$B$104</f>
        <v>0</v>
      </c>
    </row>
    <row r="7" spans="1:34" x14ac:dyDescent="0.25">
      <c r="A7" s="1" t="s">
        <v>12</v>
      </c>
      <c r="B7" s="62">
        <f>About!$B$104</f>
        <v>0</v>
      </c>
      <c r="C7" s="62">
        <f>About!$B$104</f>
        <v>0</v>
      </c>
      <c r="D7" s="62">
        <f>About!$B$104</f>
        <v>0</v>
      </c>
      <c r="E7" s="62">
        <f>About!$B$104</f>
        <v>0</v>
      </c>
      <c r="F7" s="62">
        <f>About!$B$104</f>
        <v>0</v>
      </c>
      <c r="G7" s="62">
        <f>About!$B$104</f>
        <v>0</v>
      </c>
      <c r="H7" s="62">
        <f>About!$B$104</f>
        <v>0</v>
      </c>
      <c r="I7" s="62">
        <f>About!$B$104</f>
        <v>0</v>
      </c>
      <c r="J7" s="62">
        <f>About!$B$104</f>
        <v>0</v>
      </c>
      <c r="K7" s="62">
        <f>About!$B$104</f>
        <v>0</v>
      </c>
      <c r="L7" s="62">
        <f>About!$B$104</f>
        <v>0</v>
      </c>
      <c r="M7" s="62">
        <f>About!$B$104</f>
        <v>0</v>
      </c>
      <c r="N7" s="62">
        <f>About!$B$104</f>
        <v>0</v>
      </c>
      <c r="O7" s="62">
        <f>About!$B$104</f>
        <v>0</v>
      </c>
      <c r="P7" s="62">
        <f>About!$B$104</f>
        <v>0</v>
      </c>
      <c r="Q7" s="62">
        <f>About!$B$104</f>
        <v>0</v>
      </c>
      <c r="R7" s="62">
        <f>About!$B$104</f>
        <v>0</v>
      </c>
      <c r="S7" s="62">
        <f>About!$B$104</f>
        <v>0</v>
      </c>
      <c r="T7" s="62">
        <f>About!$B$104</f>
        <v>0</v>
      </c>
      <c r="U7" s="62">
        <f>About!$B$104</f>
        <v>0</v>
      </c>
      <c r="V7" s="62">
        <f>About!$B$104</f>
        <v>0</v>
      </c>
      <c r="W7" s="62">
        <f>About!$B$104</f>
        <v>0</v>
      </c>
      <c r="X7" s="62">
        <f>About!$B$104</f>
        <v>0</v>
      </c>
      <c r="Y7" s="62">
        <f>About!$B$104</f>
        <v>0</v>
      </c>
      <c r="Z7" s="62">
        <f>About!$B$104</f>
        <v>0</v>
      </c>
      <c r="AA7" s="62">
        <f>About!$B$104</f>
        <v>0</v>
      </c>
      <c r="AB7" s="62">
        <f>About!$B$104</f>
        <v>0</v>
      </c>
      <c r="AC7" s="62">
        <f>About!$B$104</f>
        <v>0</v>
      </c>
      <c r="AD7" s="62">
        <f>About!$B$104</f>
        <v>0</v>
      </c>
      <c r="AE7" s="62">
        <f>About!$B$104</f>
        <v>0</v>
      </c>
      <c r="AF7" s="62">
        <f>About!$B$104</f>
        <v>0</v>
      </c>
    </row>
    <row r="8" spans="1:34" x14ac:dyDescent="0.25">
      <c r="A8" s="1" t="s">
        <v>15</v>
      </c>
      <c r="B8" s="62">
        <f>About!$B$104</f>
        <v>0</v>
      </c>
      <c r="C8" s="62">
        <f>About!$B$104</f>
        <v>0</v>
      </c>
      <c r="D8" s="62">
        <f>About!$B$104</f>
        <v>0</v>
      </c>
      <c r="E8" s="62">
        <f>About!$B$104</f>
        <v>0</v>
      </c>
      <c r="F8" s="62">
        <f>About!$B$104</f>
        <v>0</v>
      </c>
      <c r="G8" s="62">
        <f>About!$B$104</f>
        <v>0</v>
      </c>
      <c r="H8" s="62">
        <f>About!$B$104</f>
        <v>0</v>
      </c>
      <c r="I8" s="62">
        <f>About!$B$104</f>
        <v>0</v>
      </c>
      <c r="J8" s="62">
        <f>About!$B$104</f>
        <v>0</v>
      </c>
      <c r="K8" s="62">
        <f>About!$B$104</f>
        <v>0</v>
      </c>
      <c r="L8" s="62">
        <f>About!$B$104</f>
        <v>0</v>
      </c>
      <c r="M8" s="62">
        <f>About!$B$104</f>
        <v>0</v>
      </c>
      <c r="N8" s="62">
        <f>About!$B$104</f>
        <v>0</v>
      </c>
      <c r="O8" s="62">
        <f>About!$B$104</f>
        <v>0</v>
      </c>
      <c r="P8" s="62">
        <f>About!$B$104</f>
        <v>0</v>
      </c>
      <c r="Q8" s="62">
        <f>About!$B$104</f>
        <v>0</v>
      </c>
      <c r="R8" s="62">
        <f>About!$B$104</f>
        <v>0</v>
      </c>
      <c r="S8" s="62">
        <f>About!$B$104</f>
        <v>0</v>
      </c>
      <c r="T8" s="62">
        <f>About!$B$104</f>
        <v>0</v>
      </c>
      <c r="U8" s="62">
        <f>About!$B$104</f>
        <v>0</v>
      </c>
      <c r="V8" s="62">
        <f>About!$B$104</f>
        <v>0</v>
      </c>
      <c r="W8" s="62">
        <f>About!$B$104</f>
        <v>0</v>
      </c>
      <c r="X8" s="62">
        <f>About!$B$104</f>
        <v>0</v>
      </c>
      <c r="Y8" s="62">
        <f>About!$B$104</f>
        <v>0</v>
      </c>
      <c r="Z8" s="62">
        <f>About!$B$104</f>
        <v>0</v>
      </c>
      <c r="AA8" s="62">
        <f>About!$B$104</f>
        <v>0</v>
      </c>
      <c r="AB8" s="62">
        <f>About!$B$104</f>
        <v>0</v>
      </c>
      <c r="AC8" s="62">
        <f>About!$B$104</f>
        <v>0</v>
      </c>
      <c r="AD8" s="62">
        <f>About!$B$104</f>
        <v>0</v>
      </c>
      <c r="AE8" s="62">
        <f>About!$B$104</f>
        <v>0</v>
      </c>
      <c r="AF8" s="62">
        <f>About!$B$104</f>
        <v>0</v>
      </c>
    </row>
    <row r="9" spans="1:34" x14ac:dyDescent="0.25">
      <c r="A9" s="1" t="s">
        <v>16</v>
      </c>
      <c r="B9" s="62">
        <f>About!$B$104</f>
        <v>0</v>
      </c>
      <c r="C9" s="62">
        <f>About!$B$104</f>
        <v>0</v>
      </c>
      <c r="D9" s="62">
        <f>About!$B$104</f>
        <v>0</v>
      </c>
      <c r="E9" s="62">
        <f>About!$B$104</f>
        <v>0</v>
      </c>
      <c r="F9" s="62">
        <f>About!$B$104</f>
        <v>0</v>
      </c>
      <c r="G9" s="62">
        <f>About!$B$104</f>
        <v>0</v>
      </c>
      <c r="H9" s="62">
        <f>About!$B$104</f>
        <v>0</v>
      </c>
      <c r="I9" s="62">
        <f>About!$B$104</f>
        <v>0</v>
      </c>
      <c r="J9" s="62">
        <f>About!$B$104</f>
        <v>0</v>
      </c>
      <c r="K9" s="62">
        <f>About!$B$104</f>
        <v>0</v>
      </c>
      <c r="L9" s="62">
        <f>About!$B$104</f>
        <v>0</v>
      </c>
      <c r="M9" s="62">
        <f>About!$B$104</f>
        <v>0</v>
      </c>
      <c r="N9" s="62">
        <f>About!$B$104</f>
        <v>0</v>
      </c>
      <c r="O9" s="62">
        <f>About!$B$104</f>
        <v>0</v>
      </c>
      <c r="P9" s="62">
        <f>About!$B$104</f>
        <v>0</v>
      </c>
      <c r="Q9" s="62">
        <f>About!$B$104</f>
        <v>0</v>
      </c>
      <c r="R9" s="62">
        <f>About!$B$104</f>
        <v>0</v>
      </c>
      <c r="S9" s="62">
        <f>About!$B$104</f>
        <v>0</v>
      </c>
      <c r="T9" s="62">
        <f>About!$B$104</f>
        <v>0</v>
      </c>
      <c r="U9" s="62">
        <f>About!$B$104</f>
        <v>0</v>
      </c>
      <c r="V9" s="62">
        <f>About!$B$104</f>
        <v>0</v>
      </c>
      <c r="W9" s="62">
        <f>About!$B$104</f>
        <v>0</v>
      </c>
      <c r="X9" s="62">
        <f>About!$B$104</f>
        <v>0</v>
      </c>
      <c r="Y9" s="62">
        <f>About!$B$104</f>
        <v>0</v>
      </c>
      <c r="Z9" s="62">
        <f>About!$B$104</f>
        <v>0</v>
      </c>
      <c r="AA9" s="62">
        <f>About!$B$104</f>
        <v>0</v>
      </c>
      <c r="AB9" s="62">
        <f>About!$B$104</f>
        <v>0</v>
      </c>
      <c r="AC9" s="62">
        <f>About!$B$104</f>
        <v>0</v>
      </c>
      <c r="AD9" s="62">
        <f>About!$B$104</f>
        <v>0</v>
      </c>
      <c r="AE9" s="62">
        <f>About!$B$104</f>
        <v>0</v>
      </c>
      <c r="AF9" s="62">
        <f>About!$B$104</f>
        <v>0</v>
      </c>
    </row>
    <row r="10" spans="1:34" x14ac:dyDescent="0.25">
      <c r="A10" s="1" t="s">
        <v>17</v>
      </c>
      <c r="B10" s="62">
        <f>About!$B$104</f>
        <v>0</v>
      </c>
      <c r="C10" s="62">
        <f>About!$B$104</f>
        <v>0</v>
      </c>
      <c r="D10" s="62">
        <f>About!$B$104</f>
        <v>0</v>
      </c>
      <c r="E10" s="62">
        <f>About!$B$104</f>
        <v>0</v>
      </c>
      <c r="F10" s="62">
        <f>About!$B$104</f>
        <v>0</v>
      </c>
      <c r="G10" s="62">
        <f>About!$B$104</f>
        <v>0</v>
      </c>
      <c r="H10" s="62">
        <f>About!$B$104</f>
        <v>0</v>
      </c>
      <c r="I10" s="62">
        <f>About!$B$104</f>
        <v>0</v>
      </c>
      <c r="J10" s="62">
        <f>About!$B$104</f>
        <v>0</v>
      </c>
      <c r="K10" s="62">
        <f>About!$B$104</f>
        <v>0</v>
      </c>
      <c r="L10" s="62">
        <f>About!$B$104</f>
        <v>0</v>
      </c>
      <c r="M10" s="62">
        <f>About!$B$104</f>
        <v>0</v>
      </c>
      <c r="N10" s="62">
        <f>About!$B$104</f>
        <v>0</v>
      </c>
      <c r="O10" s="62">
        <f>About!$B$104</f>
        <v>0</v>
      </c>
      <c r="P10" s="62">
        <f>About!$B$104</f>
        <v>0</v>
      </c>
      <c r="Q10" s="62">
        <f>About!$B$104</f>
        <v>0</v>
      </c>
      <c r="R10" s="62">
        <f>About!$B$104</f>
        <v>0</v>
      </c>
      <c r="S10" s="62">
        <f>About!$B$104</f>
        <v>0</v>
      </c>
      <c r="T10" s="62">
        <f>About!$B$104</f>
        <v>0</v>
      </c>
      <c r="U10" s="62">
        <f>About!$B$104</f>
        <v>0</v>
      </c>
      <c r="V10" s="62">
        <f>About!$B$104</f>
        <v>0</v>
      </c>
      <c r="W10" s="62">
        <f>About!$B$104</f>
        <v>0</v>
      </c>
      <c r="X10" s="62">
        <f>About!$B$104</f>
        <v>0</v>
      </c>
      <c r="Y10" s="62">
        <f>About!$B$104</f>
        <v>0</v>
      </c>
      <c r="Z10" s="62">
        <f>About!$B$104</f>
        <v>0</v>
      </c>
      <c r="AA10" s="62">
        <f>About!$B$104</f>
        <v>0</v>
      </c>
      <c r="AB10" s="62">
        <f>About!$B$104</f>
        <v>0</v>
      </c>
      <c r="AC10" s="62">
        <f>About!$B$104</f>
        <v>0</v>
      </c>
      <c r="AD10" s="62">
        <f>About!$B$104</f>
        <v>0</v>
      </c>
      <c r="AE10" s="62">
        <f>About!$B$104</f>
        <v>0</v>
      </c>
      <c r="AF10" s="62">
        <f>About!$B$104</f>
        <v>0</v>
      </c>
    </row>
    <row r="11" spans="1:34" x14ac:dyDescent="0.25">
      <c r="A11" s="1" t="s">
        <v>18</v>
      </c>
      <c r="B11" s="62">
        <f>About!$B$104</f>
        <v>0</v>
      </c>
      <c r="C11" s="62">
        <f>About!$B$104</f>
        <v>0</v>
      </c>
      <c r="D11" s="62">
        <f>About!$B$104</f>
        <v>0</v>
      </c>
      <c r="E11" s="62">
        <f>About!$B$104</f>
        <v>0</v>
      </c>
      <c r="F11" s="62">
        <f>About!$B$104</f>
        <v>0</v>
      </c>
      <c r="G11" s="62">
        <f>About!$B$104</f>
        <v>0</v>
      </c>
      <c r="H11" s="62">
        <f>About!$B$104</f>
        <v>0</v>
      </c>
      <c r="I11" s="62">
        <f>About!$B$104</f>
        <v>0</v>
      </c>
      <c r="J11" s="62">
        <f>About!$B$104</f>
        <v>0</v>
      </c>
      <c r="K11" s="62">
        <f>About!$B$104</f>
        <v>0</v>
      </c>
      <c r="L11" s="62">
        <f>About!$B$104</f>
        <v>0</v>
      </c>
      <c r="M11" s="62">
        <f>About!$B$104</f>
        <v>0</v>
      </c>
      <c r="N11" s="62">
        <f>About!$B$104</f>
        <v>0</v>
      </c>
      <c r="O11" s="62">
        <f>About!$B$104</f>
        <v>0</v>
      </c>
      <c r="P11" s="62">
        <f>About!$B$104</f>
        <v>0</v>
      </c>
      <c r="Q11" s="62">
        <f>About!$B$104</f>
        <v>0</v>
      </c>
      <c r="R11" s="62">
        <f>About!$B$104</f>
        <v>0</v>
      </c>
      <c r="S11" s="62">
        <f>About!$B$104</f>
        <v>0</v>
      </c>
      <c r="T11" s="62">
        <f>About!$B$104</f>
        <v>0</v>
      </c>
      <c r="U11" s="62">
        <f>About!$B$104</f>
        <v>0</v>
      </c>
      <c r="V11" s="62">
        <f>About!$B$104</f>
        <v>0</v>
      </c>
      <c r="W11" s="62">
        <f>About!$B$104</f>
        <v>0</v>
      </c>
      <c r="X11" s="62">
        <f>About!$B$104</f>
        <v>0</v>
      </c>
      <c r="Y11" s="62">
        <f>About!$B$104</f>
        <v>0</v>
      </c>
      <c r="Z11" s="62">
        <f>About!$B$104</f>
        <v>0</v>
      </c>
      <c r="AA11" s="62">
        <f>About!$B$104</f>
        <v>0</v>
      </c>
      <c r="AB11" s="62">
        <f>About!$B$104</f>
        <v>0</v>
      </c>
      <c r="AC11" s="62">
        <f>About!$B$104</f>
        <v>0</v>
      </c>
      <c r="AD11" s="62">
        <f>About!$B$104</f>
        <v>0</v>
      </c>
      <c r="AE11" s="62">
        <f>About!$B$104</f>
        <v>0</v>
      </c>
      <c r="AF11" s="62">
        <f>About!$B$104</f>
        <v>0</v>
      </c>
    </row>
  </sheetData>
  <pageMargins left="0.7" right="0.7" top="0.75" bottom="0.75" header="0.3" footer="0.3"/>
  <pageSetup orientation="portrait" horizontalDpi="1200" verticalDpi="1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H11"/>
  <sheetViews>
    <sheetView zoomScaleNormal="100" workbookViewId="0">
      <selection activeCell="D11" sqref="D11"/>
    </sheetView>
  </sheetViews>
  <sheetFormatPr baseColWidth="10" defaultColWidth="8.85546875" defaultRowHeight="15" x14ac:dyDescent="0.25"/>
  <cols>
    <col min="1" max="1" width="29.85546875" customWidth="1"/>
    <col min="2" max="32" width="12.28515625"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About!$B$104</f>
        <v>0</v>
      </c>
      <c r="C2" s="62">
        <f>About!$B$104</f>
        <v>0</v>
      </c>
      <c r="D2" s="62">
        <f>About!$B$104</f>
        <v>0</v>
      </c>
      <c r="E2" s="62">
        <f>About!$B$104</f>
        <v>0</v>
      </c>
      <c r="F2" s="62">
        <f>About!$B$104</f>
        <v>0</v>
      </c>
      <c r="G2" s="62">
        <f>About!$B$104</f>
        <v>0</v>
      </c>
      <c r="H2" s="62">
        <f>About!$B$104</f>
        <v>0</v>
      </c>
      <c r="I2" s="62">
        <f>About!$B$104</f>
        <v>0</v>
      </c>
      <c r="J2" s="62">
        <f>About!$B$104</f>
        <v>0</v>
      </c>
      <c r="K2" s="62">
        <f>About!$B$104</f>
        <v>0</v>
      </c>
      <c r="L2" s="62">
        <f>About!$B$104</f>
        <v>0</v>
      </c>
      <c r="M2" s="62">
        <f>About!$B$104</f>
        <v>0</v>
      </c>
      <c r="N2" s="62">
        <f>About!$B$104</f>
        <v>0</v>
      </c>
      <c r="O2" s="62">
        <f>About!$B$104</f>
        <v>0</v>
      </c>
      <c r="P2" s="62">
        <f>About!$B$104</f>
        <v>0</v>
      </c>
      <c r="Q2" s="62">
        <f>About!$B$104</f>
        <v>0</v>
      </c>
      <c r="R2" s="62">
        <f>About!$B$104</f>
        <v>0</v>
      </c>
      <c r="S2" s="62">
        <f>About!$B$104</f>
        <v>0</v>
      </c>
      <c r="T2" s="62">
        <f>About!$B$104</f>
        <v>0</v>
      </c>
      <c r="U2" s="62">
        <f>About!$B$104</f>
        <v>0</v>
      </c>
      <c r="V2" s="62">
        <f>About!$B$104</f>
        <v>0</v>
      </c>
      <c r="W2" s="62">
        <f>About!$B$104</f>
        <v>0</v>
      </c>
      <c r="X2" s="62">
        <f>About!$B$104</f>
        <v>0</v>
      </c>
      <c r="Y2" s="62">
        <f>About!$B$104</f>
        <v>0</v>
      </c>
      <c r="Z2" s="62">
        <f>About!$B$104</f>
        <v>0</v>
      </c>
      <c r="AA2" s="62">
        <f>About!$B$104</f>
        <v>0</v>
      </c>
      <c r="AB2" s="62">
        <f>About!$B$104</f>
        <v>0</v>
      </c>
      <c r="AC2" s="62">
        <f>About!$B$104</f>
        <v>0</v>
      </c>
      <c r="AD2" s="62">
        <f>About!$B$104</f>
        <v>0</v>
      </c>
      <c r="AE2" s="62">
        <f>About!$B$104</f>
        <v>0</v>
      </c>
      <c r="AF2" s="62">
        <f>About!$B$104</f>
        <v>0</v>
      </c>
    </row>
    <row r="3" spans="1:34" x14ac:dyDescent="0.25">
      <c r="A3" s="1" t="s">
        <v>2</v>
      </c>
      <c r="B3" s="62">
        <f>About!$B$104</f>
        <v>0</v>
      </c>
      <c r="C3" s="62">
        <f>About!$B$104</f>
        <v>0</v>
      </c>
      <c r="D3" s="62">
        <f>About!$B$104</f>
        <v>0</v>
      </c>
      <c r="E3" s="62">
        <f>About!$B$104</f>
        <v>0</v>
      </c>
      <c r="F3" s="62">
        <f>About!$B$104</f>
        <v>0</v>
      </c>
      <c r="G3" s="62">
        <f>About!$B$104</f>
        <v>0</v>
      </c>
      <c r="H3" s="62">
        <f>About!$B$104</f>
        <v>0</v>
      </c>
      <c r="I3" s="62">
        <f>About!$B$104</f>
        <v>0</v>
      </c>
      <c r="J3" s="62">
        <f>About!$B$104</f>
        <v>0</v>
      </c>
      <c r="K3" s="62">
        <f>About!$B$104</f>
        <v>0</v>
      </c>
      <c r="L3" s="62">
        <f>About!$B$104</f>
        <v>0</v>
      </c>
      <c r="M3" s="62">
        <f>About!$B$104</f>
        <v>0</v>
      </c>
      <c r="N3" s="62">
        <f>About!$B$104</f>
        <v>0</v>
      </c>
      <c r="O3" s="62">
        <f>About!$B$104</f>
        <v>0</v>
      </c>
      <c r="P3" s="62">
        <f>About!$B$104</f>
        <v>0</v>
      </c>
      <c r="Q3" s="62">
        <f>About!$B$104</f>
        <v>0</v>
      </c>
      <c r="R3" s="62">
        <f>About!$B$104</f>
        <v>0</v>
      </c>
      <c r="S3" s="62">
        <f>About!$B$104</f>
        <v>0</v>
      </c>
      <c r="T3" s="62">
        <f>About!$B$104</f>
        <v>0</v>
      </c>
      <c r="U3" s="62">
        <f>About!$B$104</f>
        <v>0</v>
      </c>
      <c r="V3" s="62">
        <f>About!$B$104</f>
        <v>0</v>
      </c>
      <c r="W3" s="62">
        <f>About!$B$104</f>
        <v>0</v>
      </c>
      <c r="X3" s="62">
        <f>About!$B$104</f>
        <v>0</v>
      </c>
      <c r="Y3" s="62">
        <f>About!$B$104</f>
        <v>0</v>
      </c>
      <c r="Z3" s="62">
        <f>About!$B$104</f>
        <v>0</v>
      </c>
      <c r="AA3" s="62">
        <f>About!$B$104</f>
        <v>0</v>
      </c>
      <c r="AB3" s="62">
        <f>About!$B$104</f>
        <v>0</v>
      </c>
      <c r="AC3" s="62">
        <f>About!$B$104</f>
        <v>0</v>
      </c>
      <c r="AD3" s="62">
        <f>About!$B$104</f>
        <v>0</v>
      </c>
      <c r="AE3" s="62">
        <f>About!$B$104</f>
        <v>0</v>
      </c>
      <c r="AF3" s="62">
        <f>About!$B$104</f>
        <v>0</v>
      </c>
    </row>
    <row r="4" spans="1:34" x14ac:dyDescent="0.25">
      <c r="A4" s="1" t="s">
        <v>3</v>
      </c>
      <c r="B4" s="62">
        <f>About!$B$104</f>
        <v>0</v>
      </c>
      <c r="C4" s="62">
        <f>About!$B$104</f>
        <v>0</v>
      </c>
      <c r="D4" s="62">
        <f>About!$B$104</f>
        <v>0</v>
      </c>
      <c r="E4" s="62">
        <f>About!$B$104</f>
        <v>0</v>
      </c>
      <c r="F4" s="62">
        <f>About!$B$104</f>
        <v>0</v>
      </c>
      <c r="G4" s="62">
        <f>About!$B$104</f>
        <v>0</v>
      </c>
      <c r="H4" s="62">
        <f>About!$B$104</f>
        <v>0</v>
      </c>
      <c r="I4" s="62">
        <f>About!$B$104</f>
        <v>0</v>
      </c>
      <c r="J4" s="62">
        <f>About!$B$104</f>
        <v>0</v>
      </c>
      <c r="K4" s="62">
        <f>About!$B$104</f>
        <v>0</v>
      </c>
      <c r="L4" s="62">
        <f>About!$B$104</f>
        <v>0</v>
      </c>
      <c r="M4" s="62">
        <f>About!$B$104</f>
        <v>0</v>
      </c>
      <c r="N4" s="62">
        <f>About!$B$104</f>
        <v>0</v>
      </c>
      <c r="O4" s="62">
        <f>About!$B$104</f>
        <v>0</v>
      </c>
      <c r="P4" s="62">
        <f>About!$B$104</f>
        <v>0</v>
      </c>
      <c r="Q4" s="62">
        <f>About!$B$104</f>
        <v>0</v>
      </c>
      <c r="R4" s="62">
        <f>About!$B$104</f>
        <v>0</v>
      </c>
      <c r="S4" s="62">
        <f>About!$B$104</f>
        <v>0</v>
      </c>
      <c r="T4" s="62">
        <f>About!$B$104</f>
        <v>0</v>
      </c>
      <c r="U4" s="62">
        <f>About!$B$104</f>
        <v>0</v>
      </c>
      <c r="V4" s="62">
        <f>About!$B$104</f>
        <v>0</v>
      </c>
      <c r="W4" s="62">
        <f>About!$B$104</f>
        <v>0</v>
      </c>
      <c r="X4" s="62">
        <f>About!$B$104</f>
        <v>0</v>
      </c>
      <c r="Y4" s="62">
        <f>About!$B$104</f>
        <v>0</v>
      </c>
      <c r="Z4" s="62">
        <f>About!$B$104</f>
        <v>0</v>
      </c>
      <c r="AA4" s="62">
        <f>About!$B$104</f>
        <v>0</v>
      </c>
      <c r="AB4" s="62">
        <f>About!$B$104</f>
        <v>0</v>
      </c>
      <c r="AC4" s="62">
        <f>About!$B$104</f>
        <v>0</v>
      </c>
      <c r="AD4" s="62">
        <f>About!$B$104</f>
        <v>0</v>
      </c>
      <c r="AE4" s="62">
        <f>About!$B$104</f>
        <v>0</v>
      </c>
      <c r="AF4" s="62">
        <f>About!$B$104</f>
        <v>0</v>
      </c>
    </row>
    <row r="5" spans="1:34" x14ac:dyDescent="0.25">
      <c r="A5" s="1" t="s">
        <v>4</v>
      </c>
      <c r="B5" s="62">
        <f>About!$B$104</f>
        <v>0</v>
      </c>
      <c r="C5" s="62">
        <f>About!$B$104</f>
        <v>0</v>
      </c>
      <c r="D5" s="62">
        <f>About!$B$104</f>
        <v>0</v>
      </c>
      <c r="E5" s="62">
        <f>About!$B$104</f>
        <v>0</v>
      </c>
      <c r="F5" s="62">
        <f>About!$B$104</f>
        <v>0</v>
      </c>
      <c r="G5" s="62">
        <f>About!$B$104</f>
        <v>0</v>
      </c>
      <c r="H5" s="62">
        <f>About!$B$104</f>
        <v>0</v>
      </c>
      <c r="I5" s="62">
        <f>About!$B$104</f>
        <v>0</v>
      </c>
      <c r="J5" s="62">
        <f>About!$B$104</f>
        <v>0</v>
      </c>
      <c r="K5" s="62">
        <f>About!$B$104</f>
        <v>0</v>
      </c>
      <c r="L5" s="62">
        <f>About!$B$104</f>
        <v>0</v>
      </c>
      <c r="M5" s="62">
        <f>About!$B$104</f>
        <v>0</v>
      </c>
      <c r="N5" s="62">
        <f>About!$B$104</f>
        <v>0</v>
      </c>
      <c r="O5" s="62">
        <f>About!$B$104</f>
        <v>0</v>
      </c>
      <c r="P5" s="62">
        <f>About!$B$104</f>
        <v>0</v>
      </c>
      <c r="Q5" s="62">
        <f>About!$B$104</f>
        <v>0</v>
      </c>
      <c r="R5" s="62">
        <f>About!$B$104</f>
        <v>0</v>
      </c>
      <c r="S5" s="62">
        <f>About!$B$104</f>
        <v>0</v>
      </c>
      <c r="T5" s="62">
        <f>About!$B$104</f>
        <v>0</v>
      </c>
      <c r="U5" s="62">
        <f>About!$B$104</f>
        <v>0</v>
      </c>
      <c r="V5" s="62">
        <f>About!$B$104</f>
        <v>0</v>
      </c>
      <c r="W5" s="62">
        <f>About!$B$104</f>
        <v>0</v>
      </c>
      <c r="X5" s="62">
        <f>About!$B$104</f>
        <v>0</v>
      </c>
      <c r="Y5" s="62">
        <f>About!$B$104</f>
        <v>0</v>
      </c>
      <c r="Z5" s="62">
        <f>About!$B$104</f>
        <v>0</v>
      </c>
      <c r="AA5" s="62">
        <f>About!$B$104</f>
        <v>0</v>
      </c>
      <c r="AB5" s="62">
        <f>About!$B$104</f>
        <v>0</v>
      </c>
      <c r="AC5" s="62">
        <f>About!$B$104</f>
        <v>0</v>
      </c>
      <c r="AD5" s="62">
        <f>About!$B$104</f>
        <v>0</v>
      </c>
      <c r="AE5" s="62">
        <f>About!$B$104</f>
        <v>0</v>
      </c>
      <c r="AF5" s="62">
        <f>About!$B$104</f>
        <v>0</v>
      </c>
    </row>
    <row r="6" spans="1:34" x14ac:dyDescent="0.25">
      <c r="A6" s="1" t="s">
        <v>6</v>
      </c>
      <c r="B6" s="62">
        <f>About!$B$104</f>
        <v>0</v>
      </c>
      <c r="C6" s="62">
        <f>About!$B$104</f>
        <v>0</v>
      </c>
      <c r="D6" s="62">
        <f>About!$B$104</f>
        <v>0</v>
      </c>
      <c r="E6" s="62">
        <f>About!$B$104</f>
        <v>0</v>
      </c>
      <c r="F6" s="62">
        <f>About!$B$104</f>
        <v>0</v>
      </c>
      <c r="G6" s="62">
        <f>About!$B$104</f>
        <v>0</v>
      </c>
      <c r="H6" s="62">
        <f>About!$B$104</f>
        <v>0</v>
      </c>
      <c r="I6" s="62">
        <f>About!$B$104</f>
        <v>0</v>
      </c>
      <c r="J6" s="62">
        <f>About!$B$104</f>
        <v>0</v>
      </c>
      <c r="K6" s="62">
        <f>About!$B$104</f>
        <v>0</v>
      </c>
      <c r="L6" s="62">
        <f>About!$B$104</f>
        <v>0</v>
      </c>
      <c r="M6" s="62">
        <f>About!$B$104</f>
        <v>0</v>
      </c>
      <c r="N6" s="62">
        <f>About!$B$104</f>
        <v>0</v>
      </c>
      <c r="O6" s="62">
        <f>About!$B$104</f>
        <v>0</v>
      </c>
      <c r="P6" s="62">
        <f>About!$B$104</f>
        <v>0</v>
      </c>
      <c r="Q6" s="62">
        <f>About!$B$104</f>
        <v>0</v>
      </c>
      <c r="R6" s="62">
        <f>About!$B$104</f>
        <v>0</v>
      </c>
      <c r="S6" s="62">
        <f>About!$B$104</f>
        <v>0</v>
      </c>
      <c r="T6" s="62">
        <f>About!$B$104</f>
        <v>0</v>
      </c>
      <c r="U6" s="62">
        <f>About!$B$104</f>
        <v>0</v>
      </c>
      <c r="V6" s="62">
        <f>About!$B$104</f>
        <v>0</v>
      </c>
      <c r="W6" s="62">
        <f>About!$B$104</f>
        <v>0</v>
      </c>
      <c r="X6" s="62">
        <f>About!$B$104</f>
        <v>0</v>
      </c>
      <c r="Y6" s="62">
        <f>About!$B$104</f>
        <v>0</v>
      </c>
      <c r="Z6" s="62">
        <f>About!$B$104</f>
        <v>0</v>
      </c>
      <c r="AA6" s="62">
        <f>About!$B$104</f>
        <v>0</v>
      </c>
      <c r="AB6" s="62">
        <f>About!$B$104</f>
        <v>0</v>
      </c>
      <c r="AC6" s="62">
        <f>About!$B$104</f>
        <v>0</v>
      </c>
      <c r="AD6" s="62">
        <f>About!$B$104</f>
        <v>0</v>
      </c>
      <c r="AE6" s="62">
        <f>About!$B$104</f>
        <v>0</v>
      </c>
      <c r="AF6" s="62">
        <f>About!$B$104</f>
        <v>0</v>
      </c>
    </row>
    <row r="7" spans="1:34" x14ac:dyDescent="0.25">
      <c r="A7" s="1" t="s">
        <v>12</v>
      </c>
      <c r="B7" s="62">
        <f>About!$B$104</f>
        <v>0</v>
      </c>
      <c r="C7" s="62">
        <f>About!$B$104</f>
        <v>0</v>
      </c>
      <c r="D7" s="62">
        <f>About!$B$104</f>
        <v>0</v>
      </c>
      <c r="E7" s="62">
        <f>About!$B$104</f>
        <v>0</v>
      </c>
      <c r="F7" s="62">
        <f>About!$B$104</f>
        <v>0</v>
      </c>
      <c r="G7" s="62">
        <f>About!$B$104</f>
        <v>0</v>
      </c>
      <c r="H7" s="62">
        <f>About!$B$104</f>
        <v>0</v>
      </c>
      <c r="I7" s="62">
        <f>About!$B$104</f>
        <v>0</v>
      </c>
      <c r="J7" s="62">
        <f>About!$B$104</f>
        <v>0</v>
      </c>
      <c r="K7" s="62">
        <f>About!$B$104</f>
        <v>0</v>
      </c>
      <c r="L7" s="62">
        <f>About!$B$104</f>
        <v>0</v>
      </c>
      <c r="M7" s="62">
        <f>About!$B$104</f>
        <v>0</v>
      </c>
      <c r="N7" s="62">
        <f>About!$B$104</f>
        <v>0</v>
      </c>
      <c r="O7" s="62">
        <f>About!$B$104</f>
        <v>0</v>
      </c>
      <c r="P7" s="62">
        <f>About!$B$104</f>
        <v>0</v>
      </c>
      <c r="Q7" s="62">
        <f>About!$B$104</f>
        <v>0</v>
      </c>
      <c r="R7" s="62">
        <f>About!$B$104</f>
        <v>0</v>
      </c>
      <c r="S7" s="62">
        <f>About!$B$104</f>
        <v>0</v>
      </c>
      <c r="T7" s="62">
        <f>About!$B$104</f>
        <v>0</v>
      </c>
      <c r="U7" s="62">
        <f>About!$B$104</f>
        <v>0</v>
      </c>
      <c r="V7" s="62">
        <f>About!$B$104</f>
        <v>0</v>
      </c>
      <c r="W7" s="62">
        <f>About!$B$104</f>
        <v>0</v>
      </c>
      <c r="X7" s="62">
        <f>About!$B$104</f>
        <v>0</v>
      </c>
      <c r="Y7" s="62">
        <f>About!$B$104</f>
        <v>0</v>
      </c>
      <c r="Z7" s="62">
        <f>About!$B$104</f>
        <v>0</v>
      </c>
      <c r="AA7" s="62">
        <f>About!$B$104</f>
        <v>0</v>
      </c>
      <c r="AB7" s="62">
        <f>About!$B$104</f>
        <v>0</v>
      </c>
      <c r="AC7" s="62">
        <f>About!$B$104</f>
        <v>0</v>
      </c>
      <c r="AD7" s="62">
        <f>About!$B$104</f>
        <v>0</v>
      </c>
      <c r="AE7" s="62">
        <f>About!$B$104</f>
        <v>0</v>
      </c>
      <c r="AF7" s="62">
        <f>About!$B$104</f>
        <v>0</v>
      </c>
    </row>
    <row r="8" spans="1:34" x14ac:dyDescent="0.25">
      <c r="A8" s="1" t="s">
        <v>15</v>
      </c>
      <c r="B8" s="62">
        <f>About!$B$104</f>
        <v>0</v>
      </c>
      <c r="C8" s="62">
        <f>About!$B$104</f>
        <v>0</v>
      </c>
      <c r="D8" s="62">
        <f>About!$B$104</f>
        <v>0</v>
      </c>
      <c r="E8" s="62">
        <f>About!$B$104</f>
        <v>0</v>
      </c>
      <c r="F8" s="62">
        <f>About!$B$104</f>
        <v>0</v>
      </c>
      <c r="G8" s="62">
        <f>About!$B$104</f>
        <v>0</v>
      </c>
      <c r="H8" s="62">
        <f>About!$B$104</f>
        <v>0</v>
      </c>
      <c r="I8" s="62">
        <f>About!$B$104</f>
        <v>0</v>
      </c>
      <c r="J8" s="62">
        <f>About!$B$104</f>
        <v>0</v>
      </c>
      <c r="K8" s="62">
        <f>About!$B$104</f>
        <v>0</v>
      </c>
      <c r="L8" s="62">
        <f>About!$B$104</f>
        <v>0</v>
      </c>
      <c r="M8" s="62">
        <f>About!$B$104</f>
        <v>0</v>
      </c>
      <c r="N8" s="62">
        <f>About!$B$104</f>
        <v>0</v>
      </c>
      <c r="O8" s="62">
        <f>About!$B$104</f>
        <v>0</v>
      </c>
      <c r="P8" s="62">
        <f>About!$B$104</f>
        <v>0</v>
      </c>
      <c r="Q8" s="62">
        <f>About!$B$104</f>
        <v>0</v>
      </c>
      <c r="R8" s="62">
        <f>About!$B$104</f>
        <v>0</v>
      </c>
      <c r="S8" s="62">
        <f>About!$B$104</f>
        <v>0</v>
      </c>
      <c r="T8" s="62">
        <f>About!$B$104</f>
        <v>0</v>
      </c>
      <c r="U8" s="62">
        <f>About!$B$104</f>
        <v>0</v>
      </c>
      <c r="V8" s="62">
        <f>About!$B$104</f>
        <v>0</v>
      </c>
      <c r="W8" s="62">
        <f>About!$B$104</f>
        <v>0</v>
      </c>
      <c r="X8" s="62">
        <f>About!$B$104</f>
        <v>0</v>
      </c>
      <c r="Y8" s="62">
        <f>About!$B$104</f>
        <v>0</v>
      </c>
      <c r="Z8" s="62">
        <f>About!$B$104</f>
        <v>0</v>
      </c>
      <c r="AA8" s="62">
        <f>About!$B$104</f>
        <v>0</v>
      </c>
      <c r="AB8" s="62">
        <f>About!$B$104</f>
        <v>0</v>
      </c>
      <c r="AC8" s="62">
        <f>About!$B$104</f>
        <v>0</v>
      </c>
      <c r="AD8" s="62">
        <f>About!$B$104</f>
        <v>0</v>
      </c>
      <c r="AE8" s="62">
        <f>About!$B$104</f>
        <v>0</v>
      </c>
      <c r="AF8" s="62">
        <f>About!$B$104</f>
        <v>0</v>
      </c>
    </row>
    <row r="9" spans="1:34" x14ac:dyDescent="0.25">
      <c r="A9" s="1" t="s">
        <v>16</v>
      </c>
      <c r="B9" s="62">
        <f>About!$B$104</f>
        <v>0</v>
      </c>
      <c r="C9" s="62">
        <f>About!$B$104</f>
        <v>0</v>
      </c>
      <c r="D9" s="62">
        <f>About!$B$104</f>
        <v>0</v>
      </c>
      <c r="E9" s="62">
        <f>About!$B$104</f>
        <v>0</v>
      </c>
      <c r="F9" s="62">
        <f>About!$B$104</f>
        <v>0</v>
      </c>
      <c r="G9" s="62">
        <f>About!$B$104</f>
        <v>0</v>
      </c>
      <c r="H9" s="62">
        <f>About!$B$104</f>
        <v>0</v>
      </c>
      <c r="I9" s="62">
        <f>About!$B$104</f>
        <v>0</v>
      </c>
      <c r="J9" s="62">
        <f>About!$B$104</f>
        <v>0</v>
      </c>
      <c r="K9" s="62">
        <f>About!$B$104</f>
        <v>0</v>
      </c>
      <c r="L9" s="62">
        <f>About!$B$104</f>
        <v>0</v>
      </c>
      <c r="M9" s="62">
        <f>About!$B$104</f>
        <v>0</v>
      </c>
      <c r="N9" s="62">
        <f>About!$B$104</f>
        <v>0</v>
      </c>
      <c r="O9" s="62">
        <f>About!$B$104</f>
        <v>0</v>
      </c>
      <c r="P9" s="62">
        <f>About!$B$104</f>
        <v>0</v>
      </c>
      <c r="Q9" s="62">
        <f>About!$B$104</f>
        <v>0</v>
      </c>
      <c r="R9" s="62">
        <f>About!$B$104</f>
        <v>0</v>
      </c>
      <c r="S9" s="62">
        <f>About!$B$104</f>
        <v>0</v>
      </c>
      <c r="T9" s="62">
        <f>About!$B$104</f>
        <v>0</v>
      </c>
      <c r="U9" s="62">
        <f>About!$B$104</f>
        <v>0</v>
      </c>
      <c r="V9" s="62">
        <f>About!$B$104</f>
        <v>0</v>
      </c>
      <c r="W9" s="62">
        <f>About!$B$104</f>
        <v>0</v>
      </c>
      <c r="X9" s="62">
        <f>About!$B$104</f>
        <v>0</v>
      </c>
      <c r="Y9" s="62">
        <f>About!$B$104</f>
        <v>0</v>
      </c>
      <c r="Z9" s="62">
        <f>About!$B$104</f>
        <v>0</v>
      </c>
      <c r="AA9" s="62">
        <f>About!$B$104</f>
        <v>0</v>
      </c>
      <c r="AB9" s="62">
        <f>About!$B$104</f>
        <v>0</v>
      </c>
      <c r="AC9" s="62">
        <f>About!$B$104</f>
        <v>0</v>
      </c>
      <c r="AD9" s="62">
        <f>About!$B$104</f>
        <v>0</v>
      </c>
      <c r="AE9" s="62">
        <f>About!$B$104</f>
        <v>0</v>
      </c>
      <c r="AF9" s="62">
        <f>About!$B$104</f>
        <v>0</v>
      </c>
    </row>
    <row r="10" spans="1:34" x14ac:dyDescent="0.25">
      <c r="A10" s="1" t="s">
        <v>17</v>
      </c>
      <c r="B10" s="62">
        <f>About!$B$104</f>
        <v>0</v>
      </c>
      <c r="C10" s="62">
        <f>About!$B$104</f>
        <v>0</v>
      </c>
      <c r="D10" s="62">
        <f>About!$B$104</f>
        <v>0</v>
      </c>
      <c r="E10" s="62">
        <f>About!$B$104</f>
        <v>0</v>
      </c>
      <c r="F10" s="62">
        <f>About!$B$104</f>
        <v>0</v>
      </c>
      <c r="G10" s="62">
        <f>About!$B$104</f>
        <v>0</v>
      </c>
      <c r="H10" s="62">
        <f>About!$B$104</f>
        <v>0</v>
      </c>
      <c r="I10" s="62">
        <f>About!$B$104</f>
        <v>0</v>
      </c>
      <c r="J10" s="62">
        <f>About!$B$104</f>
        <v>0</v>
      </c>
      <c r="K10" s="62">
        <f>About!$B$104</f>
        <v>0</v>
      </c>
      <c r="L10" s="62">
        <f>About!$B$104</f>
        <v>0</v>
      </c>
      <c r="M10" s="62">
        <f>About!$B$104</f>
        <v>0</v>
      </c>
      <c r="N10" s="62">
        <f>About!$B$104</f>
        <v>0</v>
      </c>
      <c r="O10" s="62">
        <f>About!$B$104</f>
        <v>0</v>
      </c>
      <c r="P10" s="62">
        <f>About!$B$104</f>
        <v>0</v>
      </c>
      <c r="Q10" s="62">
        <f>About!$B$104</f>
        <v>0</v>
      </c>
      <c r="R10" s="62">
        <f>About!$B$104</f>
        <v>0</v>
      </c>
      <c r="S10" s="62">
        <f>About!$B$104</f>
        <v>0</v>
      </c>
      <c r="T10" s="62">
        <f>About!$B$104</f>
        <v>0</v>
      </c>
      <c r="U10" s="62">
        <f>About!$B$104</f>
        <v>0</v>
      </c>
      <c r="V10" s="62">
        <f>About!$B$104</f>
        <v>0</v>
      </c>
      <c r="W10" s="62">
        <f>About!$B$104</f>
        <v>0</v>
      </c>
      <c r="X10" s="62">
        <f>About!$B$104</f>
        <v>0</v>
      </c>
      <c r="Y10" s="62">
        <f>About!$B$104</f>
        <v>0</v>
      </c>
      <c r="Z10" s="62">
        <f>About!$B$104</f>
        <v>0</v>
      </c>
      <c r="AA10" s="62">
        <f>About!$B$104</f>
        <v>0</v>
      </c>
      <c r="AB10" s="62">
        <f>About!$B$104</f>
        <v>0</v>
      </c>
      <c r="AC10" s="62">
        <f>About!$B$104</f>
        <v>0</v>
      </c>
      <c r="AD10" s="62">
        <f>About!$B$104</f>
        <v>0</v>
      </c>
      <c r="AE10" s="62">
        <f>About!$B$104</f>
        <v>0</v>
      </c>
      <c r="AF10" s="62">
        <f>About!$B$104</f>
        <v>0</v>
      </c>
    </row>
    <row r="11" spans="1:34" x14ac:dyDescent="0.25">
      <c r="A11" s="1" t="s">
        <v>18</v>
      </c>
      <c r="B11" s="62">
        <f>About!$B$104</f>
        <v>0</v>
      </c>
      <c r="C11" s="62">
        <f>About!$B$104</f>
        <v>0</v>
      </c>
      <c r="D11" s="62">
        <f>About!$B$104</f>
        <v>0</v>
      </c>
      <c r="E11" s="62">
        <f>About!$B$104</f>
        <v>0</v>
      </c>
      <c r="F11" s="62">
        <f>About!$B$104</f>
        <v>0</v>
      </c>
      <c r="G11" s="62">
        <f>About!$B$104</f>
        <v>0</v>
      </c>
      <c r="H11" s="62">
        <f>About!$B$104</f>
        <v>0</v>
      </c>
      <c r="I11" s="62">
        <f>About!$B$104</f>
        <v>0</v>
      </c>
      <c r="J11" s="62">
        <f>About!$B$104</f>
        <v>0</v>
      </c>
      <c r="K11" s="62">
        <f>About!$B$104</f>
        <v>0</v>
      </c>
      <c r="L11" s="62">
        <f>About!$B$104</f>
        <v>0</v>
      </c>
      <c r="M11" s="62">
        <f>About!$B$104</f>
        <v>0</v>
      </c>
      <c r="N11" s="62">
        <f>About!$B$104</f>
        <v>0</v>
      </c>
      <c r="O11" s="62">
        <f>About!$B$104</f>
        <v>0</v>
      </c>
      <c r="P11" s="62">
        <f>About!$B$104</f>
        <v>0</v>
      </c>
      <c r="Q11" s="62">
        <f>About!$B$104</f>
        <v>0</v>
      </c>
      <c r="R11" s="62">
        <f>About!$B$104</f>
        <v>0</v>
      </c>
      <c r="S11" s="62">
        <f>About!$B$104</f>
        <v>0</v>
      </c>
      <c r="T11" s="62">
        <f>About!$B$104</f>
        <v>0</v>
      </c>
      <c r="U11" s="62">
        <f>About!$B$104</f>
        <v>0</v>
      </c>
      <c r="V11" s="62">
        <f>About!$B$104</f>
        <v>0</v>
      </c>
      <c r="W11" s="62">
        <f>About!$B$104</f>
        <v>0</v>
      </c>
      <c r="X11" s="62">
        <f>About!$B$104</f>
        <v>0</v>
      </c>
      <c r="Y11" s="62">
        <f>About!$B$104</f>
        <v>0</v>
      </c>
      <c r="Z11" s="62">
        <f>About!$B$104</f>
        <v>0</v>
      </c>
      <c r="AA11" s="62">
        <f>About!$B$104</f>
        <v>0</v>
      </c>
      <c r="AB11" s="62">
        <f>About!$B$104</f>
        <v>0</v>
      </c>
      <c r="AC11" s="62">
        <f>About!$B$104</f>
        <v>0</v>
      </c>
      <c r="AD11" s="62">
        <f>About!$B$104</f>
        <v>0</v>
      </c>
      <c r="AE11" s="62">
        <f>About!$B$104</f>
        <v>0</v>
      </c>
      <c r="AF11" s="62">
        <f>About!$B$104</f>
        <v>0</v>
      </c>
    </row>
  </sheetData>
  <pageMargins left="0.7" right="0.7" top="0.75" bottom="0.75" header="0.3" footer="0.3"/>
  <pageSetup orientation="portrait" horizontalDpi="1200" verticalDpi="12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H11"/>
  <sheetViews>
    <sheetView workbookViewId="0">
      <selection activeCell="C17" sqref="C17"/>
    </sheetView>
  </sheetViews>
  <sheetFormatPr baseColWidth="10" defaultColWidth="8.85546875" defaultRowHeight="15" x14ac:dyDescent="0.25"/>
  <cols>
    <col min="1" max="1" width="29.85546875" customWidth="1"/>
    <col min="2" max="32" width="9.42578125" bestFit="1"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About!$B$104</f>
        <v>0</v>
      </c>
      <c r="C2" s="62">
        <f>About!$B$104</f>
        <v>0</v>
      </c>
      <c r="D2" s="62">
        <f>About!$B$104</f>
        <v>0</v>
      </c>
      <c r="E2" s="62">
        <f>About!$B$104</f>
        <v>0</v>
      </c>
      <c r="F2" s="62">
        <f>About!$B$104</f>
        <v>0</v>
      </c>
      <c r="G2" s="62">
        <f>About!$B$104</f>
        <v>0</v>
      </c>
      <c r="H2" s="62">
        <f>About!$B$104</f>
        <v>0</v>
      </c>
      <c r="I2" s="62">
        <f>About!$B$104</f>
        <v>0</v>
      </c>
      <c r="J2" s="62">
        <f>About!$B$104</f>
        <v>0</v>
      </c>
      <c r="K2" s="62">
        <f>About!$B$104</f>
        <v>0</v>
      </c>
      <c r="L2" s="62">
        <f>About!$B$104</f>
        <v>0</v>
      </c>
      <c r="M2" s="62">
        <f>About!$B$104</f>
        <v>0</v>
      </c>
      <c r="N2" s="62">
        <f>About!$B$104</f>
        <v>0</v>
      </c>
      <c r="O2" s="62">
        <f>About!$B$104</f>
        <v>0</v>
      </c>
      <c r="P2" s="62">
        <f>About!$B$104</f>
        <v>0</v>
      </c>
      <c r="Q2" s="62">
        <f>About!$B$104</f>
        <v>0</v>
      </c>
      <c r="R2" s="62">
        <f>About!$B$104</f>
        <v>0</v>
      </c>
      <c r="S2" s="62">
        <f>About!$B$104</f>
        <v>0</v>
      </c>
      <c r="T2" s="62">
        <f>About!$B$104</f>
        <v>0</v>
      </c>
      <c r="U2" s="62">
        <f>About!$B$104</f>
        <v>0</v>
      </c>
      <c r="V2" s="62">
        <f>About!$B$104</f>
        <v>0</v>
      </c>
      <c r="W2" s="62">
        <f>About!$B$104</f>
        <v>0</v>
      </c>
      <c r="X2" s="62">
        <f>About!$B$104</f>
        <v>0</v>
      </c>
      <c r="Y2" s="62">
        <f>About!$B$104</f>
        <v>0</v>
      </c>
      <c r="Z2" s="62">
        <f>About!$B$104</f>
        <v>0</v>
      </c>
      <c r="AA2" s="62">
        <f>About!$B$104</f>
        <v>0</v>
      </c>
      <c r="AB2" s="62">
        <f>About!$B$104</f>
        <v>0</v>
      </c>
      <c r="AC2" s="62">
        <f>About!$B$104</f>
        <v>0</v>
      </c>
      <c r="AD2" s="62">
        <f>About!$B$104</f>
        <v>0</v>
      </c>
      <c r="AE2" s="62">
        <f>About!$B$104</f>
        <v>0</v>
      </c>
      <c r="AF2" s="62">
        <f>About!$B$104</f>
        <v>0</v>
      </c>
    </row>
    <row r="3" spans="1:34" x14ac:dyDescent="0.25">
      <c r="A3" s="1" t="s">
        <v>2</v>
      </c>
      <c r="B3" s="62">
        <f>About!$B$104</f>
        <v>0</v>
      </c>
      <c r="C3" s="62">
        <f>About!$B$104</f>
        <v>0</v>
      </c>
      <c r="D3" s="62">
        <f>About!$B$104</f>
        <v>0</v>
      </c>
      <c r="E3" s="62">
        <f>About!$B$104</f>
        <v>0</v>
      </c>
      <c r="F3" s="62">
        <f>About!$B$104</f>
        <v>0</v>
      </c>
      <c r="G3" s="62">
        <f>About!$B$104</f>
        <v>0</v>
      </c>
      <c r="H3" s="62">
        <f>About!$B$104</f>
        <v>0</v>
      </c>
      <c r="I3" s="62">
        <f>About!$B$104</f>
        <v>0</v>
      </c>
      <c r="J3" s="62">
        <f>About!$B$104</f>
        <v>0</v>
      </c>
      <c r="K3" s="62">
        <f>About!$B$104</f>
        <v>0</v>
      </c>
      <c r="L3" s="62">
        <f>About!$B$104</f>
        <v>0</v>
      </c>
      <c r="M3" s="62">
        <f>About!$B$104</f>
        <v>0</v>
      </c>
      <c r="N3" s="62">
        <f>About!$B$104</f>
        <v>0</v>
      </c>
      <c r="O3" s="62">
        <f>About!$B$104</f>
        <v>0</v>
      </c>
      <c r="P3" s="62">
        <f>About!$B$104</f>
        <v>0</v>
      </c>
      <c r="Q3" s="62">
        <f>About!$B$104</f>
        <v>0</v>
      </c>
      <c r="R3" s="62">
        <f>About!$B$104</f>
        <v>0</v>
      </c>
      <c r="S3" s="62">
        <f>About!$B$104</f>
        <v>0</v>
      </c>
      <c r="T3" s="62">
        <f>About!$B$104</f>
        <v>0</v>
      </c>
      <c r="U3" s="62">
        <f>About!$B$104</f>
        <v>0</v>
      </c>
      <c r="V3" s="62">
        <f>About!$B$104</f>
        <v>0</v>
      </c>
      <c r="W3" s="62">
        <f>About!$B$104</f>
        <v>0</v>
      </c>
      <c r="X3" s="62">
        <f>About!$B$104</f>
        <v>0</v>
      </c>
      <c r="Y3" s="62">
        <f>About!$B$104</f>
        <v>0</v>
      </c>
      <c r="Z3" s="62">
        <f>About!$B$104</f>
        <v>0</v>
      </c>
      <c r="AA3" s="62">
        <f>About!$B$104</f>
        <v>0</v>
      </c>
      <c r="AB3" s="62">
        <f>About!$B$104</f>
        <v>0</v>
      </c>
      <c r="AC3" s="62">
        <f>About!$B$104</f>
        <v>0</v>
      </c>
      <c r="AD3" s="62">
        <f>About!$B$104</f>
        <v>0</v>
      </c>
      <c r="AE3" s="62">
        <f>About!$B$104</f>
        <v>0</v>
      </c>
      <c r="AF3" s="62">
        <f>About!$B$104</f>
        <v>0</v>
      </c>
    </row>
    <row r="4" spans="1:34" x14ac:dyDescent="0.25">
      <c r="A4" s="1" t="s">
        <v>3</v>
      </c>
      <c r="B4" s="62">
        <f>About!$B$104</f>
        <v>0</v>
      </c>
      <c r="C4" s="62">
        <f>About!$B$104</f>
        <v>0</v>
      </c>
      <c r="D4" s="62">
        <f>About!$B$104</f>
        <v>0</v>
      </c>
      <c r="E4" s="62">
        <f>About!$B$104</f>
        <v>0</v>
      </c>
      <c r="F4" s="62">
        <f>About!$B$104</f>
        <v>0</v>
      </c>
      <c r="G4" s="62">
        <f>About!$B$104</f>
        <v>0</v>
      </c>
      <c r="H4" s="62">
        <f>About!$B$104</f>
        <v>0</v>
      </c>
      <c r="I4" s="62">
        <f>About!$B$104</f>
        <v>0</v>
      </c>
      <c r="J4" s="62">
        <f>About!$B$104</f>
        <v>0</v>
      </c>
      <c r="K4" s="62">
        <f>About!$B$104</f>
        <v>0</v>
      </c>
      <c r="L4" s="62">
        <f>About!$B$104</f>
        <v>0</v>
      </c>
      <c r="M4" s="62">
        <f>About!$B$104</f>
        <v>0</v>
      </c>
      <c r="N4" s="62">
        <f>About!$B$104</f>
        <v>0</v>
      </c>
      <c r="O4" s="62">
        <f>About!$B$104</f>
        <v>0</v>
      </c>
      <c r="P4" s="62">
        <f>About!$B$104</f>
        <v>0</v>
      </c>
      <c r="Q4" s="62">
        <f>About!$B$104</f>
        <v>0</v>
      </c>
      <c r="R4" s="62">
        <f>About!$B$104</f>
        <v>0</v>
      </c>
      <c r="S4" s="62">
        <f>About!$B$104</f>
        <v>0</v>
      </c>
      <c r="T4" s="62">
        <f>About!$B$104</f>
        <v>0</v>
      </c>
      <c r="U4" s="62">
        <f>About!$B$104</f>
        <v>0</v>
      </c>
      <c r="V4" s="62">
        <f>About!$B$104</f>
        <v>0</v>
      </c>
      <c r="W4" s="62">
        <f>About!$B$104</f>
        <v>0</v>
      </c>
      <c r="X4" s="62">
        <f>About!$B$104</f>
        <v>0</v>
      </c>
      <c r="Y4" s="62">
        <f>About!$B$104</f>
        <v>0</v>
      </c>
      <c r="Z4" s="62">
        <f>About!$B$104</f>
        <v>0</v>
      </c>
      <c r="AA4" s="62">
        <f>About!$B$104</f>
        <v>0</v>
      </c>
      <c r="AB4" s="62">
        <f>About!$B$104</f>
        <v>0</v>
      </c>
      <c r="AC4" s="62">
        <f>About!$B$104</f>
        <v>0</v>
      </c>
      <c r="AD4" s="62">
        <f>About!$B$104</f>
        <v>0</v>
      </c>
      <c r="AE4" s="62">
        <f>About!$B$104</f>
        <v>0</v>
      </c>
      <c r="AF4" s="62">
        <f>About!$B$104</f>
        <v>0</v>
      </c>
    </row>
    <row r="5" spans="1:34" x14ac:dyDescent="0.25">
      <c r="A5" s="1" t="s">
        <v>4</v>
      </c>
      <c r="B5" s="62">
        <f>About!$B$104</f>
        <v>0</v>
      </c>
      <c r="C5" s="62">
        <f>About!$B$104</f>
        <v>0</v>
      </c>
      <c r="D5" s="62">
        <f>About!$B$104</f>
        <v>0</v>
      </c>
      <c r="E5" s="62">
        <f>About!$B$104</f>
        <v>0</v>
      </c>
      <c r="F5" s="62">
        <f>About!$B$104</f>
        <v>0</v>
      </c>
      <c r="G5" s="62">
        <f>About!$B$104</f>
        <v>0</v>
      </c>
      <c r="H5" s="62">
        <f>About!$B$104</f>
        <v>0</v>
      </c>
      <c r="I5" s="62">
        <f>About!$B$104</f>
        <v>0</v>
      </c>
      <c r="J5" s="62">
        <f>About!$B$104</f>
        <v>0</v>
      </c>
      <c r="K5" s="62">
        <f>About!$B$104</f>
        <v>0</v>
      </c>
      <c r="L5" s="62">
        <f>About!$B$104</f>
        <v>0</v>
      </c>
      <c r="M5" s="62">
        <f>About!$B$104</f>
        <v>0</v>
      </c>
      <c r="N5" s="62">
        <f>About!$B$104</f>
        <v>0</v>
      </c>
      <c r="O5" s="62">
        <f>About!$B$104</f>
        <v>0</v>
      </c>
      <c r="P5" s="62">
        <f>About!$B$104</f>
        <v>0</v>
      </c>
      <c r="Q5" s="62">
        <f>About!$B$104</f>
        <v>0</v>
      </c>
      <c r="R5" s="62">
        <f>About!$B$104</f>
        <v>0</v>
      </c>
      <c r="S5" s="62">
        <f>About!$B$104</f>
        <v>0</v>
      </c>
      <c r="T5" s="62">
        <f>About!$B$104</f>
        <v>0</v>
      </c>
      <c r="U5" s="62">
        <f>About!$B$104</f>
        <v>0</v>
      </c>
      <c r="V5" s="62">
        <f>About!$B$104</f>
        <v>0</v>
      </c>
      <c r="W5" s="62">
        <f>About!$B$104</f>
        <v>0</v>
      </c>
      <c r="X5" s="62">
        <f>About!$B$104</f>
        <v>0</v>
      </c>
      <c r="Y5" s="62">
        <f>About!$B$104</f>
        <v>0</v>
      </c>
      <c r="Z5" s="62">
        <f>About!$B$104</f>
        <v>0</v>
      </c>
      <c r="AA5" s="62">
        <f>About!$B$104</f>
        <v>0</v>
      </c>
      <c r="AB5" s="62">
        <f>About!$B$104</f>
        <v>0</v>
      </c>
      <c r="AC5" s="62">
        <f>About!$B$104</f>
        <v>0</v>
      </c>
      <c r="AD5" s="62">
        <f>About!$B$104</f>
        <v>0</v>
      </c>
      <c r="AE5" s="62">
        <f>About!$B$104</f>
        <v>0</v>
      </c>
      <c r="AF5" s="62">
        <f>About!$B$104</f>
        <v>0</v>
      </c>
    </row>
    <row r="6" spans="1:34" x14ac:dyDescent="0.25">
      <c r="A6" s="1" t="s">
        <v>6</v>
      </c>
      <c r="B6" s="62">
        <f>About!$B$104</f>
        <v>0</v>
      </c>
      <c r="C6" s="62">
        <f>About!$B$104</f>
        <v>0</v>
      </c>
      <c r="D6" s="62">
        <f>About!$B$104</f>
        <v>0</v>
      </c>
      <c r="E6" s="62">
        <f>About!$B$104</f>
        <v>0</v>
      </c>
      <c r="F6" s="62">
        <f>About!$B$104</f>
        <v>0</v>
      </c>
      <c r="G6" s="62">
        <f>About!$B$104</f>
        <v>0</v>
      </c>
      <c r="H6" s="62">
        <f>About!$B$104</f>
        <v>0</v>
      </c>
      <c r="I6" s="62">
        <f>About!$B$104</f>
        <v>0</v>
      </c>
      <c r="J6" s="62">
        <f>About!$B$104</f>
        <v>0</v>
      </c>
      <c r="K6" s="62">
        <f>About!$B$104</f>
        <v>0</v>
      </c>
      <c r="L6" s="62">
        <f>About!$B$104</f>
        <v>0</v>
      </c>
      <c r="M6" s="62">
        <f>About!$B$104</f>
        <v>0</v>
      </c>
      <c r="N6" s="62">
        <f>About!$B$104</f>
        <v>0</v>
      </c>
      <c r="O6" s="62">
        <f>About!$B$104</f>
        <v>0</v>
      </c>
      <c r="P6" s="62">
        <f>About!$B$104</f>
        <v>0</v>
      </c>
      <c r="Q6" s="62">
        <f>About!$B$104</f>
        <v>0</v>
      </c>
      <c r="R6" s="62">
        <f>About!$B$104</f>
        <v>0</v>
      </c>
      <c r="S6" s="62">
        <f>About!$B$104</f>
        <v>0</v>
      </c>
      <c r="T6" s="62">
        <f>About!$B$104</f>
        <v>0</v>
      </c>
      <c r="U6" s="62">
        <f>About!$B$104</f>
        <v>0</v>
      </c>
      <c r="V6" s="62">
        <f>About!$B$104</f>
        <v>0</v>
      </c>
      <c r="W6" s="62">
        <f>About!$B$104</f>
        <v>0</v>
      </c>
      <c r="X6" s="62">
        <f>About!$B$104</f>
        <v>0</v>
      </c>
      <c r="Y6" s="62">
        <f>About!$B$104</f>
        <v>0</v>
      </c>
      <c r="Z6" s="62">
        <f>About!$B$104</f>
        <v>0</v>
      </c>
      <c r="AA6" s="62">
        <f>About!$B$104</f>
        <v>0</v>
      </c>
      <c r="AB6" s="62">
        <f>About!$B$104</f>
        <v>0</v>
      </c>
      <c r="AC6" s="62">
        <f>About!$B$104</f>
        <v>0</v>
      </c>
      <c r="AD6" s="62">
        <f>About!$B$104</f>
        <v>0</v>
      </c>
      <c r="AE6" s="62">
        <f>About!$B$104</f>
        <v>0</v>
      </c>
      <c r="AF6" s="62">
        <f>About!$B$104</f>
        <v>0</v>
      </c>
    </row>
    <row r="7" spans="1:34" x14ac:dyDescent="0.25">
      <c r="A7" s="1" t="s">
        <v>12</v>
      </c>
      <c r="B7" s="62">
        <f>About!$B$104</f>
        <v>0</v>
      </c>
      <c r="C7" s="62">
        <f>About!$B$104</f>
        <v>0</v>
      </c>
      <c r="D7" s="62">
        <f>About!$B$104</f>
        <v>0</v>
      </c>
      <c r="E7" s="62">
        <f>About!$B$104</f>
        <v>0</v>
      </c>
      <c r="F7" s="62">
        <f>About!$B$104</f>
        <v>0</v>
      </c>
      <c r="G7" s="62">
        <f>About!$B$104</f>
        <v>0</v>
      </c>
      <c r="H7" s="62">
        <f>About!$B$104</f>
        <v>0</v>
      </c>
      <c r="I7" s="62">
        <f>About!$B$104</f>
        <v>0</v>
      </c>
      <c r="J7" s="62">
        <f>About!$B$104</f>
        <v>0</v>
      </c>
      <c r="K7" s="62">
        <f>About!$B$104</f>
        <v>0</v>
      </c>
      <c r="L7" s="62">
        <f>About!$B$104</f>
        <v>0</v>
      </c>
      <c r="M7" s="62">
        <f>About!$B$104</f>
        <v>0</v>
      </c>
      <c r="N7" s="62">
        <f>About!$B$104</f>
        <v>0</v>
      </c>
      <c r="O7" s="62">
        <f>About!$B$104</f>
        <v>0</v>
      </c>
      <c r="P7" s="62">
        <f>About!$B$104</f>
        <v>0</v>
      </c>
      <c r="Q7" s="62">
        <f>About!$B$104</f>
        <v>0</v>
      </c>
      <c r="R7" s="62">
        <f>About!$B$104</f>
        <v>0</v>
      </c>
      <c r="S7" s="62">
        <f>About!$B$104</f>
        <v>0</v>
      </c>
      <c r="T7" s="62">
        <f>About!$B$104</f>
        <v>0</v>
      </c>
      <c r="U7" s="62">
        <f>About!$B$104</f>
        <v>0</v>
      </c>
      <c r="V7" s="62">
        <f>About!$B$104</f>
        <v>0</v>
      </c>
      <c r="W7" s="62">
        <f>About!$B$104</f>
        <v>0</v>
      </c>
      <c r="X7" s="62">
        <f>About!$B$104</f>
        <v>0</v>
      </c>
      <c r="Y7" s="62">
        <f>About!$B$104</f>
        <v>0</v>
      </c>
      <c r="Z7" s="62">
        <f>About!$B$104</f>
        <v>0</v>
      </c>
      <c r="AA7" s="62">
        <f>About!$B$104</f>
        <v>0</v>
      </c>
      <c r="AB7" s="62">
        <f>About!$B$104</f>
        <v>0</v>
      </c>
      <c r="AC7" s="62">
        <f>About!$B$104</f>
        <v>0</v>
      </c>
      <c r="AD7" s="62">
        <f>About!$B$104</f>
        <v>0</v>
      </c>
      <c r="AE7" s="62">
        <f>About!$B$104</f>
        <v>0</v>
      </c>
      <c r="AF7" s="62">
        <f>About!$B$104</f>
        <v>0</v>
      </c>
    </row>
    <row r="8" spans="1:34" x14ac:dyDescent="0.25">
      <c r="A8" s="1" t="s">
        <v>15</v>
      </c>
      <c r="B8" s="62">
        <f>About!$B$104</f>
        <v>0</v>
      </c>
      <c r="C8" s="62">
        <f>About!$B$104</f>
        <v>0</v>
      </c>
      <c r="D8" s="62">
        <f>About!$B$104</f>
        <v>0</v>
      </c>
      <c r="E8" s="62">
        <f>About!$B$104</f>
        <v>0</v>
      </c>
      <c r="F8" s="62">
        <f>About!$B$104</f>
        <v>0</v>
      </c>
      <c r="G8" s="62">
        <f>About!$B$104</f>
        <v>0</v>
      </c>
      <c r="H8" s="62">
        <f>About!$B$104</f>
        <v>0</v>
      </c>
      <c r="I8" s="62">
        <f>About!$B$104</f>
        <v>0</v>
      </c>
      <c r="J8" s="62">
        <f>About!$B$104</f>
        <v>0</v>
      </c>
      <c r="K8" s="62">
        <f>About!$B$104</f>
        <v>0</v>
      </c>
      <c r="L8" s="62">
        <f>About!$B$104</f>
        <v>0</v>
      </c>
      <c r="M8" s="62">
        <f>About!$B$104</f>
        <v>0</v>
      </c>
      <c r="N8" s="62">
        <f>About!$B$104</f>
        <v>0</v>
      </c>
      <c r="O8" s="62">
        <f>About!$B$104</f>
        <v>0</v>
      </c>
      <c r="P8" s="62">
        <f>About!$B$104</f>
        <v>0</v>
      </c>
      <c r="Q8" s="62">
        <f>About!$B$104</f>
        <v>0</v>
      </c>
      <c r="R8" s="62">
        <f>About!$B$104</f>
        <v>0</v>
      </c>
      <c r="S8" s="62">
        <f>About!$B$104</f>
        <v>0</v>
      </c>
      <c r="T8" s="62">
        <f>About!$B$104</f>
        <v>0</v>
      </c>
      <c r="U8" s="62">
        <f>About!$B$104</f>
        <v>0</v>
      </c>
      <c r="V8" s="62">
        <f>About!$B$104</f>
        <v>0</v>
      </c>
      <c r="W8" s="62">
        <f>About!$B$104</f>
        <v>0</v>
      </c>
      <c r="X8" s="62">
        <f>About!$B$104</f>
        <v>0</v>
      </c>
      <c r="Y8" s="62">
        <f>About!$B$104</f>
        <v>0</v>
      </c>
      <c r="Z8" s="62">
        <f>About!$B$104</f>
        <v>0</v>
      </c>
      <c r="AA8" s="62">
        <f>About!$B$104</f>
        <v>0</v>
      </c>
      <c r="AB8" s="62">
        <f>About!$B$104</f>
        <v>0</v>
      </c>
      <c r="AC8" s="62">
        <f>About!$B$104</f>
        <v>0</v>
      </c>
      <c r="AD8" s="62">
        <f>About!$B$104</f>
        <v>0</v>
      </c>
      <c r="AE8" s="62">
        <f>About!$B$104</f>
        <v>0</v>
      </c>
      <c r="AF8" s="62">
        <f>About!$B$104</f>
        <v>0</v>
      </c>
    </row>
    <row r="9" spans="1:34" x14ac:dyDescent="0.25">
      <c r="A9" s="1" t="s">
        <v>16</v>
      </c>
      <c r="B9" s="62">
        <f>About!$B$104</f>
        <v>0</v>
      </c>
      <c r="C9" s="62">
        <f>About!$B$104</f>
        <v>0</v>
      </c>
      <c r="D9" s="62">
        <f>About!$B$104</f>
        <v>0</v>
      </c>
      <c r="E9" s="62">
        <f>About!$B$104</f>
        <v>0</v>
      </c>
      <c r="F9" s="62">
        <f>About!$B$104</f>
        <v>0</v>
      </c>
      <c r="G9" s="62">
        <f>About!$B$104</f>
        <v>0</v>
      </c>
      <c r="H9" s="62">
        <f>About!$B$104</f>
        <v>0</v>
      </c>
      <c r="I9" s="62">
        <f>About!$B$104</f>
        <v>0</v>
      </c>
      <c r="J9" s="62">
        <f>About!$B$104</f>
        <v>0</v>
      </c>
      <c r="K9" s="62">
        <f>About!$B$104</f>
        <v>0</v>
      </c>
      <c r="L9" s="62">
        <f>About!$B$104</f>
        <v>0</v>
      </c>
      <c r="M9" s="62">
        <f>About!$B$104</f>
        <v>0</v>
      </c>
      <c r="N9" s="62">
        <f>About!$B$104</f>
        <v>0</v>
      </c>
      <c r="O9" s="62">
        <f>About!$B$104</f>
        <v>0</v>
      </c>
      <c r="P9" s="62">
        <f>About!$B$104</f>
        <v>0</v>
      </c>
      <c r="Q9" s="62">
        <f>About!$B$104</f>
        <v>0</v>
      </c>
      <c r="R9" s="62">
        <f>About!$B$104</f>
        <v>0</v>
      </c>
      <c r="S9" s="62">
        <f>About!$B$104</f>
        <v>0</v>
      </c>
      <c r="T9" s="62">
        <f>About!$B$104</f>
        <v>0</v>
      </c>
      <c r="U9" s="62">
        <f>About!$B$104</f>
        <v>0</v>
      </c>
      <c r="V9" s="62">
        <f>About!$B$104</f>
        <v>0</v>
      </c>
      <c r="W9" s="62">
        <f>About!$B$104</f>
        <v>0</v>
      </c>
      <c r="X9" s="62">
        <f>About!$B$104</f>
        <v>0</v>
      </c>
      <c r="Y9" s="62">
        <f>About!$B$104</f>
        <v>0</v>
      </c>
      <c r="Z9" s="62">
        <f>About!$B$104</f>
        <v>0</v>
      </c>
      <c r="AA9" s="62">
        <f>About!$B$104</f>
        <v>0</v>
      </c>
      <c r="AB9" s="62">
        <f>About!$B$104</f>
        <v>0</v>
      </c>
      <c r="AC9" s="62">
        <f>About!$B$104</f>
        <v>0</v>
      </c>
      <c r="AD9" s="62">
        <f>About!$B$104</f>
        <v>0</v>
      </c>
      <c r="AE9" s="62">
        <f>About!$B$104</f>
        <v>0</v>
      </c>
      <c r="AF9" s="62">
        <f>About!$B$104</f>
        <v>0</v>
      </c>
    </row>
    <row r="10" spans="1:34" x14ac:dyDescent="0.25">
      <c r="A10" s="1" t="s">
        <v>17</v>
      </c>
      <c r="B10" s="62">
        <f>About!$B$104</f>
        <v>0</v>
      </c>
      <c r="C10" s="62">
        <f>About!$B$104</f>
        <v>0</v>
      </c>
      <c r="D10" s="62">
        <f>About!$B$104</f>
        <v>0</v>
      </c>
      <c r="E10" s="62">
        <f>About!$B$104</f>
        <v>0</v>
      </c>
      <c r="F10" s="62">
        <f>About!$B$104</f>
        <v>0</v>
      </c>
      <c r="G10" s="62">
        <f>About!$B$104</f>
        <v>0</v>
      </c>
      <c r="H10" s="62">
        <f>About!$B$104</f>
        <v>0</v>
      </c>
      <c r="I10" s="62">
        <f>About!$B$104</f>
        <v>0</v>
      </c>
      <c r="J10" s="62">
        <f>About!$B$104</f>
        <v>0</v>
      </c>
      <c r="K10" s="62">
        <f>About!$B$104</f>
        <v>0</v>
      </c>
      <c r="L10" s="62">
        <f>About!$B$104</f>
        <v>0</v>
      </c>
      <c r="M10" s="62">
        <f>About!$B$104</f>
        <v>0</v>
      </c>
      <c r="N10" s="62">
        <f>About!$B$104</f>
        <v>0</v>
      </c>
      <c r="O10" s="62">
        <f>About!$B$104</f>
        <v>0</v>
      </c>
      <c r="P10" s="62">
        <f>About!$B$104</f>
        <v>0</v>
      </c>
      <c r="Q10" s="62">
        <f>About!$B$104</f>
        <v>0</v>
      </c>
      <c r="R10" s="62">
        <f>About!$B$104</f>
        <v>0</v>
      </c>
      <c r="S10" s="62">
        <f>About!$B$104</f>
        <v>0</v>
      </c>
      <c r="T10" s="62">
        <f>About!$B$104</f>
        <v>0</v>
      </c>
      <c r="U10" s="62">
        <f>About!$B$104</f>
        <v>0</v>
      </c>
      <c r="V10" s="62">
        <f>About!$B$104</f>
        <v>0</v>
      </c>
      <c r="W10" s="62">
        <f>About!$B$104</f>
        <v>0</v>
      </c>
      <c r="X10" s="62">
        <f>About!$B$104</f>
        <v>0</v>
      </c>
      <c r="Y10" s="62">
        <f>About!$B$104</f>
        <v>0</v>
      </c>
      <c r="Z10" s="62">
        <f>About!$B$104</f>
        <v>0</v>
      </c>
      <c r="AA10" s="62">
        <f>About!$B$104</f>
        <v>0</v>
      </c>
      <c r="AB10" s="62">
        <f>About!$B$104</f>
        <v>0</v>
      </c>
      <c r="AC10" s="62">
        <f>About!$B$104</f>
        <v>0</v>
      </c>
      <c r="AD10" s="62">
        <f>About!$B$104</f>
        <v>0</v>
      </c>
      <c r="AE10" s="62">
        <f>About!$B$104</f>
        <v>0</v>
      </c>
      <c r="AF10" s="62">
        <f>About!$B$104</f>
        <v>0</v>
      </c>
    </row>
    <row r="11" spans="1:34" x14ac:dyDescent="0.25">
      <c r="A11" s="1" t="s">
        <v>18</v>
      </c>
      <c r="B11" s="62">
        <f>About!$B$104</f>
        <v>0</v>
      </c>
      <c r="C11" s="62">
        <f>About!$B$104</f>
        <v>0</v>
      </c>
      <c r="D11" s="62">
        <f>About!$B$104</f>
        <v>0</v>
      </c>
      <c r="E11" s="62">
        <f>About!$B$104</f>
        <v>0</v>
      </c>
      <c r="F11" s="62">
        <f>About!$B$104</f>
        <v>0</v>
      </c>
      <c r="G11" s="62">
        <f>About!$B$104</f>
        <v>0</v>
      </c>
      <c r="H11" s="62">
        <f>About!$B$104</f>
        <v>0</v>
      </c>
      <c r="I11" s="62">
        <f>About!$B$104</f>
        <v>0</v>
      </c>
      <c r="J11" s="62">
        <f>About!$B$104</f>
        <v>0</v>
      </c>
      <c r="K11" s="62">
        <f>About!$B$104</f>
        <v>0</v>
      </c>
      <c r="L11" s="62">
        <f>About!$B$104</f>
        <v>0</v>
      </c>
      <c r="M11" s="62">
        <f>About!$B$104</f>
        <v>0</v>
      </c>
      <c r="N11" s="62">
        <f>About!$B$104</f>
        <v>0</v>
      </c>
      <c r="O11" s="62">
        <f>About!$B$104</f>
        <v>0</v>
      </c>
      <c r="P11" s="62">
        <f>About!$B$104</f>
        <v>0</v>
      </c>
      <c r="Q11" s="62">
        <f>About!$B$104</f>
        <v>0</v>
      </c>
      <c r="R11" s="62">
        <f>About!$B$104</f>
        <v>0</v>
      </c>
      <c r="S11" s="62">
        <f>About!$B$104</f>
        <v>0</v>
      </c>
      <c r="T11" s="62">
        <f>About!$B$104</f>
        <v>0</v>
      </c>
      <c r="U11" s="62">
        <f>About!$B$104</f>
        <v>0</v>
      </c>
      <c r="V11" s="62">
        <f>About!$B$104</f>
        <v>0</v>
      </c>
      <c r="W11" s="62">
        <f>About!$B$104</f>
        <v>0</v>
      </c>
      <c r="X11" s="62">
        <f>About!$B$104</f>
        <v>0</v>
      </c>
      <c r="Y11" s="62">
        <f>About!$B$104</f>
        <v>0</v>
      </c>
      <c r="Z11" s="62">
        <f>About!$B$104</f>
        <v>0</v>
      </c>
      <c r="AA11" s="62">
        <f>About!$B$104</f>
        <v>0</v>
      </c>
      <c r="AB11" s="62">
        <f>About!$B$104</f>
        <v>0</v>
      </c>
      <c r="AC11" s="62">
        <f>About!$B$104</f>
        <v>0</v>
      </c>
      <c r="AD11" s="62">
        <f>About!$B$104</f>
        <v>0</v>
      </c>
      <c r="AE11" s="62">
        <f>About!$B$104</f>
        <v>0</v>
      </c>
      <c r="AF11" s="62">
        <f>About!$B$104</f>
        <v>0</v>
      </c>
    </row>
  </sheetData>
  <pageMargins left="0.7" right="0.7" top="0.75" bottom="0.75" header="0.3" footer="0.3"/>
  <pageSetup orientation="portrait" horizontalDpi="1200" verticalDpi="1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H11"/>
  <sheetViews>
    <sheetView workbookViewId="0">
      <selection activeCell="B2" sqref="B2:AF11"/>
    </sheetView>
  </sheetViews>
  <sheetFormatPr baseColWidth="10" defaultColWidth="8.85546875" defaultRowHeight="15" x14ac:dyDescent="0.25"/>
  <cols>
    <col min="1" max="1" width="29.85546875" customWidth="1"/>
    <col min="2" max="30" width="9.42578125" bestFit="1" customWidth="1"/>
    <col min="31" max="31" width="10.28515625" bestFit="1" customWidth="1"/>
    <col min="32" max="32" width="9.42578125" bestFit="1"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About!$B$104</f>
        <v>0</v>
      </c>
      <c r="C2" s="62">
        <f>About!$B$104</f>
        <v>0</v>
      </c>
      <c r="D2" s="62">
        <f>About!$B$104</f>
        <v>0</v>
      </c>
      <c r="E2" s="62">
        <f>About!$B$104</f>
        <v>0</v>
      </c>
      <c r="F2" s="62">
        <f>About!$B$104</f>
        <v>0</v>
      </c>
      <c r="G2" s="62">
        <f>About!$B$104</f>
        <v>0</v>
      </c>
      <c r="H2" s="62">
        <f>About!$B$104</f>
        <v>0</v>
      </c>
      <c r="I2" s="62">
        <f>About!$B$104</f>
        <v>0</v>
      </c>
      <c r="J2" s="62">
        <f>About!$B$104</f>
        <v>0</v>
      </c>
      <c r="K2" s="62">
        <f>About!$B$104</f>
        <v>0</v>
      </c>
      <c r="L2" s="62">
        <f>About!$B$104</f>
        <v>0</v>
      </c>
      <c r="M2" s="62">
        <f>About!$B$104</f>
        <v>0</v>
      </c>
      <c r="N2" s="62">
        <f>About!$B$104</f>
        <v>0</v>
      </c>
      <c r="O2" s="62">
        <f>About!$B$104</f>
        <v>0</v>
      </c>
      <c r="P2" s="62">
        <f>About!$B$104</f>
        <v>0</v>
      </c>
      <c r="Q2" s="62">
        <f>About!$B$104</f>
        <v>0</v>
      </c>
      <c r="R2" s="62">
        <f>About!$B$104</f>
        <v>0</v>
      </c>
      <c r="S2" s="62">
        <f>About!$B$104</f>
        <v>0</v>
      </c>
      <c r="T2" s="62">
        <f>About!$B$104</f>
        <v>0</v>
      </c>
      <c r="U2" s="62">
        <f>About!$B$104</f>
        <v>0</v>
      </c>
      <c r="V2" s="62">
        <f>About!$B$104</f>
        <v>0</v>
      </c>
      <c r="W2" s="62">
        <f>About!$B$104</f>
        <v>0</v>
      </c>
      <c r="X2" s="62">
        <f>About!$B$104</f>
        <v>0</v>
      </c>
      <c r="Y2" s="62">
        <f>About!$B$104</f>
        <v>0</v>
      </c>
      <c r="Z2" s="62">
        <f>About!$B$104</f>
        <v>0</v>
      </c>
      <c r="AA2" s="62">
        <f>About!$B$104</f>
        <v>0</v>
      </c>
      <c r="AB2" s="62">
        <f>About!$B$104</f>
        <v>0</v>
      </c>
      <c r="AC2" s="62">
        <f>About!$B$104</f>
        <v>0</v>
      </c>
      <c r="AD2" s="62">
        <f>About!$B$104</f>
        <v>0</v>
      </c>
      <c r="AE2" s="62">
        <f>About!$B$104</f>
        <v>0</v>
      </c>
      <c r="AF2" s="62">
        <f>About!$B$104</f>
        <v>0</v>
      </c>
    </row>
    <row r="3" spans="1:34" x14ac:dyDescent="0.25">
      <c r="A3" s="1" t="s">
        <v>2</v>
      </c>
      <c r="B3" s="62">
        <f>About!$B$104</f>
        <v>0</v>
      </c>
      <c r="C3" s="62">
        <f>About!$B$104</f>
        <v>0</v>
      </c>
      <c r="D3" s="62">
        <f>About!$B$104</f>
        <v>0</v>
      </c>
      <c r="E3" s="62">
        <f>About!$B$104</f>
        <v>0</v>
      </c>
      <c r="F3" s="62">
        <f>About!$B$104</f>
        <v>0</v>
      </c>
      <c r="G3" s="62">
        <f>About!$B$104</f>
        <v>0</v>
      </c>
      <c r="H3" s="62">
        <f>About!$B$104</f>
        <v>0</v>
      </c>
      <c r="I3" s="62">
        <f>About!$B$104</f>
        <v>0</v>
      </c>
      <c r="J3" s="62">
        <f>About!$B$104</f>
        <v>0</v>
      </c>
      <c r="K3" s="62">
        <f>About!$B$104</f>
        <v>0</v>
      </c>
      <c r="L3" s="62">
        <f>About!$B$104</f>
        <v>0</v>
      </c>
      <c r="M3" s="62">
        <f>About!$B$104</f>
        <v>0</v>
      </c>
      <c r="N3" s="62">
        <f>About!$B$104</f>
        <v>0</v>
      </c>
      <c r="O3" s="62">
        <f>About!$B$104</f>
        <v>0</v>
      </c>
      <c r="P3" s="62">
        <f>About!$B$104</f>
        <v>0</v>
      </c>
      <c r="Q3" s="62">
        <f>About!$B$104</f>
        <v>0</v>
      </c>
      <c r="R3" s="62">
        <f>About!$B$104</f>
        <v>0</v>
      </c>
      <c r="S3" s="62">
        <f>About!$B$104</f>
        <v>0</v>
      </c>
      <c r="T3" s="62">
        <f>About!$B$104</f>
        <v>0</v>
      </c>
      <c r="U3" s="62">
        <f>About!$B$104</f>
        <v>0</v>
      </c>
      <c r="V3" s="62">
        <f>About!$B$104</f>
        <v>0</v>
      </c>
      <c r="W3" s="62">
        <f>About!$B$104</f>
        <v>0</v>
      </c>
      <c r="X3" s="62">
        <f>About!$B$104</f>
        <v>0</v>
      </c>
      <c r="Y3" s="62">
        <f>About!$B$104</f>
        <v>0</v>
      </c>
      <c r="Z3" s="62">
        <f>About!$B$104</f>
        <v>0</v>
      </c>
      <c r="AA3" s="62">
        <f>About!$B$104</f>
        <v>0</v>
      </c>
      <c r="AB3" s="62">
        <f>About!$B$104</f>
        <v>0</v>
      </c>
      <c r="AC3" s="62">
        <f>About!$B$104</f>
        <v>0</v>
      </c>
      <c r="AD3" s="62">
        <f>About!$B$104</f>
        <v>0</v>
      </c>
      <c r="AE3" s="62">
        <f>About!$B$104</f>
        <v>0</v>
      </c>
      <c r="AF3" s="62">
        <f>About!$B$104</f>
        <v>0</v>
      </c>
    </row>
    <row r="4" spans="1:34" x14ac:dyDescent="0.25">
      <c r="A4" s="1" t="s">
        <v>3</v>
      </c>
      <c r="B4" s="62">
        <f>About!$B$104</f>
        <v>0</v>
      </c>
      <c r="C4" s="62">
        <f>About!$B$104</f>
        <v>0</v>
      </c>
      <c r="D4" s="62">
        <f>About!$B$104</f>
        <v>0</v>
      </c>
      <c r="E4" s="62">
        <f>About!$B$104</f>
        <v>0</v>
      </c>
      <c r="F4" s="62">
        <f>About!$B$104</f>
        <v>0</v>
      </c>
      <c r="G4" s="62">
        <f>About!$B$104</f>
        <v>0</v>
      </c>
      <c r="H4" s="62">
        <f>About!$B$104</f>
        <v>0</v>
      </c>
      <c r="I4" s="62">
        <f>About!$B$104</f>
        <v>0</v>
      </c>
      <c r="J4" s="62">
        <f>About!$B$104</f>
        <v>0</v>
      </c>
      <c r="K4" s="62">
        <f>About!$B$104</f>
        <v>0</v>
      </c>
      <c r="L4" s="62">
        <f>About!$B$104</f>
        <v>0</v>
      </c>
      <c r="M4" s="62">
        <f>About!$B$104</f>
        <v>0</v>
      </c>
      <c r="N4" s="62">
        <f>About!$B$104</f>
        <v>0</v>
      </c>
      <c r="O4" s="62">
        <f>About!$B$104</f>
        <v>0</v>
      </c>
      <c r="P4" s="62">
        <f>About!$B$104</f>
        <v>0</v>
      </c>
      <c r="Q4" s="62">
        <f>About!$B$104</f>
        <v>0</v>
      </c>
      <c r="R4" s="62">
        <f>About!$B$104</f>
        <v>0</v>
      </c>
      <c r="S4" s="62">
        <f>About!$B$104</f>
        <v>0</v>
      </c>
      <c r="T4" s="62">
        <f>About!$B$104</f>
        <v>0</v>
      </c>
      <c r="U4" s="62">
        <f>About!$B$104</f>
        <v>0</v>
      </c>
      <c r="V4" s="62">
        <f>About!$B$104</f>
        <v>0</v>
      </c>
      <c r="W4" s="62">
        <f>About!$B$104</f>
        <v>0</v>
      </c>
      <c r="X4" s="62">
        <f>About!$B$104</f>
        <v>0</v>
      </c>
      <c r="Y4" s="62">
        <f>About!$B$104</f>
        <v>0</v>
      </c>
      <c r="Z4" s="62">
        <f>About!$B$104</f>
        <v>0</v>
      </c>
      <c r="AA4" s="62">
        <f>About!$B$104</f>
        <v>0</v>
      </c>
      <c r="AB4" s="62">
        <f>About!$B$104</f>
        <v>0</v>
      </c>
      <c r="AC4" s="62">
        <f>About!$B$104</f>
        <v>0</v>
      </c>
      <c r="AD4" s="62">
        <f>About!$B$104</f>
        <v>0</v>
      </c>
      <c r="AE4" s="62">
        <f>About!$B$104</f>
        <v>0</v>
      </c>
      <c r="AF4" s="62">
        <f>About!$B$104</f>
        <v>0</v>
      </c>
    </row>
    <row r="5" spans="1:34" x14ac:dyDescent="0.25">
      <c r="A5" s="1" t="s">
        <v>4</v>
      </c>
      <c r="B5" s="62">
        <f>About!$B$104</f>
        <v>0</v>
      </c>
      <c r="C5" s="62">
        <f>About!$B$104</f>
        <v>0</v>
      </c>
      <c r="D5" s="62">
        <f>About!$B$104</f>
        <v>0</v>
      </c>
      <c r="E5" s="62">
        <f>About!$B$104</f>
        <v>0</v>
      </c>
      <c r="F5" s="62">
        <f>About!$B$104</f>
        <v>0</v>
      </c>
      <c r="G5" s="62">
        <f>About!$B$104</f>
        <v>0</v>
      </c>
      <c r="H5" s="62">
        <f>About!$B$104</f>
        <v>0</v>
      </c>
      <c r="I5" s="62">
        <f>About!$B$104</f>
        <v>0</v>
      </c>
      <c r="J5" s="62">
        <f>About!$B$104</f>
        <v>0</v>
      </c>
      <c r="K5" s="62">
        <f>About!$B$104</f>
        <v>0</v>
      </c>
      <c r="L5" s="62">
        <f>About!$B$104</f>
        <v>0</v>
      </c>
      <c r="M5" s="62">
        <f>About!$B$104</f>
        <v>0</v>
      </c>
      <c r="N5" s="62">
        <f>About!$B$104</f>
        <v>0</v>
      </c>
      <c r="O5" s="62">
        <f>About!$B$104</f>
        <v>0</v>
      </c>
      <c r="P5" s="62">
        <f>About!$B$104</f>
        <v>0</v>
      </c>
      <c r="Q5" s="62">
        <f>About!$B$104</f>
        <v>0</v>
      </c>
      <c r="R5" s="62">
        <f>About!$B$104</f>
        <v>0</v>
      </c>
      <c r="S5" s="62">
        <f>About!$B$104</f>
        <v>0</v>
      </c>
      <c r="T5" s="62">
        <f>About!$B$104</f>
        <v>0</v>
      </c>
      <c r="U5" s="62">
        <f>About!$B$104</f>
        <v>0</v>
      </c>
      <c r="V5" s="62">
        <f>About!$B$104</f>
        <v>0</v>
      </c>
      <c r="W5" s="62">
        <f>About!$B$104</f>
        <v>0</v>
      </c>
      <c r="X5" s="62">
        <f>About!$B$104</f>
        <v>0</v>
      </c>
      <c r="Y5" s="62">
        <f>About!$B$104</f>
        <v>0</v>
      </c>
      <c r="Z5" s="62">
        <f>About!$B$104</f>
        <v>0</v>
      </c>
      <c r="AA5" s="62">
        <f>About!$B$104</f>
        <v>0</v>
      </c>
      <c r="AB5" s="62">
        <f>About!$B$104</f>
        <v>0</v>
      </c>
      <c r="AC5" s="62">
        <f>About!$B$104</f>
        <v>0</v>
      </c>
      <c r="AD5" s="62">
        <f>About!$B$104</f>
        <v>0</v>
      </c>
      <c r="AE5" s="62">
        <f>About!$B$104</f>
        <v>0</v>
      </c>
      <c r="AF5" s="62">
        <f>About!$B$104</f>
        <v>0</v>
      </c>
    </row>
    <row r="6" spans="1:34" x14ac:dyDescent="0.25">
      <c r="A6" s="1" t="s">
        <v>6</v>
      </c>
      <c r="B6" s="62">
        <f>About!$B$104</f>
        <v>0</v>
      </c>
      <c r="C6" s="62">
        <f>About!$B$104</f>
        <v>0</v>
      </c>
      <c r="D6" s="62">
        <f>About!$B$104</f>
        <v>0</v>
      </c>
      <c r="E6" s="62">
        <f>About!$B$104</f>
        <v>0</v>
      </c>
      <c r="F6" s="62">
        <f>About!$B$104</f>
        <v>0</v>
      </c>
      <c r="G6" s="62">
        <f>About!$B$104</f>
        <v>0</v>
      </c>
      <c r="H6" s="62">
        <f>About!$B$104</f>
        <v>0</v>
      </c>
      <c r="I6" s="62">
        <f>About!$B$104</f>
        <v>0</v>
      </c>
      <c r="J6" s="62">
        <f>About!$B$104</f>
        <v>0</v>
      </c>
      <c r="K6" s="62">
        <f>About!$B$104</f>
        <v>0</v>
      </c>
      <c r="L6" s="62">
        <f>About!$B$104</f>
        <v>0</v>
      </c>
      <c r="M6" s="62">
        <f>About!$B$104</f>
        <v>0</v>
      </c>
      <c r="N6" s="62">
        <f>About!$B$104</f>
        <v>0</v>
      </c>
      <c r="O6" s="62">
        <f>About!$B$104</f>
        <v>0</v>
      </c>
      <c r="P6" s="62">
        <f>About!$B$104</f>
        <v>0</v>
      </c>
      <c r="Q6" s="62">
        <f>About!$B$104</f>
        <v>0</v>
      </c>
      <c r="R6" s="62">
        <f>About!$B$104</f>
        <v>0</v>
      </c>
      <c r="S6" s="62">
        <f>About!$B$104</f>
        <v>0</v>
      </c>
      <c r="T6" s="62">
        <f>About!$B$104</f>
        <v>0</v>
      </c>
      <c r="U6" s="62">
        <f>About!$B$104</f>
        <v>0</v>
      </c>
      <c r="V6" s="62">
        <f>About!$B$104</f>
        <v>0</v>
      </c>
      <c r="W6" s="62">
        <f>About!$B$104</f>
        <v>0</v>
      </c>
      <c r="X6" s="62">
        <f>About!$B$104</f>
        <v>0</v>
      </c>
      <c r="Y6" s="62">
        <f>About!$B$104</f>
        <v>0</v>
      </c>
      <c r="Z6" s="62">
        <f>About!$B$104</f>
        <v>0</v>
      </c>
      <c r="AA6" s="62">
        <f>About!$B$104</f>
        <v>0</v>
      </c>
      <c r="AB6" s="62">
        <f>About!$B$104</f>
        <v>0</v>
      </c>
      <c r="AC6" s="62">
        <f>About!$B$104</f>
        <v>0</v>
      </c>
      <c r="AD6" s="62">
        <f>About!$B$104</f>
        <v>0</v>
      </c>
      <c r="AE6" s="62">
        <f>About!$B$104</f>
        <v>0</v>
      </c>
      <c r="AF6" s="62">
        <f>About!$B$104</f>
        <v>0</v>
      </c>
    </row>
    <row r="7" spans="1:34" x14ac:dyDescent="0.25">
      <c r="A7" s="1" t="s">
        <v>12</v>
      </c>
      <c r="B7" s="62">
        <f>About!$B$104</f>
        <v>0</v>
      </c>
      <c r="C7" s="62">
        <f>About!$B$104</f>
        <v>0</v>
      </c>
      <c r="D7" s="62">
        <f>About!$B$104</f>
        <v>0</v>
      </c>
      <c r="E7" s="62">
        <f>About!$B$104</f>
        <v>0</v>
      </c>
      <c r="F7" s="62">
        <f>About!$B$104</f>
        <v>0</v>
      </c>
      <c r="G7" s="62">
        <f>About!$B$104</f>
        <v>0</v>
      </c>
      <c r="H7" s="62">
        <f>About!$B$104</f>
        <v>0</v>
      </c>
      <c r="I7" s="62">
        <f>About!$B$104</f>
        <v>0</v>
      </c>
      <c r="J7" s="62">
        <f>About!$B$104</f>
        <v>0</v>
      </c>
      <c r="K7" s="62">
        <f>About!$B$104</f>
        <v>0</v>
      </c>
      <c r="L7" s="62">
        <f>About!$B$104</f>
        <v>0</v>
      </c>
      <c r="M7" s="62">
        <f>About!$B$104</f>
        <v>0</v>
      </c>
      <c r="N7" s="62">
        <f>About!$B$104</f>
        <v>0</v>
      </c>
      <c r="O7" s="62">
        <f>About!$B$104</f>
        <v>0</v>
      </c>
      <c r="P7" s="62">
        <f>About!$B$104</f>
        <v>0</v>
      </c>
      <c r="Q7" s="62">
        <f>About!$B$104</f>
        <v>0</v>
      </c>
      <c r="R7" s="62">
        <f>About!$B$104</f>
        <v>0</v>
      </c>
      <c r="S7" s="62">
        <f>About!$B$104</f>
        <v>0</v>
      </c>
      <c r="T7" s="62">
        <f>About!$B$104</f>
        <v>0</v>
      </c>
      <c r="U7" s="62">
        <f>About!$B$104</f>
        <v>0</v>
      </c>
      <c r="V7" s="62">
        <f>About!$B$104</f>
        <v>0</v>
      </c>
      <c r="W7" s="62">
        <f>About!$B$104</f>
        <v>0</v>
      </c>
      <c r="X7" s="62">
        <f>About!$B$104</f>
        <v>0</v>
      </c>
      <c r="Y7" s="62">
        <f>About!$B$104</f>
        <v>0</v>
      </c>
      <c r="Z7" s="62">
        <f>About!$B$104</f>
        <v>0</v>
      </c>
      <c r="AA7" s="62">
        <f>About!$B$104</f>
        <v>0</v>
      </c>
      <c r="AB7" s="62">
        <f>About!$B$104</f>
        <v>0</v>
      </c>
      <c r="AC7" s="62">
        <f>About!$B$104</f>
        <v>0</v>
      </c>
      <c r="AD7" s="62">
        <f>About!$B$104</f>
        <v>0</v>
      </c>
      <c r="AE7" s="62">
        <f>About!$B$104</f>
        <v>0</v>
      </c>
      <c r="AF7" s="62">
        <f>About!$B$104</f>
        <v>0</v>
      </c>
    </row>
    <row r="8" spans="1:34" x14ac:dyDescent="0.25">
      <c r="A8" s="1" t="s">
        <v>15</v>
      </c>
      <c r="B8" s="62">
        <f>About!$B$104</f>
        <v>0</v>
      </c>
      <c r="C8" s="62">
        <f>About!$B$104</f>
        <v>0</v>
      </c>
      <c r="D8" s="62">
        <f>About!$B$104</f>
        <v>0</v>
      </c>
      <c r="E8" s="62">
        <f>About!$B$104</f>
        <v>0</v>
      </c>
      <c r="F8" s="62">
        <f>About!$B$104</f>
        <v>0</v>
      </c>
      <c r="G8" s="62">
        <f>About!$B$104</f>
        <v>0</v>
      </c>
      <c r="H8" s="62">
        <f>About!$B$104</f>
        <v>0</v>
      </c>
      <c r="I8" s="62">
        <f>About!$B$104</f>
        <v>0</v>
      </c>
      <c r="J8" s="62">
        <f>About!$B$104</f>
        <v>0</v>
      </c>
      <c r="K8" s="62">
        <f>About!$B$104</f>
        <v>0</v>
      </c>
      <c r="L8" s="62">
        <f>About!$B$104</f>
        <v>0</v>
      </c>
      <c r="M8" s="62">
        <f>About!$B$104</f>
        <v>0</v>
      </c>
      <c r="N8" s="62">
        <f>About!$B$104</f>
        <v>0</v>
      </c>
      <c r="O8" s="62">
        <f>About!$B$104</f>
        <v>0</v>
      </c>
      <c r="P8" s="62">
        <f>About!$B$104</f>
        <v>0</v>
      </c>
      <c r="Q8" s="62">
        <f>About!$B$104</f>
        <v>0</v>
      </c>
      <c r="R8" s="62">
        <f>About!$B$104</f>
        <v>0</v>
      </c>
      <c r="S8" s="62">
        <f>About!$B$104</f>
        <v>0</v>
      </c>
      <c r="T8" s="62">
        <f>About!$B$104</f>
        <v>0</v>
      </c>
      <c r="U8" s="62">
        <f>About!$B$104</f>
        <v>0</v>
      </c>
      <c r="V8" s="62">
        <f>About!$B$104</f>
        <v>0</v>
      </c>
      <c r="W8" s="62">
        <f>About!$B$104</f>
        <v>0</v>
      </c>
      <c r="X8" s="62">
        <f>About!$B$104</f>
        <v>0</v>
      </c>
      <c r="Y8" s="62">
        <f>About!$B$104</f>
        <v>0</v>
      </c>
      <c r="Z8" s="62">
        <f>About!$B$104</f>
        <v>0</v>
      </c>
      <c r="AA8" s="62">
        <f>About!$B$104</f>
        <v>0</v>
      </c>
      <c r="AB8" s="62">
        <f>About!$B$104</f>
        <v>0</v>
      </c>
      <c r="AC8" s="62">
        <f>About!$B$104</f>
        <v>0</v>
      </c>
      <c r="AD8" s="62">
        <f>About!$B$104</f>
        <v>0</v>
      </c>
      <c r="AE8" s="62">
        <f>About!$B$104</f>
        <v>0</v>
      </c>
      <c r="AF8" s="62">
        <f>About!$B$104</f>
        <v>0</v>
      </c>
    </row>
    <row r="9" spans="1:34" x14ac:dyDescent="0.25">
      <c r="A9" s="1" t="s">
        <v>16</v>
      </c>
      <c r="B9" s="62">
        <f>About!$B$104</f>
        <v>0</v>
      </c>
      <c r="C9" s="62">
        <f>About!$B$104</f>
        <v>0</v>
      </c>
      <c r="D9" s="62">
        <f>About!$B$104</f>
        <v>0</v>
      </c>
      <c r="E9" s="62">
        <f>About!$B$104</f>
        <v>0</v>
      </c>
      <c r="F9" s="62">
        <f>About!$B$104</f>
        <v>0</v>
      </c>
      <c r="G9" s="62">
        <f>About!$B$104</f>
        <v>0</v>
      </c>
      <c r="H9" s="62">
        <f>About!$B$104</f>
        <v>0</v>
      </c>
      <c r="I9" s="62">
        <f>About!$B$104</f>
        <v>0</v>
      </c>
      <c r="J9" s="62">
        <f>About!$B$104</f>
        <v>0</v>
      </c>
      <c r="K9" s="62">
        <f>About!$B$104</f>
        <v>0</v>
      </c>
      <c r="L9" s="62">
        <f>About!$B$104</f>
        <v>0</v>
      </c>
      <c r="M9" s="62">
        <f>About!$B$104</f>
        <v>0</v>
      </c>
      <c r="N9" s="62">
        <f>About!$B$104</f>
        <v>0</v>
      </c>
      <c r="O9" s="62">
        <f>About!$B$104</f>
        <v>0</v>
      </c>
      <c r="P9" s="62">
        <f>About!$B$104</f>
        <v>0</v>
      </c>
      <c r="Q9" s="62">
        <f>About!$B$104</f>
        <v>0</v>
      </c>
      <c r="R9" s="62">
        <f>About!$B$104</f>
        <v>0</v>
      </c>
      <c r="S9" s="62">
        <f>About!$B$104</f>
        <v>0</v>
      </c>
      <c r="T9" s="62">
        <f>About!$B$104</f>
        <v>0</v>
      </c>
      <c r="U9" s="62">
        <f>About!$B$104</f>
        <v>0</v>
      </c>
      <c r="V9" s="62">
        <f>About!$B$104</f>
        <v>0</v>
      </c>
      <c r="W9" s="62">
        <f>About!$B$104</f>
        <v>0</v>
      </c>
      <c r="X9" s="62">
        <f>About!$B$104</f>
        <v>0</v>
      </c>
      <c r="Y9" s="62">
        <f>About!$B$104</f>
        <v>0</v>
      </c>
      <c r="Z9" s="62">
        <f>About!$B$104</f>
        <v>0</v>
      </c>
      <c r="AA9" s="62">
        <f>About!$B$104</f>
        <v>0</v>
      </c>
      <c r="AB9" s="62">
        <f>About!$B$104</f>
        <v>0</v>
      </c>
      <c r="AC9" s="62">
        <f>About!$B$104</f>
        <v>0</v>
      </c>
      <c r="AD9" s="62">
        <f>About!$B$104</f>
        <v>0</v>
      </c>
      <c r="AE9" s="62">
        <f>About!$B$104</f>
        <v>0</v>
      </c>
      <c r="AF9" s="62">
        <f>About!$B$104</f>
        <v>0</v>
      </c>
    </row>
    <row r="10" spans="1:34" x14ac:dyDescent="0.25">
      <c r="A10" s="1" t="s">
        <v>17</v>
      </c>
      <c r="B10" s="62">
        <f>About!$B$104</f>
        <v>0</v>
      </c>
      <c r="C10" s="62">
        <f>About!$B$104</f>
        <v>0</v>
      </c>
      <c r="D10" s="62">
        <f>About!$B$104</f>
        <v>0</v>
      </c>
      <c r="E10" s="62">
        <f>About!$B$104</f>
        <v>0</v>
      </c>
      <c r="F10" s="62">
        <f>About!$B$104</f>
        <v>0</v>
      </c>
      <c r="G10" s="62">
        <f>About!$B$104</f>
        <v>0</v>
      </c>
      <c r="H10" s="62">
        <f>About!$B$104</f>
        <v>0</v>
      </c>
      <c r="I10" s="62">
        <f>About!$B$104</f>
        <v>0</v>
      </c>
      <c r="J10" s="62">
        <f>About!$B$104</f>
        <v>0</v>
      </c>
      <c r="K10" s="62">
        <f>About!$B$104</f>
        <v>0</v>
      </c>
      <c r="L10" s="62">
        <f>About!$B$104</f>
        <v>0</v>
      </c>
      <c r="M10" s="62">
        <f>About!$B$104</f>
        <v>0</v>
      </c>
      <c r="N10" s="62">
        <f>About!$B$104</f>
        <v>0</v>
      </c>
      <c r="O10" s="62">
        <f>About!$B$104</f>
        <v>0</v>
      </c>
      <c r="P10" s="62">
        <f>About!$B$104</f>
        <v>0</v>
      </c>
      <c r="Q10" s="62">
        <f>About!$B$104</f>
        <v>0</v>
      </c>
      <c r="R10" s="62">
        <f>About!$B$104</f>
        <v>0</v>
      </c>
      <c r="S10" s="62">
        <f>About!$B$104</f>
        <v>0</v>
      </c>
      <c r="T10" s="62">
        <f>About!$B$104</f>
        <v>0</v>
      </c>
      <c r="U10" s="62">
        <f>About!$B$104</f>
        <v>0</v>
      </c>
      <c r="V10" s="62">
        <f>About!$B$104</f>
        <v>0</v>
      </c>
      <c r="W10" s="62">
        <f>About!$B$104</f>
        <v>0</v>
      </c>
      <c r="X10" s="62">
        <f>About!$B$104</f>
        <v>0</v>
      </c>
      <c r="Y10" s="62">
        <f>About!$B$104</f>
        <v>0</v>
      </c>
      <c r="Z10" s="62">
        <f>About!$B$104</f>
        <v>0</v>
      </c>
      <c r="AA10" s="62">
        <f>About!$B$104</f>
        <v>0</v>
      </c>
      <c r="AB10" s="62">
        <f>About!$B$104</f>
        <v>0</v>
      </c>
      <c r="AC10" s="62">
        <f>About!$B$104</f>
        <v>0</v>
      </c>
      <c r="AD10" s="62">
        <f>About!$B$104</f>
        <v>0</v>
      </c>
      <c r="AE10" s="62">
        <f>About!$B$104</f>
        <v>0</v>
      </c>
      <c r="AF10" s="62">
        <f>About!$B$104</f>
        <v>0</v>
      </c>
    </row>
    <row r="11" spans="1:34" x14ac:dyDescent="0.25">
      <c r="A11" s="1" t="s">
        <v>18</v>
      </c>
      <c r="B11" s="62">
        <f>About!$B$104</f>
        <v>0</v>
      </c>
      <c r="C11" s="62">
        <f>About!$B$104</f>
        <v>0</v>
      </c>
      <c r="D11" s="62">
        <f>About!$B$104</f>
        <v>0</v>
      </c>
      <c r="E11" s="62">
        <f>About!$B$104</f>
        <v>0</v>
      </c>
      <c r="F11" s="62">
        <f>About!$B$104</f>
        <v>0</v>
      </c>
      <c r="G11" s="62">
        <f>About!$B$104</f>
        <v>0</v>
      </c>
      <c r="H11" s="62">
        <f>About!$B$104</f>
        <v>0</v>
      </c>
      <c r="I11" s="62">
        <f>About!$B$104</f>
        <v>0</v>
      </c>
      <c r="J11" s="62">
        <f>About!$B$104</f>
        <v>0</v>
      </c>
      <c r="K11" s="62">
        <f>About!$B$104</f>
        <v>0</v>
      </c>
      <c r="L11" s="62">
        <f>About!$B$104</f>
        <v>0</v>
      </c>
      <c r="M11" s="62">
        <f>About!$B$104</f>
        <v>0</v>
      </c>
      <c r="N11" s="62">
        <f>About!$B$104</f>
        <v>0</v>
      </c>
      <c r="O11" s="62">
        <f>About!$B$104</f>
        <v>0</v>
      </c>
      <c r="P11" s="62">
        <f>About!$B$104</f>
        <v>0</v>
      </c>
      <c r="Q11" s="62">
        <f>About!$B$104</f>
        <v>0</v>
      </c>
      <c r="R11" s="62">
        <f>About!$B$104</f>
        <v>0</v>
      </c>
      <c r="S11" s="62">
        <f>About!$B$104</f>
        <v>0</v>
      </c>
      <c r="T11" s="62">
        <f>About!$B$104</f>
        <v>0</v>
      </c>
      <c r="U11" s="62">
        <f>About!$B$104</f>
        <v>0</v>
      </c>
      <c r="V11" s="62">
        <f>About!$B$104</f>
        <v>0</v>
      </c>
      <c r="W11" s="62">
        <f>About!$B$104</f>
        <v>0</v>
      </c>
      <c r="X11" s="62">
        <f>About!$B$104</f>
        <v>0</v>
      </c>
      <c r="Y11" s="62">
        <f>About!$B$104</f>
        <v>0</v>
      </c>
      <c r="Z11" s="62">
        <f>About!$B$104</f>
        <v>0</v>
      </c>
      <c r="AA11" s="62">
        <f>About!$B$104</f>
        <v>0</v>
      </c>
      <c r="AB11" s="62">
        <f>About!$B$104</f>
        <v>0</v>
      </c>
      <c r="AC11" s="62">
        <f>About!$B$104</f>
        <v>0</v>
      </c>
      <c r="AD11" s="62">
        <f>About!$B$104</f>
        <v>0</v>
      </c>
      <c r="AE11" s="62">
        <f>About!$B$104</f>
        <v>0</v>
      </c>
      <c r="AF11" s="62">
        <f>About!$B$104</f>
        <v>0</v>
      </c>
    </row>
  </sheetData>
  <pageMargins left="0.7" right="0.7" top="0.75" bottom="0.75" header="0.3" footer="0.3"/>
  <pageSetup orientation="portrait" horizontalDpi="1200" verticalDpi="12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H11"/>
  <sheetViews>
    <sheetView workbookViewId="0">
      <selection activeCell="B2" sqref="B2:AF11"/>
    </sheetView>
  </sheetViews>
  <sheetFormatPr baseColWidth="10" defaultColWidth="8.85546875" defaultRowHeight="15" x14ac:dyDescent="0.25"/>
  <cols>
    <col min="1" max="1" width="29.85546875" customWidth="1"/>
    <col min="2" max="32" width="9.42578125" bestFit="1" customWidth="1"/>
  </cols>
  <sheetData>
    <row r="1" spans="1:34"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row>
    <row r="2" spans="1:34" x14ac:dyDescent="0.25">
      <c r="A2" s="1" t="s">
        <v>1</v>
      </c>
      <c r="B2" s="62">
        <f>About!$B$104</f>
        <v>0</v>
      </c>
      <c r="C2" s="62">
        <f>About!$B$104</f>
        <v>0</v>
      </c>
      <c r="D2" s="62">
        <f>About!$B$104</f>
        <v>0</v>
      </c>
      <c r="E2" s="62">
        <f>About!$B$104</f>
        <v>0</v>
      </c>
      <c r="F2" s="62">
        <f>About!$B$104</f>
        <v>0</v>
      </c>
      <c r="G2" s="62">
        <f>About!$B$104</f>
        <v>0</v>
      </c>
      <c r="H2" s="62">
        <f>About!$B$104</f>
        <v>0</v>
      </c>
      <c r="I2" s="62">
        <f>About!$B$104</f>
        <v>0</v>
      </c>
      <c r="J2" s="62">
        <f>About!$B$104</f>
        <v>0</v>
      </c>
      <c r="K2" s="62">
        <f>About!$B$104</f>
        <v>0</v>
      </c>
      <c r="L2" s="62">
        <f>About!$B$104</f>
        <v>0</v>
      </c>
      <c r="M2" s="62">
        <f>About!$B$104</f>
        <v>0</v>
      </c>
      <c r="N2" s="62">
        <f>About!$B$104</f>
        <v>0</v>
      </c>
      <c r="O2" s="62">
        <f>About!$B$104</f>
        <v>0</v>
      </c>
      <c r="P2" s="62">
        <f>About!$B$104</f>
        <v>0</v>
      </c>
      <c r="Q2" s="62">
        <f>About!$B$104</f>
        <v>0</v>
      </c>
      <c r="R2" s="62">
        <f>About!$B$104</f>
        <v>0</v>
      </c>
      <c r="S2" s="62">
        <f>About!$B$104</f>
        <v>0</v>
      </c>
      <c r="T2" s="62">
        <f>About!$B$104</f>
        <v>0</v>
      </c>
      <c r="U2" s="62">
        <f>About!$B$104</f>
        <v>0</v>
      </c>
      <c r="V2" s="62">
        <f>About!$B$104</f>
        <v>0</v>
      </c>
      <c r="W2" s="62">
        <f>About!$B$104</f>
        <v>0</v>
      </c>
      <c r="X2" s="62">
        <f>About!$B$104</f>
        <v>0</v>
      </c>
      <c r="Y2" s="62">
        <f>About!$B$104</f>
        <v>0</v>
      </c>
      <c r="Z2" s="62">
        <f>About!$B$104</f>
        <v>0</v>
      </c>
      <c r="AA2" s="62">
        <f>About!$B$104</f>
        <v>0</v>
      </c>
      <c r="AB2" s="62">
        <f>About!$B$104</f>
        <v>0</v>
      </c>
      <c r="AC2" s="62">
        <f>About!$B$104</f>
        <v>0</v>
      </c>
      <c r="AD2" s="62">
        <f>About!$B$104</f>
        <v>0</v>
      </c>
      <c r="AE2" s="62">
        <f>About!$B$104</f>
        <v>0</v>
      </c>
      <c r="AF2" s="62">
        <f>About!$B$104</f>
        <v>0</v>
      </c>
    </row>
    <row r="3" spans="1:34" x14ac:dyDescent="0.25">
      <c r="A3" s="1" t="s">
        <v>2</v>
      </c>
      <c r="B3" s="62">
        <f>About!$B$104</f>
        <v>0</v>
      </c>
      <c r="C3" s="62">
        <f>About!$B$104</f>
        <v>0</v>
      </c>
      <c r="D3" s="62">
        <f>About!$B$104</f>
        <v>0</v>
      </c>
      <c r="E3" s="62">
        <f>About!$B$104</f>
        <v>0</v>
      </c>
      <c r="F3" s="62">
        <f>About!$B$104</f>
        <v>0</v>
      </c>
      <c r="G3" s="62">
        <f>About!$B$104</f>
        <v>0</v>
      </c>
      <c r="H3" s="62">
        <f>About!$B$104</f>
        <v>0</v>
      </c>
      <c r="I3" s="62">
        <f>About!$B$104</f>
        <v>0</v>
      </c>
      <c r="J3" s="62">
        <f>About!$B$104</f>
        <v>0</v>
      </c>
      <c r="K3" s="62">
        <f>About!$B$104</f>
        <v>0</v>
      </c>
      <c r="L3" s="62">
        <f>About!$B$104</f>
        <v>0</v>
      </c>
      <c r="M3" s="62">
        <f>About!$B$104</f>
        <v>0</v>
      </c>
      <c r="N3" s="62">
        <f>About!$B$104</f>
        <v>0</v>
      </c>
      <c r="O3" s="62">
        <f>About!$B$104</f>
        <v>0</v>
      </c>
      <c r="P3" s="62">
        <f>About!$B$104</f>
        <v>0</v>
      </c>
      <c r="Q3" s="62">
        <f>About!$B$104</f>
        <v>0</v>
      </c>
      <c r="R3" s="62">
        <f>About!$B$104</f>
        <v>0</v>
      </c>
      <c r="S3" s="62">
        <f>About!$B$104</f>
        <v>0</v>
      </c>
      <c r="T3" s="62">
        <f>About!$B$104</f>
        <v>0</v>
      </c>
      <c r="U3" s="62">
        <f>About!$B$104</f>
        <v>0</v>
      </c>
      <c r="V3" s="62">
        <f>About!$B$104</f>
        <v>0</v>
      </c>
      <c r="W3" s="62">
        <f>About!$B$104</f>
        <v>0</v>
      </c>
      <c r="X3" s="62">
        <f>About!$B$104</f>
        <v>0</v>
      </c>
      <c r="Y3" s="62">
        <f>About!$B$104</f>
        <v>0</v>
      </c>
      <c r="Z3" s="62">
        <f>About!$B$104</f>
        <v>0</v>
      </c>
      <c r="AA3" s="62">
        <f>About!$B$104</f>
        <v>0</v>
      </c>
      <c r="AB3" s="62">
        <f>About!$B$104</f>
        <v>0</v>
      </c>
      <c r="AC3" s="62">
        <f>About!$B$104</f>
        <v>0</v>
      </c>
      <c r="AD3" s="62">
        <f>About!$B$104</f>
        <v>0</v>
      </c>
      <c r="AE3" s="62">
        <f>About!$B$104</f>
        <v>0</v>
      </c>
      <c r="AF3" s="62">
        <f>About!$B$104</f>
        <v>0</v>
      </c>
    </row>
    <row r="4" spans="1:34" x14ac:dyDescent="0.25">
      <c r="A4" s="1" t="s">
        <v>3</v>
      </c>
      <c r="B4" s="62">
        <f>About!$B$104</f>
        <v>0</v>
      </c>
      <c r="C4" s="62">
        <f>About!$B$104</f>
        <v>0</v>
      </c>
      <c r="D4" s="62">
        <f>About!$B$104</f>
        <v>0</v>
      </c>
      <c r="E4" s="62">
        <f>About!$B$104</f>
        <v>0</v>
      </c>
      <c r="F4" s="62">
        <f>About!$B$104</f>
        <v>0</v>
      </c>
      <c r="G4" s="62">
        <f>About!$B$104</f>
        <v>0</v>
      </c>
      <c r="H4" s="62">
        <f>About!$B$104</f>
        <v>0</v>
      </c>
      <c r="I4" s="62">
        <f>About!$B$104</f>
        <v>0</v>
      </c>
      <c r="J4" s="62">
        <f>About!$B$104</f>
        <v>0</v>
      </c>
      <c r="K4" s="62">
        <f>About!$B$104</f>
        <v>0</v>
      </c>
      <c r="L4" s="62">
        <f>About!$B$104</f>
        <v>0</v>
      </c>
      <c r="M4" s="62">
        <f>About!$B$104</f>
        <v>0</v>
      </c>
      <c r="N4" s="62">
        <f>About!$B$104</f>
        <v>0</v>
      </c>
      <c r="O4" s="62">
        <f>About!$B$104</f>
        <v>0</v>
      </c>
      <c r="P4" s="62">
        <f>About!$B$104</f>
        <v>0</v>
      </c>
      <c r="Q4" s="62">
        <f>About!$B$104</f>
        <v>0</v>
      </c>
      <c r="R4" s="62">
        <f>About!$B$104</f>
        <v>0</v>
      </c>
      <c r="S4" s="62">
        <f>About!$B$104</f>
        <v>0</v>
      </c>
      <c r="T4" s="62">
        <f>About!$B$104</f>
        <v>0</v>
      </c>
      <c r="U4" s="62">
        <f>About!$B$104</f>
        <v>0</v>
      </c>
      <c r="V4" s="62">
        <f>About!$B$104</f>
        <v>0</v>
      </c>
      <c r="W4" s="62">
        <f>About!$B$104</f>
        <v>0</v>
      </c>
      <c r="X4" s="62">
        <f>About!$B$104</f>
        <v>0</v>
      </c>
      <c r="Y4" s="62">
        <f>About!$B$104</f>
        <v>0</v>
      </c>
      <c r="Z4" s="62">
        <f>About!$B$104</f>
        <v>0</v>
      </c>
      <c r="AA4" s="62">
        <f>About!$B$104</f>
        <v>0</v>
      </c>
      <c r="AB4" s="62">
        <f>About!$B$104</f>
        <v>0</v>
      </c>
      <c r="AC4" s="62">
        <f>About!$B$104</f>
        <v>0</v>
      </c>
      <c r="AD4" s="62">
        <f>About!$B$104</f>
        <v>0</v>
      </c>
      <c r="AE4" s="62">
        <f>About!$B$104</f>
        <v>0</v>
      </c>
      <c r="AF4" s="62">
        <f>About!$B$104</f>
        <v>0</v>
      </c>
    </row>
    <row r="5" spans="1:34" x14ac:dyDescent="0.25">
      <c r="A5" s="1" t="s">
        <v>4</v>
      </c>
      <c r="B5" s="62">
        <f>About!$B$104</f>
        <v>0</v>
      </c>
      <c r="C5" s="62">
        <f>About!$B$104</f>
        <v>0</v>
      </c>
      <c r="D5" s="62">
        <f>About!$B$104</f>
        <v>0</v>
      </c>
      <c r="E5" s="62">
        <f>About!$B$104</f>
        <v>0</v>
      </c>
      <c r="F5" s="62">
        <f>About!$B$104</f>
        <v>0</v>
      </c>
      <c r="G5" s="62">
        <f>About!$B$104</f>
        <v>0</v>
      </c>
      <c r="H5" s="62">
        <f>About!$B$104</f>
        <v>0</v>
      </c>
      <c r="I5" s="62">
        <f>About!$B$104</f>
        <v>0</v>
      </c>
      <c r="J5" s="62">
        <f>About!$B$104</f>
        <v>0</v>
      </c>
      <c r="K5" s="62">
        <f>About!$B$104</f>
        <v>0</v>
      </c>
      <c r="L5" s="62">
        <f>About!$B$104</f>
        <v>0</v>
      </c>
      <c r="M5" s="62">
        <f>About!$B$104</f>
        <v>0</v>
      </c>
      <c r="N5" s="62">
        <f>About!$B$104</f>
        <v>0</v>
      </c>
      <c r="O5" s="62">
        <f>About!$B$104</f>
        <v>0</v>
      </c>
      <c r="P5" s="62">
        <f>About!$B$104</f>
        <v>0</v>
      </c>
      <c r="Q5" s="62">
        <f>About!$B$104</f>
        <v>0</v>
      </c>
      <c r="R5" s="62">
        <f>About!$B$104</f>
        <v>0</v>
      </c>
      <c r="S5" s="62">
        <f>About!$B$104</f>
        <v>0</v>
      </c>
      <c r="T5" s="62">
        <f>About!$B$104</f>
        <v>0</v>
      </c>
      <c r="U5" s="62">
        <f>About!$B$104</f>
        <v>0</v>
      </c>
      <c r="V5" s="62">
        <f>About!$B$104</f>
        <v>0</v>
      </c>
      <c r="W5" s="62">
        <f>About!$B$104</f>
        <v>0</v>
      </c>
      <c r="X5" s="62">
        <f>About!$B$104</f>
        <v>0</v>
      </c>
      <c r="Y5" s="62">
        <f>About!$B$104</f>
        <v>0</v>
      </c>
      <c r="Z5" s="62">
        <f>About!$B$104</f>
        <v>0</v>
      </c>
      <c r="AA5" s="62">
        <f>About!$B$104</f>
        <v>0</v>
      </c>
      <c r="AB5" s="62">
        <f>About!$B$104</f>
        <v>0</v>
      </c>
      <c r="AC5" s="62">
        <f>About!$B$104</f>
        <v>0</v>
      </c>
      <c r="AD5" s="62">
        <f>About!$B$104</f>
        <v>0</v>
      </c>
      <c r="AE5" s="62">
        <f>About!$B$104</f>
        <v>0</v>
      </c>
      <c r="AF5" s="62">
        <f>About!$B$104</f>
        <v>0</v>
      </c>
    </row>
    <row r="6" spans="1:34" x14ac:dyDescent="0.25">
      <c r="A6" s="1" t="s">
        <v>6</v>
      </c>
      <c r="B6" s="62">
        <f>About!$B$104</f>
        <v>0</v>
      </c>
      <c r="C6" s="62">
        <f>About!$B$104</f>
        <v>0</v>
      </c>
      <c r="D6" s="62">
        <f>About!$B$104</f>
        <v>0</v>
      </c>
      <c r="E6" s="62">
        <f>About!$B$104</f>
        <v>0</v>
      </c>
      <c r="F6" s="62">
        <f>About!$B$104</f>
        <v>0</v>
      </c>
      <c r="G6" s="62">
        <f>About!$B$104</f>
        <v>0</v>
      </c>
      <c r="H6" s="62">
        <f>About!$B$104</f>
        <v>0</v>
      </c>
      <c r="I6" s="62">
        <f>About!$B$104</f>
        <v>0</v>
      </c>
      <c r="J6" s="62">
        <f>About!$B$104</f>
        <v>0</v>
      </c>
      <c r="K6" s="62">
        <f>About!$B$104</f>
        <v>0</v>
      </c>
      <c r="L6" s="62">
        <f>About!$B$104</f>
        <v>0</v>
      </c>
      <c r="M6" s="62">
        <f>About!$B$104</f>
        <v>0</v>
      </c>
      <c r="N6" s="62">
        <f>About!$B$104</f>
        <v>0</v>
      </c>
      <c r="O6" s="62">
        <f>About!$B$104</f>
        <v>0</v>
      </c>
      <c r="P6" s="62">
        <f>About!$B$104</f>
        <v>0</v>
      </c>
      <c r="Q6" s="62">
        <f>About!$B$104</f>
        <v>0</v>
      </c>
      <c r="R6" s="62">
        <f>About!$B$104</f>
        <v>0</v>
      </c>
      <c r="S6" s="62">
        <f>About!$B$104</f>
        <v>0</v>
      </c>
      <c r="T6" s="62">
        <f>About!$B$104</f>
        <v>0</v>
      </c>
      <c r="U6" s="62">
        <f>About!$B$104</f>
        <v>0</v>
      </c>
      <c r="V6" s="62">
        <f>About!$B$104</f>
        <v>0</v>
      </c>
      <c r="W6" s="62">
        <f>About!$B$104</f>
        <v>0</v>
      </c>
      <c r="X6" s="62">
        <f>About!$B$104</f>
        <v>0</v>
      </c>
      <c r="Y6" s="62">
        <f>About!$B$104</f>
        <v>0</v>
      </c>
      <c r="Z6" s="62">
        <f>About!$B$104</f>
        <v>0</v>
      </c>
      <c r="AA6" s="62">
        <f>About!$B$104</f>
        <v>0</v>
      </c>
      <c r="AB6" s="62">
        <f>About!$B$104</f>
        <v>0</v>
      </c>
      <c r="AC6" s="62">
        <f>About!$B$104</f>
        <v>0</v>
      </c>
      <c r="AD6" s="62">
        <f>About!$B$104</f>
        <v>0</v>
      </c>
      <c r="AE6" s="62">
        <f>About!$B$104</f>
        <v>0</v>
      </c>
      <c r="AF6" s="62">
        <f>About!$B$104</f>
        <v>0</v>
      </c>
    </row>
    <row r="7" spans="1:34" x14ac:dyDescent="0.25">
      <c r="A7" s="1" t="s">
        <v>12</v>
      </c>
      <c r="B7" s="62">
        <f>About!$B$104</f>
        <v>0</v>
      </c>
      <c r="C7" s="62">
        <f>About!$B$104</f>
        <v>0</v>
      </c>
      <c r="D7" s="62">
        <f>About!$B$104</f>
        <v>0</v>
      </c>
      <c r="E7" s="62">
        <f>About!$B$104</f>
        <v>0</v>
      </c>
      <c r="F7" s="62">
        <f>About!$B$104</f>
        <v>0</v>
      </c>
      <c r="G7" s="62">
        <f>About!$B$104</f>
        <v>0</v>
      </c>
      <c r="H7" s="62">
        <f>About!$B$104</f>
        <v>0</v>
      </c>
      <c r="I7" s="62">
        <f>About!$B$104</f>
        <v>0</v>
      </c>
      <c r="J7" s="62">
        <f>About!$B$104</f>
        <v>0</v>
      </c>
      <c r="K7" s="62">
        <f>About!$B$104</f>
        <v>0</v>
      </c>
      <c r="L7" s="62">
        <f>About!$B$104</f>
        <v>0</v>
      </c>
      <c r="M7" s="62">
        <f>About!$B$104</f>
        <v>0</v>
      </c>
      <c r="N7" s="62">
        <f>About!$B$104</f>
        <v>0</v>
      </c>
      <c r="O7" s="62">
        <f>About!$B$104</f>
        <v>0</v>
      </c>
      <c r="P7" s="62">
        <f>About!$B$104</f>
        <v>0</v>
      </c>
      <c r="Q7" s="62">
        <f>About!$B$104</f>
        <v>0</v>
      </c>
      <c r="R7" s="62">
        <f>About!$B$104</f>
        <v>0</v>
      </c>
      <c r="S7" s="62">
        <f>About!$B$104</f>
        <v>0</v>
      </c>
      <c r="T7" s="62">
        <f>About!$B$104</f>
        <v>0</v>
      </c>
      <c r="U7" s="62">
        <f>About!$B$104</f>
        <v>0</v>
      </c>
      <c r="V7" s="62">
        <f>About!$B$104</f>
        <v>0</v>
      </c>
      <c r="W7" s="62">
        <f>About!$B$104</f>
        <v>0</v>
      </c>
      <c r="X7" s="62">
        <f>About!$B$104</f>
        <v>0</v>
      </c>
      <c r="Y7" s="62">
        <f>About!$B$104</f>
        <v>0</v>
      </c>
      <c r="Z7" s="62">
        <f>About!$B$104</f>
        <v>0</v>
      </c>
      <c r="AA7" s="62">
        <f>About!$B$104</f>
        <v>0</v>
      </c>
      <c r="AB7" s="62">
        <f>About!$B$104</f>
        <v>0</v>
      </c>
      <c r="AC7" s="62">
        <f>About!$B$104</f>
        <v>0</v>
      </c>
      <c r="AD7" s="62">
        <f>About!$B$104</f>
        <v>0</v>
      </c>
      <c r="AE7" s="62">
        <f>About!$B$104</f>
        <v>0</v>
      </c>
      <c r="AF7" s="62">
        <f>About!$B$104</f>
        <v>0</v>
      </c>
    </row>
    <row r="8" spans="1:34" x14ac:dyDescent="0.25">
      <c r="A8" s="1" t="s">
        <v>15</v>
      </c>
      <c r="B8" s="62">
        <f>About!$B$104</f>
        <v>0</v>
      </c>
      <c r="C8" s="62">
        <f>About!$B$104</f>
        <v>0</v>
      </c>
      <c r="D8" s="62">
        <f>About!$B$104</f>
        <v>0</v>
      </c>
      <c r="E8" s="62">
        <f>About!$B$104</f>
        <v>0</v>
      </c>
      <c r="F8" s="62">
        <f>About!$B$104</f>
        <v>0</v>
      </c>
      <c r="G8" s="62">
        <f>About!$B$104</f>
        <v>0</v>
      </c>
      <c r="H8" s="62">
        <f>About!$B$104</f>
        <v>0</v>
      </c>
      <c r="I8" s="62">
        <f>About!$B$104</f>
        <v>0</v>
      </c>
      <c r="J8" s="62">
        <f>About!$B$104</f>
        <v>0</v>
      </c>
      <c r="K8" s="62">
        <f>About!$B$104</f>
        <v>0</v>
      </c>
      <c r="L8" s="62">
        <f>About!$B$104</f>
        <v>0</v>
      </c>
      <c r="M8" s="62">
        <f>About!$B$104</f>
        <v>0</v>
      </c>
      <c r="N8" s="62">
        <f>About!$B$104</f>
        <v>0</v>
      </c>
      <c r="O8" s="62">
        <f>About!$B$104</f>
        <v>0</v>
      </c>
      <c r="P8" s="62">
        <f>About!$B$104</f>
        <v>0</v>
      </c>
      <c r="Q8" s="62">
        <f>About!$B$104</f>
        <v>0</v>
      </c>
      <c r="R8" s="62">
        <f>About!$B$104</f>
        <v>0</v>
      </c>
      <c r="S8" s="62">
        <f>About!$B$104</f>
        <v>0</v>
      </c>
      <c r="T8" s="62">
        <f>About!$B$104</f>
        <v>0</v>
      </c>
      <c r="U8" s="62">
        <f>About!$B$104</f>
        <v>0</v>
      </c>
      <c r="V8" s="62">
        <f>About!$B$104</f>
        <v>0</v>
      </c>
      <c r="W8" s="62">
        <f>About!$B$104</f>
        <v>0</v>
      </c>
      <c r="X8" s="62">
        <f>About!$B$104</f>
        <v>0</v>
      </c>
      <c r="Y8" s="62">
        <f>About!$B$104</f>
        <v>0</v>
      </c>
      <c r="Z8" s="62">
        <f>About!$B$104</f>
        <v>0</v>
      </c>
      <c r="AA8" s="62">
        <f>About!$B$104</f>
        <v>0</v>
      </c>
      <c r="AB8" s="62">
        <f>About!$B$104</f>
        <v>0</v>
      </c>
      <c r="AC8" s="62">
        <f>About!$B$104</f>
        <v>0</v>
      </c>
      <c r="AD8" s="62">
        <f>About!$B$104</f>
        <v>0</v>
      </c>
      <c r="AE8" s="62">
        <f>About!$B$104</f>
        <v>0</v>
      </c>
      <c r="AF8" s="62">
        <f>About!$B$104</f>
        <v>0</v>
      </c>
    </row>
    <row r="9" spans="1:34" x14ac:dyDescent="0.25">
      <c r="A9" s="1" t="s">
        <v>16</v>
      </c>
      <c r="B9" s="62">
        <f>About!$B$104</f>
        <v>0</v>
      </c>
      <c r="C9" s="62">
        <f>About!$B$104</f>
        <v>0</v>
      </c>
      <c r="D9" s="62">
        <f>About!$B$104</f>
        <v>0</v>
      </c>
      <c r="E9" s="62">
        <f>About!$B$104</f>
        <v>0</v>
      </c>
      <c r="F9" s="62">
        <f>About!$B$104</f>
        <v>0</v>
      </c>
      <c r="G9" s="62">
        <f>About!$B$104</f>
        <v>0</v>
      </c>
      <c r="H9" s="62">
        <f>About!$B$104</f>
        <v>0</v>
      </c>
      <c r="I9" s="62">
        <f>About!$B$104</f>
        <v>0</v>
      </c>
      <c r="J9" s="62">
        <f>About!$B$104</f>
        <v>0</v>
      </c>
      <c r="K9" s="62">
        <f>About!$B$104</f>
        <v>0</v>
      </c>
      <c r="L9" s="62">
        <f>About!$B$104</f>
        <v>0</v>
      </c>
      <c r="M9" s="62">
        <f>About!$B$104</f>
        <v>0</v>
      </c>
      <c r="N9" s="62">
        <f>About!$B$104</f>
        <v>0</v>
      </c>
      <c r="O9" s="62">
        <f>About!$B$104</f>
        <v>0</v>
      </c>
      <c r="P9" s="62">
        <f>About!$B$104</f>
        <v>0</v>
      </c>
      <c r="Q9" s="62">
        <f>About!$B$104</f>
        <v>0</v>
      </c>
      <c r="R9" s="62">
        <f>About!$B$104</f>
        <v>0</v>
      </c>
      <c r="S9" s="62">
        <f>About!$B$104</f>
        <v>0</v>
      </c>
      <c r="T9" s="62">
        <f>About!$B$104</f>
        <v>0</v>
      </c>
      <c r="U9" s="62">
        <f>About!$B$104</f>
        <v>0</v>
      </c>
      <c r="V9" s="62">
        <f>About!$B$104</f>
        <v>0</v>
      </c>
      <c r="W9" s="62">
        <f>About!$B$104</f>
        <v>0</v>
      </c>
      <c r="X9" s="62">
        <f>About!$B$104</f>
        <v>0</v>
      </c>
      <c r="Y9" s="62">
        <f>About!$B$104</f>
        <v>0</v>
      </c>
      <c r="Z9" s="62">
        <f>About!$B$104</f>
        <v>0</v>
      </c>
      <c r="AA9" s="62">
        <f>About!$B$104</f>
        <v>0</v>
      </c>
      <c r="AB9" s="62">
        <f>About!$B$104</f>
        <v>0</v>
      </c>
      <c r="AC9" s="62">
        <f>About!$B$104</f>
        <v>0</v>
      </c>
      <c r="AD9" s="62">
        <f>About!$B$104</f>
        <v>0</v>
      </c>
      <c r="AE9" s="62">
        <f>About!$B$104</f>
        <v>0</v>
      </c>
      <c r="AF9" s="62">
        <f>About!$B$104</f>
        <v>0</v>
      </c>
    </row>
    <row r="10" spans="1:34" x14ac:dyDescent="0.25">
      <c r="A10" s="1" t="s">
        <v>17</v>
      </c>
      <c r="B10" s="62">
        <f>About!$B$104</f>
        <v>0</v>
      </c>
      <c r="C10" s="62">
        <f>About!$B$104</f>
        <v>0</v>
      </c>
      <c r="D10" s="62">
        <f>About!$B$104</f>
        <v>0</v>
      </c>
      <c r="E10" s="62">
        <f>About!$B$104</f>
        <v>0</v>
      </c>
      <c r="F10" s="62">
        <f>About!$B$104</f>
        <v>0</v>
      </c>
      <c r="G10" s="62">
        <f>About!$B$104</f>
        <v>0</v>
      </c>
      <c r="H10" s="62">
        <f>About!$B$104</f>
        <v>0</v>
      </c>
      <c r="I10" s="62">
        <f>About!$B$104</f>
        <v>0</v>
      </c>
      <c r="J10" s="62">
        <f>About!$B$104</f>
        <v>0</v>
      </c>
      <c r="K10" s="62">
        <f>About!$B$104</f>
        <v>0</v>
      </c>
      <c r="L10" s="62">
        <f>About!$B$104</f>
        <v>0</v>
      </c>
      <c r="M10" s="62">
        <f>About!$B$104</f>
        <v>0</v>
      </c>
      <c r="N10" s="62">
        <f>About!$B$104</f>
        <v>0</v>
      </c>
      <c r="O10" s="62">
        <f>About!$B$104</f>
        <v>0</v>
      </c>
      <c r="P10" s="62">
        <f>About!$B$104</f>
        <v>0</v>
      </c>
      <c r="Q10" s="62">
        <f>About!$B$104</f>
        <v>0</v>
      </c>
      <c r="R10" s="62">
        <f>About!$B$104</f>
        <v>0</v>
      </c>
      <c r="S10" s="62">
        <f>About!$B$104</f>
        <v>0</v>
      </c>
      <c r="T10" s="62">
        <f>About!$B$104</f>
        <v>0</v>
      </c>
      <c r="U10" s="62">
        <f>About!$B$104</f>
        <v>0</v>
      </c>
      <c r="V10" s="62">
        <f>About!$B$104</f>
        <v>0</v>
      </c>
      <c r="W10" s="62">
        <f>About!$B$104</f>
        <v>0</v>
      </c>
      <c r="X10" s="62">
        <f>About!$B$104</f>
        <v>0</v>
      </c>
      <c r="Y10" s="62">
        <f>About!$B$104</f>
        <v>0</v>
      </c>
      <c r="Z10" s="62">
        <f>About!$B$104</f>
        <v>0</v>
      </c>
      <c r="AA10" s="62">
        <f>About!$B$104</f>
        <v>0</v>
      </c>
      <c r="AB10" s="62">
        <f>About!$B$104</f>
        <v>0</v>
      </c>
      <c r="AC10" s="62">
        <f>About!$B$104</f>
        <v>0</v>
      </c>
      <c r="AD10" s="62">
        <f>About!$B$104</f>
        <v>0</v>
      </c>
      <c r="AE10" s="62">
        <f>About!$B$104</f>
        <v>0</v>
      </c>
      <c r="AF10" s="62">
        <f>About!$B$104</f>
        <v>0</v>
      </c>
    </row>
    <row r="11" spans="1:34" x14ac:dyDescent="0.25">
      <c r="A11" s="1" t="s">
        <v>18</v>
      </c>
      <c r="B11" s="62">
        <f>About!$B$104</f>
        <v>0</v>
      </c>
      <c r="C11" s="62">
        <f>About!$B$104</f>
        <v>0</v>
      </c>
      <c r="D11" s="62">
        <f>About!$B$104</f>
        <v>0</v>
      </c>
      <c r="E11" s="62">
        <f>About!$B$104</f>
        <v>0</v>
      </c>
      <c r="F11" s="62">
        <f>About!$B$104</f>
        <v>0</v>
      </c>
      <c r="G11" s="62">
        <f>About!$B$104</f>
        <v>0</v>
      </c>
      <c r="H11" s="62">
        <f>About!$B$104</f>
        <v>0</v>
      </c>
      <c r="I11" s="62">
        <f>About!$B$104</f>
        <v>0</v>
      </c>
      <c r="J11" s="62">
        <f>About!$B$104</f>
        <v>0</v>
      </c>
      <c r="K11" s="62">
        <f>About!$B$104</f>
        <v>0</v>
      </c>
      <c r="L11" s="62">
        <f>About!$B$104</f>
        <v>0</v>
      </c>
      <c r="M11" s="62">
        <f>About!$B$104</f>
        <v>0</v>
      </c>
      <c r="N11" s="62">
        <f>About!$B$104</f>
        <v>0</v>
      </c>
      <c r="O11" s="62">
        <f>About!$B$104</f>
        <v>0</v>
      </c>
      <c r="P11" s="62">
        <f>About!$B$104</f>
        <v>0</v>
      </c>
      <c r="Q11" s="62">
        <f>About!$B$104</f>
        <v>0</v>
      </c>
      <c r="R11" s="62">
        <f>About!$B$104</f>
        <v>0</v>
      </c>
      <c r="S11" s="62">
        <f>About!$B$104</f>
        <v>0</v>
      </c>
      <c r="T11" s="62">
        <f>About!$B$104</f>
        <v>0</v>
      </c>
      <c r="U11" s="62">
        <f>About!$B$104</f>
        <v>0</v>
      </c>
      <c r="V11" s="62">
        <f>About!$B$104</f>
        <v>0</v>
      </c>
      <c r="W11" s="62">
        <f>About!$B$104</f>
        <v>0</v>
      </c>
      <c r="X11" s="62">
        <f>About!$B$104</f>
        <v>0</v>
      </c>
      <c r="Y11" s="62">
        <f>About!$B$104</f>
        <v>0</v>
      </c>
      <c r="Z11" s="62">
        <f>About!$B$104</f>
        <v>0</v>
      </c>
      <c r="AA11" s="62">
        <f>About!$B$104</f>
        <v>0</v>
      </c>
      <c r="AB11" s="62">
        <f>About!$B$104</f>
        <v>0</v>
      </c>
      <c r="AC11" s="62">
        <f>About!$B$104</f>
        <v>0</v>
      </c>
      <c r="AD11" s="62">
        <f>About!$B$104</f>
        <v>0</v>
      </c>
      <c r="AE11" s="62">
        <f>About!$B$104</f>
        <v>0</v>
      </c>
      <c r="AF11" s="62">
        <f>About!$B$104</f>
        <v>0</v>
      </c>
    </row>
  </sheetData>
  <pageMargins left="0.7" right="0.7" top="0.75" bottom="0.75" header="0.3" footer="0.3"/>
  <pageSetup orientation="portrait" horizontalDpi="1200" verticalDpi="12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election activeCell="B10" sqref="B10:AF10"/>
    </sheetView>
  </sheetViews>
  <sheetFormatPr baseColWidth="10" defaultRowHeight="15" x14ac:dyDescent="0.25"/>
  <cols>
    <col min="1" max="1" width="32.7109375"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v>0</v>
      </c>
      <c r="C2" s="62">
        <v>0</v>
      </c>
      <c r="D2" s="62">
        <v>0</v>
      </c>
      <c r="E2" s="62">
        <v>0</v>
      </c>
      <c r="F2" s="62">
        <v>0</v>
      </c>
      <c r="G2" s="62">
        <v>0</v>
      </c>
      <c r="H2" s="62">
        <v>0</v>
      </c>
      <c r="I2" s="62">
        <v>0</v>
      </c>
      <c r="J2" s="62">
        <v>0</v>
      </c>
      <c r="K2" s="62">
        <v>0</v>
      </c>
      <c r="L2" s="62">
        <v>0</v>
      </c>
      <c r="M2" s="62">
        <v>0</v>
      </c>
      <c r="N2" s="62">
        <v>0</v>
      </c>
      <c r="O2" s="62">
        <v>0</v>
      </c>
      <c r="P2" s="62">
        <v>0</v>
      </c>
      <c r="Q2" s="62">
        <v>0</v>
      </c>
      <c r="R2" s="62">
        <v>0</v>
      </c>
      <c r="S2" s="62">
        <v>0</v>
      </c>
      <c r="T2" s="62">
        <v>0</v>
      </c>
      <c r="U2" s="62">
        <v>0</v>
      </c>
      <c r="V2" s="62">
        <v>0</v>
      </c>
      <c r="W2" s="62">
        <v>0</v>
      </c>
      <c r="X2" s="62">
        <v>0</v>
      </c>
      <c r="Y2" s="62">
        <v>0</v>
      </c>
      <c r="Z2" s="62">
        <v>0</v>
      </c>
      <c r="AA2" s="62">
        <v>0</v>
      </c>
      <c r="AB2" s="62">
        <v>0</v>
      </c>
      <c r="AC2" s="62">
        <v>0</v>
      </c>
      <c r="AD2" s="62">
        <v>0</v>
      </c>
      <c r="AE2" s="62">
        <v>0</v>
      </c>
      <c r="AF2" s="62">
        <v>0</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election activeCell="B2" sqref="B2:AF2"/>
    </sheetView>
  </sheetViews>
  <sheetFormatPr baseColWidth="10" defaultRowHeight="15" x14ac:dyDescent="0.25"/>
  <cols>
    <col min="1" max="1" width="35.140625"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f>'End-use-commercial'!B15*'EPE Data - Commercial'!B3</f>
        <v>130337098472454.92</v>
      </c>
      <c r="C2" s="62">
        <f>'End-use-commercial'!C15*'EPE Data - Commercial'!C3</f>
        <v>140930099796046.41</v>
      </c>
      <c r="D2" s="62">
        <f>'End-use-commercial'!D15*'EPE Data - Commercial'!D3</f>
        <v>149414087036630.37</v>
      </c>
      <c r="E2" s="62">
        <f>'End-use-commercial'!E15*'EPE Data - Commercial'!E3</f>
        <v>157760164712289.12</v>
      </c>
      <c r="F2" s="62">
        <f>'End-use-commercial'!F15*'EPE Data - Commercial'!F3</f>
        <v>166085363797693.94</v>
      </c>
      <c r="G2" s="62">
        <f>'End-use-commercial'!G15*'EPE Data - Commercial'!G3</f>
        <v>174452772346575.19</v>
      </c>
      <c r="H2" s="62">
        <f>'End-use-commercial'!H15*'EPE Data - Commercial'!H3</f>
        <v>182799542193977.19</v>
      </c>
      <c r="I2" s="62">
        <f>'End-use-commercial'!I15*'EPE Data - Commercial'!I3</f>
        <v>190598557648488.09</v>
      </c>
      <c r="J2" s="62">
        <f>'End-use-commercial'!J15*'EPE Data - Commercial'!J3</f>
        <v>198269053043343.31</v>
      </c>
      <c r="K2" s="62">
        <f>'End-use-commercial'!K15*'EPE Data - Commercial'!K3</f>
        <v>205955095280613.12</v>
      </c>
      <c r="L2" s="62">
        <f>'End-use-commercial'!L15*'EPE Data - Commercial'!L3</f>
        <v>213598025489861</v>
      </c>
      <c r="M2" s="62">
        <f>'End-use-commercial'!M15*'EPE Data - Commercial'!M3</f>
        <v>224264431713170.34</v>
      </c>
      <c r="N2" s="62">
        <f>'End-use-commercial'!N15*'EPE Data - Commercial'!N3</f>
        <v>235039323109904.34</v>
      </c>
      <c r="O2" s="62">
        <f>'End-use-commercial'!O15*'EPE Data - Commercial'!O3</f>
        <v>245907321686295.5</v>
      </c>
      <c r="P2" s="62">
        <f>'End-use-commercial'!P15*'EPE Data - Commercial'!P3</f>
        <v>256805116066124.56</v>
      </c>
      <c r="Q2" s="62">
        <f>'End-use-commercial'!Q15*'EPE Data - Commercial'!Q3</f>
        <v>267788722271465.34</v>
      </c>
      <c r="R2" s="62">
        <f>'End-use-commercial'!R15*'EPE Data - Commercial'!R3</f>
        <v>278825151298483.78</v>
      </c>
      <c r="S2" s="62">
        <f>'End-use-commercial'!S15*'EPE Data - Commercial'!S3</f>
        <v>289936821708198.62</v>
      </c>
      <c r="T2" s="62">
        <f>'End-use-commercial'!T15*'EPE Data - Commercial'!T3</f>
        <v>301348478668799.5</v>
      </c>
      <c r="U2" s="62">
        <f>'End-use-commercial'!U15*'EPE Data - Commercial'!U3</f>
        <v>312789770450730.31</v>
      </c>
      <c r="V2" s="62">
        <f>'End-use-commercial'!V15*'EPE Data - Commercial'!V3</f>
        <v>325583704739436.31</v>
      </c>
      <c r="W2" s="62">
        <f>'End-use-commercial'!W15*'EPE Data - Commercial'!W3</f>
        <v>339800695596948.56</v>
      </c>
      <c r="X2" s="62">
        <f>'End-use-commercial'!X15*'EPE Data - Commercial'!X3</f>
        <v>353936863995426.31</v>
      </c>
      <c r="Y2" s="62">
        <f>'End-use-commercial'!Y15*'EPE Data - Commercial'!Y3</f>
        <v>368323529731083.19</v>
      </c>
      <c r="Z2" s="62">
        <f>'End-use-commercial'!Z15*'EPE Data - Commercial'!Z3</f>
        <v>382853998519184.5</v>
      </c>
      <c r="AA2" s="62">
        <f>'End-use-commercial'!AA15*'EPE Data - Commercial'!AA3</f>
        <v>397624753801501</v>
      </c>
      <c r="AB2" s="62">
        <f>'End-use-commercial'!AB15*'EPE Data - Commercial'!AB3</f>
        <v>412203820701344.56</v>
      </c>
      <c r="AC2" s="62">
        <f>'End-use-commercial'!AC15*'EPE Data - Commercial'!AC3</f>
        <v>427118653348661.56</v>
      </c>
      <c r="AD2" s="62">
        <f>'End-use-commercial'!AD15*'EPE Data - Commercial'!AD3</f>
        <v>441560399015793.19</v>
      </c>
      <c r="AE2" s="62">
        <f>'End-use-commercial'!AE15*'EPE Data - Commercial'!AE3</f>
        <v>456067529392532.37</v>
      </c>
      <c r="AF2" s="62">
        <f>'End-use-commercial'!AF15*'EPE Data - Commercial'!AF3</f>
        <v>470604790763505.25</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topLeftCell="H1" workbookViewId="0">
      <selection activeCell="B2" sqref="B2:AF2"/>
    </sheetView>
  </sheetViews>
  <sheetFormatPr baseColWidth="10" defaultRowHeight="15" x14ac:dyDescent="0.25"/>
  <cols>
    <col min="1" max="1" width="31"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f>'End-use-commercial'!B16*'EPE Data - Commercial'!B3</f>
        <v>148479361498271.53</v>
      </c>
      <c r="C2" s="62">
        <f>'End-use-commercial'!C16*'EPE Data - Commercial'!C3</f>
        <v>150869915022110.59</v>
      </c>
      <c r="D2" s="62">
        <f>'End-use-commercial'!D16*'EPE Data - Commercial'!D3</f>
        <v>151803043101658.28</v>
      </c>
      <c r="E2" s="62">
        <f>'End-use-commercial'!E16*'EPE Data - Commercial'!E3</f>
        <v>153048525926472.69</v>
      </c>
      <c r="F2" s="62">
        <f>'End-use-commercial'!F16*'EPE Data - Commercial'!F3</f>
        <v>154294108080993.87</v>
      </c>
      <c r="G2" s="62">
        <f>'End-use-commercial'!G16*'EPE Data - Commercial'!G3</f>
        <v>155510291706682.84</v>
      </c>
      <c r="H2" s="62">
        <f>'End-use-commercial'!H16*'EPE Data - Commercial'!H3</f>
        <v>156725966911874.75</v>
      </c>
      <c r="I2" s="62">
        <f>'End-use-commercial'!I16*'EPE Data - Commercial'!I3</f>
        <v>157550499108822.34</v>
      </c>
      <c r="J2" s="62">
        <f>'End-use-commercial'!J16*'EPE Data - Commercial'!J3</f>
        <v>158564038230280.34</v>
      </c>
      <c r="K2" s="62">
        <f>'End-use-commercial'!K16*'EPE Data - Commercial'!K3</f>
        <v>159572612044742.97</v>
      </c>
      <c r="L2" s="62">
        <f>'End-use-commercial'!L16*'EPE Data - Commercial'!L3</f>
        <v>160601918711830.37</v>
      </c>
      <c r="M2" s="62">
        <f>'End-use-commercial'!M16*'EPE Data - Commercial'!M3</f>
        <v>163820436433975.06</v>
      </c>
      <c r="N2" s="62">
        <f>'End-use-commercial'!N16*'EPE Data - Commercial'!N3</f>
        <v>166866149604297.03</v>
      </c>
      <c r="O2" s="62">
        <f>'End-use-commercial'!O16*'EPE Data - Commercial'!O3</f>
        <v>169837301403461</v>
      </c>
      <c r="P2" s="62">
        <f>'End-use-commercial'!P16*'EPE Data - Commercial'!P3</f>
        <v>172762958779040</v>
      </c>
      <c r="Q2" s="62">
        <f>'End-use-commercial'!Q16*'EPE Data - Commercial'!Q3</f>
        <v>175620315351775.75</v>
      </c>
      <c r="R2" s="62">
        <f>'End-use-commercial'!R16*'EPE Data - Commercial'!R3</f>
        <v>178424880156567.56</v>
      </c>
      <c r="S2" s="62">
        <f>'End-use-commercial'!S16*'EPE Data - Commercial'!S3</f>
        <v>181109652118364.5</v>
      </c>
      <c r="T2" s="62">
        <f>'End-use-commercial'!T16*'EPE Data - Commercial'!T3</f>
        <v>183322450291897.16</v>
      </c>
      <c r="U2" s="62">
        <f>'End-use-commercial'!U16*'EPE Data - Commercial'!U3</f>
        <v>185479177075598.19</v>
      </c>
      <c r="V2" s="62">
        <f>'End-use-commercial'!V16*'EPE Data - Commercial'!V3</f>
        <v>188288522481407.09</v>
      </c>
      <c r="W2" s="62">
        <f>'End-use-commercial'!W16*'EPE Data - Commercial'!W3</f>
        <v>191799446916552.87</v>
      </c>
      <c r="X2" s="62">
        <f>'End-use-commercial'!X16*'EPE Data - Commercial'!X3</f>
        <v>195680159379983.34</v>
      </c>
      <c r="Y2" s="62">
        <f>'End-use-commercial'!Y16*'EPE Data - Commercial'!Y3</f>
        <v>199217206765541.53</v>
      </c>
      <c r="Z2" s="62">
        <f>'End-use-commercial'!Z16*'EPE Data - Commercial'!Z3</f>
        <v>202683129923552.28</v>
      </c>
      <c r="AA2" s="62">
        <f>'End-use-commercial'!AA16*'EPE Data - Commercial'!AA3</f>
        <v>206190238864418.97</v>
      </c>
      <c r="AB2" s="62">
        <f>'End-use-commercial'!AB16*'EPE Data - Commercial'!AB3</f>
        <v>209461920523130.69</v>
      </c>
      <c r="AC2" s="62">
        <f>'End-use-commercial'!AC16*'EPE Data - Commercial'!AC3</f>
        <v>212624573262010.87</v>
      </c>
      <c r="AD2" s="62">
        <f>'End-use-commercial'!AD16*'EPE Data - Commercial'!AD3</f>
        <v>216758276512355.47</v>
      </c>
      <c r="AE2" s="62">
        <f>'End-use-commercial'!AE16*'EPE Data - Commercial'!AE3</f>
        <v>220878682854548.16</v>
      </c>
      <c r="AF2" s="62">
        <f>'End-use-commercial'!AF16*'EPE Data - Commercial'!AF3</f>
        <v>225000218267709.59</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election activeCell="I15" sqref="I15"/>
    </sheetView>
  </sheetViews>
  <sheetFormatPr baseColWidth="10" defaultRowHeight="15" x14ac:dyDescent="0.25"/>
  <cols>
    <col min="1" max="1" width="32"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f>'End-use-commercial'!B17*'EPE Data - Commercial'!B3</f>
        <v>9712400177725.8437</v>
      </c>
      <c r="C2" s="62">
        <f>'End-use-commercial'!C17*'EPE Data - Commercial'!C3</f>
        <v>10027637153092.084</v>
      </c>
      <c r="D2" s="62">
        <f>'End-use-commercial'!D17*'EPE Data - Commercial'!D3</f>
        <v>10228096469484.24</v>
      </c>
      <c r="E2" s="62">
        <f>'End-use-commercial'!E17*'EPE Data - Commercial'!E3</f>
        <v>10421222269345.156</v>
      </c>
      <c r="F2" s="62">
        <f>'End-use-commercial'!F17*'EPE Data - Commercial'!F3</f>
        <v>10618688349565.643</v>
      </c>
      <c r="G2" s="62">
        <f>'End-use-commercial'!G17*'EPE Data - Commercial'!G3</f>
        <v>10818559769413.711</v>
      </c>
      <c r="H2" s="62">
        <f>'End-use-commercial'!H17*'EPE Data - Commercial'!H3</f>
        <v>11022923387585.018</v>
      </c>
      <c r="I2" s="62">
        <f>'End-use-commercial'!I17*'EPE Data - Commercial'!I3</f>
        <v>11191771309165.74</v>
      </c>
      <c r="J2" s="62">
        <f>'End-use-commercial'!J17*'EPE Data - Commercial'!J3</f>
        <v>11360606769978.266</v>
      </c>
      <c r="K2" s="62">
        <f>'End-use-commercial'!K17*'EPE Data - Commercial'!K3</f>
        <v>11532428174063.828</v>
      </c>
      <c r="L2" s="62">
        <f>'End-use-commercial'!L17*'EPE Data - Commercial'!L3</f>
        <v>11709177073266.469</v>
      </c>
      <c r="M2" s="62">
        <f>'End-use-commercial'!M17*'EPE Data - Commercial'!M3</f>
        <v>12050484680073.02</v>
      </c>
      <c r="N2" s="62">
        <f>'End-use-commercial'!N17*'EPE Data - Commercial'!N3</f>
        <v>12381862644700.971</v>
      </c>
      <c r="O2" s="62">
        <f>'End-use-commercial'!O17*'EPE Data - Commercial'!O3</f>
        <v>12713734102189.514</v>
      </c>
      <c r="P2" s="62">
        <f>'End-use-commercial'!P17*'EPE Data - Commercial'!P3</f>
        <v>13048302795953.939</v>
      </c>
      <c r="Q2" s="62">
        <f>'End-use-commercial'!Q17*'EPE Data - Commercial'!Q3</f>
        <v>13383897311787.154</v>
      </c>
      <c r="R2" s="62">
        <f>'End-use-commercial'!R17*'EPE Data - Commercial'!R3</f>
        <v>13721730550480.252</v>
      </c>
      <c r="S2" s="62">
        <f>'End-use-commercial'!S17*'EPE Data - Commercial'!S3</f>
        <v>14044540675061.953</v>
      </c>
      <c r="T2" s="62">
        <f>'End-use-commercial'!T17*'EPE Data - Commercial'!T3</f>
        <v>14378627148547.213</v>
      </c>
      <c r="U2" s="62">
        <f>'End-use-commercial'!U17*'EPE Data - Commercial'!U3</f>
        <v>14715938812077.463</v>
      </c>
      <c r="V2" s="62">
        <f>'End-use-commercial'!V17*'EPE Data - Commercial'!V3</f>
        <v>15113434581232.57</v>
      </c>
      <c r="W2" s="62">
        <f>'End-use-commercial'!W17*'EPE Data - Commercial'!W3</f>
        <v>15577183268942.307</v>
      </c>
      <c r="X2" s="62">
        <f>'End-use-commercial'!X17*'EPE Data - Commercial'!X3</f>
        <v>16009005928234.443</v>
      </c>
      <c r="Y2" s="62">
        <f>'End-use-commercial'!Y17*'EPE Data - Commercial'!Y3</f>
        <v>16451435642168.811</v>
      </c>
      <c r="Z2" s="62">
        <f>'End-use-commercial'!Z17*'EPE Data - Commercial'!Z3</f>
        <v>16895113233054.352</v>
      </c>
      <c r="AA2" s="62">
        <f>'End-use-commercial'!AA17*'EPE Data - Commercial'!AA3</f>
        <v>16978764569819.254</v>
      </c>
      <c r="AB2" s="62">
        <f>'End-use-commercial'!AB17*'EPE Data - Commercial'!AB3</f>
        <v>17791033287853.461</v>
      </c>
      <c r="AC2" s="62">
        <f>'End-use-commercial'!AC17*'EPE Data - Commercial'!AC3</f>
        <v>18221722022058.801</v>
      </c>
      <c r="AD2" s="62">
        <f>'End-use-commercial'!AD17*'EPE Data - Commercial'!AD3</f>
        <v>18627594167256.012</v>
      </c>
      <c r="AE2" s="62">
        <f>'End-use-commercial'!AE17*'EPE Data - Commercial'!AE3</f>
        <v>19034627583825.711</v>
      </c>
      <c r="AF2" s="62">
        <f>'End-use-commercial'!AF17*'EPE Data - Commercial'!AF3</f>
        <v>19444074836660.262</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f>'End-use-commercial'!B76*'EPE Data - Commercial'!B5</f>
        <v>5356200000000</v>
      </c>
      <c r="C4" s="62">
        <f>'End-use-commercial'!C76*'EPE Data - Commercial'!C5</f>
        <v>5441520000000</v>
      </c>
      <c r="D4" s="62">
        <f>'End-use-commercial'!D76*'EPE Data - Commercial'!D5</f>
        <v>5441520000000</v>
      </c>
      <c r="E4" s="62">
        <f>'End-use-commercial'!E76*'EPE Data - Commercial'!E5</f>
        <v>5441520000000</v>
      </c>
      <c r="F4" s="62">
        <f>'End-use-commercial'!F76*'EPE Data - Commercial'!F5</f>
        <v>5441520000000</v>
      </c>
      <c r="G4" s="62">
        <f>'End-use-commercial'!G76*'EPE Data - Commercial'!G5</f>
        <v>5441520000000</v>
      </c>
      <c r="H4" s="62">
        <f>'End-use-commercial'!H76*'EPE Data - Commercial'!H5</f>
        <v>5441520000000</v>
      </c>
      <c r="I4" s="62">
        <f>'End-use-commercial'!I76*'EPE Data - Commercial'!I5</f>
        <v>5441520000000</v>
      </c>
      <c r="J4" s="62">
        <f>'End-use-commercial'!J76*'EPE Data - Commercial'!J5</f>
        <v>5441520000000</v>
      </c>
      <c r="K4" s="62">
        <f>'End-use-commercial'!K76*'EPE Data - Commercial'!K5</f>
        <v>5441520000000</v>
      </c>
      <c r="L4" s="62">
        <f>'End-use-commercial'!L76*'EPE Data - Commercial'!L5</f>
        <v>5441520000000</v>
      </c>
      <c r="M4" s="62">
        <f>'End-use-commercial'!M76*'EPE Data - Commercial'!M5</f>
        <v>5713596000000</v>
      </c>
      <c r="N4" s="62">
        <f>'End-use-commercial'!N76*'EPE Data - Commercial'!N5</f>
        <v>5985672000000</v>
      </c>
      <c r="O4" s="62">
        <f>'End-use-commercial'!O76*'EPE Data - Commercial'!O5</f>
        <v>6257748000000</v>
      </c>
      <c r="P4" s="62">
        <f>'End-use-commercial'!P76*'EPE Data - Commercial'!P5</f>
        <v>6529824000000</v>
      </c>
      <c r="Q4" s="62">
        <f>'End-use-commercial'!Q76*'EPE Data - Commercial'!Q5</f>
        <v>6801900000000</v>
      </c>
      <c r="R4" s="62">
        <f>'End-use-commercial'!R76*'EPE Data - Commercial'!R5</f>
        <v>7073975999999.999</v>
      </c>
      <c r="S4" s="62">
        <f>'End-use-commercial'!S76*'EPE Data - Commercial'!S5</f>
        <v>7346051999999.999</v>
      </c>
      <c r="T4" s="62">
        <f>'End-use-commercial'!T76*'EPE Data - Commercial'!T5</f>
        <v>7618127999999.999</v>
      </c>
      <c r="U4" s="62">
        <f>'End-use-commercial'!U76*'EPE Data - Commercial'!U5</f>
        <v>7890203999999.999</v>
      </c>
      <c r="V4" s="62">
        <f>'End-use-commercial'!V76*'EPE Data - Commercial'!V5</f>
        <v>8162279999999.999</v>
      </c>
      <c r="W4" s="62">
        <f>'End-use-commercial'!W76*'EPE Data - Commercial'!W5</f>
        <v>8434355999999.999</v>
      </c>
      <c r="X4" s="62">
        <f>'End-use-commercial'!X76*'EPE Data - Commercial'!X5</f>
        <v>8706431999999.999</v>
      </c>
      <c r="Y4" s="62">
        <f>'End-use-commercial'!Y76*'EPE Data - Commercial'!Y5</f>
        <v>8978507999999.998</v>
      </c>
      <c r="Z4" s="62">
        <f>'End-use-commercial'!Z76*'EPE Data - Commercial'!Z5</f>
        <v>9250583999999.998</v>
      </c>
      <c r="AA4" s="62">
        <f>'End-use-commercial'!AA76*'EPE Data - Commercial'!AA5</f>
        <v>9522659999999.998</v>
      </c>
      <c r="AB4" s="62">
        <f>'End-use-commercial'!AB76*'EPE Data - Commercial'!AB5</f>
        <v>9794735999999.998</v>
      </c>
      <c r="AC4" s="62">
        <f>'End-use-commercial'!AC76*'EPE Data - Commercial'!AC5</f>
        <v>10066811999999.998</v>
      </c>
      <c r="AD4" s="62">
        <f>'End-use-commercial'!AD76*'EPE Data - Commercial'!AD5</f>
        <v>10338887999999.996</v>
      </c>
      <c r="AE4" s="62">
        <f>'End-use-commercial'!AE76*'EPE Data - Commercial'!AE5</f>
        <v>10610963999999.996</v>
      </c>
      <c r="AF4" s="62">
        <f>'End-use-commercial'!AF76*'EPE Data - Commercial'!AF5</f>
        <v>10883039999999.996</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f>'End-use-commercial'!B37*'EPE Data - Commercial'!B6</f>
        <v>6067200000000</v>
      </c>
      <c r="C7" s="62">
        <f>'End-use-commercial'!C37*'EPE Data - Commercial'!C6</f>
        <v>6323160000000</v>
      </c>
      <c r="D7" s="62">
        <f>'End-use-commercial'!D37*'EPE Data - Commercial'!D6</f>
        <v>6323160000000</v>
      </c>
      <c r="E7" s="62">
        <f>'End-use-commercial'!E37*'EPE Data - Commercial'!E6</f>
        <v>6323160000000</v>
      </c>
      <c r="F7" s="62">
        <f>'End-use-commercial'!F37*'EPE Data - Commercial'!F6</f>
        <v>6323160000000</v>
      </c>
      <c r="G7" s="62">
        <f>'End-use-commercial'!G37*'EPE Data - Commercial'!G6</f>
        <v>6323160000000</v>
      </c>
      <c r="H7" s="62">
        <f>'End-use-commercial'!H37*'EPE Data - Commercial'!H6</f>
        <v>6323160000000</v>
      </c>
      <c r="I7" s="62">
        <f>'End-use-commercial'!I37*'EPE Data - Commercial'!I6</f>
        <v>6323160000000</v>
      </c>
      <c r="J7" s="62">
        <f>'End-use-commercial'!J37*'EPE Data - Commercial'!J6</f>
        <v>6323160000000</v>
      </c>
      <c r="K7" s="62">
        <f>'End-use-commercial'!K37*'EPE Data - Commercial'!K6</f>
        <v>6323160000000</v>
      </c>
      <c r="L7" s="62">
        <f>'End-use-commercial'!L37*'EPE Data - Commercial'!L6</f>
        <v>6323160000000</v>
      </c>
      <c r="M7" s="62">
        <f>'End-use-commercial'!M37*'EPE Data - Commercial'!M6</f>
        <v>6639318000000</v>
      </c>
      <c r="N7" s="62">
        <f>'End-use-commercial'!N37*'EPE Data - Commercial'!N6</f>
        <v>6955476000000</v>
      </c>
      <c r="O7" s="62">
        <f>'End-use-commercial'!O37*'EPE Data - Commercial'!O6</f>
        <v>7271634000000</v>
      </c>
      <c r="P7" s="62">
        <f>'End-use-commercial'!P37*'EPE Data - Commercial'!P6</f>
        <v>7587792000000</v>
      </c>
      <c r="Q7" s="62">
        <f>'End-use-commercial'!Q37*'EPE Data - Commercial'!Q6</f>
        <v>7903950000000</v>
      </c>
      <c r="R7" s="62">
        <f>'End-use-commercial'!R37*'EPE Data - Commercial'!R6</f>
        <v>8220107999999.999</v>
      </c>
      <c r="S7" s="62">
        <f>'End-use-commercial'!S37*'EPE Data - Commercial'!S6</f>
        <v>8536265999999.999</v>
      </c>
      <c r="T7" s="62">
        <f>'End-use-commercial'!T37*'EPE Data - Commercial'!T6</f>
        <v>8852424000000</v>
      </c>
      <c r="U7" s="62">
        <f>'End-use-commercial'!U37*'EPE Data - Commercial'!U6</f>
        <v>9168582000000</v>
      </c>
      <c r="V7" s="62">
        <f>'End-use-commercial'!V37*'EPE Data - Commercial'!V6</f>
        <v>9484740000000</v>
      </c>
      <c r="W7" s="62">
        <f>'End-use-commercial'!W37*'EPE Data - Commercial'!W6</f>
        <v>9800898000000</v>
      </c>
      <c r="X7" s="62">
        <f>'End-use-commercial'!X37*'EPE Data - Commercial'!X6</f>
        <v>10117056000000</v>
      </c>
      <c r="Y7" s="62">
        <f>'End-use-commercial'!Y37*'EPE Data - Commercial'!Y6</f>
        <v>10433213999999.998</v>
      </c>
      <c r="Z7" s="62">
        <f>'End-use-commercial'!Z37*'EPE Data - Commercial'!Z6</f>
        <v>10749371999999.998</v>
      </c>
      <c r="AA7" s="62">
        <f>'End-use-commercial'!AA37*'EPE Data - Commercial'!AA6</f>
        <v>11065529999999.998</v>
      </c>
      <c r="AB7" s="62">
        <f>'End-use-commercial'!AB37*'EPE Data - Commercial'!AB6</f>
        <v>11381687999999.998</v>
      </c>
      <c r="AC7" s="62">
        <f>'End-use-commercial'!AC37*'EPE Data - Commercial'!AC6</f>
        <v>11697845999999.998</v>
      </c>
      <c r="AD7" s="62">
        <f>'End-use-commercial'!AD37*'EPE Data - Commercial'!AD6</f>
        <v>12014003999999.996</v>
      </c>
      <c r="AE7" s="62">
        <f>'End-use-commercial'!AE37*'EPE Data - Commercial'!AE6</f>
        <v>12330161999999.996</v>
      </c>
      <c r="AF7" s="62">
        <f>'End-use-commercial'!AF37*'EPE Data - Commercial'!AF6</f>
        <v>12646319999999.996</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f>'End-use-commercial'!B57*'EPE Data - Commercial'!B4</f>
        <v>25757160000000</v>
      </c>
      <c r="C10" s="62">
        <f>'End-use-commercial'!C57*'EPE Data - Commercial'!C4</f>
        <v>28838160000000</v>
      </c>
      <c r="D10" s="62">
        <f>'End-use-commercial'!D57*'EPE Data - Commercial'!D4</f>
        <v>28838160000000</v>
      </c>
      <c r="E10" s="62">
        <f>'End-use-commercial'!E57*'EPE Data - Commercial'!E4</f>
        <v>28838160000000</v>
      </c>
      <c r="F10" s="62">
        <f>'End-use-commercial'!F57*'EPE Data - Commercial'!F4</f>
        <v>28838160000000</v>
      </c>
      <c r="G10" s="62">
        <f>'End-use-commercial'!G57*'EPE Data - Commercial'!G4</f>
        <v>28838160000000</v>
      </c>
      <c r="H10" s="62">
        <f>'End-use-commercial'!H57*'EPE Data - Commercial'!H4</f>
        <v>28838160000000</v>
      </c>
      <c r="I10" s="62">
        <f>'End-use-commercial'!I57*'EPE Data - Commercial'!I4</f>
        <v>28838160000000</v>
      </c>
      <c r="J10" s="62">
        <f>'End-use-commercial'!J57*'EPE Data - Commercial'!J4</f>
        <v>28838160000000</v>
      </c>
      <c r="K10" s="62">
        <f>'End-use-commercial'!K57*'EPE Data - Commercial'!K4</f>
        <v>28838160000000</v>
      </c>
      <c r="L10" s="62">
        <f>'End-use-commercial'!L57*'EPE Data - Commercial'!L4</f>
        <v>28838160000000</v>
      </c>
      <c r="M10" s="62">
        <f>'End-use-commercial'!M57*'EPE Data - Commercial'!M4</f>
        <v>30280068000000</v>
      </c>
      <c r="N10" s="62">
        <f>'End-use-commercial'!N57*'EPE Data - Commercial'!N4</f>
        <v>31721976000000</v>
      </c>
      <c r="O10" s="62">
        <f>'End-use-commercial'!O57*'EPE Data - Commercial'!O4</f>
        <v>33163884000000</v>
      </c>
      <c r="P10" s="62">
        <f>'End-use-commercial'!P57*'EPE Data - Commercial'!P4</f>
        <v>34605791999999.992</v>
      </c>
      <c r="Q10" s="62">
        <f>'End-use-commercial'!Q57*'EPE Data - Commercial'!Q4</f>
        <v>36047699999999.992</v>
      </c>
      <c r="R10" s="62">
        <f>'End-use-commercial'!R57*'EPE Data - Commercial'!R4</f>
        <v>37489607999999.992</v>
      </c>
      <c r="S10" s="62">
        <f>'End-use-commercial'!S57*'EPE Data - Commercial'!S4</f>
        <v>38931515999999.992</v>
      </c>
      <c r="T10" s="62">
        <f>'End-use-commercial'!T57*'EPE Data - Commercial'!T4</f>
        <v>40373423999999.992</v>
      </c>
      <c r="U10" s="62">
        <f>'End-use-commercial'!U57*'EPE Data - Commercial'!U4</f>
        <v>41815331999999.984</v>
      </c>
      <c r="V10" s="62">
        <f>'End-use-commercial'!V57*'EPE Data - Commercial'!V4</f>
        <v>43257239999999.984</v>
      </c>
      <c r="W10" s="62">
        <f>'End-use-commercial'!W57*'EPE Data - Commercial'!W4</f>
        <v>44699147999999.984</v>
      </c>
      <c r="X10" s="62">
        <f>'End-use-commercial'!X57*'EPE Data - Commercial'!X4</f>
        <v>46141055999999.984</v>
      </c>
      <c r="Y10" s="62">
        <f>'End-use-commercial'!Y57*'EPE Data - Commercial'!Y4</f>
        <v>47582963999999.984</v>
      </c>
      <c r="Z10" s="62">
        <f>'End-use-commercial'!Z57*'EPE Data - Commercial'!Z4</f>
        <v>49024871999999.984</v>
      </c>
      <c r="AA10" s="62">
        <f>'End-use-commercial'!AA57*'EPE Data - Commercial'!AA4</f>
        <v>50466779999999.977</v>
      </c>
      <c r="AB10" s="62">
        <f>'End-use-commercial'!AB57*'EPE Data - Commercial'!AB4</f>
        <v>51908687999999.977</v>
      </c>
      <c r="AC10" s="62">
        <f>'End-use-commercial'!AC57*'EPE Data - Commercial'!AC4</f>
        <v>53350595999999.977</v>
      </c>
      <c r="AD10" s="62">
        <f>'End-use-commercial'!AD57*'EPE Data - Commercial'!AD4</f>
        <v>54792503999999.977</v>
      </c>
      <c r="AE10" s="62">
        <f>'End-use-commercial'!AE57*'EPE Data - Commercial'!AE4</f>
        <v>56234411999999.977</v>
      </c>
      <c r="AF10" s="62">
        <f>'End-use-commercial'!AF57*'EPE Data - Commercial'!AF4</f>
        <v>57676319999999.977</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election activeCell="A2" sqref="A2"/>
    </sheetView>
  </sheetViews>
  <sheetFormatPr baseColWidth="10" defaultRowHeight="15" x14ac:dyDescent="0.25"/>
  <cols>
    <col min="1" max="1" width="33.42578125"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f>'End-use-commercial'!B18*'EPE Data - Commercial'!B3</f>
        <v>152859939851547.66</v>
      </c>
      <c r="C2" s="62">
        <f>'End-use-commercial'!C18*'EPE Data - Commercial'!C3</f>
        <v>158587508028750.91</v>
      </c>
      <c r="D2" s="62">
        <f>'End-use-commercial'!D18*'EPE Data - Commercial'!D3</f>
        <v>161759243392227.06</v>
      </c>
      <c r="E2" s="62">
        <f>'End-use-commercial'!E18*'EPE Data - Commercial'!E3</f>
        <v>164763867091893</v>
      </c>
      <c r="F2" s="62">
        <f>'End-use-commercial'!F18*'EPE Data - Commercial'!F3</f>
        <v>167784929771746.5</v>
      </c>
      <c r="G2" s="62">
        <f>'End-use-commercial'!G18*'EPE Data - Commercial'!G3</f>
        <v>170790776177328.28</v>
      </c>
      <c r="H2" s="62">
        <f>'End-use-commercial'!H18*'EPE Data - Commercial'!H3</f>
        <v>173813277506563.03</v>
      </c>
      <c r="I2" s="62">
        <f>'End-use-commercial'!I18*'EPE Data - Commercial'!I3</f>
        <v>177810191933523.91</v>
      </c>
      <c r="J2" s="62">
        <f>'End-use-commercial'!J18*'EPE Data - Commercial'!J3</f>
        <v>181746631956398.03</v>
      </c>
      <c r="K2" s="62">
        <f>'End-use-commercial'!K18*'EPE Data - Commercial'!K3</f>
        <v>185669504500580.12</v>
      </c>
      <c r="L2" s="62">
        <f>'End-use-commercial'!L18*'EPE Data - Commercial'!L3</f>
        <v>189609828725042.22</v>
      </c>
      <c r="M2" s="62">
        <f>'End-use-commercial'!M18*'EPE Data - Commercial'!M3</f>
        <v>196166225922781.56</v>
      </c>
      <c r="N2" s="62">
        <f>'End-use-commercial'!N18*'EPE Data - Commercial'!N3</f>
        <v>202796872141097.62</v>
      </c>
      <c r="O2" s="62">
        <f>'End-use-commercial'!O18*'EPE Data - Commercial'!O3</f>
        <v>209408479058053.97</v>
      </c>
      <c r="P2" s="62">
        <f>'End-use-commercial'!P18*'EPE Data - Commercial'!P3</f>
        <v>216033087358881.47</v>
      </c>
      <c r="Q2" s="62">
        <f>'End-use-commercial'!Q18*'EPE Data - Commercial'!Q3</f>
        <v>222639158814971.75</v>
      </c>
      <c r="R2" s="62">
        <f>'End-use-commercial'!R18*'EPE Data - Commercial'!R3</f>
        <v>229242960494468.44</v>
      </c>
      <c r="S2" s="62">
        <f>'End-use-commercial'!S18*'EPE Data - Commercial'!S3</f>
        <v>235906336748375</v>
      </c>
      <c r="T2" s="62">
        <f>'End-use-commercial'!T18*'EPE Data - Commercial'!T3</f>
        <v>242730423890756.25</v>
      </c>
      <c r="U2" s="62">
        <f>'End-use-commercial'!U18*'EPE Data - Commercial'!U3</f>
        <v>249577722411594.03</v>
      </c>
      <c r="V2" s="62">
        <f>'End-use-commercial'!V18*'EPE Data - Commercial'!V3</f>
        <v>254359575697924.06</v>
      </c>
      <c r="W2" s="62">
        <f>'End-use-commercial'!W18*'EPE Data - Commercial'!W3</f>
        <v>260147867967556.31</v>
      </c>
      <c r="X2" s="62">
        <f>'End-use-commercial'!X18*'EPE Data - Commercial'!X3</f>
        <v>265679120696356</v>
      </c>
      <c r="Y2" s="62">
        <f>'End-use-commercial'!Y18*'EPE Data - Commercial'!Y3</f>
        <v>271292934111206.44</v>
      </c>
      <c r="Z2" s="62">
        <f>'End-use-commercial'!Z18*'EPE Data - Commercial'!Z3</f>
        <v>276832820824208.81</v>
      </c>
      <c r="AA2" s="62">
        <f>'End-use-commercial'!AA18*'EPE Data - Commercial'!AA3</f>
        <v>282451261514260.81</v>
      </c>
      <c r="AB2" s="62">
        <f>'End-use-commercial'!AB18*'EPE Data - Commercial'!AB3</f>
        <v>287768200487671.31</v>
      </c>
      <c r="AC2" s="62">
        <f>'End-use-commercial'!AC18*'EPE Data - Commercial'!AC3</f>
        <v>293239982617268.75</v>
      </c>
      <c r="AD2" s="62">
        <f>'End-use-commercial'!AD18*'EPE Data - Commercial'!AD3</f>
        <v>298238617804595.19</v>
      </c>
      <c r="AE2" s="62">
        <f>'End-use-commercial'!AE18*'EPE Data - Commercial'!AE3</f>
        <v>303184003919093.87</v>
      </c>
      <c r="AF2" s="62">
        <f>'End-use-commercial'!AF18*'EPE Data - Commercial'!AF3</f>
        <v>308095716132124.75</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F11"/>
  <sheetViews>
    <sheetView workbookViewId="0"/>
  </sheetViews>
  <sheetFormatPr baseColWidth="10" defaultRowHeight="15" x14ac:dyDescent="0.25"/>
  <cols>
    <col min="1" max="1" width="30.42578125" customWidth="1"/>
  </cols>
  <sheetData>
    <row r="1" spans="1:32" x14ac:dyDescent="0.25">
      <c r="A1" s="1" t="s">
        <v>0</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5">
      <c r="A2" s="1" t="s">
        <v>1</v>
      </c>
      <c r="B2" s="62">
        <v>0</v>
      </c>
      <c r="C2" s="62">
        <v>0</v>
      </c>
      <c r="D2" s="62">
        <v>0</v>
      </c>
      <c r="E2" s="62">
        <v>0</v>
      </c>
      <c r="F2" s="62">
        <v>0</v>
      </c>
      <c r="G2" s="62">
        <v>0</v>
      </c>
      <c r="H2" s="62">
        <v>0</v>
      </c>
      <c r="I2" s="62">
        <v>0</v>
      </c>
      <c r="J2" s="62">
        <v>0</v>
      </c>
      <c r="K2" s="62">
        <v>0</v>
      </c>
      <c r="L2" s="62">
        <v>0</v>
      </c>
      <c r="M2" s="62">
        <v>0</v>
      </c>
      <c r="N2" s="62">
        <v>0</v>
      </c>
      <c r="O2" s="62">
        <v>0</v>
      </c>
      <c r="P2" s="62">
        <v>0</v>
      </c>
      <c r="Q2" s="62">
        <v>0</v>
      </c>
      <c r="R2" s="62">
        <v>0</v>
      </c>
      <c r="S2" s="62">
        <v>0</v>
      </c>
      <c r="T2" s="62">
        <v>0</v>
      </c>
      <c r="U2" s="62">
        <v>0</v>
      </c>
      <c r="V2" s="62">
        <v>0</v>
      </c>
      <c r="W2" s="62">
        <v>0</v>
      </c>
      <c r="X2" s="62">
        <v>0</v>
      </c>
      <c r="Y2" s="62">
        <v>0</v>
      </c>
      <c r="Z2" s="62">
        <v>0</v>
      </c>
      <c r="AA2" s="62">
        <v>0</v>
      </c>
      <c r="AB2" s="62">
        <v>0</v>
      </c>
      <c r="AC2" s="62">
        <v>0</v>
      </c>
      <c r="AD2" s="62">
        <v>0</v>
      </c>
      <c r="AE2" s="62">
        <v>0</v>
      </c>
      <c r="AF2" s="62">
        <v>0</v>
      </c>
    </row>
    <row r="3" spans="1:32" x14ac:dyDescent="0.25">
      <c r="A3" s="1" t="s">
        <v>2</v>
      </c>
      <c r="B3" s="62">
        <v>0</v>
      </c>
      <c r="C3" s="62">
        <v>0</v>
      </c>
      <c r="D3" s="62">
        <v>0</v>
      </c>
      <c r="E3" s="62">
        <v>0</v>
      </c>
      <c r="F3" s="62">
        <v>0</v>
      </c>
      <c r="G3" s="62">
        <v>0</v>
      </c>
      <c r="H3" s="62">
        <v>0</v>
      </c>
      <c r="I3" s="62">
        <v>0</v>
      </c>
      <c r="J3" s="62">
        <v>0</v>
      </c>
      <c r="K3" s="62">
        <v>0</v>
      </c>
      <c r="L3" s="62">
        <v>0</v>
      </c>
      <c r="M3" s="62">
        <v>0</v>
      </c>
      <c r="N3" s="62">
        <v>0</v>
      </c>
      <c r="O3" s="62">
        <v>0</v>
      </c>
      <c r="P3" s="62">
        <v>0</v>
      </c>
      <c r="Q3" s="62">
        <v>0</v>
      </c>
      <c r="R3" s="62">
        <v>0</v>
      </c>
      <c r="S3" s="62">
        <v>0</v>
      </c>
      <c r="T3" s="62">
        <v>0</v>
      </c>
      <c r="U3" s="62">
        <v>0</v>
      </c>
      <c r="V3" s="62">
        <v>0</v>
      </c>
      <c r="W3" s="62">
        <v>0</v>
      </c>
      <c r="X3" s="62">
        <v>0</v>
      </c>
      <c r="Y3" s="62">
        <v>0</v>
      </c>
      <c r="Z3" s="62">
        <v>0</v>
      </c>
      <c r="AA3" s="62">
        <v>0</v>
      </c>
      <c r="AB3" s="62">
        <v>0</v>
      </c>
      <c r="AC3" s="62">
        <v>0</v>
      </c>
      <c r="AD3" s="62">
        <v>0</v>
      </c>
      <c r="AE3" s="62">
        <v>0</v>
      </c>
      <c r="AF3" s="62">
        <v>0</v>
      </c>
    </row>
    <row r="4" spans="1:32" x14ac:dyDescent="0.25">
      <c r="A4" s="1" t="s">
        <v>3</v>
      </c>
      <c r="B4" s="62">
        <v>0</v>
      </c>
      <c r="C4" s="62">
        <v>0</v>
      </c>
      <c r="D4" s="62">
        <v>0</v>
      </c>
      <c r="E4" s="62">
        <v>0</v>
      </c>
      <c r="F4" s="62">
        <v>0</v>
      </c>
      <c r="G4" s="62">
        <v>0</v>
      </c>
      <c r="H4" s="62">
        <v>0</v>
      </c>
      <c r="I4" s="62">
        <v>0</v>
      </c>
      <c r="J4" s="62">
        <v>0</v>
      </c>
      <c r="K4" s="62">
        <v>0</v>
      </c>
      <c r="L4" s="62">
        <v>0</v>
      </c>
      <c r="M4" s="62">
        <v>0</v>
      </c>
      <c r="N4" s="62">
        <v>0</v>
      </c>
      <c r="O4" s="62">
        <v>0</v>
      </c>
      <c r="P4" s="62">
        <v>0</v>
      </c>
      <c r="Q4" s="62">
        <v>0</v>
      </c>
      <c r="R4" s="62">
        <v>0</v>
      </c>
      <c r="S4" s="62">
        <v>0</v>
      </c>
      <c r="T4" s="62">
        <v>0</v>
      </c>
      <c r="U4" s="62">
        <v>0</v>
      </c>
      <c r="V4" s="62">
        <v>0</v>
      </c>
      <c r="W4" s="62">
        <v>0</v>
      </c>
      <c r="X4" s="62">
        <v>0</v>
      </c>
      <c r="Y4" s="62">
        <v>0</v>
      </c>
      <c r="Z4" s="62">
        <v>0</v>
      </c>
      <c r="AA4" s="62">
        <v>0</v>
      </c>
      <c r="AB4" s="62">
        <v>0</v>
      </c>
      <c r="AC4" s="62">
        <v>0</v>
      </c>
      <c r="AD4" s="62">
        <v>0</v>
      </c>
      <c r="AE4" s="62">
        <v>0</v>
      </c>
      <c r="AF4" s="62">
        <v>0</v>
      </c>
    </row>
    <row r="5" spans="1:32" x14ac:dyDescent="0.25">
      <c r="A5" s="1" t="s">
        <v>4</v>
      </c>
      <c r="B5" s="62">
        <v>0</v>
      </c>
      <c r="C5" s="62">
        <v>0</v>
      </c>
      <c r="D5" s="62">
        <v>0</v>
      </c>
      <c r="E5" s="62">
        <v>0</v>
      </c>
      <c r="F5" s="62">
        <v>0</v>
      </c>
      <c r="G5" s="62">
        <v>0</v>
      </c>
      <c r="H5" s="62">
        <v>0</v>
      </c>
      <c r="I5" s="62">
        <v>0</v>
      </c>
      <c r="J5" s="62">
        <v>0</v>
      </c>
      <c r="K5" s="62">
        <v>0</v>
      </c>
      <c r="L5" s="62">
        <v>0</v>
      </c>
      <c r="M5" s="62">
        <v>0</v>
      </c>
      <c r="N5" s="62">
        <v>0</v>
      </c>
      <c r="O5" s="62">
        <v>0</v>
      </c>
      <c r="P5" s="62">
        <v>0</v>
      </c>
      <c r="Q5" s="62">
        <v>0</v>
      </c>
      <c r="R5" s="62">
        <v>0</v>
      </c>
      <c r="S5" s="62">
        <v>0</v>
      </c>
      <c r="T5" s="62">
        <v>0</v>
      </c>
      <c r="U5" s="62">
        <v>0</v>
      </c>
      <c r="V5" s="62">
        <v>0</v>
      </c>
      <c r="W5" s="62">
        <v>0</v>
      </c>
      <c r="X5" s="62">
        <v>0</v>
      </c>
      <c r="Y5" s="62">
        <v>0</v>
      </c>
      <c r="Z5" s="62">
        <v>0</v>
      </c>
      <c r="AA5" s="62">
        <v>0</v>
      </c>
      <c r="AB5" s="62">
        <v>0</v>
      </c>
      <c r="AC5" s="62">
        <v>0</v>
      </c>
      <c r="AD5" s="62">
        <v>0</v>
      </c>
      <c r="AE5" s="62">
        <v>0</v>
      </c>
      <c r="AF5" s="62">
        <v>0</v>
      </c>
    </row>
    <row r="6" spans="1:32" x14ac:dyDescent="0.25">
      <c r="A6" s="1" t="s">
        <v>6</v>
      </c>
      <c r="B6" s="62">
        <v>0</v>
      </c>
      <c r="C6" s="62">
        <v>0</v>
      </c>
      <c r="D6" s="62">
        <v>0</v>
      </c>
      <c r="E6" s="62">
        <v>0</v>
      </c>
      <c r="F6" s="62">
        <v>0</v>
      </c>
      <c r="G6" s="62">
        <v>0</v>
      </c>
      <c r="H6" s="62">
        <v>0</v>
      </c>
      <c r="I6" s="62">
        <v>0</v>
      </c>
      <c r="J6" s="62">
        <v>0</v>
      </c>
      <c r="K6" s="62">
        <v>0</v>
      </c>
      <c r="L6" s="62">
        <v>0</v>
      </c>
      <c r="M6" s="62">
        <v>0</v>
      </c>
      <c r="N6" s="62">
        <v>0</v>
      </c>
      <c r="O6" s="62">
        <v>0</v>
      </c>
      <c r="P6" s="62">
        <v>0</v>
      </c>
      <c r="Q6" s="62">
        <v>0</v>
      </c>
      <c r="R6" s="62">
        <v>0</v>
      </c>
      <c r="S6" s="62">
        <v>0</v>
      </c>
      <c r="T6" s="62">
        <v>0</v>
      </c>
      <c r="U6" s="62">
        <v>0</v>
      </c>
      <c r="V6" s="62">
        <v>0</v>
      </c>
      <c r="W6" s="62">
        <v>0</v>
      </c>
      <c r="X6" s="62">
        <v>0</v>
      </c>
      <c r="Y6" s="62">
        <v>0</v>
      </c>
      <c r="Z6" s="62">
        <v>0</v>
      </c>
      <c r="AA6" s="62">
        <v>0</v>
      </c>
      <c r="AB6" s="62">
        <v>0</v>
      </c>
      <c r="AC6" s="62">
        <v>0</v>
      </c>
      <c r="AD6" s="62">
        <v>0</v>
      </c>
      <c r="AE6" s="62">
        <v>0</v>
      </c>
      <c r="AF6" s="62">
        <v>0</v>
      </c>
    </row>
    <row r="7" spans="1:32" x14ac:dyDescent="0.25">
      <c r="A7" s="1" t="s">
        <v>12</v>
      </c>
      <c r="B7" s="62">
        <v>0</v>
      </c>
      <c r="C7" s="62">
        <v>0</v>
      </c>
      <c r="D7" s="62">
        <v>0</v>
      </c>
      <c r="E7" s="62">
        <v>0</v>
      </c>
      <c r="F7" s="62">
        <v>0</v>
      </c>
      <c r="G7" s="62">
        <v>0</v>
      </c>
      <c r="H7" s="62">
        <v>0</v>
      </c>
      <c r="I7" s="62">
        <v>0</v>
      </c>
      <c r="J7" s="62">
        <v>0</v>
      </c>
      <c r="K7" s="62">
        <v>0</v>
      </c>
      <c r="L7" s="62">
        <v>0</v>
      </c>
      <c r="M7" s="62">
        <v>0</v>
      </c>
      <c r="N7" s="62">
        <v>0</v>
      </c>
      <c r="O7" s="62">
        <v>0</v>
      </c>
      <c r="P7" s="62">
        <v>0</v>
      </c>
      <c r="Q7" s="62">
        <v>0</v>
      </c>
      <c r="R7" s="62">
        <v>0</v>
      </c>
      <c r="S7" s="62">
        <v>0</v>
      </c>
      <c r="T7" s="62">
        <v>0</v>
      </c>
      <c r="U7" s="62">
        <v>0</v>
      </c>
      <c r="V7" s="62">
        <v>0</v>
      </c>
      <c r="W7" s="62">
        <v>0</v>
      </c>
      <c r="X7" s="62">
        <v>0</v>
      </c>
      <c r="Y7" s="62">
        <v>0</v>
      </c>
      <c r="Z7" s="62">
        <v>0</v>
      </c>
      <c r="AA7" s="62">
        <v>0</v>
      </c>
      <c r="AB7" s="62">
        <v>0</v>
      </c>
      <c r="AC7" s="62">
        <v>0</v>
      </c>
      <c r="AD7" s="62">
        <v>0</v>
      </c>
      <c r="AE7" s="62">
        <v>0</v>
      </c>
      <c r="AF7" s="62">
        <v>0</v>
      </c>
    </row>
    <row r="8" spans="1:32" x14ac:dyDescent="0.25">
      <c r="A8" s="1" t="s">
        <v>15</v>
      </c>
      <c r="B8" s="62">
        <v>0</v>
      </c>
      <c r="C8" s="62">
        <v>0</v>
      </c>
      <c r="D8" s="62">
        <v>0</v>
      </c>
      <c r="E8" s="62">
        <v>0</v>
      </c>
      <c r="F8" s="62">
        <v>0</v>
      </c>
      <c r="G8" s="62">
        <v>0</v>
      </c>
      <c r="H8" s="62">
        <v>0</v>
      </c>
      <c r="I8" s="62">
        <v>0</v>
      </c>
      <c r="J8" s="62">
        <v>0</v>
      </c>
      <c r="K8" s="62">
        <v>0</v>
      </c>
      <c r="L8" s="62">
        <v>0</v>
      </c>
      <c r="M8" s="62">
        <v>0</v>
      </c>
      <c r="N8" s="62">
        <v>0</v>
      </c>
      <c r="O8" s="62">
        <v>0</v>
      </c>
      <c r="P8" s="62">
        <v>0</v>
      </c>
      <c r="Q8" s="62">
        <v>0</v>
      </c>
      <c r="R8" s="62">
        <v>0</v>
      </c>
      <c r="S8" s="62">
        <v>0</v>
      </c>
      <c r="T8" s="62">
        <v>0</v>
      </c>
      <c r="U8" s="62">
        <v>0</v>
      </c>
      <c r="V8" s="62">
        <v>0</v>
      </c>
      <c r="W8" s="62">
        <v>0</v>
      </c>
      <c r="X8" s="62">
        <v>0</v>
      </c>
      <c r="Y8" s="62">
        <v>0</v>
      </c>
      <c r="Z8" s="62">
        <v>0</v>
      </c>
      <c r="AA8" s="62">
        <v>0</v>
      </c>
      <c r="AB8" s="62">
        <v>0</v>
      </c>
      <c r="AC8" s="62">
        <v>0</v>
      </c>
      <c r="AD8" s="62">
        <v>0</v>
      </c>
      <c r="AE8" s="62">
        <v>0</v>
      </c>
      <c r="AF8" s="62">
        <v>0</v>
      </c>
    </row>
    <row r="9" spans="1:32" x14ac:dyDescent="0.25">
      <c r="A9" s="1" t="s">
        <v>16</v>
      </c>
      <c r="B9" s="62">
        <v>0</v>
      </c>
      <c r="C9" s="62">
        <v>0</v>
      </c>
      <c r="D9" s="62">
        <v>0</v>
      </c>
      <c r="E9" s="62">
        <v>0</v>
      </c>
      <c r="F9" s="62">
        <v>0</v>
      </c>
      <c r="G9" s="62">
        <v>0</v>
      </c>
      <c r="H9" s="62">
        <v>0</v>
      </c>
      <c r="I9" s="62">
        <v>0</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row>
    <row r="10" spans="1:32" x14ac:dyDescent="0.25">
      <c r="A10" s="1" t="s">
        <v>17</v>
      </c>
      <c r="B10" s="62">
        <v>0</v>
      </c>
      <c r="C10" s="62">
        <v>0</v>
      </c>
      <c r="D10" s="62">
        <v>0</v>
      </c>
      <c r="E10" s="62">
        <v>0</v>
      </c>
      <c r="F10" s="62">
        <v>0</v>
      </c>
      <c r="G10" s="62">
        <v>0</v>
      </c>
      <c r="H10" s="62">
        <v>0</v>
      </c>
      <c r="I10" s="62">
        <v>0</v>
      </c>
      <c r="J10" s="62">
        <v>0</v>
      </c>
      <c r="K10" s="62">
        <v>0</v>
      </c>
      <c r="L10" s="62">
        <v>0</v>
      </c>
      <c r="M10" s="62">
        <v>0</v>
      </c>
      <c r="N10" s="62">
        <v>0</v>
      </c>
      <c r="O10" s="62">
        <v>0</v>
      </c>
      <c r="P10" s="62">
        <v>0</v>
      </c>
      <c r="Q10" s="62">
        <v>0</v>
      </c>
      <c r="R10" s="62">
        <v>0</v>
      </c>
      <c r="S10" s="62">
        <v>0</v>
      </c>
      <c r="T10" s="62">
        <v>0</v>
      </c>
      <c r="U10" s="62">
        <v>0</v>
      </c>
      <c r="V10" s="62">
        <v>0</v>
      </c>
      <c r="W10" s="62">
        <v>0</v>
      </c>
      <c r="X10" s="62">
        <v>0</v>
      </c>
      <c r="Y10" s="62">
        <v>0</v>
      </c>
      <c r="Z10" s="62">
        <v>0</v>
      </c>
      <c r="AA10" s="62">
        <v>0</v>
      </c>
      <c r="AB10" s="62">
        <v>0</v>
      </c>
      <c r="AC10" s="62">
        <v>0</v>
      </c>
      <c r="AD10" s="62">
        <v>0</v>
      </c>
      <c r="AE10" s="62">
        <v>0</v>
      </c>
      <c r="AF10" s="62">
        <v>0</v>
      </c>
    </row>
    <row r="11" spans="1:32" x14ac:dyDescent="0.25">
      <c r="A11" s="1" t="s">
        <v>18</v>
      </c>
      <c r="B11" s="62">
        <v>0</v>
      </c>
      <c r="C11" s="62">
        <v>0</v>
      </c>
      <c r="D11" s="62">
        <v>0</v>
      </c>
      <c r="E11" s="62">
        <v>0</v>
      </c>
      <c r="F11" s="62">
        <v>0</v>
      </c>
      <c r="G11" s="62">
        <v>0</v>
      </c>
      <c r="H11" s="62">
        <v>0</v>
      </c>
      <c r="I11" s="62">
        <v>0</v>
      </c>
      <c r="J11" s="62">
        <v>0</v>
      </c>
      <c r="K11" s="62">
        <v>0</v>
      </c>
      <c r="L11" s="62">
        <v>0</v>
      </c>
      <c r="M11" s="62">
        <v>0</v>
      </c>
      <c r="N11" s="62">
        <v>0</v>
      </c>
      <c r="O11" s="62">
        <v>0</v>
      </c>
      <c r="P11" s="62">
        <v>0</v>
      </c>
      <c r="Q11" s="62">
        <v>0</v>
      </c>
      <c r="R11" s="62">
        <v>0</v>
      </c>
      <c r="S11" s="62">
        <v>0</v>
      </c>
      <c r="T11" s="62">
        <v>0</v>
      </c>
      <c r="U11" s="62">
        <v>0</v>
      </c>
      <c r="V11" s="62">
        <v>0</v>
      </c>
      <c r="W11" s="62">
        <v>0</v>
      </c>
      <c r="X11" s="62">
        <v>0</v>
      </c>
      <c r="Y11" s="62">
        <v>0</v>
      </c>
      <c r="Z11" s="62">
        <v>0</v>
      </c>
      <c r="AA11" s="62">
        <v>0</v>
      </c>
      <c r="AB11" s="62">
        <v>0</v>
      </c>
      <c r="AC11" s="62">
        <v>0</v>
      </c>
      <c r="AD11" s="62">
        <v>0</v>
      </c>
      <c r="AE11" s="62">
        <v>0</v>
      </c>
      <c r="AF11" s="6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44</vt:i4>
      </vt:variant>
      <vt:variant>
        <vt:lpstr>Plages nommées</vt:lpstr>
      </vt:variant>
      <vt:variant>
        <vt:i4>4</vt:i4>
      </vt:variant>
    </vt:vector>
  </HeadingPairs>
  <TitlesOfParts>
    <vt:vector size="48" baseType="lpstr">
      <vt:lpstr>About</vt:lpstr>
      <vt:lpstr>urban-residential-cooling</vt:lpstr>
      <vt:lpstr>urban-residential-lighting</vt:lpstr>
      <vt:lpstr>urban-residential-appl</vt:lpstr>
      <vt:lpstr>urban-residential-other</vt:lpstr>
      <vt:lpstr>commercial-residential-cooling</vt:lpstr>
      <vt:lpstr>commercial-residential-lighting</vt:lpstr>
      <vt:lpstr>commercial-residential-appl</vt:lpstr>
      <vt:lpstr>commercial-residential-other</vt:lpstr>
      <vt:lpstr>Electricity Share</vt:lpstr>
      <vt:lpstr>BNEF Data - Projections</vt:lpstr>
      <vt:lpstr>Urban-residential-heating-MSTIC</vt:lpstr>
      <vt:lpstr>Urban-residential-cooling-MSTIC</vt:lpstr>
      <vt:lpstr>Urban-residential-lighting-MSTI</vt:lpstr>
      <vt:lpstr>Urban-residential-appl-MSTIC</vt:lpstr>
      <vt:lpstr>Urban-residential-other-MSTIC</vt:lpstr>
      <vt:lpstr>End-use share-Residential</vt:lpstr>
      <vt:lpstr>PNE Data - Residential</vt:lpstr>
      <vt:lpstr>EPE Data - Residential</vt:lpstr>
      <vt:lpstr>Commercial-heating-MSTIC</vt:lpstr>
      <vt:lpstr>Commercial-cooling-MSTIC</vt:lpstr>
      <vt:lpstr>Commercial-lighting-MSTIC</vt:lpstr>
      <vt:lpstr>Commercial-appl-MSTIC</vt:lpstr>
      <vt:lpstr>Commercial-other-MSTIC</vt:lpstr>
      <vt:lpstr>All-envelope-MSTIC</vt:lpstr>
      <vt:lpstr>End-use-commercial</vt:lpstr>
      <vt:lpstr>PNE Data - Commercial</vt:lpstr>
      <vt:lpstr>EPE Data - Commercial</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BCEU-commercial-heating</vt:lpstr>
      <vt:lpstr>BCEU-commercial-cooling</vt:lpstr>
      <vt:lpstr>BCEU-commercial-lighting</vt:lpstr>
      <vt:lpstr>BCEU-commercial-appl</vt:lpstr>
      <vt:lpstr>BCEU-commercial-other</vt:lpstr>
      <vt:lpstr>BCEU-all-envelope</vt:lpstr>
      <vt:lpstr>Fraction_coal</vt:lpstr>
      <vt:lpstr>Percent_rural</vt:lpstr>
      <vt:lpstr>Percent_urban</vt:lpstr>
      <vt:lpstr>quadrillion</vt:lpstr>
    </vt:vector>
  </TitlesOfParts>
  <Company>EnergyInnovation.org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Saidou Sy</cp:lastModifiedBy>
  <dcterms:created xsi:type="dcterms:W3CDTF">2014-04-18T00:48:59Z</dcterms:created>
  <dcterms:modified xsi:type="dcterms:W3CDTF">2026-06-19T02:35:11Z</dcterms:modified>
</cp:coreProperties>
</file>