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land\CiLVpUAAbP\"/>
    </mc:Choice>
  </mc:AlternateContent>
  <xr:revisionPtr revIDLastSave="0" documentId="13_ncr:1_{FF716262-424D-4009-994B-7EF7E134B1CC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About" sheetId="1" r:id="rId1"/>
    <sheet name="Data" sheetId="6" r:id="rId2"/>
    <sheet name="CiLVpUAAbP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6" l="1"/>
  <c r="G10" i="6"/>
  <c r="G11" i="6" s="1"/>
  <c r="B10" i="6"/>
  <c r="B11" i="6" s="1"/>
  <c r="B5" i="3" s="1"/>
  <c r="B7" i="3" l="1"/>
  <c r="B3" i="3"/>
</calcChain>
</file>

<file path=xl/sharedStrings.xml><?xml version="1.0" encoding="utf-8"?>
<sst xmlns="http://schemas.openxmlformats.org/spreadsheetml/2006/main" count="51" uniqueCount="49">
  <si>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</si>
  <si>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</si>
  <si>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</si>
  <si>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</si>
  <si>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</si>
  <si>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</si>
  <si>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</si>
  <si>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</si>
  <si>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</si>
  <si>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</si>
  <si>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We assume there is no change in land value for the avoided deforestation, peatland restoration, and grassland (which uses the forest restoration subscript) policies.</t>
  </si>
  <si>
    <t>Avoid Deforestation</t>
  </si>
  <si>
    <t>Spatially complex land change: The Indirect effect of Brazil’s agricultural sector on land use in Amazonia</t>
  </si>
  <si>
    <t>Richards, P. D., Walker, R. T., &amp; Arima, E. Y. (2014). Spatially complex land change: The Indirect effect of Brazil's agricultural sector on land use in Amazonia. Global Environmental Change, 29, 1-9.</t>
  </si>
  <si>
    <t>http://dx.doi.org/10.1016/j.gloenvcha.2014.06.011</t>
  </si>
  <si>
    <t>Forest Price (in $RS)</t>
  </si>
  <si>
    <t>Area Deforested (km^2)</t>
  </si>
  <si>
    <t>Avoiding deforestation here assumes that the value of the land that would not be deforested can be equated to the land that has been deforested.</t>
  </si>
  <si>
    <t>Farmland $R/ha</t>
  </si>
  <si>
    <t>Brazil’s Farmland Value Surge and What’s Next</t>
  </si>
  <si>
    <t>The Rio Times, Richard Mann</t>
  </si>
  <si>
    <t>https://www.riotimesonline.com/brazils-farmland-value-surge-and-whats-next/</t>
  </si>
  <si>
    <t>Unit Conversions</t>
  </si>
  <si>
    <t>$USD/R</t>
  </si>
  <si>
    <t>Via https://www.xe.com/currencyconverter/convert/ on December 22, 2024</t>
  </si>
  <si>
    <t>acre/ha</t>
  </si>
  <si>
    <t>Via housing.com/calculators/</t>
  </si>
  <si>
    <t>Conversion to $USD2012/acre</t>
  </si>
  <si>
    <t>Reforestation &amp; Forest Restoration</t>
  </si>
  <si>
    <t>Brazil Farmland Surge</t>
  </si>
  <si>
    <t>Value of Ecosystem Services</t>
  </si>
  <si>
    <t>Value of all in $USD2020/ha</t>
  </si>
  <si>
    <t>Given that reforestation and forest restoration both assume that forests with a given economic value would be replaced with farmland</t>
  </si>
  <si>
    <t>$USD 2012/2020</t>
  </si>
  <si>
    <t>$USD2012/2010</t>
  </si>
  <si>
    <t>Via www.in2013dollars.com/us/inflation</t>
  </si>
  <si>
    <t>Price ($USD2012)</t>
  </si>
  <si>
    <t>Price ($USD2012)/Area (Acre)</t>
  </si>
  <si>
    <t>acre/km^2</t>
  </si>
  <si>
    <t>Via About Notes: Reforestation = -Farmland Value + Ecosystem Services</t>
  </si>
  <si>
    <t>$USD 2012/2023</t>
  </si>
  <si>
    <t>Farmland Value $USD2012/ha</t>
  </si>
  <si>
    <t>Farmland Value $USD2012/acre</t>
  </si>
  <si>
    <t>Ecosystem Value $USD2012/acre</t>
  </si>
  <si>
    <t>Via About Notes: Forest Restoration = -(Farmland Value)/2 + (Ecosystem Services)/2</t>
  </si>
  <si>
    <t>I assumed that farmland (restoration) currently provides no ecosystem services and forest restoration provides half ecosystem services (and the other half is farmland).</t>
  </si>
  <si>
    <t>The economic value of the Brazilian Amazon rainforest ecosystem services: A metaanalysis of the Brazilian literature</t>
  </si>
  <si>
    <t>Brouwer, R., Pinto, R., Dugstad, A., &amp; Navrud, S. (2022). The economic value of the Brazilian Amazon rainforest ecosystem services: A meta-analysis of the Brazilian literature. PloS one, 17(5), e0268425.</t>
  </si>
  <si>
    <t>https://doi.org/10.1371/journal.pone.0268425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</si>
</sst>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00_);[Red]\(&quot;$&quot;#,##0.0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1" fontId="0" fillId="0" borderId="0" xfId="0" applyNumberFormat="1"/>
    <xf numFmtId="0" fontId="5" fillId="0" borderId="0" xfId="7"/>
    <xf numFmtId="0" fontId="0" fillId="0" borderId="0" xfId="0" applyAlignment="1">
      <alignment horizontal="left" wrapText="1"/>
    </xf>
    <xf numFmtId="0" fontId="6" fillId="0" borderId="0" xfId="7" applyFont="1"/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-nonadmin\Dropbox%20(Energy%20InNovation)\Desktop\Old%20U.S.%20land\VFC\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B6" sqref="B6"/>
    </sheetView>
  </sheetViews>
  <sheetFormatPr defaultRowHeight="14.25" x14ac:dyDescent="0.45"/>
  <cols>
    <col min="2" max="2" width="93.46484375" customWidth="1"/>
    <col min="3" max="3" width="14.59765625" bestFit="1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11</v>
      </c>
    </row>
    <row r="4" spans="1:2" x14ac:dyDescent="0.45">
      <c r="B4" t="s">
        <v>12</v>
      </c>
    </row>
    <row r="5" spans="1:2" ht="28.5" x14ac:dyDescent="0.45">
      <c r="B5" s="5" t="s">
        <v>13</v>
      </c>
    </row>
    <row r="6" spans="1:2" x14ac:dyDescent="0.45">
      <c r="B6" t="s">
        <v>14</v>
      </c>
    </row>
    <row r="7" spans="1:2" x14ac:dyDescent="0.45">
      <c r="B7" s="4"/>
    </row>
    <row r="8" spans="1:2" x14ac:dyDescent="0.45">
      <c r="B8" s="2" t="s">
        <v>28</v>
      </c>
    </row>
    <row r="9" spans="1:2" x14ac:dyDescent="0.45">
      <c r="B9" s="6" t="s">
        <v>19</v>
      </c>
    </row>
    <row r="10" spans="1:2" x14ac:dyDescent="0.45">
      <c r="B10">
        <v>2024</v>
      </c>
    </row>
    <row r="11" spans="1:2" x14ac:dyDescent="0.45">
      <c r="B11" t="s">
        <v>20</v>
      </c>
    </row>
    <row r="12" spans="1:2" x14ac:dyDescent="0.45">
      <c r="B12" t="s">
        <v>21</v>
      </c>
    </row>
    <row r="14" spans="1:2" x14ac:dyDescent="0.45">
      <c r="B14" t="s">
        <v>46</v>
      </c>
    </row>
    <row r="15" spans="1:2" ht="28.5" x14ac:dyDescent="0.45">
      <c r="B15" s="9" t="s">
        <v>47</v>
      </c>
    </row>
    <row r="16" spans="1:2" x14ac:dyDescent="0.45">
      <c r="B16" t="s">
        <v>48</v>
      </c>
    </row>
    <row r="22" spans="1:4" x14ac:dyDescent="0.45">
      <c r="A22" s="1" t="s">
        <v>8</v>
      </c>
    </row>
    <row r="23" spans="1:4" x14ac:dyDescent="0.45">
      <c r="A23" t="s">
        <v>10</v>
      </c>
    </row>
    <row r="25" spans="1:4" x14ac:dyDescent="0.45">
      <c r="A25" t="s">
        <v>17</v>
      </c>
    </row>
    <row r="26" spans="1:4" x14ac:dyDescent="0.45">
      <c r="A26" t="s">
        <v>32</v>
      </c>
    </row>
    <row r="27" spans="1:4" x14ac:dyDescent="0.45">
      <c r="A27" t="s">
        <v>45</v>
      </c>
    </row>
    <row r="28" spans="1:4" x14ac:dyDescent="0.45">
      <c r="A28" s="1" t="s">
        <v>22</v>
      </c>
    </row>
    <row r="29" spans="1:4" x14ac:dyDescent="0.45">
      <c r="B29">
        <v>6.0757389000000002</v>
      </c>
      <c r="C29" t="s">
        <v>23</v>
      </c>
      <c r="D29" t="s">
        <v>24</v>
      </c>
    </row>
    <row r="30" spans="1:4" x14ac:dyDescent="0.45">
      <c r="B30">
        <v>2.4710538149999999</v>
      </c>
      <c r="C30" t="s">
        <v>25</v>
      </c>
      <c r="D30" t="s">
        <v>26</v>
      </c>
    </row>
    <row r="31" spans="1:4" x14ac:dyDescent="0.45">
      <c r="B31">
        <v>247.10538149999999</v>
      </c>
      <c r="C31" t="s">
        <v>38</v>
      </c>
    </row>
    <row r="32" spans="1:4" x14ac:dyDescent="0.45">
      <c r="B32" s="7">
        <v>1.05</v>
      </c>
      <c r="C32" t="s">
        <v>34</v>
      </c>
      <c r="D32" t="s">
        <v>35</v>
      </c>
    </row>
    <row r="33" spans="2:3" x14ac:dyDescent="0.45">
      <c r="B33" s="7">
        <v>0.89</v>
      </c>
      <c r="C33" t="s">
        <v>33</v>
      </c>
    </row>
    <row r="34" spans="2:3" x14ac:dyDescent="0.45">
      <c r="B34" s="7">
        <v>0.75</v>
      </c>
      <c r="C3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C1AA-B8FD-4DD3-AD52-2D050D335A91}">
  <dimension ref="A1:J13"/>
  <sheetViews>
    <sheetView tabSelected="1" workbookViewId="0">
      <selection activeCell="B11" sqref="B11"/>
    </sheetView>
  </sheetViews>
  <sheetFormatPr defaultRowHeight="14.25" x14ac:dyDescent="0.45"/>
  <cols>
    <col min="1" max="1" width="26.06640625" bestFit="1" customWidth="1"/>
    <col min="2" max="2" width="9.46484375" bestFit="1" customWidth="1"/>
    <col min="6" max="6" width="43" customWidth="1"/>
    <col min="7" max="7" width="13.53125" bestFit="1" customWidth="1"/>
    <col min="9" max="9" width="24.19921875" bestFit="1" customWidth="1"/>
  </cols>
  <sheetData>
    <row r="1" spans="1:10" x14ac:dyDescent="0.45">
      <c r="A1" t="s">
        <v>11</v>
      </c>
      <c r="B1">
        <v>2023</v>
      </c>
      <c r="F1" t="s">
        <v>28</v>
      </c>
    </row>
    <row r="2" spans="1:10" x14ac:dyDescent="0.45">
      <c r="F2" t="s">
        <v>29</v>
      </c>
      <c r="G2">
        <v>2023</v>
      </c>
      <c r="I2" t="s">
        <v>30</v>
      </c>
    </row>
    <row r="3" spans="1:10" x14ac:dyDescent="0.45">
      <c r="B3">
        <v>2002</v>
      </c>
      <c r="C3">
        <v>2006</v>
      </c>
      <c r="D3">
        <v>2010</v>
      </c>
    </row>
    <row r="4" spans="1:10" x14ac:dyDescent="0.45">
      <c r="A4" t="s">
        <v>16</v>
      </c>
      <c r="B4">
        <v>1588</v>
      </c>
      <c r="C4">
        <v>1952</v>
      </c>
      <c r="D4">
        <v>2093</v>
      </c>
      <c r="F4" t="s">
        <v>18</v>
      </c>
      <c r="G4">
        <v>55000</v>
      </c>
      <c r="I4" t="s">
        <v>31</v>
      </c>
      <c r="J4">
        <v>411.2</v>
      </c>
    </row>
    <row r="5" spans="1:10" x14ac:dyDescent="0.45">
      <c r="A5" t="s">
        <v>15</v>
      </c>
      <c r="B5">
        <v>244</v>
      </c>
      <c r="C5">
        <v>292</v>
      </c>
      <c r="D5">
        <v>300</v>
      </c>
    </row>
    <row r="8" spans="1:10" x14ac:dyDescent="0.45">
      <c r="A8" s="1" t="s">
        <v>27</v>
      </c>
      <c r="F8" t="s">
        <v>39</v>
      </c>
      <c r="I8" t="s">
        <v>44</v>
      </c>
    </row>
    <row r="10" spans="1:10" x14ac:dyDescent="0.45">
      <c r="A10" t="s">
        <v>36</v>
      </c>
      <c r="B10" s="7">
        <f>D5*About!B29*About!B32</f>
        <v>1913.8577535000002</v>
      </c>
      <c r="F10" t="s">
        <v>41</v>
      </c>
      <c r="G10" s="7">
        <f>(G4*About!B29*About!B34)</f>
        <v>250624.22962499998</v>
      </c>
    </row>
    <row r="11" spans="1:10" x14ac:dyDescent="0.45">
      <c r="A11" t="s">
        <v>37</v>
      </c>
      <c r="B11" s="8">
        <f>B10/(D4*About!B31)</f>
        <v>3.7004813857058594E-3</v>
      </c>
      <c r="F11" t="s">
        <v>42</v>
      </c>
      <c r="G11" s="7">
        <f>G10/About!B30</f>
        <v>101424.02731322142</v>
      </c>
    </row>
    <row r="13" spans="1:10" x14ac:dyDescent="0.45">
      <c r="F13" t="s">
        <v>43</v>
      </c>
      <c r="G13" s="7">
        <f>J4*About!B33/About!B30</f>
        <v>148.10199509960896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E23" sqref="E23"/>
    </sheetView>
  </sheetViews>
  <sheetFormatPr defaultRowHeight="14.25" x14ac:dyDescent="0.45"/>
  <cols>
    <col min="1" max="1" width="29.73046875" customWidth="1"/>
  </cols>
  <sheetData>
    <row r="1" spans="1:2" x14ac:dyDescent="0.45">
      <c r="B1" t="s">
        <v>9</v>
      </c>
    </row>
    <row r="2" spans="1:2" x14ac:dyDescent="0.45">
      <c r="A2" s="1" t="s">
        <v>2</v>
      </c>
      <c r="B2" s="3">
        <v>0</v>
      </c>
    </row>
    <row r="3" spans="1:2" x14ac:dyDescent="0.45">
      <c r="A3" s="1" t="s">
        <v>3</v>
      </c>
      <c r="B3" s="3">
        <f>-Data!G11+Data!G13</f>
        <v>-101275.92531812181</v>
      </c>
    </row>
    <row r="4" spans="1:2" x14ac:dyDescent="0.45">
      <c r="A4" s="1" t="s">
        <v>4</v>
      </c>
      <c r="B4">
        <v>0</v>
      </c>
    </row>
    <row r="5" spans="1:2" x14ac:dyDescent="0.45">
      <c r="A5" s="1" t="s">
        <v>5</v>
      </c>
      <c r="B5" s="3">
        <f>Data!B11</f>
        <v>3.7004813857058594E-3</v>
      </c>
    </row>
    <row r="6" spans="1:2" x14ac:dyDescent="0.45">
      <c r="A6" s="1" t="s">
        <v>6</v>
      </c>
      <c r="B6" s="3">
        <v>0</v>
      </c>
    </row>
    <row r="7" spans="1:2" x14ac:dyDescent="0.45">
      <c r="A7" s="1" t="s">
        <v>7</v>
      </c>
      <c r="B7" s="3">
        <f>-Data!G11/2+Data!G13/2</f>
        <v>-50637.962659060904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Cohen, Joshua</cp:lastModifiedBy>
  <dcterms:created xsi:type="dcterms:W3CDTF">2017-01-27T09:59:13Z</dcterms:created>
  <dcterms:modified xsi:type="dcterms:W3CDTF">2025-01-13T02:24:09Z</dcterms:modified>
</cp:coreProperties>
</file>