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ma\OneDrive\Desktop\Models\eps-brazil-cpl2\InputData\fuels\BFPaT\"/>
    </mc:Choice>
  </mc:AlternateContent>
  <xr:revisionPtr revIDLastSave="0" documentId="13_ncr:1_{AB06C47D-CD1E-4A67-9ED7-B23CD25F39E2}" xr6:coauthVersionLast="47" xr6:coauthVersionMax="47" xr10:uidLastSave="{00000000-0000-0000-0000-000000000000}"/>
  <bookViews>
    <workbookView xWindow="-98" yWindow="-98" windowWidth="21795" windowHeight="12975" tabRatio="735" firstSheet="7" activeTab="8" xr2:uid="{00000000-000D-0000-FFFF-FFFF00000000}"/>
  </bookViews>
  <sheets>
    <sheet name="About" sheetId="4" r:id="rId1"/>
    <sheet name="rates" sheetId="77" r:id="rId2"/>
    <sheet name="ben" sheetId="75" r:id="rId3"/>
    <sheet name="anp" sheetId="76" r:id="rId4"/>
    <sheet name="eletr" sheetId="78" r:id="rId5"/>
    <sheet name="auctions" sheetId="79" r:id="rId6"/>
    <sheet name="pld" sheetId="80" r:id="rId7"/>
    <sheet name="coal imp" sheetId="81" r:id="rId8"/>
    <sheet name="projections" sheetId="82" r:id="rId9"/>
    <sheet name="BFPaT-pretax-electricity" sheetId="5" r:id="rId10"/>
    <sheet name="BFPaT-pretax-coal" sheetId="6" r:id="rId11"/>
    <sheet name="BFPaT-pretax-natgas" sheetId="7" r:id="rId12"/>
    <sheet name="BFPaT-pretax-nuclear" sheetId="15" r:id="rId13"/>
    <sheet name="BFPaT-pretax-hydro" sheetId="25" r:id="rId14"/>
    <sheet name="BFPaT-pretax-wind" sheetId="26" r:id="rId15"/>
    <sheet name="BFPaT-pretax-solar" sheetId="27" r:id="rId16"/>
    <sheet name="BFPaT-pretax-biomass" sheetId="16" r:id="rId17"/>
    <sheet name="BFPaT-pretax-petgas" sheetId="9" r:id="rId18"/>
    <sheet name="BFPaT-pretax-petdies" sheetId="10" r:id="rId19"/>
    <sheet name="BFPaT-pretax-biogas" sheetId="11" r:id="rId20"/>
    <sheet name="BFPaT-pretax-biodies" sheetId="17" r:id="rId21"/>
    <sheet name="BFPaT-pretax-jetkerosene" sheetId="12" r:id="rId22"/>
    <sheet name="BFPaT-pretax-heat" sheetId="18" r:id="rId23"/>
    <sheet name="BFPaT-pretax-geothermal" sheetId="28" r:id="rId24"/>
    <sheet name="BFPaT-pretax-lignite" sheetId="23" r:id="rId25"/>
    <sheet name="BFPaT-pretax-crude" sheetId="30" r:id="rId26"/>
    <sheet name="BFPaT-pretax-heavyfueloil" sheetId="31" r:id="rId27"/>
    <sheet name="BFPaT-pretax-lpgpropbut" sheetId="32" r:id="rId28"/>
    <sheet name="BFPaT-pretax-msw" sheetId="33" r:id="rId29"/>
    <sheet name="BFPaT-pretax-hydrogen" sheetId="34" r:id="rId30"/>
    <sheet name="Summary_pretax" sheetId="67" r:id="rId31"/>
    <sheet name="fuel taxes" sheetId="38" r:id="rId32"/>
    <sheet name="BFPaT-fueltax-electricity" sheetId="39" r:id="rId33"/>
    <sheet name="BFPaT-fueltax-coal" sheetId="40" r:id="rId34"/>
    <sheet name="BFPaT-fueltax-natgas" sheetId="41" r:id="rId35"/>
    <sheet name="BFPaT-fueltax-nuclear" sheetId="42" r:id="rId36"/>
    <sheet name="BFPaT-fueltax-hydro" sheetId="43" r:id="rId37"/>
    <sheet name="BFPaT-fueltax-wind" sheetId="44" r:id="rId38"/>
    <sheet name="BFPaT-fueltax-solar" sheetId="45" r:id="rId39"/>
    <sheet name="BFPaT-fueltax-biomass" sheetId="46" r:id="rId40"/>
    <sheet name="BFPaT-fueltax-petgas" sheetId="47" r:id="rId41"/>
    <sheet name="BFPaT-fueltax-petdies" sheetId="48" r:id="rId42"/>
    <sheet name="BFPaT-fueltax-biogas" sheetId="49" r:id="rId43"/>
    <sheet name="BFPaT-fueltax-biodies" sheetId="50" r:id="rId44"/>
    <sheet name="BFPaT-fueltax-jetkerosene" sheetId="51" r:id="rId45"/>
    <sheet name="BFPaT-fueltax-heat" sheetId="52" r:id="rId46"/>
    <sheet name="BFPaT-fueltax-geothermal" sheetId="53" r:id="rId47"/>
    <sheet name="BFPaT-fueltax-lignite" sheetId="54" r:id="rId48"/>
    <sheet name="BFPaT-fueltax-crude" sheetId="55" r:id="rId49"/>
    <sheet name="BFPaT-fueltax-heavyfueloil" sheetId="56" r:id="rId50"/>
    <sheet name="BFPaT-fueltax-lpgpropbut" sheetId="57" r:id="rId51"/>
    <sheet name="BFPaT-fueltax-msw" sheetId="58" r:id="rId52"/>
    <sheet name="BFPaT-fueltax-hydrogen" sheetId="59" r:id="rId53"/>
    <sheet name="Summary_tax" sheetId="68" r:id="rId54"/>
  </sheets>
  <definedNames>
    <definedName name="barrel_to_liter">About!$A$133</definedName>
    <definedName name="boe_to_BTU">About!$A$138</definedName>
    <definedName name="gallon_to_liter">About!$A$132</definedName>
    <definedName name="J_to_BTU">About!$A$134</definedName>
    <definedName name="kcal_to_BTU">About!$A$135</definedName>
    <definedName name="kWh_to_BTU">About!$A$136</definedName>
    <definedName name="toe_to_BTU">About!$A$137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5" i="82" l="1"/>
  <c r="AS35" i="82"/>
  <c r="AF35" i="82"/>
  <c r="AT35" i="82"/>
  <c r="AG35" i="82"/>
  <c r="AU35" i="82"/>
  <c r="AH35" i="82"/>
  <c r="AV35" i="82"/>
  <c r="AI35" i="82"/>
  <c r="AW35" i="82"/>
  <c r="AJ35" i="82"/>
  <c r="AK35" i="82"/>
  <c r="AL35" i="82"/>
  <c r="AM35" i="82"/>
  <c r="AN35" i="82"/>
  <c r="AO35" i="82"/>
  <c r="AP35" i="82"/>
  <c r="AQ35" i="82"/>
  <c r="AR35" i="82"/>
  <c r="AD35" i="82"/>
  <c r="AJ32" i="82"/>
  <c r="AK32" i="82"/>
  <c r="AL32" i="82"/>
  <c r="AM32" i="82"/>
  <c r="AN32" i="82"/>
  <c r="AO32" i="82"/>
  <c r="AP32" i="82"/>
  <c r="AQ32" i="82"/>
  <c r="AR32" i="82"/>
  <c r="AE32" i="82"/>
  <c r="AS32" i="82"/>
  <c r="AF32" i="82"/>
  <c r="AT32" i="82"/>
  <c r="AG32" i="82"/>
  <c r="AU32" i="82"/>
  <c r="AH32" i="82"/>
  <c r="AV32" i="82"/>
  <c r="AI32" i="82"/>
  <c r="AW32" i="82"/>
  <c r="AD32" i="82"/>
  <c r="AE23" i="82"/>
  <c r="AS23" i="82"/>
  <c r="AF23" i="82"/>
  <c r="AT23" i="82"/>
  <c r="AG23" i="82"/>
  <c r="AU23" i="82"/>
  <c r="AH23" i="82"/>
  <c r="AV23" i="82"/>
  <c r="AI23" i="82"/>
  <c r="AW23" i="82"/>
  <c r="AJ23" i="82"/>
  <c r="AL23" i="82"/>
  <c r="AM23" i="82"/>
  <c r="AN23" i="82"/>
  <c r="AO23" i="82"/>
  <c r="AP23" i="82"/>
  <c r="AQ23" i="82"/>
  <c r="AR23" i="82"/>
  <c r="AK23" i="82"/>
  <c r="AD23" i="82"/>
  <c r="AJ25" i="82"/>
  <c r="AK25" i="82"/>
  <c r="AL25" i="82"/>
  <c r="AM25" i="82"/>
  <c r="AN25" i="82"/>
  <c r="AO25" i="82"/>
  <c r="AP25" i="82"/>
  <c r="AQ25" i="82"/>
  <c r="AR25" i="82"/>
  <c r="AE25" i="82"/>
  <c r="AS25" i="82"/>
  <c r="AF25" i="82"/>
  <c r="AT25" i="82"/>
  <c r="AG25" i="82"/>
  <c r="AU25" i="82"/>
  <c r="AH25" i="82"/>
  <c r="AV25" i="82"/>
  <c r="AI25" i="82"/>
  <c r="AW25" i="82"/>
  <c r="AD25" i="82"/>
  <c r="AD24" i="82"/>
  <c r="AG4" i="32"/>
  <c r="AH4" i="32" s="1"/>
  <c r="AI4" i="32" s="1"/>
  <c r="AJ4" i="32" s="1"/>
  <c r="AK4" i="32" s="1"/>
  <c r="AL4" i="32" s="1"/>
  <c r="AM4" i="32" s="1"/>
  <c r="AN4" i="32" s="1"/>
  <c r="AO4" i="32" s="1"/>
  <c r="AP4" i="32" s="1"/>
  <c r="AQ4" i="32" s="1"/>
  <c r="AR4" i="32" s="1"/>
  <c r="AS4" i="32" s="1"/>
  <c r="AT4" i="32" s="1"/>
  <c r="AU4" i="32" s="1"/>
  <c r="AV4" i="32" s="1"/>
  <c r="AW4" i="32" s="1"/>
  <c r="AX4" i="32" s="1"/>
  <c r="AY4" i="32" s="1"/>
  <c r="AZ4" i="32" s="1"/>
  <c r="AG5" i="32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AG6" i="32"/>
  <c r="AH6" i="32" s="1"/>
  <c r="AI6" i="32" s="1"/>
  <c r="AJ6" i="32" s="1"/>
  <c r="AK6" i="32" s="1"/>
  <c r="AL6" i="32" s="1"/>
  <c r="AM6" i="32" s="1"/>
  <c r="AN6" i="32" s="1"/>
  <c r="AO6" i="32" s="1"/>
  <c r="AP6" i="32" s="1"/>
  <c r="AQ6" i="32" s="1"/>
  <c r="AR6" i="32" s="1"/>
  <c r="AS6" i="32" s="1"/>
  <c r="AT6" i="32" s="1"/>
  <c r="AU6" i="32" s="1"/>
  <c r="AV6" i="32" s="1"/>
  <c r="AW6" i="32" s="1"/>
  <c r="AX6" i="32" s="1"/>
  <c r="AY6" i="32" s="1"/>
  <c r="AZ6" i="32" s="1"/>
  <c r="AG8" i="32"/>
  <c r="AH8" i="32"/>
  <c r="AI8" i="32" s="1"/>
  <c r="AJ8" i="32" s="1"/>
  <c r="AK8" i="32" s="1"/>
  <c r="AL8" i="32" s="1"/>
  <c r="AM8" i="32" s="1"/>
  <c r="AN8" i="32" s="1"/>
  <c r="AO8" i="32" s="1"/>
  <c r="AP8" i="32" s="1"/>
  <c r="AQ8" i="32" s="1"/>
  <c r="AR8" i="32" s="1"/>
  <c r="AS8" i="32" s="1"/>
  <c r="AT8" i="32" s="1"/>
  <c r="AU8" i="32" s="1"/>
  <c r="AV8" i="32" s="1"/>
  <c r="AW8" i="32" s="1"/>
  <c r="AX8" i="32" s="1"/>
  <c r="AY8" i="32" s="1"/>
  <c r="AZ8" i="32" s="1"/>
  <c r="AG2" i="17"/>
  <c r="AD26" i="82"/>
  <c r="AG2" i="11" s="1"/>
  <c r="AE26" i="82"/>
  <c r="AF26" i="82"/>
  <c r="AG26" i="82"/>
  <c r="AH26" i="82"/>
  <c r="AI26" i="82"/>
  <c r="AJ26" i="82"/>
  <c r="AK26" i="82"/>
  <c r="AL26" i="82"/>
  <c r="AM26" i="82"/>
  <c r="AN26" i="82"/>
  <c r="AO26" i="82"/>
  <c r="AP26" i="82"/>
  <c r="AQ26" i="82"/>
  <c r="AR26" i="82"/>
  <c r="AS26" i="82"/>
  <c r="AT26" i="82"/>
  <c r="AU26" i="82"/>
  <c r="AV26" i="82"/>
  <c r="AW26" i="82"/>
  <c r="AE12" i="82"/>
  <c r="AS12" i="82"/>
  <c r="AT12" i="82"/>
  <c r="AU12" i="82"/>
  <c r="AV12" i="82"/>
  <c r="AI12" i="82"/>
  <c r="AW12" i="82"/>
  <c r="AJ12" i="82"/>
  <c r="AK12" i="82"/>
  <c r="AL12" i="82"/>
  <c r="AN12" i="82"/>
  <c r="AO12" i="82"/>
  <c r="AQ12" i="82"/>
  <c r="AF12" i="82"/>
  <c r="AG12" i="82"/>
  <c r="AH12" i="82"/>
  <c r="AM12" i="82"/>
  <c r="AP12" i="82"/>
  <c r="AR12" i="82"/>
  <c r="AD12" i="82"/>
  <c r="AW24" i="82"/>
  <c r="AF24" i="82"/>
  <c r="AT24" i="82"/>
  <c r="AG24" i="82"/>
  <c r="AU24" i="82"/>
  <c r="AH24" i="82"/>
  <c r="AV24" i="82"/>
  <c r="AI24" i="82"/>
  <c r="AJ24" i="82"/>
  <c r="AK24" i="82"/>
  <c r="AL24" i="82"/>
  <c r="AM24" i="82"/>
  <c r="AN24" i="82"/>
  <c r="AO24" i="82"/>
  <c r="AP24" i="82"/>
  <c r="AQ24" i="82"/>
  <c r="AR24" i="82"/>
  <c r="AE24" i="82"/>
  <c r="AS24" i="82"/>
  <c r="AH2" i="11" l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AS27" i="82"/>
  <c r="AE27" i="82"/>
  <c r="AR27" i="82"/>
  <c r="AQ27" i="82"/>
  <c r="AP27" i="82"/>
  <c r="AO27" i="82"/>
  <c r="AN27" i="82"/>
  <c r="AM27" i="82"/>
  <c r="AL27" i="82"/>
  <c r="AK27" i="82"/>
  <c r="AJ27" i="82"/>
  <c r="AW27" i="82"/>
  <c r="AI27" i="82"/>
  <c r="AV27" i="82"/>
  <c r="AH27" i="82"/>
  <c r="AU27" i="82"/>
  <c r="AG27" i="82"/>
  <c r="AT27" i="82"/>
  <c r="AF27" i="82"/>
  <c r="AH2" i="17"/>
  <c r="AI2" i="17" s="1"/>
  <c r="AJ2" i="17" s="1"/>
  <c r="AK2" i="17" s="1"/>
  <c r="AL2" i="17" s="1"/>
  <c r="AM2" i="17" s="1"/>
  <c r="AN2" i="17" s="1"/>
  <c r="AO2" i="17" s="1"/>
  <c r="AP2" i="17" s="1"/>
  <c r="AQ2" i="17" s="1"/>
  <c r="AR2" i="17" s="1"/>
  <c r="AS2" i="17" s="1"/>
  <c r="AT2" i="17" s="1"/>
  <c r="AU2" i="17" s="1"/>
  <c r="AV2" i="17" s="1"/>
  <c r="AW2" i="17" s="1"/>
  <c r="AX2" i="17" s="1"/>
  <c r="AY2" i="17" s="1"/>
  <c r="AZ2" i="17" s="1"/>
  <c r="AD27" i="82"/>
  <c r="AG2" i="10"/>
  <c r="AH2" i="10" s="1"/>
  <c r="AI2" i="10" s="1"/>
  <c r="AJ2" i="10" s="1"/>
  <c r="AK2" i="10" s="1"/>
  <c r="AL2" i="10" s="1"/>
  <c r="AM2" i="10" s="1"/>
  <c r="AN2" i="10" s="1"/>
  <c r="AO2" i="10" s="1"/>
  <c r="AP2" i="10" s="1"/>
  <c r="AQ2" i="10" s="1"/>
  <c r="AR2" i="10" s="1"/>
  <c r="AS2" i="10" s="1"/>
  <c r="AT2" i="10" s="1"/>
  <c r="AU2" i="10" s="1"/>
  <c r="AV2" i="10" s="1"/>
  <c r="AW2" i="10" s="1"/>
  <c r="AX2" i="10" s="1"/>
  <c r="AY2" i="10" s="1"/>
  <c r="AZ2" i="10" s="1"/>
  <c r="AZ54" i="67" s="1"/>
  <c r="AG6" i="6"/>
  <c r="AH6" i="6" s="1"/>
  <c r="AI6" i="6" s="1"/>
  <c r="AJ6" i="6" s="1"/>
  <c r="AK6" i="6" s="1"/>
  <c r="AL6" i="6" s="1"/>
  <c r="AM6" i="6" s="1"/>
  <c r="AN6" i="6" s="1"/>
  <c r="AO6" i="6" s="1"/>
  <c r="AP6" i="6" s="1"/>
  <c r="AQ6" i="6" s="1"/>
  <c r="AR6" i="6" s="1"/>
  <c r="AS6" i="6" s="1"/>
  <c r="AT6" i="6" s="1"/>
  <c r="AU6" i="6" s="1"/>
  <c r="AV6" i="6" s="1"/>
  <c r="AW6" i="6" s="1"/>
  <c r="AX6" i="6" s="1"/>
  <c r="AY6" i="6" s="1"/>
  <c r="AZ6" i="6" s="1"/>
  <c r="AZ8" i="67" s="1"/>
  <c r="AG3" i="68"/>
  <c r="AH3" i="68"/>
  <c r="AI3" i="68"/>
  <c r="AJ3" i="68"/>
  <c r="AK3" i="68"/>
  <c r="AL3" i="68"/>
  <c r="AM3" i="68"/>
  <c r="AN3" i="68"/>
  <c r="AO3" i="68"/>
  <c r="AP3" i="68"/>
  <c r="AQ3" i="68"/>
  <c r="AR3" i="68"/>
  <c r="AS3" i="68"/>
  <c r="AT3" i="68"/>
  <c r="AU3" i="68"/>
  <c r="AV3" i="68"/>
  <c r="AW3" i="68"/>
  <c r="AX3" i="68"/>
  <c r="AY3" i="68"/>
  <c r="AZ3" i="68"/>
  <c r="AG4" i="68"/>
  <c r="AH4" i="68"/>
  <c r="AI4" i="68"/>
  <c r="AJ4" i="68"/>
  <c r="AK4" i="68"/>
  <c r="AL4" i="68"/>
  <c r="AM4" i="68"/>
  <c r="AN4" i="68"/>
  <c r="AO4" i="68"/>
  <c r="AP4" i="68"/>
  <c r="AQ4" i="68"/>
  <c r="AR4" i="68"/>
  <c r="AS4" i="68"/>
  <c r="AT4" i="68"/>
  <c r="AU4" i="68"/>
  <c r="AV4" i="68"/>
  <c r="AW4" i="68"/>
  <c r="AX4" i="68"/>
  <c r="AY4" i="68"/>
  <c r="AZ4" i="68"/>
  <c r="AG5" i="68"/>
  <c r="AH5" i="68"/>
  <c r="AI5" i="68"/>
  <c r="AJ5" i="68"/>
  <c r="AK5" i="68"/>
  <c r="AL5" i="68"/>
  <c r="AM5" i="68"/>
  <c r="AN5" i="68"/>
  <c r="AO5" i="68"/>
  <c r="AP5" i="68"/>
  <c r="AQ5" i="68"/>
  <c r="AR5" i="68"/>
  <c r="AS5" i="68"/>
  <c r="AT5" i="68"/>
  <c r="AU5" i="68"/>
  <c r="AV5" i="68"/>
  <c r="AW5" i="68"/>
  <c r="AX5" i="68"/>
  <c r="AY5" i="68"/>
  <c r="AZ5" i="68"/>
  <c r="AG6" i="68"/>
  <c r="AH6" i="68"/>
  <c r="AI6" i="68"/>
  <c r="AJ6" i="68"/>
  <c r="AK6" i="68"/>
  <c r="AL6" i="68"/>
  <c r="AM6" i="68"/>
  <c r="AN6" i="68"/>
  <c r="AO6" i="68"/>
  <c r="AP6" i="68"/>
  <c r="AQ6" i="68"/>
  <c r="AR6" i="68"/>
  <c r="AS6" i="68"/>
  <c r="AT6" i="68"/>
  <c r="AU6" i="68"/>
  <c r="AV6" i="68"/>
  <c r="AW6" i="68"/>
  <c r="AX6" i="68"/>
  <c r="AY6" i="68"/>
  <c r="AZ6" i="68"/>
  <c r="AG7" i="68"/>
  <c r="AH7" i="68"/>
  <c r="AI7" i="68"/>
  <c r="AJ7" i="68"/>
  <c r="AK7" i="68"/>
  <c r="AL7" i="68"/>
  <c r="AM7" i="68"/>
  <c r="AN7" i="68"/>
  <c r="AO7" i="68"/>
  <c r="AP7" i="68"/>
  <c r="AQ7" i="68"/>
  <c r="AR7" i="68"/>
  <c r="AS7" i="68"/>
  <c r="AT7" i="68"/>
  <c r="AU7" i="68"/>
  <c r="AV7" i="68"/>
  <c r="AW7" i="68"/>
  <c r="AX7" i="68"/>
  <c r="AY7" i="68"/>
  <c r="AZ7" i="68"/>
  <c r="AG8" i="68"/>
  <c r="AH8" i="68"/>
  <c r="AI8" i="68"/>
  <c r="AJ8" i="68"/>
  <c r="AK8" i="68"/>
  <c r="AL8" i="68"/>
  <c r="AM8" i="68"/>
  <c r="AN8" i="68"/>
  <c r="AO8" i="68"/>
  <c r="AP8" i="68"/>
  <c r="AQ8" i="68"/>
  <c r="AR8" i="68"/>
  <c r="AS8" i="68"/>
  <c r="AT8" i="68"/>
  <c r="AU8" i="68"/>
  <c r="AV8" i="68"/>
  <c r="AW8" i="68"/>
  <c r="AX8" i="68"/>
  <c r="AY8" i="68"/>
  <c r="AZ8" i="68"/>
  <c r="AG9" i="68"/>
  <c r="AH9" i="68"/>
  <c r="AI9" i="68"/>
  <c r="AJ9" i="68"/>
  <c r="AK9" i="68"/>
  <c r="AL9" i="68"/>
  <c r="AM9" i="68"/>
  <c r="AN9" i="68"/>
  <c r="AO9" i="68"/>
  <c r="AP9" i="68"/>
  <c r="AQ9" i="68"/>
  <c r="AR9" i="68"/>
  <c r="AS9" i="68"/>
  <c r="AT9" i="68"/>
  <c r="AU9" i="68"/>
  <c r="AV9" i="68"/>
  <c r="AW9" i="68"/>
  <c r="AX9" i="68"/>
  <c r="AY9" i="68"/>
  <c r="AZ9" i="68"/>
  <c r="AG10" i="68"/>
  <c r="AH10" i="68"/>
  <c r="AI10" i="68"/>
  <c r="AJ10" i="68"/>
  <c r="AK10" i="68"/>
  <c r="AL10" i="68"/>
  <c r="AM10" i="68"/>
  <c r="AN10" i="68"/>
  <c r="AO10" i="68"/>
  <c r="AP10" i="68"/>
  <c r="AQ10" i="68"/>
  <c r="AR10" i="68"/>
  <c r="AS10" i="68"/>
  <c r="AT10" i="68"/>
  <c r="AU10" i="68"/>
  <c r="AV10" i="68"/>
  <c r="AW10" i="68"/>
  <c r="AX10" i="68"/>
  <c r="AY10" i="68"/>
  <c r="AZ10" i="68"/>
  <c r="AG11" i="68"/>
  <c r="AH11" i="68"/>
  <c r="AI11" i="68"/>
  <c r="AJ11" i="68"/>
  <c r="AK11" i="68"/>
  <c r="AL11" i="68"/>
  <c r="AM11" i="68"/>
  <c r="AN11" i="68"/>
  <c r="AO11" i="68"/>
  <c r="AP11" i="68"/>
  <c r="AQ11" i="68"/>
  <c r="AR11" i="68"/>
  <c r="AS11" i="68"/>
  <c r="AT11" i="68"/>
  <c r="AU11" i="68"/>
  <c r="AV11" i="68"/>
  <c r="AW11" i="68"/>
  <c r="AX11" i="68"/>
  <c r="AY11" i="68"/>
  <c r="AZ11" i="68"/>
  <c r="AG13" i="68"/>
  <c r="AH13" i="68"/>
  <c r="AI13" i="68"/>
  <c r="AJ13" i="68"/>
  <c r="AK13" i="68"/>
  <c r="AL13" i="68"/>
  <c r="AM13" i="68"/>
  <c r="AN13" i="68"/>
  <c r="AO13" i="68"/>
  <c r="AP13" i="68"/>
  <c r="AQ13" i="68"/>
  <c r="AR13" i="68"/>
  <c r="AS13" i="68"/>
  <c r="AT13" i="68"/>
  <c r="AU13" i="68"/>
  <c r="AV13" i="68"/>
  <c r="AW13" i="68"/>
  <c r="AX13" i="68"/>
  <c r="AY13" i="68"/>
  <c r="AZ13" i="68"/>
  <c r="AG14" i="68"/>
  <c r="AH14" i="68"/>
  <c r="AI14" i="68"/>
  <c r="AJ14" i="68"/>
  <c r="AK14" i="68"/>
  <c r="AL14" i="68"/>
  <c r="AM14" i="68"/>
  <c r="AN14" i="68"/>
  <c r="AO14" i="68"/>
  <c r="AP14" i="68"/>
  <c r="AQ14" i="68"/>
  <c r="AR14" i="68"/>
  <c r="AS14" i="68"/>
  <c r="AT14" i="68"/>
  <c r="AU14" i="68"/>
  <c r="AV14" i="68"/>
  <c r="AW14" i="68"/>
  <c r="AX14" i="68"/>
  <c r="AY14" i="68"/>
  <c r="AZ14" i="68"/>
  <c r="AG15" i="68"/>
  <c r="AH15" i="68"/>
  <c r="AI15" i="68"/>
  <c r="AJ15" i="68"/>
  <c r="AK15" i="68"/>
  <c r="AL15" i="68"/>
  <c r="AM15" i="68"/>
  <c r="AN15" i="68"/>
  <c r="AO15" i="68"/>
  <c r="AP15" i="68"/>
  <c r="AQ15" i="68"/>
  <c r="AR15" i="68"/>
  <c r="AS15" i="68"/>
  <c r="AT15" i="68"/>
  <c r="AU15" i="68"/>
  <c r="AV15" i="68"/>
  <c r="AW15" i="68"/>
  <c r="AX15" i="68"/>
  <c r="AY15" i="68"/>
  <c r="AZ15" i="68"/>
  <c r="AG16" i="68"/>
  <c r="AH16" i="68"/>
  <c r="AI16" i="68"/>
  <c r="AJ16" i="68"/>
  <c r="AK16" i="68"/>
  <c r="AL16" i="68"/>
  <c r="AM16" i="68"/>
  <c r="AN16" i="68"/>
  <c r="AO16" i="68"/>
  <c r="AP16" i="68"/>
  <c r="AQ16" i="68"/>
  <c r="AR16" i="68"/>
  <c r="AS16" i="68"/>
  <c r="AT16" i="68"/>
  <c r="AU16" i="68"/>
  <c r="AV16" i="68"/>
  <c r="AW16" i="68"/>
  <c r="AX16" i="68"/>
  <c r="AY16" i="68"/>
  <c r="AZ16" i="68"/>
  <c r="AG17" i="68"/>
  <c r="AH17" i="68"/>
  <c r="AI17" i="68"/>
  <c r="AJ17" i="68"/>
  <c r="AK17" i="68"/>
  <c r="AL17" i="68"/>
  <c r="AM17" i="68"/>
  <c r="AN17" i="68"/>
  <c r="AO17" i="68"/>
  <c r="AP17" i="68"/>
  <c r="AQ17" i="68"/>
  <c r="AR17" i="68"/>
  <c r="AS17" i="68"/>
  <c r="AT17" i="68"/>
  <c r="AU17" i="68"/>
  <c r="AV17" i="68"/>
  <c r="AW17" i="68"/>
  <c r="AX17" i="68"/>
  <c r="AY17" i="68"/>
  <c r="AZ17" i="68"/>
  <c r="AG18" i="68"/>
  <c r="AH18" i="68"/>
  <c r="AI18" i="68"/>
  <c r="AJ18" i="68"/>
  <c r="AK18" i="68"/>
  <c r="AL18" i="68"/>
  <c r="AM18" i="68"/>
  <c r="AN18" i="68"/>
  <c r="AO18" i="68"/>
  <c r="AP18" i="68"/>
  <c r="AQ18" i="68"/>
  <c r="AR18" i="68"/>
  <c r="AS18" i="68"/>
  <c r="AT18" i="68"/>
  <c r="AU18" i="68"/>
  <c r="AV18" i="68"/>
  <c r="AW18" i="68"/>
  <c r="AX18" i="68"/>
  <c r="AY18" i="68"/>
  <c r="AZ18" i="68"/>
  <c r="AG19" i="68"/>
  <c r="AH19" i="68"/>
  <c r="AI19" i="68"/>
  <c r="AJ19" i="68"/>
  <c r="AK19" i="68"/>
  <c r="AL19" i="68"/>
  <c r="AM19" i="68"/>
  <c r="AN19" i="68"/>
  <c r="AO19" i="68"/>
  <c r="AP19" i="68"/>
  <c r="AQ19" i="68"/>
  <c r="AR19" i="68"/>
  <c r="AS19" i="68"/>
  <c r="AT19" i="68"/>
  <c r="AU19" i="68"/>
  <c r="AV19" i="68"/>
  <c r="AW19" i="68"/>
  <c r="AX19" i="68"/>
  <c r="AY19" i="68"/>
  <c r="AZ19" i="68"/>
  <c r="AG20" i="68"/>
  <c r="AH20" i="68"/>
  <c r="AI20" i="68"/>
  <c r="AJ20" i="68"/>
  <c r="AK20" i="68"/>
  <c r="AL20" i="68"/>
  <c r="AM20" i="68"/>
  <c r="AN20" i="68"/>
  <c r="AO20" i="68"/>
  <c r="AP20" i="68"/>
  <c r="AQ20" i="68"/>
  <c r="AR20" i="68"/>
  <c r="AS20" i="68"/>
  <c r="AT20" i="68"/>
  <c r="AU20" i="68"/>
  <c r="AV20" i="68"/>
  <c r="AW20" i="68"/>
  <c r="AX20" i="68"/>
  <c r="AY20" i="68"/>
  <c r="AZ20" i="68"/>
  <c r="AG21" i="68"/>
  <c r="AH21" i="68"/>
  <c r="AI21" i="68"/>
  <c r="AJ21" i="68"/>
  <c r="AK21" i="68"/>
  <c r="AL21" i="68"/>
  <c r="AM21" i="68"/>
  <c r="AN21" i="68"/>
  <c r="AO21" i="68"/>
  <c r="AP21" i="68"/>
  <c r="AQ21" i="68"/>
  <c r="AR21" i="68"/>
  <c r="AS21" i="68"/>
  <c r="AT21" i="68"/>
  <c r="AU21" i="68"/>
  <c r="AV21" i="68"/>
  <c r="AW21" i="68"/>
  <c r="AX21" i="68"/>
  <c r="AY21" i="68"/>
  <c r="AZ21" i="68"/>
  <c r="AG23" i="68"/>
  <c r="AH23" i="68"/>
  <c r="AI23" i="68"/>
  <c r="AJ23" i="68"/>
  <c r="AK23" i="68"/>
  <c r="AL23" i="68"/>
  <c r="AM23" i="68"/>
  <c r="AN23" i="68"/>
  <c r="AO23" i="68"/>
  <c r="AP23" i="68"/>
  <c r="AQ23" i="68"/>
  <c r="AR23" i="68"/>
  <c r="AS23" i="68"/>
  <c r="AT23" i="68"/>
  <c r="AU23" i="68"/>
  <c r="AV23" i="68"/>
  <c r="AW23" i="68"/>
  <c r="AX23" i="68"/>
  <c r="AY23" i="68"/>
  <c r="AZ23" i="68"/>
  <c r="AG24" i="68"/>
  <c r="AH24" i="68"/>
  <c r="AI24" i="68"/>
  <c r="AJ24" i="68"/>
  <c r="AK24" i="68"/>
  <c r="AL24" i="68"/>
  <c r="AM24" i="68"/>
  <c r="AN24" i="68"/>
  <c r="AO24" i="68"/>
  <c r="AP24" i="68"/>
  <c r="AQ24" i="68"/>
  <c r="AR24" i="68"/>
  <c r="AS24" i="68"/>
  <c r="AT24" i="68"/>
  <c r="AU24" i="68"/>
  <c r="AV24" i="68"/>
  <c r="AW24" i="68"/>
  <c r="AX24" i="68"/>
  <c r="AY24" i="68"/>
  <c r="AZ24" i="68"/>
  <c r="AG25" i="68"/>
  <c r="AH25" i="68"/>
  <c r="AI25" i="68"/>
  <c r="AJ25" i="68"/>
  <c r="AK25" i="68"/>
  <c r="AL25" i="68"/>
  <c r="AM25" i="68"/>
  <c r="AN25" i="68"/>
  <c r="AO25" i="68"/>
  <c r="AP25" i="68"/>
  <c r="AQ25" i="68"/>
  <c r="AR25" i="68"/>
  <c r="AS25" i="68"/>
  <c r="AT25" i="68"/>
  <c r="AU25" i="68"/>
  <c r="AV25" i="68"/>
  <c r="AW25" i="68"/>
  <c r="AX25" i="68"/>
  <c r="AY25" i="68"/>
  <c r="AZ25" i="68"/>
  <c r="AG26" i="68"/>
  <c r="AH26" i="68"/>
  <c r="AI26" i="68"/>
  <c r="AJ26" i="68"/>
  <c r="AK26" i="68"/>
  <c r="AL26" i="68"/>
  <c r="AM26" i="68"/>
  <c r="AN26" i="68"/>
  <c r="AO26" i="68"/>
  <c r="AP26" i="68"/>
  <c r="AQ26" i="68"/>
  <c r="AR26" i="68"/>
  <c r="AS26" i="68"/>
  <c r="AT26" i="68"/>
  <c r="AU26" i="68"/>
  <c r="AV26" i="68"/>
  <c r="AW26" i="68"/>
  <c r="AX26" i="68"/>
  <c r="AY26" i="68"/>
  <c r="AZ26" i="68"/>
  <c r="AG27" i="68"/>
  <c r="AH27" i="68"/>
  <c r="AI27" i="68"/>
  <c r="AJ27" i="68"/>
  <c r="AK27" i="68"/>
  <c r="AL27" i="68"/>
  <c r="AM27" i="68"/>
  <c r="AN27" i="68"/>
  <c r="AO27" i="68"/>
  <c r="AP27" i="68"/>
  <c r="AQ27" i="68"/>
  <c r="AR27" i="68"/>
  <c r="AS27" i="68"/>
  <c r="AT27" i="68"/>
  <c r="AU27" i="68"/>
  <c r="AV27" i="68"/>
  <c r="AW27" i="68"/>
  <c r="AX27" i="68"/>
  <c r="AY27" i="68"/>
  <c r="AZ27" i="68"/>
  <c r="AG28" i="68"/>
  <c r="AH28" i="68"/>
  <c r="AI28" i="68"/>
  <c r="AJ28" i="68"/>
  <c r="AK28" i="68"/>
  <c r="AL28" i="68"/>
  <c r="AM28" i="68"/>
  <c r="AN28" i="68"/>
  <c r="AO28" i="68"/>
  <c r="AP28" i="68"/>
  <c r="AQ28" i="68"/>
  <c r="AR28" i="68"/>
  <c r="AS28" i="68"/>
  <c r="AT28" i="68"/>
  <c r="AU28" i="68"/>
  <c r="AV28" i="68"/>
  <c r="AW28" i="68"/>
  <c r="AX28" i="68"/>
  <c r="AY28" i="68"/>
  <c r="AZ28" i="68"/>
  <c r="AG29" i="68"/>
  <c r="AH29" i="68"/>
  <c r="AI29" i="68"/>
  <c r="AJ29" i="68"/>
  <c r="AK29" i="68"/>
  <c r="AL29" i="68"/>
  <c r="AM29" i="68"/>
  <c r="AN29" i="68"/>
  <c r="AO29" i="68"/>
  <c r="AP29" i="68"/>
  <c r="AQ29" i="68"/>
  <c r="AR29" i="68"/>
  <c r="AS29" i="68"/>
  <c r="AT29" i="68"/>
  <c r="AU29" i="68"/>
  <c r="AV29" i="68"/>
  <c r="AW29" i="68"/>
  <c r="AX29" i="68"/>
  <c r="AY29" i="68"/>
  <c r="AZ29" i="68"/>
  <c r="AG30" i="68"/>
  <c r="AH30" i="68"/>
  <c r="AI30" i="68"/>
  <c r="AJ30" i="68"/>
  <c r="AK30" i="68"/>
  <c r="AL30" i="68"/>
  <c r="AM30" i="68"/>
  <c r="AN30" i="68"/>
  <c r="AO30" i="68"/>
  <c r="AP30" i="68"/>
  <c r="AQ30" i="68"/>
  <c r="AR30" i="68"/>
  <c r="AS30" i="68"/>
  <c r="AT30" i="68"/>
  <c r="AU30" i="68"/>
  <c r="AV30" i="68"/>
  <c r="AW30" i="68"/>
  <c r="AX30" i="68"/>
  <c r="AY30" i="68"/>
  <c r="AZ30" i="68"/>
  <c r="AG31" i="68"/>
  <c r="AH31" i="68"/>
  <c r="AI31" i="68"/>
  <c r="AJ31" i="68"/>
  <c r="AK31" i="68"/>
  <c r="AL31" i="68"/>
  <c r="AM31" i="68"/>
  <c r="AN31" i="68"/>
  <c r="AO31" i="68"/>
  <c r="AP31" i="68"/>
  <c r="AQ31" i="68"/>
  <c r="AR31" i="68"/>
  <c r="AS31" i="68"/>
  <c r="AT31" i="68"/>
  <c r="AU31" i="68"/>
  <c r="AV31" i="68"/>
  <c r="AW31" i="68"/>
  <c r="AX31" i="68"/>
  <c r="AY31" i="68"/>
  <c r="AZ31" i="68"/>
  <c r="AG33" i="68"/>
  <c r="AH33" i="68"/>
  <c r="AI33" i="68"/>
  <c r="AJ33" i="68"/>
  <c r="AK33" i="68"/>
  <c r="AL33" i="68"/>
  <c r="AM33" i="68"/>
  <c r="AN33" i="68"/>
  <c r="AO33" i="68"/>
  <c r="AP33" i="68"/>
  <c r="AQ33" i="68"/>
  <c r="AR33" i="68"/>
  <c r="AS33" i="68"/>
  <c r="AT33" i="68"/>
  <c r="AU33" i="68"/>
  <c r="AV33" i="68"/>
  <c r="AW33" i="68"/>
  <c r="AX33" i="68"/>
  <c r="AY33" i="68"/>
  <c r="AZ33" i="68"/>
  <c r="AG34" i="68"/>
  <c r="AH34" i="68"/>
  <c r="AI34" i="68"/>
  <c r="AJ34" i="68"/>
  <c r="AK34" i="68"/>
  <c r="AL34" i="68"/>
  <c r="AM34" i="68"/>
  <c r="AN34" i="68"/>
  <c r="AO34" i="68"/>
  <c r="AP34" i="68"/>
  <c r="AQ34" i="68"/>
  <c r="AR34" i="68"/>
  <c r="AS34" i="68"/>
  <c r="AT34" i="68"/>
  <c r="AU34" i="68"/>
  <c r="AV34" i="68"/>
  <c r="AW34" i="68"/>
  <c r="AX34" i="68"/>
  <c r="AY34" i="68"/>
  <c r="AZ34" i="68"/>
  <c r="AG35" i="68"/>
  <c r="AH35" i="68"/>
  <c r="AI35" i="68"/>
  <c r="AJ35" i="68"/>
  <c r="AK35" i="68"/>
  <c r="AL35" i="68"/>
  <c r="AM35" i="68"/>
  <c r="AN35" i="68"/>
  <c r="AO35" i="68"/>
  <c r="AP35" i="68"/>
  <c r="AQ35" i="68"/>
  <c r="AR35" i="68"/>
  <c r="AS35" i="68"/>
  <c r="AT35" i="68"/>
  <c r="AU35" i="68"/>
  <c r="AV35" i="68"/>
  <c r="AW35" i="68"/>
  <c r="AX35" i="68"/>
  <c r="AY35" i="68"/>
  <c r="AZ35" i="68"/>
  <c r="AG36" i="68"/>
  <c r="AH36" i="68"/>
  <c r="AI36" i="68"/>
  <c r="AJ36" i="68"/>
  <c r="AK36" i="68"/>
  <c r="AL36" i="68"/>
  <c r="AM36" i="68"/>
  <c r="AN36" i="68"/>
  <c r="AO36" i="68"/>
  <c r="AP36" i="68"/>
  <c r="AQ36" i="68"/>
  <c r="AR36" i="68"/>
  <c r="AS36" i="68"/>
  <c r="AT36" i="68"/>
  <c r="AU36" i="68"/>
  <c r="AV36" i="68"/>
  <c r="AW36" i="68"/>
  <c r="AX36" i="68"/>
  <c r="AY36" i="68"/>
  <c r="AZ36" i="68"/>
  <c r="AG37" i="68"/>
  <c r="AH37" i="68"/>
  <c r="AI37" i="68"/>
  <c r="AJ37" i="68"/>
  <c r="AK37" i="68"/>
  <c r="AL37" i="68"/>
  <c r="AM37" i="68"/>
  <c r="AN37" i="68"/>
  <c r="AO37" i="68"/>
  <c r="AP37" i="68"/>
  <c r="AQ37" i="68"/>
  <c r="AR37" i="68"/>
  <c r="AS37" i="68"/>
  <c r="AT37" i="68"/>
  <c r="AU37" i="68"/>
  <c r="AV37" i="68"/>
  <c r="AW37" i="68"/>
  <c r="AX37" i="68"/>
  <c r="AY37" i="68"/>
  <c r="AZ37" i="68"/>
  <c r="AG38" i="68"/>
  <c r="AH38" i="68"/>
  <c r="AI38" i="68"/>
  <c r="AJ38" i="68"/>
  <c r="AK38" i="68"/>
  <c r="AL38" i="68"/>
  <c r="AM38" i="68"/>
  <c r="AN38" i="68"/>
  <c r="AO38" i="68"/>
  <c r="AP38" i="68"/>
  <c r="AQ38" i="68"/>
  <c r="AR38" i="68"/>
  <c r="AS38" i="68"/>
  <c r="AT38" i="68"/>
  <c r="AU38" i="68"/>
  <c r="AV38" i="68"/>
  <c r="AW38" i="68"/>
  <c r="AX38" i="68"/>
  <c r="AY38" i="68"/>
  <c r="AZ38" i="68"/>
  <c r="AG39" i="68"/>
  <c r="AH39" i="68"/>
  <c r="AI39" i="68"/>
  <c r="AJ39" i="68"/>
  <c r="AK39" i="68"/>
  <c r="AL39" i="68"/>
  <c r="AM39" i="68"/>
  <c r="AN39" i="68"/>
  <c r="AO39" i="68"/>
  <c r="AP39" i="68"/>
  <c r="AQ39" i="68"/>
  <c r="AR39" i="68"/>
  <c r="AS39" i="68"/>
  <c r="AT39" i="68"/>
  <c r="AU39" i="68"/>
  <c r="AV39" i="68"/>
  <c r="AW39" i="68"/>
  <c r="AX39" i="68"/>
  <c r="AY39" i="68"/>
  <c r="AZ39" i="68"/>
  <c r="AG40" i="68"/>
  <c r="AH40" i="68"/>
  <c r="AI40" i="68"/>
  <c r="AJ40" i="68"/>
  <c r="AK40" i="68"/>
  <c r="AL40" i="68"/>
  <c r="AM40" i="68"/>
  <c r="AN40" i="68"/>
  <c r="AO40" i="68"/>
  <c r="AP40" i="68"/>
  <c r="AQ40" i="68"/>
  <c r="AR40" i="68"/>
  <c r="AS40" i="68"/>
  <c r="AT40" i="68"/>
  <c r="AU40" i="68"/>
  <c r="AV40" i="68"/>
  <c r="AW40" i="68"/>
  <c r="AX40" i="68"/>
  <c r="AY40" i="68"/>
  <c r="AZ40" i="68"/>
  <c r="AG41" i="68"/>
  <c r="AH41" i="68"/>
  <c r="AI41" i="68"/>
  <c r="AJ41" i="68"/>
  <c r="AK41" i="68"/>
  <c r="AL41" i="68"/>
  <c r="AM41" i="68"/>
  <c r="AN41" i="68"/>
  <c r="AO41" i="68"/>
  <c r="AP41" i="68"/>
  <c r="AQ41" i="68"/>
  <c r="AR41" i="68"/>
  <c r="AS41" i="68"/>
  <c r="AT41" i="68"/>
  <c r="AU41" i="68"/>
  <c r="AV41" i="68"/>
  <c r="AW41" i="68"/>
  <c r="AX41" i="68"/>
  <c r="AY41" i="68"/>
  <c r="AZ41" i="68"/>
  <c r="AG43" i="68"/>
  <c r="AH43" i="68"/>
  <c r="AI43" i="68"/>
  <c r="AJ43" i="68"/>
  <c r="AK43" i="68"/>
  <c r="AL43" i="68"/>
  <c r="AM43" i="68"/>
  <c r="AN43" i="68"/>
  <c r="AO43" i="68"/>
  <c r="AP43" i="68"/>
  <c r="AQ43" i="68"/>
  <c r="AR43" i="68"/>
  <c r="AS43" i="68"/>
  <c r="AT43" i="68"/>
  <c r="AU43" i="68"/>
  <c r="AV43" i="68"/>
  <c r="AW43" i="68"/>
  <c r="AX43" i="68"/>
  <c r="AY43" i="68"/>
  <c r="AZ43" i="68"/>
  <c r="AG44" i="68"/>
  <c r="AH44" i="68"/>
  <c r="AI44" i="68"/>
  <c r="AJ44" i="68"/>
  <c r="AK44" i="68"/>
  <c r="AL44" i="68"/>
  <c r="AM44" i="68"/>
  <c r="AN44" i="68"/>
  <c r="AO44" i="68"/>
  <c r="AP44" i="68"/>
  <c r="AQ44" i="68"/>
  <c r="AR44" i="68"/>
  <c r="AS44" i="68"/>
  <c r="AT44" i="68"/>
  <c r="AU44" i="68"/>
  <c r="AV44" i="68"/>
  <c r="AW44" i="68"/>
  <c r="AX44" i="68"/>
  <c r="AY44" i="68"/>
  <c r="AZ44" i="68"/>
  <c r="AG45" i="68"/>
  <c r="AH45" i="68"/>
  <c r="AI45" i="68"/>
  <c r="AJ45" i="68"/>
  <c r="AK45" i="68"/>
  <c r="AL45" i="68"/>
  <c r="AM45" i="68"/>
  <c r="AN45" i="68"/>
  <c r="AO45" i="68"/>
  <c r="AP45" i="68"/>
  <c r="AQ45" i="68"/>
  <c r="AR45" i="68"/>
  <c r="AS45" i="68"/>
  <c r="AT45" i="68"/>
  <c r="AU45" i="68"/>
  <c r="AV45" i="68"/>
  <c r="AW45" i="68"/>
  <c r="AX45" i="68"/>
  <c r="AY45" i="68"/>
  <c r="AZ45" i="68"/>
  <c r="AG46" i="68"/>
  <c r="AH46" i="68"/>
  <c r="AI46" i="68"/>
  <c r="AJ46" i="68"/>
  <c r="AK46" i="68"/>
  <c r="AL46" i="68"/>
  <c r="AM46" i="68"/>
  <c r="AN46" i="68"/>
  <c r="AO46" i="68"/>
  <c r="AP46" i="68"/>
  <c r="AQ46" i="68"/>
  <c r="AR46" i="68"/>
  <c r="AS46" i="68"/>
  <c r="AT46" i="68"/>
  <c r="AU46" i="68"/>
  <c r="AV46" i="68"/>
  <c r="AW46" i="68"/>
  <c r="AX46" i="68"/>
  <c r="AY46" i="68"/>
  <c r="AZ46" i="68"/>
  <c r="AG47" i="68"/>
  <c r="AH47" i="68"/>
  <c r="AI47" i="68"/>
  <c r="AJ47" i="68"/>
  <c r="AK47" i="68"/>
  <c r="AL47" i="68"/>
  <c r="AM47" i="68"/>
  <c r="AN47" i="68"/>
  <c r="AO47" i="68"/>
  <c r="AP47" i="68"/>
  <c r="AQ47" i="68"/>
  <c r="AR47" i="68"/>
  <c r="AS47" i="68"/>
  <c r="AT47" i="68"/>
  <c r="AU47" i="68"/>
  <c r="AV47" i="68"/>
  <c r="AW47" i="68"/>
  <c r="AX47" i="68"/>
  <c r="AY47" i="68"/>
  <c r="AZ47" i="68"/>
  <c r="AG48" i="68"/>
  <c r="AH48" i="68"/>
  <c r="AI48" i="68"/>
  <c r="AJ48" i="68"/>
  <c r="AK48" i="68"/>
  <c r="AL48" i="68"/>
  <c r="AM48" i="68"/>
  <c r="AN48" i="68"/>
  <c r="AO48" i="68"/>
  <c r="AP48" i="68"/>
  <c r="AQ48" i="68"/>
  <c r="AR48" i="68"/>
  <c r="AS48" i="68"/>
  <c r="AT48" i="68"/>
  <c r="AU48" i="68"/>
  <c r="AV48" i="68"/>
  <c r="AW48" i="68"/>
  <c r="AX48" i="68"/>
  <c r="AY48" i="68"/>
  <c r="AZ48" i="68"/>
  <c r="AG49" i="68"/>
  <c r="AH49" i="68"/>
  <c r="AI49" i="68"/>
  <c r="AJ49" i="68"/>
  <c r="AK49" i="68"/>
  <c r="AL49" i="68"/>
  <c r="AM49" i="68"/>
  <c r="AN49" i="68"/>
  <c r="AO49" i="68"/>
  <c r="AP49" i="68"/>
  <c r="AQ49" i="68"/>
  <c r="AR49" i="68"/>
  <c r="AS49" i="68"/>
  <c r="AT49" i="68"/>
  <c r="AU49" i="68"/>
  <c r="AV49" i="68"/>
  <c r="AW49" i="68"/>
  <c r="AX49" i="68"/>
  <c r="AY49" i="68"/>
  <c r="AZ49" i="68"/>
  <c r="AG50" i="68"/>
  <c r="AH50" i="68"/>
  <c r="AI50" i="68"/>
  <c r="AJ50" i="68"/>
  <c r="AK50" i="68"/>
  <c r="AL50" i="68"/>
  <c r="AM50" i="68"/>
  <c r="AN50" i="68"/>
  <c r="AO50" i="68"/>
  <c r="AP50" i="68"/>
  <c r="AQ50" i="68"/>
  <c r="AR50" i="68"/>
  <c r="AS50" i="68"/>
  <c r="AT50" i="68"/>
  <c r="AU50" i="68"/>
  <c r="AV50" i="68"/>
  <c r="AW50" i="68"/>
  <c r="AX50" i="68"/>
  <c r="AY50" i="68"/>
  <c r="AZ50" i="68"/>
  <c r="AG51" i="68"/>
  <c r="AH51" i="68"/>
  <c r="AI51" i="68"/>
  <c r="AJ51" i="68"/>
  <c r="AK51" i="68"/>
  <c r="AL51" i="68"/>
  <c r="AM51" i="68"/>
  <c r="AN51" i="68"/>
  <c r="AO51" i="68"/>
  <c r="AP51" i="68"/>
  <c r="AQ51" i="68"/>
  <c r="AR51" i="68"/>
  <c r="AS51" i="68"/>
  <c r="AT51" i="68"/>
  <c r="AU51" i="68"/>
  <c r="AV51" i="68"/>
  <c r="AW51" i="68"/>
  <c r="AX51" i="68"/>
  <c r="AY51" i="68"/>
  <c r="AZ51" i="68"/>
  <c r="AG53" i="68"/>
  <c r="AH53" i="68"/>
  <c r="AI53" i="68"/>
  <c r="AJ53" i="68"/>
  <c r="AK53" i="68"/>
  <c r="AL53" i="68"/>
  <c r="AM53" i="68"/>
  <c r="AN53" i="68"/>
  <c r="AO53" i="68"/>
  <c r="AP53" i="68"/>
  <c r="AQ53" i="68"/>
  <c r="AR53" i="68"/>
  <c r="AS53" i="68"/>
  <c r="AT53" i="68"/>
  <c r="AU53" i="68"/>
  <c r="AV53" i="68"/>
  <c r="AW53" i="68"/>
  <c r="AX53" i="68"/>
  <c r="AY53" i="68"/>
  <c r="AZ53" i="68"/>
  <c r="AG54" i="68"/>
  <c r="AH54" i="68"/>
  <c r="AI54" i="68"/>
  <c r="AJ54" i="68"/>
  <c r="AK54" i="68"/>
  <c r="AL54" i="68"/>
  <c r="AM54" i="68"/>
  <c r="AN54" i="68"/>
  <c r="AO54" i="68"/>
  <c r="AP54" i="68"/>
  <c r="AQ54" i="68"/>
  <c r="AR54" i="68"/>
  <c r="AS54" i="68"/>
  <c r="AT54" i="68"/>
  <c r="AU54" i="68"/>
  <c r="AV54" i="68"/>
  <c r="AW54" i="68"/>
  <c r="AX54" i="68"/>
  <c r="AY54" i="68"/>
  <c r="AZ54" i="68"/>
  <c r="AG55" i="68"/>
  <c r="AH55" i="68"/>
  <c r="AI55" i="68"/>
  <c r="AJ55" i="68"/>
  <c r="AK55" i="68"/>
  <c r="AL55" i="68"/>
  <c r="AM55" i="68"/>
  <c r="AN55" i="68"/>
  <c r="AO55" i="68"/>
  <c r="AP55" i="68"/>
  <c r="AQ55" i="68"/>
  <c r="AR55" i="68"/>
  <c r="AS55" i="68"/>
  <c r="AT55" i="68"/>
  <c r="AU55" i="68"/>
  <c r="AV55" i="68"/>
  <c r="AW55" i="68"/>
  <c r="AX55" i="68"/>
  <c r="AY55" i="68"/>
  <c r="AZ55" i="68"/>
  <c r="AG56" i="68"/>
  <c r="AH56" i="68"/>
  <c r="AI56" i="68"/>
  <c r="AJ56" i="68"/>
  <c r="AK56" i="68"/>
  <c r="AL56" i="68"/>
  <c r="AM56" i="68"/>
  <c r="AN56" i="68"/>
  <c r="AO56" i="68"/>
  <c r="AP56" i="68"/>
  <c r="AQ56" i="68"/>
  <c r="AR56" i="68"/>
  <c r="AS56" i="68"/>
  <c r="AT56" i="68"/>
  <c r="AU56" i="68"/>
  <c r="AV56" i="68"/>
  <c r="AW56" i="68"/>
  <c r="AX56" i="68"/>
  <c r="AY56" i="68"/>
  <c r="AZ56" i="68"/>
  <c r="AG57" i="68"/>
  <c r="AH57" i="68"/>
  <c r="AI57" i="68"/>
  <c r="AJ57" i="68"/>
  <c r="AK57" i="68"/>
  <c r="AL57" i="68"/>
  <c r="AM57" i="68"/>
  <c r="AN57" i="68"/>
  <c r="AO57" i="68"/>
  <c r="AP57" i="68"/>
  <c r="AQ57" i="68"/>
  <c r="AR57" i="68"/>
  <c r="AS57" i="68"/>
  <c r="AT57" i="68"/>
  <c r="AU57" i="68"/>
  <c r="AV57" i="68"/>
  <c r="AW57" i="68"/>
  <c r="AX57" i="68"/>
  <c r="AY57" i="68"/>
  <c r="AZ57" i="68"/>
  <c r="AG58" i="68"/>
  <c r="AH58" i="68"/>
  <c r="AI58" i="68"/>
  <c r="AJ58" i="68"/>
  <c r="AK58" i="68"/>
  <c r="AL58" i="68"/>
  <c r="AM58" i="68"/>
  <c r="AN58" i="68"/>
  <c r="AO58" i="68"/>
  <c r="AP58" i="68"/>
  <c r="AQ58" i="68"/>
  <c r="AR58" i="68"/>
  <c r="AS58" i="68"/>
  <c r="AT58" i="68"/>
  <c r="AU58" i="68"/>
  <c r="AV58" i="68"/>
  <c r="AW58" i="68"/>
  <c r="AX58" i="68"/>
  <c r="AY58" i="68"/>
  <c r="AZ58" i="68"/>
  <c r="AG59" i="68"/>
  <c r="AH59" i="68"/>
  <c r="AI59" i="68"/>
  <c r="AJ59" i="68"/>
  <c r="AK59" i="68"/>
  <c r="AL59" i="68"/>
  <c r="AM59" i="68"/>
  <c r="AN59" i="68"/>
  <c r="AO59" i="68"/>
  <c r="AP59" i="68"/>
  <c r="AQ59" i="68"/>
  <c r="AR59" i="68"/>
  <c r="AS59" i="68"/>
  <c r="AT59" i="68"/>
  <c r="AU59" i="68"/>
  <c r="AV59" i="68"/>
  <c r="AW59" i="68"/>
  <c r="AX59" i="68"/>
  <c r="AY59" i="68"/>
  <c r="AZ59" i="68"/>
  <c r="AG60" i="68"/>
  <c r="AH60" i="68"/>
  <c r="AI60" i="68"/>
  <c r="AJ60" i="68"/>
  <c r="AK60" i="68"/>
  <c r="AL60" i="68"/>
  <c r="AM60" i="68"/>
  <c r="AN60" i="68"/>
  <c r="AO60" i="68"/>
  <c r="AP60" i="68"/>
  <c r="AQ60" i="68"/>
  <c r="AR60" i="68"/>
  <c r="AS60" i="68"/>
  <c r="AT60" i="68"/>
  <c r="AU60" i="68"/>
  <c r="AV60" i="68"/>
  <c r="AW60" i="68"/>
  <c r="AX60" i="68"/>
  <c r="AY60" i="68"/>
  <c r="AZ60" i="68"/>
  <c r="AG61" i="68"/>
  <c r="AH61" i="68"/>
  <c r="AI61" i="68"/>
  <c r="AJ61" i="68"/>
  <c r="AK61" i="68"/>
  <c r="AL61" i="68"/>
  <c r="AM61" i="68"/>
  <c r="AN61" i="68"/>
  <c r="AO61" i="68"/>
  <c r="AP61" i="68"/>
  <c r="AQ61" i="68"/>
  <c r="AR61" i="68"/>
  <c r="AS61" i="68"/>
  <c r="AT61" i="68"/>
  <c r="AU61" i="68"/>
  <c r="AV61" i="68"/>
  <c r="AW61" i="68"/>
  <c r="AX61" i="68"/>
  <c r="AY61" i="68"/>
  <c r="AZ61" i="68"/>
  <c r="AG63" i="68"/>
  <c r="AH63" i="68"/>
  <c r="AI63" i="68"/>
  <c r="AJ63" i="68"/>
  <c r="AK63" i="68"/>
  <c r="AL63" i="68"/>
  <c r="AM63" i="68"/>
  <c r="AN63" i="68"/>
  <c r="AO63" i="68"/>
  <c r="AP63" i="68"/>
  <c r="AQ63" i="68"/>
  <c r="AR63" i="68"/>
  <c r="AS63" i="68"/>
  <c r="AT63" i="68"/>
  <c r="AU63" i="68"/>
  <c r="AV63" i="68"/>
  <c r="AW63" i="68"/>
  <c r="AX63" i="68"/>
  <c r="AY63" i="68"/>
  <c r="AZ63" i="68"/>
  <c r="AG64" i="68"/>
  <c r="AH64" i="68"/>
  <c r="AI64" i="68"/>
  <c r="AJ64" i="68"/>
  <c r="AK64" i="68"/>
  <c r="AL64" i="68"/>
  <c r="AM64" i="68"/>
  <c r="AN64" i="68"/>
  <c r="AO64" i="68"/>
  <c r="AP64" i="68"/>
  <c r="AQ64" i="68"/>
  <c r="AR64" i="68"/>
  <c r="AS64" i="68"/>
  <c r="AT64" i="68"/>
  <c r="AU64" i="68"/>
  <c r="AV64" i="68"/>
  <c r="AW64" i="68"/>
  <c r="AX64" i="68"/>
  <c r="AY64" i="68"/>
  <c r="AZ64" i="68"/>
  <c r="AG65" i="68"/>
  <c r="AH65" i="68"/>
  <c r="AI65" i="68"/>
  <c r="AJ65" i="68"/>
  <c r="AK65" i="68"/>
  <c r="AL65" i="68"/>
  <c r="AM65" i="68"/>
  <c r="AN65" i="68"/>
  <c r="AO65" i="68"/>
  <c r="AP65" i="68"/>
  <c r="AQ65" i="68"/>
  <c r="AR65" i="68"/>
  <c r="AS65" i="68"/>
  <c r="AT65" i="68"/>
  <c r="AU65" i="68"/>
  <c r="AV65" i="68"/>
  <c r="AW65" i="68"/>
  <c r="AX65" i="68"/>
  <c r="AY65" i="68"/>
  <c r="AZ65" i="68"/>
  <c r="AG66" i="68"/>
  <c r="AH66" i="68"/>
  <c r="AI66" i="68"/>
  <c r="AJ66" i="68"/>
  <c r="AK66" i="68"/>
  <c r="AL66" i="68"/>
  <c r="AM66" i="68"/>
  <c r="AN66" i="68"/>
  <c r="AO66" i="68"/>
  <c r="AP66" i="68"/>
  <c r="AQ66" i="68"/>
  <c r="AR66" i="68"/>
  <c r="AS66" i="68"/>
  <c r="AT66" i="68"/>
  <c r="AU66" i="68"/>
  <c r="AV66" i="68"/>
  <c r="AW66" i="68"/>
  <c r="AX66" i="68"/>
  <c r="AY66" i="68"/>
  <c r="AZ66" i="68"/>
  <c r="AG67" i="68"/>
  <c r="AH67" i="68"/>
  <c r="AI67" i="68"/>
  <c r="AJ67" i="68"/>
  <c r="AK67" i="68"/>
  <c r="AL67" i="68"/>
  <c r="AM67" i="68"/>
  <c r="AN67" i="68"/>
  <c r="AO67" i="68"/>
  <c r="AP67" i="68"/>
  <c r="AQ67" i="68"/>
  <c r="AR67" i="68"/>
  <c r="AS67" i="68"/>
  <c r="AT67" i="68"/>
  <c r="AU67" i="68"/>
  <c r="AV67" i="68"/>
  <c r="AW67" i="68"/>
  <c r="AX67" i="68"/>
  <c r="AY67" i="68"/>
  <c r="AZ67" i="68"/>
  <c r="AG68" i="68"/>
  <c r="AH68" i="68"/>
  <c r="AI68" i="68"/>
  <c r="AJ68" i="68"/>
  <c r="AK68" i="68"/>
  <c r="AL68" i="68"/>
  <c r="AM68" i="68"/>
  <c r="AN68" i="68"/>
  <c r="AO68" i="68"/>
  <c r="AP68" i="68"/>
  <c r="AQ68" i="68"/>
  <c r="AR68" i="68"/>
  <c r="AS68" i="68"/>
  <c r="AT68" i="68"/>
  <c r="AU68" i="68"/>
  <c r="AV68" i="68"/>
  <c r="AW68" i="68"/>
  <c r="AX68" i="68"/>
  <c r="AY68" i="68"/>
  <c r="AZ68" i="68"/>
  <c r="AG69" i="68"/>
  <c r="AH69" i="68"/>
  <c r="AI69" i="68"/>
  <c r="AJ69" i="68"/>
  <c r="AK69" i="68"/>
  <c r="AL69" i="68"/>
  <c r="AM69" i="68"/>
  <c r="AN69" i="68"/>
  <c r="AO69" i="68"/>
  <c r="AP69" i="68"/>
  <c r="AQ69" i="68"/>
  <c r="AR69" i="68"/>
  <c r="AS69" i="68"/>
  <c r="AT69" i="68"/>
  <c r="AU69" i="68"/>
  <c r="AV69" i="68"/>
  <c r="AW69" i="68"/>
  <c r="AX69" i="68"/>
  <c r="AY69" i="68"/>
  <c r="AZ69" i="68"/>
  <c r="AG70" i="68"/>
  <c r="AH70" i="68"/>
  <c r="AI70" i="68"/>
  <c r="AJ70" i="68"/>
  <c r="AK70" i="68"/>
  <c r="AL70" i="68"/>
  <c r="AM70" i="68"/>
  <c r="AN70" i="68"/>
  <c r="AO70" i="68"/>
  <c r="AP70" i="68"/>
  <c r="AQ70" i="68"/>
  <c r="AR70" i="68"/>
  <c r="AS70" i="68"/>
  <c r="AT70" i="68"/>
  <c r="AU70" i="68"/>
  <c r="AV70" i="68"/>
  <c r="AW70" i="68"/>
  <c r="AX70" i="68"/>
  <c r="AY70" i="68"/>
  <c r="AZ70" i="68"/>
  <c r="AG71" i="68"/>
  <c r="AH71" i="68"/>
  <c r="AI71" i="68"/>
  <c r="AJ71" i="68"/>
  <c r="AK71" i="68"/>
  <c r="AL71" i="68"/>
  <c r="AM71" i="68"/>
  <c r="AN71" i="68"/>
  <c r="AO71" i="68"/>
  <c r="AP71" i="68"/>
  <c r="AQ71" i="68"/>
  <c r="AR71" i="68"/>
  <c r="AS71" i="68"/>
  <c r="AT71" i="68"/>
  <c r="AU71" i="68"/>
  <c r="AV71" i="68"/>
  <c r="AW71" i="68"/>
  <c r="AX71" i="68"/>
  <c r="AY71" i="68"/>
  <c r="AZ71" i="68"/>
  <c r="AG73" i="68"/>
  <c r="AH73" i="68"/>
  <c r="AI73" i="68"/>
  <c r="AJ73" i="68"/>
  <c r="AK73" i="68"/>
  <c r="AL73" i="68"/>
  <c r="AM73" i="68"/>
  <c r="AN73" i="68"/>
  <c r="AO73" i="68"/>
  <c r="AP73" i="68"/>
  <c r="AQ73" i="68"/>
  <c r="AR73" i="68"/>
  <c r="AS73" i="68"/>
  <c r="AT73" i="68"/>
  <c r="AU73" i="68"/>
  <c r="AV73" i="68"/>
  <c r="AW73" i="68"/>
  <c r="AX73" i="68"/>
  <c r="AY73" i="68"/>
  <c r="AZ73" i="68"/>
  <c r="AG74" i="68"/>
  <c r="AH74" i="68"/>
  <c r="AI74" i="68"/>
  <c r="AJ74" i="68"/>
  <c r="AK74" i="68"/>
  <c r="AL74" i="68"/>
  <c r="AM74" i="68"/>
  <c r="AN74" i="68"/>
  <c r="AO74" i="68"/>
  <c r="AP74" i="68"/>
  <c r="AQ74" i="68"/>
  <c r="AR74" i="68"/>
  <c r="AS74" i="68"/>
  <c r="AT74" i="68"/>
  <c r="AU74" i="68"/>
  <c r="AV74" i="68"/>
  <c r="AW74" i="68"/>
  <c r="AX74" i="68"/>
  <c r="AY74" i="68"/>
  <c r="AZ74" i="68"/>
  <c r="AG75" i="68"/>
  <c r="AH75" i="68"/>
  <c r="AI75" i="68"/>
  <c r="AJ75" i="68"/>
  <c r="AK75" i="68"/>
  <c r="AL75" i="68"/>
  <c r="AM75" i="68"/>
  <c r="AN75" i="68"/>
  <c r="AO75" i="68"/>
  <c r="AP75" i="68"/>
  <c r="AQ75" i="68"/>
  <c r="AR75" i="68"/>
  <c r="AS75" i="68"/>
  <c r="AT75" i="68"/>
  <c r="AU75" i="68"/>
  <c r="AV75" i="68"/>
  <c r="AW75" i="68"/>
  <c r="AX75" i="68"/>
  <c r="AY75" i="68"/>
  <c r="AZ75" i="68"/>
  <c r="AG76" i="68"/>
  <c r="AH76" i="68"/>
  <c r="AI76" i="68"/>
  <c r="AJ76" i="68"/>
  <c r="AK76" i="68"/>
  <c r="AL76" i="68"/>
  <c r="AM76" i="68"/>
  <c r="AN76" i="68"/>
  <c r="AO76" i="68"/>
  <c r="AP76" i="68"/>
  <c r="AQ76" i="68"/>
  <c r="AR76" i="68"/>
  <c r="AS76" i="68"/>
  <c r="AT76" i="68"/>
  <c r="AU76" i="68"/>
  <c r="AV76" i="68"/>
  <c r="AW76" i="68"/>
  <c r="AX76" i="68"/>
  <c r="AY76" i="68"/>
  <c r="AZ76" i="68"/>
  <c r="AG77" i="68"/>
  <c r="AH77" i="68"/>
  <c r="AI77" i="68"/>
  <c r="AJ77" i="68"/>
  <c r="AK77" i="68"/>
  <c r="AL77" i="68"/>
  <c r="AM77" i="68"/>
  <c r="AN77" i="68"/>
  <c r="AO77" i="68"/>
  <c r="AP77" i="68"/>
  <c r="AQ77" i="68"/>
  <c r="AR77" i="68"/>
  <c r="AS77" i="68"/>
  <c r="AT77" i="68"/>
  <c r="AU77" i="68"/>
  <c r="AV77" i="68"/>
  <c r="AW77" i="68"/>
  <c r="AX77" i="68"/>
  <c r="AY77" i="68"/>
  <c r="AZ77" i="68"/>
  <c r="AG78" i="68"/>
  <c r="AH78" i="68"/>
  <c r="AI78" i="68"/>
  <c r="AJ78" i="68"/>
  <c r="AK78" i="68"/>
  <c r="AL78" i="68"/>
  <c r="AM78" i="68"/>
  <c r="AN78" i="68"/>
  <c r="AO78" i="68"/>
  <c r="AP78" i="68"/>
  <c r="AQ78" i="68"/>
  <c r="AR78" i="68"/>
  <c r="AS78" i="68"/>
  <c r="AT78" i="68"/>
  <c r="AU78" i="68"/>
  <c r="AV78" i="68"/>
  <c r="AW78" i="68"/>
  <c r="AX78" i="68"/>
  <c r="AY78" i="68"/>
  <c r="AZ78" i="68"/>
  <c r="AG79" i="68"/>
  <c r="AH79" i="68"/>
  <c r="AI79" i="68"/>
  <c r="AJ79" i="68"/>
  <c r="AK79" i="68"/>
  <c r="AL79" i="68"/>
  <c r="AM79" i="68"/>
  <c r="AN79" i="68"/>
  <c r="AO79" i="68"/>
  <c r="AP79" i="68"/>
  <c r="AQ79" i="68"/>
  <c r="AR79" i="68"/>
  <c r="AS79" i="68"/>
  <c r="AT79" i="68"/>
  <c r="AU79" i="68"/>
  <c r="AV79" i="68"/>
  <c r="AW79" i="68"/>
  <c r="AX79" i="68"/>
  <c r="AY79" i="68"/>
  <c r="AZ79" i="68"/>
  <c r="AG80" i="68"/>
  <c r="AH80" i="68"/>
  <c r="AI80" i="68"/>
  <c r="AJ80" i="68"/>
  <c r="AK80" i="68"/>
  <c r="AL80" i="68"/>
  <c r="AM80" i="68"/>
  <c r="AN80" i="68"/>
  <c r="AO80" i="68"/>
  <c r="AP80" i="68"/>
  <c r="AQ80" i="68"/>
  <c r="AR80" i="68"/>
  <c r="AS80" i="68"/>
  <c r="AT80" i="68"/>
  <c r="AU80" i="68"/>
  <c r="AV80" i="68"/>
  <c r="AW80" i="68"/>
  <c r="AX80" i="68"/>
  <c r="AY80" i="68"/>
  <c r="AZ80" i="68"/>
  <c r="AG81" i="68"/>
  <c r="AH81" i="68"/>
  <c r="AI81" i="68"/>
  <c r="AJ81" i="68"/>
  <c r="AK81" i="68"/>
  <c r="AL81" i="68"/>
  <c r="AM81" i="68"/>
  <c r="AN81" i="68"/>
  <c r="AO81" i="68"/>
  <c r="AP81" i="68"/>
  <c r="AQ81" i="68"/>
  <c r="AR81" i="68"/>
  <c r="AS81" i="68"/>
  <c r="AT81" i="68"/>
  <c r="AU81" i="68"/>
  <c r="AV81" i="68"/>
  <c r="AW81" i="68"/>
  <c r="AX81" i="68"/>
  <c r="AY81" i="68"/>
  <c r="AZ81" i="68"/>
  <c r="AG83" i="68"/>
  <c r="AH83" i="68"/>
  <c r="AI83" i="68"/>
  <c r="AJ83" i="68"/>
  <c r="AK83" i="68"/>
  <c r="AL83" i="68"/>
  <c r="AM83" i="68"/>
  <c r="AN83" i="68"/>
  <c r="AO83" i="68"/>
  <c r="AP83" i="68"/>
  <c r="AQ83" i="68"/>
  <c r="AR83" i="68"/>
  <c r="AS83" i="68"/>
  <c r="AT83" i="68"/>
  <c r="AU83" i="68"/>
  <c r="AV83" i="68"/>
  <c r="AW83" i="68"/>
  <c r="AX83" i="68"/>
  <c r="AY83" i="68"/>
  <c r="AZ83" i="68"/>
  <c r="AG84" i="68"/>
  <c r="AH84" i="68"/>
  <c r="AI84" i="68"/>
  <c r="AJ84" i="68"/>
  <c r="AK84" i="68"/>
  <c r="AL84" i="68"/>
  <c r="AM84" i="68"/>
  <c r="AN84" i="68"/>
  <c r="AO84" i="68"/>
  <c r="AP84" i="68"/>
  <c r="AQ84" i="68"/>
  <c r="AR84" i="68"/>
  <c r="AS84" i="68"/>
  <c r="AT84" i="68"/>
  <c r="AU84" i="68"/>
  <c r="AV84" i="68"/>
  <c r="AW84" i="68"/>
  <c r="AX84" i="68"/>
  <c r="AY84" i="68"/>
  <c r="AZ84" i="68"/>
  <c r="AG85" i="68"/>
  <c r="AH85" i="68"/>
  <c r="AI85" i="68"/>
  <c r="AJ85" i="68"/>
  <c r="AK85" i="68"/>
  <c r="AL85" i="68"/>
  <c r="AM85" i="68"/>
  <c r="AN85" i="68"/>
  <c r="AO85" i="68"/>
  <c r="AP85" i="68"/>
  <c r="AQ85" i="68"/>
  <c r="AR85" i="68"/>
  <c r="AS85" i="68"/>
  <c r="AT85" i="68"/>
  <c r="AU85" i="68"/>
  <c r="AV85" i="68"/>
  <c r="AW85" i="68"/>
  <c r="AX85" i="68"/>
  <c r="AY85" i="68"/>
  <c r="AZ85" i="68"/>
  <c r="AG86" i="68"/>
  <c r="AH86" i="68"/>
  <c r="AI86" i="68"/>
  <c r="AJ86" i="68"/>
  <c r="AK86" i="68"/>
  <c r="AL86" i="68"/>
  <c r="AM86" i="68"/>
  <c r="AN86" i="68"/>
  <c r="AO86" i="68"/>
  <c r="AP86" i="68"/>
  <c r="AQ86" i="68"/>
  <c r="AR86" i="68"/>
  <c r="AS86" i="68"/>
  <c r="AT86" i="68"/>
  <c r="AU86" i="68"/>
  <c r="AV86" i="68"/>
  <c r="AW86" i="68"/>
  <c r="AX86" i="68"/>
  <c r="AY86" i="68"/>
  <c r="AZ86" i="68"/>
  <c r="AG87" i="68"/>
  <c r="AH87" i="68"/>
  <c r="AI87" i="68"/>
  <c r="AJ87" i="68"/>
  <c r="AK87" i="68"/>
  <c r="AL87" i="68"/>
  <c r="AM87" i="68"/>
  <c r="AN87" i="68"/>
  <c r="AO87" i="68"/>
  <c r="AP87" i="68"/>
  <c r="AQ87" i="68"/>
  <c r="AR87" i="68"/>
  <c r="AS87" i="68"/>
  <c r="AT87" i="68"/>
  <c r="AU87" i="68"/>
  <c r="AV87" i="68"/>
  <c r="AW87" i="68"/>
  <c r="AX87" i="68"/>
  <c r="AY87" i="68"/>
  <c r="AZ87" i="68"/>
  <c r="AG88" i="68"/>
  <c r="AH88" i="68"/>
  <c r="AI88" i="68"/>
  <c r="AJ88" i="68"/>
  <c r="AK88" i="68"/>
  <c r="AL88" i="68"/>
  <c r="AM88" i="68"/>
  <c r="AN88" i="68"/>
  <c r="AO88" i="68"/>
  <c r="AP88" i="68"/>
  <c r="AQ88" i="68"/>
  <c r="AR88" i="68"/>
  <c r="AS88" i="68"/>
  <c r="AT88" i="68"/>
  <c r="AU88" i="68"/>
  <c r="AV88" i="68"/>
  <c r="AW88" i="68"/>
  <c r="AX88" i="68"/>
  <c r="AY88" i="68"/>
  <c r="AZ88" i="68"/>
  <c r="AG89" i="68"/>
  <c r="AH89" i="68"/>
  <c r="AI89" i="68"/>
  <c r="AJ89" i="68"/>
  <c r="AK89" i="68"/>
  <c r="AL89" i="68"/>
  <c r="AM89" i="68"/>
  <c r="AN89" i="68"/>
  <c r="AO89" i="68"/>
  <c r="AP89" i="68"/>
  <c r="AQ89" i="68"/>
  <c r="AR89" i="68"/>
  <c r="AS89" i="68"/>
  <c r="AT89" i="68"/>
  <c r="AU89" i="68"/>
  <c r="AV89" i="68"/>
  <c r="AW89" i="68"/>
  <c r="AX89" i="68"/>
  <c r="AY89" i="68"/>
  <c r="AZ89" i="68"/>
  <c r="AG90" i="68"/>
  <c r="AH90" i="68"/>
  <c r="AI90" i="68"/>
  <c r="AJ90" i="68"/>
  <c r="AK90" i="68"/>
  <c r="AL90" i="68"/>
  <c r="AM90" i="68"/>
  <c r="AN90" i="68"/>
  <c r="AO90" i="68"/>
  <c r="AP90" i="68"/>
  <c r="AQ90" i="68"/>
  <c r="AR90" i="68"/>
  <c r="AS90" i="68"/>
  <c r="AT90" i="68"/>
  <c r="AU90" i="68"/>
  <c r="AV90" i="68"/>
  <c r="AW90" i="68"/>
  <c r="AX90" i="68"/>
  <c r="AY90" i="68"/>
  <c r="AZ90" i="68"/>
  <c r="AG91" i="68"/>
  <c r="AH91" i="68"/>
  <c r="AI91" i="68"/>
  <c r="AJ91" i="68"/>
  <c r="AK91" i="68"/>
  <c r="AL91" i="68"/>
  <c r="AM91" i="68"/>
  <c r="AN91" i="68"/>
  <c r="AO91" i="68"/>
  <c r="AP91" i="68"/>
  <c r="AQ91" i="68"/>
  <c r="AR91" i="68"/>
  <c r="AS91" i="68"/>
  <c r="AT91" i="68"/>
  <c r="AU91" i="68"/>
  <c r="AV91" i="68"/>
  <c r="AW91" i="68"/>
  <c r="AX91" i="68"/>
  <c r="AY91" i="68"/>
  <c r="AZ91" i="68"/>
  <c r="AG93" i="68"/>
  <c r="AH93" i="68"/>
  <c r="AI93" i="68"/>
  <c r="AJ93" i="68"/>
  <c r="AK93" i="68"/>
  <c r="AL93" i="68"/>
  <c r="AM93" i="68"/>
  <c r="AN93" i="68"/>
  <c r="AO93" i="68"/>
  <c r="AP93" i="68"/>
  <c r="AQ93" i="68"/>
  <c r="AR93" i="68"/>
  <c r="AS93" i="68"/>
  <c r="AT93" i="68"/>
  <c r="AU93" i="68"/>
  <c r="AV93" i="68"/>
  <c r="AW93" i="68"/>
  <c r="AX93" i="68"/>
  <c r="AY93" i="68"/>
  <c r="AZ93" i="68"/>
  <c r="AG94" i="68"/>
  <c r="AH94" i="68"/>
  <c r="AI94" i="68"/>
  <c r="AJ94" i="68"/>
  <c r="AK94" i="68"/>
  <c r="AL94" i="68"/>
  <c r="AM94" i="68"/>
  <c r="AN94" i="68"/>
  <c r="AO94" i="68"/>
  <c r="AP94" i="68"/>
  <c r="AQ94" i="68"/>
  <c r="AR94" i="68"/>
  <c r="AS94" i="68"/>
  <c r="AT94" i="68"/>
  <c r="AU94" i="68"/>
  <c r="AV94" i="68"/>
  <c r="AW94" i="68"/>
  <c r="AX94" i="68"/>
  <c r="AY94" i="68"/>
  <c r="AZ94" i="68"/>
  <c r="AG95" i="68"/>
  <c r="AH95" i="68"/>
  <c r="AI95" i="68"/>
  <c r="AJ95" i="68"/>
  <c r="AK95" i="68"/>
  <c r="AL95" i="68"/>
  <c r="AM95" i="68"/>
  <c r="AN95" i="68"/>
  <c r="AO95" i="68"/>
  <c r="AP95" i="68"/>
  <c r="AQ95" i="68"/>
  <c r="AR95" i="68"/>
  <c r="AS95" i="68"/>
  <c r="AT95" i="68"/>
  <c r="AU95" i="68"/>
  <c r="AV95" i="68"/>
  <c r="AW95" i="68"/>
  <c r="AX95" i="68"/>
  <c r="AY95" i="68"/>
  <c r="AZ95" i="68"/>
  <c r="AG96" i="68"/>
  <c r="AH96" i="68"/>
  <c r="AI96" i="68"/>
  <c r="AJ96" i="68"/>
  <c r="AK96" i="68"/>
  <c r="AL96" i="68"/>
  <c r="AM96" i="68"/>
  <c r="AN96" i="68"/>
  <c r="AO96" i="68"/>
  <c r="AP96" i="68"/>
  <c r="AQ96" i="68"/>
  <c r="AR96" i="68"/>
  <c r="AS96" i="68"/>
  <c r="AT96" i="68"/>
  <c r="AU96" i="68"/>
  <c r="AV96" i="68"/>
  <c r="AW96" i="68"/>
  <c r="AX96" i="68"/>
  <c r="AY96" i="68"/>
  <c r="AZ96" i="68"/>
  <c r="AG97" i="68"/>
  <c r="AH97" i="68"/>
  <c r="AI97" i="68"/>
  <c r="AJ97" i="68"/>
  <c r="AK97" i="68"/>
  <c r="AL97" i="68"/>
  <c r="AM97" i="68"/>
  <c r="AN97" i="68"/>
  <c r="AO97" i="68"/>
  <c r="AP97" i="68"/>
  <c r="AQ97" i="68"/>
  <c r="AR97" i="68"/>
  <c r="AS97" i="68"/>
  <c r="AT97" i="68"/>
  <c r="AU97" i="68"/>
  <c r="AV97" i="68"/>
  <c r="AW97" i="68"/>
  <c r="AX97" i="68"/>
  <c r="AY97" i="68"/>
  <c r="AZ97" i="68"/>
  <c r="AG98" i="68"/>
  <c r="AH98" i="68"/>
  <c r="AI98" i="68"/>
  <c r="AJ98" i="68"/>
  <c r="AK98" i="68"/>
  <c r="AL98" i="68"/>
  <c r="AM98" i="68"/>
  <c r="AN98" i="68"/>
  <c r="AO98" i="68"/>
  <c r="AP98" i="68"/>
  <c r="AQ98" i="68"/>
  <c r="AR98" i="68"/>
  <c r="AS98" i="68"/>
  <c r="AT98" i="68"/>
  <c r="AU98" i="68"/>
  <c r="AV98" i="68"/>
  <c r="AW98" i="68"/>
  <c r="AX98" i="68"/>
  <c r="AY98" i="68"/>
  <c r="AZ98" i="68"/>
  <c r="AG99" i="68"/>
  <c r="AH99" i="68"/>
  <c r="AI99" i="68"/>
  <c r="AJ99" i="68"/>
  <c r="AK99" i="68"/>
  <c r="AL99" i="68"/>
  <c r="AM99" i="68"/>
  <c r="AN99" i="68"/>
  <c r="AO99" i="68"/>
  <c r="AP99" i="68"/>
  <c r="AQ99" i="68"/>
  <c r="AR99" i="68"/>
  <c r="AS99" i="68"/>
  <c r="AT99" i="68"/>
  <c r="AU99" i="68"/>
  <c r="AV99" i="68"/>
  <c r="AW99" i="68"/>
  <c r="AX99" i="68"/>
  <c r="AY99" i="68"/>
  <c r="AZ99" i="68"/>
  <c r="AG100" i="68"/>
  <c r="AH100" i="68"/>
  <c r="AI100" i="68"/>
  <c r="AJ100" i="68"/>
  <c r="AK100" i="68"/>
  <c r="AL100" i="68"/>
  <c r="AM100" i="68"/>
  <c r="AN100" i="68"/>
  <c r="AO100" i="68"/>
  <c r="AP100" i="68"/>
  <c r="AQ100" i="68"/>
  <c r="AR100" i="68"/>
  <c r="AS100" i="68"/>
  <c r="AT100" i="68"/>
  <c r="AU100" i="68"/>
  <c r="AV100" i="68"/>
  <c r="AW100" i="68"/>
  <c r="AX100" i="68"/>
  <c r="AY100" i="68"/>
  <c r="AZ100" i="68"/>
  <c r="AG101" i="68"/>
  <c r="AH101" i="68"/>
  <c r="AI101" i="68"/>
  <c r="AJ101" i="68"/>
  <c r="AK101" i="68"/>
  <c r="AL101" i="68"/>
  <c r="AM101" i="68"/>
  <c r="AN101" i="68"/>
  <c r="AO101" i="68"/>
  <c r="AP101" i="68"/>
  <c r="AQ101" i="68"/>
  <c r="AR101" i="68"/>
  <c r="AS101" i="68"/>
  <c r="AT101" i="68"/>
  <c r="AU101" i="68"/>
  <c r="AV101" i="68"/>
  <c r="AW101" i="68"/>
  <c r="AX101" i="68"/>
  <c r="AY101" i="68"/>
  <c r="AZ101" i="68"/>
  <c r="AG103" i="68"/>
  <c r="AH103" i="68"/>
  <c r="AI103" i="68"/>
  <c r="AJ103" i="68"/>
  <c r="AK103" i="68"/>
  <c r="AL103" i="68"/>
  <c r="AM103" i="68"/>
  <c r="AN103" i="68"/>
  <c r="AO103" i="68"/>
  <c r="AP103" i="68"/>
  <c r="AQ103" i="68"/>
  <c r="AR103" i="68"/>
  <c r="AS103" i="68"/>
  <c r="AT103" i="68"/>
  <c r="AU103" i="68"/>
  <c r="AV103" i="68"/>
  <c r="AW103" i="68"/>
  <c r="AX103" i="68"/>
  <c r="AY103" i="68"/>
  <c r="AZ103" i="68"/>
  <c r="AG104" i="68"/>
  <c r="AH104" i="68"/>
  <c r="AI104" i="68"/>
  <c r="AJ104" i="68"/>
  <c r="AK104" i="68"/>
  <c r="AL104" i="68"/>
  <c r="AM104" i="68"/>
  <c r="AN104" i="68"/>
  <c r="AO104" i="68"/>
  <c r="AP104" i="68"/>
  <c r="AQ104" i="68"/>
  <c r="AR104" i="68"/>
  <c r="AS104" i="68"/>
  <c r="AT104" i="68"/>
  <c r="AU104" i="68"/>
  <c r="AV104" i="68"/>
  <c r="AW104" i="68"/>
  <c r="AX104" i="68"/>
  <c r="AY104" i="68"/>
  <c r="AZ104" i="68"/>
  <c r="AG105" i="68"/>
  <c r="AH105" i="68"/>
  <c r="AI105" i="68"/>
  <c r="AJ105" i="68"/>
  <c r="AK105" i="68"/>
  <c r="AL105" i="68"/>
  <c r="AM105" i="68"/>
  <c r="AN105" i="68"/>
  <c r="AO105" i="68"/>
  <c r="AP105" i="68"/>
  <c r="AQ105" i="68"/>
  <c r="AR105" i="68"/>
  <c r="AS105" i="68"/>
  <c r="AT105" i="68"/>
  <c r="AU105" i="68"/>
  <c r="AV105" i="68"/>
  <c r="AW105" i="68"/>
  <c r="AX105" i="68"/>
  <c r="AY105" i="68"/>
  <c r="AZ105" i="68"/>
  <c r="AG106" i="68"/>
  <c r="AH106" i="68"/>
  <c r="AI106" i="68"/>
  <c r="AJ106" i="68"/>
  <c r="AK106" i="68"/>
  <c r="AL106" i="68"/>
  <c r="AM106" i="68"/>
  <c r="AN106" i="68"/>
  <c r="AO106" i="68"/>
  <c r="AP106" i="68"/>
  <c r="AQ106" i="68"/>
  <c r="AR106" i="68"/>
  <c r="AS106" i="68"/>
  <c r="AT106" i="68"/>
  <c r="AU106" i="68"/>
  <c r="AV106" i="68"/>
  <c r="AW106" i="68"/>
  <c r="AX106" i="68"/>
  <c r="AY106" i="68"/>
  <c r="AZ106" i="68"/>
  <c r="AG107" i="68"/>
  <c r="AH107" i="68"/>
  <c r="AI107" i="68"/>
  <c r="AJ107" i="68"/>
  <c r="AK107" i="68"/>
  <c r="AL107" i="68"/>
  <c r="AM107" i="68"/>
  <c r="AN107" i="68"/>
  <c r="AO107" i="68"/>
  <c r="AP107" i="68"/>
  <c r="AQ107" i="68"/>
  <c r="AR107" i="68"/>
  <c r="AS107" i="68"/>
  <c r="AT107" i="68"/>
  <c r="AU107" i="68"/>
  <c r="AV107" i="68"/>
  <c r="AW107" i="68"/>
  <c r="AX107" i="68"/>
  <c r="AY107" i="68"/>
  <c r="AZ107" i="68"/>
  <c r="AG108" i="68"/>
  <c r="AH108" i="68"/>
  <c r="AI108" i="68"/>
  <c r="AJ108" i="68"/>
  <c r="AK108" i="68"/>
  <c r="AL108" i="68"/>
  <c r="AM108" i="68"/>
  <c r="AN108" i="68"/>
  <c r="AO108" i="68"/>
  <c r="AP108" i="68"/>
  <c r="AQ108" i="68"/>
  <c r="AR108" i="68"/>
  <c r="AS108" i="68"/>
  <c r="AT108" i="68"/>
  <c r="AU108" i="68"/>
  <c r="AV108" i="68"/>
  <c r="AW108" i="68"/>
  <c r="AX108" i="68"/>
  <c r="AY108" i="68"/>
  <c r="AZ108" i="68"/>
  <c r="AG109" i="68"/>
  <c r="AH109" i="68"/>
  <c r="AI109" i="68"/>
  <c r="AJ109" i="68"/>
  <c r="AK109" i="68"/>
  <c r="AL109" i="68"/>
  <c r="AM109" i="68"/>
  <c r="AN109" i="68"/>
  <c r="AO109" i="68"/>
  <c r="AP109" i="68"/>
  <c r="AQ109" i="68"/>
  <c r="AR109" i="68"/>
  <c r="AS109" i="68"/>
  <c r="AT109" i="68"/>
  <c r="AU109" i="68"/>
  <c r="AV109" i="68"/>
  <c r="AW109" i="68"/>
  <c r="AX109" i="68"/>
  <c r="AY109" i="68"/>
  <c r="AZ109" i="68"/>
  <c r="AG110" i="68"/>
  <c r="AH110" i="68"/>
  <c r="AI110" i="68"/>
  <c r="AJ110" i="68"/>
  <c r="AK110" i="68"/>
  <c r="AL110" i="68"/>
  <c r="AM110" i="68"/>
  <c r="AN110" i="68"/>
  <c r="AO110" i="68"/>
  <c r="AP110" i="68"/>
  <c r="AQ110" i="68"/>
  <c r="AR110" i="68"/>
  <c r="AS110" i="68"/>
  <c r="AT110" i="68"/>
  <c r="AU110" i="68"/>
  <c r="AV110" i="68"/>
  <c r="AW110" i="68"/>
  <c r="AX110" i="68"/>
  <c r="AY110" i="68"/>
  <c r="AZ110" i="68"/>
  <c r="AG111" i="68"/>
  <c r="AH111" i="68"/>
  <c r="AI111" i="68"/>
  <c r="AJ111" i="68"/>
  <c r="AK111" i="68"/>
  <c r="AL111" i="68"/>
  <c r="AM111" i="68"/>
  <c r="AN111" i="68"/>
  <c r="AO111" i="68"/>
  <c r="AP111" i="68"/>
  <c r="AQ111" i="68"/>
  <c r="AR111" i="68"/>
  <c r="AS111" i="68"/>
  <c r="AT111" i="68"/>
  <c r="AU111" i="68"/>
  <c r="AV111" i="68"/>
  <c r="AW111" i="68"/>
  <c r="AX111" i="68"/>
  <c r="AY111" i="68"/>
  <c r="AZ111" i="68"/>
  <c r="AG113" i="68"/>
  <c r="AH113" i="68"/>
  <c r="AI113" i="68"/>
  <c r="AJ113" i="68"/>
  <c r="AK113" i="68"/>
  <c r="AL113" i="68"/>
  <c r="AM113" i="68"/>
  <c r="AN113" i="68"/>
  <c r="AO113" i="68"/>
  <c r="AP113" i="68"/>
  <c r="AQ113" i="68"/>
  <c r="AR113" i="68"/>
  <c r="AS113" i="68"/>
  <c r="AT113" i="68"/>
  <c r="AU113" i="68"/>
  <c r="AV113" i="68"/>
  <c r="AW113" i="68"/>
  <c r="AX113" i="68"/>
  <c r="AY113" i="68"/>
  <c r="AZ113" i="68"/>
  <c r="AG114" i="68"/>
  <c r="AH114" i="68"/>
  <c r="AI114" i="68"/>
  <c r="AJ114" i="68"/>
  <c r="AK114" i="68"/>
  <c r="AL114" i="68"/>
  <c r="AM114" i="68"/>
  <c r="AN114" i="68"/>
  <c r="AO114" i="68"/>
  <c r="AP114" i="68"/>
  <c r="AQ114" i="68"/>
  <c r="AR114" i="68"/>
  <c r="AS114" i="68"/>
  <c r="AT114" i="68"/>
  <c r="AU114" i="68"/>
  <c r="AV114" i="68"/>
  <c r="AW114" i="68"/>
  <c r="AX114" i="68"/>
  <c r="AY114" i="68"/>
  <c r="AZ114" i="68"/>
  <c r="AG115" i="68"/>
  <c r="AH115" i="68"/>
  <c r="AI115" i="68"/>
  <c r="AJ115" i="68"/>
  <c r="AK115" i="68"/>
  <c r="AL115" i="68"/>
  <c r="AM115" i="68"/>
  <c r="AN115" i="68"/>
  <c r="AO115" i="68"/>
  <c r="AP115" i="68"/>
  <c r="AQ115" i="68"/>
  <c r="AR115" i="68"/>
  <c r="AS115" i="68"/>
  <c r="AT115" i="68"/>
  <c r="AU115" i="68"/>
  <c r="AV115" i="68"/>
  <c r="AW115" i="68"/>
  <c r="AX115" i="68"/>
  <c r="AY115" i="68"/>
  <c r="AZ115" i="68"/>
  <c r="AG116" i="68"/>
  <c r="AH116" i="68"/>
  <c r="AI116" i="68"/>
  <c r="AJ116" i="68"/>
  <c r="AK116" i="68"/>
  <c r="AL116" i="68"/>
  <c r="AM116" i="68"/>
  <c r="AN116" i="68"/>
  <c r="AO116" i="68"/>
  <c r="AP116" i="68"/>
  <c r="AQ116" i="68"/>
  <c r="AR116" i="68"/>
  <c r="AS116" i="68"/>
  <c r="AT116" i="68"/>
  <c r="AU116" i="68"/>
  <c r="AV116" i="68"/>
  <c r="AW116" i="68"/>
  <c r="AX116" i="68"/>
  <c r="AY116" i="68"/>
  <c r="AZ116" i="68"/>
  <c r="AG117" i="68"/>
  <c r="AH117" i="68"/>
  <c r="AI117" i="68"/>
  <c r="AJ117" i="68"/>
  <c r="AK117" i="68"/>
  <c r="AL117" i="68"/>
  <c r="AM117" i="68"/>
  <c r="AN117" i="68"/>
  <c r="AO117" i="68"/>
  <c r="AP117" i="68"/>
  <c r="AQ117" i="68"/>
  <c r="AR117" i="68"/>
  <c r="AS117" i="68"/>
  <c r="AT117" i="68"/>
  <c r="AU117" i="68"/>
  <c r="AV117" i="68"/>
  <c r="AW117" i="68"/>
  <c r="AX117" i="68"/>
  <c r="AY117" i="68"/>
  <c r="AZ117" i="68"/>
  <c r="AG118" i="68"/>
  <c r="AH118" i="68"/>
  <c r="AI118" i="68"/>
  <c r="AJ118" i="68"/>
  <c r="AK118" i="68"/>
  <c r="AL118" i="68"/>
  <c r="AM118" i="68"/>
  <c r="AN118" i="68"/>
  <c r="AO118" i="68"/>
  <c r="AP118" i="68"/>
  <c r="AQ118" i="68"/>
  <c r="AR118" i="68"/>
  <c r="AS118" i="68"/>
  <c r="AT118" i="68"/>
  <c r="AU118" i="68"/>
  <c r="AV118" i="68"/>
  <c r="AW118" i="68"/>
  <c r="AX118" i="68"/>
  <c r="AY118" i="68"/>
  <c r="AZ118" i="68"/>
  <c r="AG119" i="68"/>
  <c r="AH119" i="68"/>
  <c r="AI119" i="68"/>
  <c r="AJ119" i="68"/>
  <c r="AK119" i="68"/>
  <c r="AL119" i="68"/>
  <c r="AM119" i="68"/>
  <c r="AN119" i="68"/>
  <c r="AO119" i="68"/>
  <c r="AP119" i="68"/>
  <c r="AQ119" i="68"/>
  <c r="AR119" i="68"/>
  <c r="AS119" i="68"/>
  <c r="AT119" i="68"/>
  <c r="AU119" i="68"/>
  <c r="AV119" i="68"/>
  <c r="AW119" i="68"/>
  <c r="AX119" i="68"/>
  <c r="AY119" i="68"/>
  <c r="AZ119" i="68"/>
  <c r="AG120" i="68"/>
  <c r="AH120" i="68"/>
  <c r="AI120" i="68"/>
  <c r="AJ120" i="68"/>
  <c r="AK120" i="68"/>
  <c r="AL120" i="68"/>
  <c r="AM120" i="68"/>
  <c r="AN120" i="68"/>
  <c r="AO120" i="68"/>
  <c r="AP120" i="68"/>
  <c r="AQ120" i="68"/>
  <c r="AR120" i="68"/>
  <c r="AS120" i="68"/>
  <c r="AT120" i="68"/>
  <c r="AU120" i="68"/>
  <c r="AV120" i="68"/>
  <c r="AW120" i="68"/>
  <c r="AX120" i="68"/>
  <c r="AY120" i="68"/>
  <c r="AZ120" i="68"/>
  <c r="AG121" i="68"/>
  <c r="AH121" i="68"/>
  <c r="AI121" i="68"/>
  <c r="AJ121" i="68"/>
  <c r="AK121" i="68"/>
  <c r="AL121" i="68"/>
  <c r="AM121" i="68"/>
  <c r="AN121" i="68"/>
  <c r="AO121" i="68"/>
  <c r="AP121" i="68"/>
  <c r="AQ121" i="68"/>
  <c r="AR121" i="68"/>
  <c r="AS121" i="68"/>
  <c r="AT121" i="68"/>
  <c r="AU121" i="68"/>
  <c r="AV121" i="68"/>
  <c r="AW121" i="68"/>
  <c r="AX121" i="68"/>
  <c r="AY121" i="68"/>
  <c r="AZ121" i="68"/>
  <c r="AG123" i="68"/>
  <c r="AH123" i="68"/>
  <c r="AI123" i="68"/>
  <c r="AJ123" i="68"/>
  <c r="AK123" i="68"/>
  <c r="AL123" i="68"/>
  <c r="AM123" i="68"/>
  <c r="AN123" i="68"/>
  <c r="AO123" i="68"/>
  <c r="AP123" i="68"/>
  <c r="AQ123" i="68"/>
  <c r="AR123" i="68"/>
  <c r="AS123" i="68"/>
  <c r="AT123" i="68"/>
  <c r="AU123" i="68"/>
  <c r="AV123" i="68"/>
  <c r="AW123" i="68"/>
  <c r="AX123" i="68"/>
  <c r="AY123" i="68"/>
  <c r="AZ123" i="68"/>
  <c r="AG124" i="68"/>
  <c r="AH124" i="68"/>
  <c r="AI124" i="68"/>
  <c r="AJ124" i="68"/>
  <c r="AK124" i="68"/>
  <c r="AL124" i="68"/>
  <c r="AM124" i="68"/>
  <c r="AN124" i="68"/>
  <c r="AO124" i="68"/>
  <c r="AP124" i="68"/>
  <c r="AQ124" i="68"/>
  <c r="AR124" i="68"/>
  <c r="AS124" i="68"/>
  <c r="AT124" i="68"/>
  <c r="AU124" i="68"/>
  <c r="AV124" i="68"/>
  <c r="AW124" i="68"/>
  <c r="AX124" i="68"/>
  <c r="AY124" i="68"/>
  <c r="AZ124" i="68"/>
  <c r="AG125" i="68"/>
  <c r="AH125" i="68"/>
  <c r="AI125" i="68"/>
  <c r="AJ125" i="68"/>
  <c r="AK125" i="68"/>
  <c r="AL125" i="68"/>
  <c r="AM125" i="68"/>
  <c r="AN125" i="68"/>
  <c r="AO125" i="68"/>
  <c r="AP125" i="68"/>
  <c r="AQ125" i="68"/>
  <c r="AR125" i="68"/>
  <c r="AS125" i="68"/>
  <c r="AT125" i="68"/>
  <c r="AU125" i="68"/>
  <c r="AV125" i="68"/>
  <c r="AW125" i="68"/>
  <c r="AX125" i="68"/>
  <c r="AY125" i="68"/>
  <c r="AZ125" i="68"/>
  <c r="AG126" i="68"/>
  <c r="AH126" i="68"/>
  <c r="AI126" i="68"/>
  <c r="AJ126" i="68"/>
  <c r="AK126" i="68"/>
  <c r="AL126" i="68"/>
  <c r="AM126" i="68"/>
  <c r="AN126" i="68"/>
  <c r="AO126" i="68"/>
  <c r="AP126" i="68"/>
  <c r="AQ126" i="68"/>
  <c r="AR126" i="68"/>
  <c r="AS126" i="68"/>
  <c r="AT126" i="68"/>
  <c r="AU126" i="68"/>
  <c r="AV126" i="68"/>
  <c r="AW126" i="68"/>
  <c r="AX126" i="68"/>
  <c r="AY126" i="68"/>
  <c r="AZ126" i="68"/>
  <c r="AG127" i="68"/>
  <c r="AH127" i="68"/>
  <c r="AI127" i="68"/>
  <c r="AJ127" i="68"/>
  <c r="AK127" i="68"/>
  <c r="AL127" i="68"/>
  <c r="AM127" i="68"/>
  <c r="AN127" i="68"/>
  <c r="AO127" i="68"/>
  <c r="AP127" i="68"/>
  <c r="AQ127" i="68"/>
  <c r="AR127" i="68"/>
  <c r="AS127" i="68"/>
  <c r="AT127" i="68"/>
  <c r="AU127" i="68"/>
  <c r="AV127" i="68"/>
  <c r="AW127" i="68"/>
  <c r="AX127" i="68"/>
  <c r="AY127" i="68"/>
  <c r="AZ127" i="68"/>
  <c r="AG128" i="68"/>
  <c r="AH128" i="68"/>
  <c r="AI128" i="68"/>
  <c r="AJ128" i="68"/>
  <c r="AK128" i="68"/>
  <c r="AL128" i="68"/>
  <c r="AM128" i="68"/>
  <c r="AN128" i="68"/>
  <c r="AO128" i="68"/>
  <c r="AP128" i="68"/>
  <c r="AQ128" i="68"/>
  <c r="AR128" i="68"/>
  <c r="AS128" i="68"/>
  <c r="AT128" i="68"/>
  <c r="AU128" i="68"/>
  <c r="AV128" i="68"/>
  <c r="AW128" i="68"/>
  <c r="AX128" i="68"/>
  <c r="AY128" i="68"/>
  <c r="AZ128" i="68"/>
  <c r="AG129" i="68"/>
  <c r="AH129" i="68"/>
  <c r="AI129" i="68"/>
  <c r="AJ129" i="68"/>
  <c r="AK129" i="68"/>
  <c r="AL129" i="68"/>
  <c r="AM129" i="68"/>
  <c r="AN129" i="68"/>
  <c r="AO129" i="68"/>
  <c r="AP129" i="68"/>
  <c r="AQ129" i="68"/>
  <c r="AR129" i="68"/>
  <c r="AS129" i="68"/>
  <c r="AT129" i="68"/>
  <c r="AU129" i="68"/>
  <c r="AV129" i="68"/>
  <c r="AW129" i="68"/>
  <c r="AX129" i="68"/>
  <c r="AY129" i="68"/>
  <c r="AZ129" i="68"/>
  <c r="AG130" i="68"/>
  <c r="AH130" i="68"/>
  <c r="AI130" i="68"/>
  <c r="AJ130" i="68"/>
  <c r="AK130" i="68"/>
  <c r="AL130" i="68"/>
  <c r="AM130" i="68"/>
  <c r="AN130" i="68"/>
  <c r="AO130" i="68"/>
  <c r="AP130" i="68"/>
  <c r="AQ130" i="68"/>
  <c r="AR130" i="68"/>
  <c r="AS130" i="68"/>
  <c r="AT130" i="68"/>
  <c r="AU130" i="68"/>
  <c r="AV130" i="68"/>
  <c r="AW130" i="68"/>
  <c r="AX130" i="68"/>
  <c r="AY130" i="68"/>
  <c r="AZ130" i="68"/>
  <c r="AG131" i="68"/>
  <c r="AH131" i="68"/>
  <c r="AI131" i="68"/>
  <c r="AJ131" i="68"/>
  <c r="AK131" i="68"/>
  <c r="AL131" i="68"/>
  <c r="AM131" i="68"/>
  <c r="AN131" i="68"/>
  <c r="AO131" i="68"/>
  <c r="AP131" i="68"/>
  <c r="AQ131" i="68"/>
  <c r="AR131" i="68"/>
  <c r="AS131" i="68"/>
  <c r="AT131" i="68"/>
  <c r="AU131" i="68"/>
  <c r="AV131" i="68"/>
  <c r="AW131" i="68"/>
  <c r="AX131" i="68"/>
  <c r="AY131" i="68"/>
  <c r="AZ131" i="68"/>
  <c r="AG133" i="68"/>
  <c r="AH133" i="68"/>
  <c r="AI133" i="68"/>
  <c r="AJ133" i="68"/>
  <c r="AK133" i="68"/>
  <c r="AL133" i="68"/>
  <c r="AM133" i="68"/>
  <c r="AN133" i="68"/>
  <c r="AO133" i="68"/>
  <c r="AP133" i="68"/>
  <c r="AQ133" i="68"/>
  <c r="AR133" i="68"/>
  <c r="AS133" i="68"/>
  <c r="AT133" i="68"/>
  <c r="AU133" i="68"/>
  <c r="AV133" i="68"/>
  <c r="AW133" i="68"/>
  <c r="AX133" i="68"/>
  <c r="AY133" i="68"/>
  <c r="AZ133" i="68"/>
  <c r="AG134" i="68"/>
  <c r="AH134" i="68"/>
  <c r="AI134" i="68"/>
  <c r="AJ134" i="68"/>
  <c r="AK134" i="68"/>
  <c r="AL134" i="68"/>
  <c r="AM134" i="68"/>
  <c r="AN134" i="68"/>
  <c r="AO134" i="68"/>
  <c r="AP134" i="68"/>
  <c r="AQ134" i="68"/>
  <c r="AR134" i="68"/>
  <c r="AS134" i="68"/>
  <c r="AT134" i="68"/>
  <c r="AU134" i="68"/>
  <c r="AV134" i="68"/>
  <c r="AW134" i="68"/>
  <c r="AX134" i="68"/>
  <c r="AY134" i="68"/>
  <c r="AZ134" i="68"/>
  <c r="AG135" i="68"/>
  <c r="AH135" i="68"/>
  <c r="AI135" i="68"/>
  <c r="AJ135" i="68"/>
  <c r="AK135" i="68"/>
  <c r="AL135" i="68"/>
  <c r="AM135" i="68"/>
  <c r="AN135" i="68"/>
  <c r="AO135" i="68"/>
  <c r="AP135" i="68"/>
  <c r="AQ135" i="68"/>
  <c r="AR135" i="68"/>
  <c r="AS135" i="68"/>
  <c r="AT135" i="68"/>
  <c r="AU135" i="68"/>
  <c r="AV135" i="68"/>
  <c r="AW135" i="68"/>
  <c r="AX135" i="68"/>
  <c r="AY135" i="68"/>
  <c r="AZ135" i="68"/>
  <c r="AG136" i="68"/>
  <c r="AH136" i="68"/>
  <c r="AI136" i="68"/>
  <c r="AJ136" i="68"/>
  <c r="AK136" i="68"/>
  <c r="AL136" i="68"/>
  <c r="AM136" i="68"/>
  <c r="AN136" i="68"/>
  <c r="AO136" i="68"/>
  <c r="AP136" i="68"/>
  <c r="AQ136" i="68"/>
  <c r="AR136" i="68"/>
  <c r="AS136" i="68"/>
  <c r="AT136" i="68"/>
  <c r="AU136" i="68"/>
  <c r="AV136" i="68"/>
  <c r="AW136" i="68"/>
  <c r="AX136" i="68"/>
  <c r="AY136" i="68"/>
  <c r="AZ136" i="68"/>
  <c r="AG137" i="68"/>
  <c r="AH137" i="68"/>
  <c r="AI137" i="68"/>
  <c r="AJ137" i="68"/>
  <c r="AK137" i="68"/>
  <c r="AL137" i="68"/>
  <c r="AM137" i="68"/>
  <c r="AN137" i="68"/>
  <c r="AO137" i="68"/>
  <c r="AP137" i="68"/>
  <c r="AQ137" i="68"/>
  <c r="AR137" i="68"/>
  <c r="AS137" i="68"/>
  <c r="AT137" i="68"/>
  <c r="AU137" i="68"/>
  <c r="AV137" i="68"/>
  <c r="AW137" i="68"/>
  <c r="AX137" i="68"/>
  <c r="AY137" i="68"/>
  <c r="AZ137" i="68"/>
  <c r="AG138" i="68"/>
  <c r="AH138" i="68"/>
  <c r="AI138" i="68"/>
  <c r="AJ138" i="68"/>
  <c r="AK138" i="68"/>
  <c r="AL138" i="68"/>
  <c r="AM138" i="68"/>
  <c r="AN138" i="68"/>
  <c r="AO138" i="68"/>
  <c r="AP138" i="68"/>
  <c r="AQ138" i="68"/>
  <c r="AR138" i="68"/>
  <c r="AS138" i="68"/>
  <c r="AT138" i="68"/>
  <c r="AU138" i="68"/>
  <c r="AV138" i="68"/>
  <c r="AW138" i="68"/>
  <c r="AX138" i="68"/>
  <c r="AY138" i="68"/>
  <c r="AZ138" i="68"/>
  <c r="AG139" i="68"/>
  <c r="AH139" i="68"/>
  <c r="AI139" i="68"/>
  <c r="AJ139" i="68"/>
  <c r="AK139" i="68"/>
  <c r="AL139" i="68"/>
  <c r="AM139" i="68"/>
  <c r="AN139" i="68"/>
  <c r="AO139" i="68"/>
  <c r="AP139" i="68"/>
  <c r="AQ139" i="68"/>
  <c r="AR139" i="68"/>
  <c r="AS139" i="68"/>
  <c r="AT139" i="68"/>
  <c r="AU139" i="68"/>
  <c r="AV139" i="68"/>
  <c r="AW139" i="68"/>
  <c r="AX139" i="68"/>
  <c r="AY139" i="68"/>
  <c r="AZ139" i="68"/>
  <c r="AG140" i="68"/>
  <c r="AH140" i="68"/>
  <c r="AI140" i="68"/>
  <c r="AJ140" i="68"/>
  <c r="AK140" i="68"/>
  <c r="AL140" i="68"/>
  <c r="AM140" i="68"/>
  <c r="AN140" i="68"/>
  <c r="AO140" i="68"/>
  <c r="AP140" i="68"/>
  <c r="AQ140" i="68"/>
  <c r="AR140" i="68"/>
  <c r="AS140" i="68"/>
  <c r="AT140" i="68"/>
  <c r="AU140" i="68"/>
  <c r="AV140" i="68"/>
  <c r="AW140" i="68"/>
  <c r="AX140" i="68"/>
  <c r="AY140" i="68"/>
  <c r="AZ140" i="68"/>
  <c r="AG141" i="68"/>
  <c r="AH141" i="68"/>
  <c r="AI141" i="68"/>
  <c r="AJ141" i="68"/>
  <c r="AK141" i="68"/>
  <c r="AL141" i="68"/>
  <c r="AM141" i="68"/>
  <c r="AN141" i="68"/>
  <c r="AO141" i="68"/>
  <c r="AP141" i="68"/>
  <c r="AQ141" i="68"/>
  <c r="AR141" i="68"/>
  <c r="AS141" i="68"/>
  <c r="AT141" i="68"/>
  <c r="AU141" i="68"/>
  <c r="AV141" i="68"/>
  <c r="AW141" i="68"/>
  <c r="AX141" i="68"/>
  <c r="AY141" i="68"/>
  <c r="AZ141" i="68"/>
  <c r="AG143" i="68"/>
  <c r="AH143" i="68"/>
  <c r="AI143" i="68"/>
  <c r="AJ143" i="68"/>
  <c r="AK143" i="68"/>
  <c r="AL143" i="68"/>
  <c r="AM143" i="68"/>
  <c r="AN143" i="68"/>
  <c r="AO143" i="68"/>
  <c r="AP143" i="68"/>
  <c r="AQ143" i="68"/>
  <c r="AR143" i="68"/>
  <c r="AS143" i="68"/>
  <c r="AT143" i="68"/>
  <c r="AU143" i="68"/>
  <c r="AV143" i="68"/>
  <c r="AW143" i="68"/>
  <c r="AX143" i="68"/>
  <c r="AY143" i="68"/>
  <c r="AZ143" i="68"/>
  <c r="AG144" i="68"/>
  <c r="AH144" i="68"/>
  <c r="AI144" i="68"/>
  <c r="AJ144" i="68"/>
  <c r="AK144" i="68"/>
  <c r="AL144" i="68"/>
  <c r="AM144" i="68"/>
  <c r="AN144" i="68"/>
  <c r="AO144" i="68"/>
  <c r="AP144" i="68"/>
  <c r="AQ144" i="68"/>
  <c r="AR144" i="68"/>
  <c r="AS144" i="68"/>
  <c r="AT144" i="68"/>
  <c r="AU144" i="68"/>
  <c r="AV144" i="68"/>
  <c r="AW144" i="68"/>
  <c r="AX144" i="68"/>
  <c r="AY144" i="68"/>
  <c r="AZ144" i="68"/>
  <c r="AG145" i="68"/>
  <c r="AH145" i="68"/>
  <c r="AI145" i="68"/>
  <c r="AJ145" i="68"/>
  <c r="AK145" i="68"/>
  <c r="AL145" i="68"/>
  <c r="AM145" i="68"/>
  <c r="AN145" i="68"/>
  <c r="AO145" i="68"/>
  <c r="AP145" i="68"/>
  <c r="AQ145" i="68"/>
  <c r="AR145" i="68"/>
  <c r="AS145" i="68"/>
  <c r="AT145" i="68"/>
  <c r="AU145" i="68"/>
  <c r="AV145" i="68"/>
  <c r="AW145" i="68"/>
  <c r="AX145" i="68"/>
  <c r="AY145" i="68"/>
  <c r="AZ145" i="68"/>
  <c r="AG146" i="68"/>
  <c r="AH146" i="68"/>
  <c r="AI146" i="68"/>
  <c r="AJ146" i="68"/>
  <c r="AK146" i="68"/>
  <c r="AL146" i="68"/>
  <c r="AM146" i="68"/>
  <c r="AN146" i="68"/>
  <c r="AO146" i="68"/>
  <c r="AP146" i="68"/>
  <c r="AQ146" i="68"/>
  <c r="AR146" i="68"/>
  <c r="AS146" i="68"/>
  <c r="AT146" i="68"/>
  <c r="AU146" i="68"/>
  <c r="AV146" i="68"/>
  <c r="AW146" i="68"/>
  <c r="AX146" i="68"/>
  <c r="AY146" i="68"/>
  <c r="AZ146" i="68"/>
  <c r="AG147" i="68"/>
  <c r="AH147" i="68"/>
  <c r="AI147" i="68"/>
  <c r="AJ147" i="68"/>
  <c r="AK147" i="68"/>
  <c r="AL147" i="68"/>
  <c r="AM147" i="68"/>
  <c r="AN147" i="68"/>
  <c r="AO147" i="68"/>
  <c r="AP147" i="68"/>
  <c r="AQ147" i="68"/>
  <c r="AR147" i="68"/>
  <c r="AS147" i="68"/>
  <c r="AT147" i="68"/>
  <c r="AU147" i="68"/>
  <c r="AV147" i="68"/>
  <c r="AW147" i="68"/>
  <c r="AX147" i="68"/>
  <c r="AY147" i="68"/>
  <c r="AZ147" i="68"/>
  <c r="AG148" i="68"/>
  <c r="AH148" i="68"/>
  <c r="AI148" i="68"/>
  <c r="AJ148" i="68"/>
  <c r="AK148" i="68"/>
  <c r="AL148" i="68"/>
  <c r="AM148" i="68"/>
  <c r="AN148" i="68"/>
  <c r="AO148" i="68"/>
  <c r="AP148" i="68"/>
  <c r="AQ148" i="68"/>
  <c r="AR148" i="68"/>
  <c r="AS148" i="68"/>
  <c r="AT148" i="68"/>
  <c r="AU148" i="68"/>
  <c r="AV148" i="68"/>
  <c r="AW148" i="68"/>
  <c r="AX148" i="68"/>
  <c r="AY148" i="68"/>
  <c r="AZ148" i="68"/>
  <c r="AG149" i="68"/>
  <c r="AH149" i="68"/>
  <c r="AI149" i="68"/>
  <c r="AJ149" i="68"/>
  <c r="AK149" i="68"/>
  <c r="AL149" i="68"/>
  <c r="AM149" i="68"/>
  <c r="AN149" i="68"/>
  <c r="AO149" i="68"/>
  <c r="AP149" i="68"/>
  <c r="AQ149" i="68"/>
  <c r="AR149" i="68"/>
  <c r="AS149" i="68"/>
  <c r="AT149" i="68"/>
  <c r="AU149" i="68"/>
  <c r="AV149" i="68"/>
  <c r="AW149" i="68"/>
  <c r="AX149" i="68"/>
  <c r="AY149" i="68"/>
  <c r="AZ149" i="68"/>
  <c r="AG150" i="68"/>
  <c r="AH150" i="68"/>
  <c r="AI150" i="68"/>
  <c r="AJ150" i="68"/>
  <c r="AK150" i="68"/>
  <c r="AL150" i="68"/>
  <c r="AM150" i="68"/>
  <c r="AN150" i="68"/>
  <c r="AO150" i="68"/>
  <c r="AP150" i="68"/>
  <c r="AQ150" i="68"/>
  <c r="AR150" i="68"/>
  <c r="AS150" i="68"/>
  <c r="AT150" i="68"/>
  <c r="AU150" i="68"/>
  <c r="AV150" i="68"/>
  <c r="AW150" i="68"/>
  <c r="AX150" i="68"/>
  <c r="AY150" i="68"/>
  <c r="AZ150" i="68"/>
  <c r="AG151" i="68"/>
  <c r="AH151" i="68"/>
  <c r="AI151" i="68"/>
  <c r="AJ151" i="68"/>
  <c r="AK151" i="68"/>
  <c r="AL151" i="68"/>
  <c r="AM151" i="68"/>
  <c r="AN151" i="68"/>
  <c r="AO151" i="68"/>
  <c r="AP151" i="68"/>
  <c r="AQ151" i="68"/>
  <c r="AR151" i="68"/>
  <c r="AS151" i="68"/>
  <c r="AT151" i="68"/>
  <c r="AU151" i="68"/>
  <c r="AV151" i="68"/>
  <c r="AW151" i="68"/>
  <c r="AX151" i="68"/>
  <c r="AY151" i="68"/>
  <c r="AZ151" i="68"/>
  <c r="AG4" i="57"/>
  <c r="AH4" i="57"/>
  <c r="AI4" i="57"/>
  <c r="AJ4" i="57"/>
  <c r="AK4" i="57"/>
  <c r="AL4" i="57"/>
  <c r="AM4" i="57"/>
  <c r="AN4" i="57"/>
  <c r="AO4" i="57"/>
  <c r="AP4" i="57"/>
  <c r="AQ4" i="57"/>
  <c r="AR4" i="57"/>
  <c r="AS4" i="57"/>
  <c r="AT4" i="57"/>
  <c r="AU4" i="57"/>
  <c r="AV4" i="57"/>
  <c r="AW4" i="57"/>
  <c r="AX4" i="57"/>
  <c r="AY4" i="57"/>
  <c r="AZ4" i="57"/>
  <c r="AG5" i="57"/>
  <c r="AH5" i="57"/>
  <c r="AI5" i="57"/>
  <c r="AJ5" i="57"/>
  <c r="AK5" i="57"/>
  <c r="AL5" i="57"/>
  <c r="AM5" i="57"/>
  <c r="AN5" i="57"/>
  <c r="AO5" i="57"/>
  <c r="AP5" i="57"/>
  <c r="AQ5" i="57"/>
  <c r="AR5" i="57"/>
  <c r="AS5" i="57"/>
  <c r="AT5" i="57"/>
  <c r="AU5" i="57"/>
  <c r="AV5" i="57"/>
  <c r="AW5" i="57"/>
  <c r="AX5" i="57"/>
  <c r="AY5" i="57"/>
  <c r="AZ5" i="57"/>
  <c r="AG6" i="57"/>
  <c r="AH6" i="57"/>
  <c r="AI6" i="57"/>
  <c r="AJ6" i="57"/>
  <c r="AK6" i="57"/>
  <c r="AL6" i="57"/>
  <c r="AM6" i="57"/>
  <c r="AN6" i="57"/>
  <c r="AO6" i="57"/>
  <c r="AP6" i="57"/>
  <c r="AQ6" i="57"/>
  <c r="AR6" i="57"/>
  <c r="AS6" i="57"/>
  <c r="AT6" i="57"/>
  <c r="AU6" i="57"/>
  <c r="AV6" i="57"/>
  <c r="AW6" i="57"/>
  <c r="AX6" i="57"/>
  <c r="AY6" i="57"/>
  <c r="AZ6" i="57"/>
  <c r="AG3" i="56"/>
  <c r="AH3" i="56"/>
  <c r="AI3" i="56"/>
  <c r="AJ3" i="56"/>
  <c r="AK3" i="56"/>
  <c r="AL3" i="56"/>
  <c r="AM3" i="56"/>
  <c r="AN3" i="56"/>
  <c r="AO3" i="56"/>
  <c r="AP3" i="56"/>
  <c r="AQ3" i="56"/>
  <c r="AR3" i="56"/>
  <c r="AS3" i="56"/>
  <c r="AT3" i="56"/>
  <c r="AU3" i="56"/>
  <c r="AV3" i="56"/>
  <c r="AW3" i="56"/>
  <c r="AX3" i="56"/>
  <c r="AY3" i="56"/>
  <c r="AZ3" i="56"/>
  <c r="AG6" i="56"/>
  <c r="AH6" i="56"/>
  <c r="AI6" i="56"/>
  <c r="AJ6" i="56"/>
  <c r="AK6" i="56"/>
  <c r="AL6" i="56"/>
  <c r="AM6" i="56"/>
  <c r="AN6" i="56"/>
  <c r="AO6" i="56"/>
  <c r="AP6" i="56"/>
  <c r="AQ6" i="56"/>
  <c r="AR6" i="56"/>
  <c r="AS6" i="56"/>
  <c r="AT6" i="56"/>
  <c r="AU6" i="56"/>
  <c r="AV6" i="56"/>
  <c r="AW6" i="56"/>
  <c r="AX6" i="56"/>
  <c r="AY6" i="56"/>
  <c r="AZ6" i="56"/>
  <c r="AG2" i="51"/>
  <c r="AH2" i="51"/>
  <c r="AI2" i="51"/>
  <c r="AJ2" i="51"/>
  <c r="AK2" i="51"/>
  <c r="AL2" i="51"/>
  <c r="AM2" i="51"/>
  <c r="AN2" i="51"/>
  <c r="AO2" i="51"/>
  <c r="AP2" i="51"/>
  <c r="AQ2" i="51"/>
  <c r="AR2" i="51"/>
  <c r="AS2" i="51"/>
  <c r="AT2" i="51"/>
  <c r="AU2" i="51"/>
  <c r="AV2" i="51"/>
  <c r="AW2" i="51"/>
  <c r="AX2" i="51"/>
  <c r="AY2" i="51"/>
  <c r="AZ2" i="51"/>
  <c r="AG2" i="50"/>
  <c r="AH2" i="50"/>
  <c r="AI2" i="50"/>
  <c r="AJ2" i="50"/>
  <c r="AK2" i="50"/>
  <c r="AL2" i="50"/>
  <c r="AM2" i="50"/>
  <c r="AN2" i="50"/>
  <c r="AO2" i="50"/>
  <c r="AP2" i="50"/>
  <c r="AQ2" i="50"/>
  <c r="AR2" i="50"/>
  <c r="AS2" i="50"/>
  <c r="AT2" i="50"/>
  <c r="AU2" i="50"/>
  <c r="AV2" i="50"/>
  <c r="AW2" i="50"/>
  <c r="AX2" i="50"/>
  <c r="AY2" i="50"/>
  <c r="AZ2" i="50"/>
  <c r="AG2" i="49"/>
  <c r="AH2" i="49"/>
  <c r="AI2" i="49"/>
  <c r="AJ2" i="49"/>
  <c r="AK2" i="49"/>
  <c r="AL2" i="49"/>
  <c r="AM2" i="49"/>
  <c r="AN2" i="49"/>
  <c r="AO2" i="49"/>
  <c r="AP2" i="49"/>
  <c r="AQ2" i="49"/>
  <c r="AR2" i="49"/>
  <c r="AS2" i="49"/>
  <c r="AT2" i="49"/>
  <c r="AU2" i="49"/>
  <c r="AV2" i="49"/>
  <c r="AW2" i="49"/>
  <c r="AX2" i="49"/>
  <c r="AY2" i="49"/>
  <c r="AZ2" i="49"/>
  <c r="AG2" i="48"/>
  <c r="AH2" i="48"/>
  <c r="AI2" i="48"/>
  <c r="AJ2" i="48"/>
  <c r="AK2" i="48"/>
  <c r="AL2" i="48"/>
  <c r="AM2" i="48"/>
  <c r="AN2" i="48"/>
  <c r="AO2" i="48"/>
  <c r="AP2" i="48"/>
  <c r="AQ2" i="48"/>
  <c r="AR2" i="48"/>
  <c r="AS2" i="48"/>
  <c r="AT2" i="48"/>
  <c r="AU2" i="48"/>
  <c r="AV2" i="48"/>
  <c r="AW2" i="48"/>
  <c r="AX2" i="48"/>
  <c r="AY2" i="48"/>
  <c r="AZ2" i="48"/>
  <c r="AG2" i="47"/>
  <c r="AH2" i="47"/>
  <c r="AI2" i="47"/>
  <c r="AJ2" i="47"/>
  <c r="AK2" i="47"/>
  <c r="AL2" i="47"/>
  <c r="AM2" i="47"/>
  <c r="AN2" i="47"/>
  <c r="AO2" i="47"/>
  <c r="AP2" i="47"/>
  <c r="AQ2" i="47"/>
  <c r="AR2" i="47"/>
  <c r="AS2" i="47"/>
  <c r="AT2" i="47"/>
  <c r="AU2" i="47"/>
  <c r="AV2" i="47"/>
  <c r="AW2" i="47"/>
  <c r="AX2" i="47"/>
  <c r="AY2" i="47"/>
  <c r="AZ2" i="47"/>
  <c r="AG3" i="46"/>
  <c r="AH3" i="46"/>
  <c r="AI3" i="46"/>
  <c r="AJ3" i="46"/>
  <c r="AK3" i="46"/>
  <c r="AL3" i="46"/>
  <c r="AM3" i="46"/>
  <c r="AN3" i="46"/>
  <c r="AO3" i="46"/>
  <c r="AP3" i="46"/>
  <c r="AQ3" i="46"/>
  <c r="AR3" i="46"/>
  <c r="AS3" i="46"/>
  <c r="AT3" i="46"/>
  <c r="AU3" i="46"/>
  <c r="AV3" i="46"/>
  <c r="AW3" i="46"/>
  <c r="AX3" i="46"/>
  <c r="AY3" i="46"/>
  <c r="AZ3" i="46"/>
  <c r="AG4" i="46"/>
  <c r="AH4" i="46"/>
  <c r="AI4" i="46"/>
  <c r="AJ4" i="46"/>
  <c r="AK4" i="46"/>
  <c r="AL4" i="46"/>
  <c r="AM4" i="46"/>
  <c r="AN4" i="46"/>
  <c r="AO4" i="46"/>
  <c r="AP4" i="46"/>
  <c r="AQ4" i="46"/>
  <c r="AR4" i="46"/>
  <c r="AS4" i="46"/>
  <c r="AT4" i="46"/>
  <c r="AU4" i="46"/>
  <c r="AV4" i="46"/>
  <c r="AW4" i="46"/>
  <c r="AX4" i="46"/>
  <c r="AY4" i="46"/>
  <c r="AZ4" i="46"/>
  <c r="AG5" i="46"/>
  <c r="AH5" i="46"/>
  <c r="AI5" i="46"/>
  <c r="AJ5" i="46"/>
  <c r="AK5" i="46"/>
  <c r="AL5" i="46"/>
  <c r="AM5" i="46"/>
  <c r="AN5" i="46"/>
  <c r="AO5" i="46"/>
  <c r="AP5" i="46"/>
  <c r="AQ5" i="46"/>
  <c r="AR5" i="46"/>
  <c r="AS5" i="46"/>
  <c r="AT5" i="46"/>
  <c r="AU5" i="46"/>
  <c r="AV5" i="46"/>
  <c r="AW5" i="46"/>
  <c r="AX5" i="46"/>
  <c r="AY5" i="46"/>
  <c r="AZ5" i="46"/>
  <c r="AG6" i="46"/>
  <c r="AH6" i="46"/>
  <c r="AI6" i="46"/>
  <c r="AJ6" i="46"/>
  <c r="AK6" i="46"/>
  <c r="AL6" i="46"/>
  <c r="AM6" i="46"/>
  <c r="AN6" i="46"/>
  <c r="AO6" i="46"/>
  <c r="AP6" i="46"/>
  <c r="AQ6" i="46"/>
  <c r="AR6" i="46"/>
  <c r="AS6" i="46"/>
  <c r="AT6" i="46"/>
  <c r="AU6" i="46"/>
  <c r="AV6" i="46"/>
  <c r="AW6" i="46"/>
  <c r="AX6" i="46"/>
  <c r="AY6" i="46"/>
  <c r="AZ6" i="46"/>
  <c r="AG7" i="46"/>
  <c r="AH7" i="46"/>
  <c r="AI7" i="46"/>
  <c r="AJ7" i="46"/>
  <c r="AK7" i="46"/>
  <c r="AL7" i="46"/>
  <c r="AM7" i="46"/>
  <c r="AN7" i="46"/>
  <c r="AO7" i="46"/>
  <c r="AP7" i="46"/>
  <c r="AQ7" i="46"/>
  <c r="AR7" i="46"/>
  <c r="AS7" i="46"/>
  <c r="AT7" i="46"/>
  <c r="AU7" i="46"/>
  <c r="AV7" i="46"/>
  <c r="AW7" i="46"/>
  <c r="AX7" i="46"/>
  <c r="AY7" i="46"/>
  <c r="AZ7" i="46"/>
  <c r="AG5" i="45"/>
  <c r="AH5" i="45"/>
  <c r="AI5" i="45"/>
  <c r="AJ5" i="45"/>
  <c r="AK5" i="45"/>
  <c r="AL5" i="45"/>
  <c r="AM5" i="45"/>
  <c r="AN5" i="45"/>
  <c r="AO5" i="45"/>
  <c r="AP5" i="45"/>
  <c r="AQ5" i="45"/>
  <c r="AR5" i="45"/>
  <c r="AS5" i="45"/>
  <c r="AT5" i="45"/>
  <c r="AU5" i="45"/>
  <c r="AV5" i="45"/>
  <c r="AW5" i="45"/>
  <c r="AX5" i="45"/>
  <c r="AY5" i="45"/>
  <c r="AZ5" i="45"/>
  <c r="AG6" i="45"/>
  <c r="AH6" i="45"/>
  <c r="AI6" i="45"/>
  <c r="AJ6" i="45"/>
  <c r="AK6" i="45"/>
  <c r="AL6" i="45"/>
  <c r="AM6" i="45"/>
  <c r="AN6" i="45"/>
  <c r="AO6" i="45"/>
  <c r="AP6" i="45"/>
  <c r="AQ6" i="45"/>
  <c r="AR6" i="45"/>
  <c r="AS6" i="45"/>
  <c r="AT6" i="45"/>
  <c r="AU6" i="45"/>
  <c r="AV6" i="45"/>
  <c r="AW6" i="45"/>
  <c r="AX6" i="45"/>
  <c r="AY6" i="45"/>
  <c r="AZ6" i="45"/>
  <c r="AG5" i="44"/>
  <c r="AH5" i="44"/>
  <c r="AI5" i="44"/>
  <c r="AJ5" i="44"/>
  <c r="AK5" i="44"/>
  <c r="AL5" i="44"/>
  <c r="AM5" i="44"/>
  <c r="AN5" i="44"/>
  <c r="AO5" i="44"/>
  <c r="AP5" i="44"/>
  <c r="AQ5" i="44"/>
  <c r="AR5" i="44"/>
  <c r="AS5" i="44"/>
  <c r="AT5" i="44"/>
  <c r="AU5" i="44"/>
  <c r="AV5" i="44"/>
  <c r="AW5" i="44"/>
  <c r="AX5" i="44"/>
  <c r="AY5" i="44"/>
  <c r="AZ5" i="44"/>
  <c r="AG6" i="44"/>
  <c r="AH6" i="44"/>
  <c r="AI6" i="44"/>
  <c r="AJ6" i="44"/>
  <c r="AK6" i="44"/>
  <c r="AL6" i="44"/>
  <c r="AM6" i="44"/>
  <c r="AN6" i="44"/>
  <c r="AO6" i="44"/>
  <c r="AP6" i="44"/>
  <c r="AQ6" i="44"/>
  <c r="AR6" i="44"/>
  <c r="AS6" i="44"/>
  <c r="AT6" i="44"/>
  <c r="AU6" i="44"/>
  <c r="AV6" i="44"/>
  <c r="AW6" i="44"/>
  <c r="AX6" i="44"/>
  <c r="AY6" i="44"/>
  <c r="AZ6" i="44"/>
  <c r="AG5" i="43"/>
  <c r="AH5" i="43"/>
  <c r="AI5" i="43"/>
  <c r="AJ5" i="43"/>
  <c r="AK5" i="43"/>
  <c r="AL5" i="43"/>
  <c r="AM5" i="43"/>
  <c r="AN5" i="43"/>
  <c r="AO5" i="43"/>
  <c r="AP5" i="43"/>
  <c r="AQ5" i="43"/>
  <c r="AR5" i="43"/>
  <c r="AS5" i="43"/>
  <c r="AT5" i="43"/>
  <c r="AU5" i="43"/>
  <c r="AV5" i="43"/>
  <c r="AW5" i="43"/>
  <c r="AX5" i="43"/>
  <c r="AY5" i="43"/>
  <c r="AZ5" i="43"/>
  <c r="AG6" i="43"/>
  <c r="AH6" i="43"/>
  <c r="AI6" i="43"/>
  <c r="AJ6" i="43"/>
  <c r="AK6" i="43"/>
  <c r="AL6" i="43"/>
  <c r="AM6" i="43"/>
  <c r="AN6" i="43"/>
  <c r="AO6" i="43"/>
  <c r="AP6" i="43"/>
  <c r="AQ6" i="43"/>
  <c r="AR6" i="43"/>
  <c r="AS6" i="43"/>
  <c r="AT6" i="43"/>
  <c r="AU6" i="43"/>
  <c r="AV6" i="43"/>
  <c r="AW6" i="43"/>
  <c r="AX6" i="43"/>
  <c r="AY6" i="43"/>
  <c r="AZ6" i="43"/>
  <c r="AG3" i="42"/>
  <c r="AH3" i="42"/>
  <c r="AI3" i="42"/>
  <c r="AJ3" i="42"/>
  <c r="AK3" i="42"/>
  <c r="AL3" i="42"/>
  <c r="AM3" i="42"/>
  <c r="AN3" i="42"/>
  <c r="AO3" i="42"/>
  <c r="AP3" i="42"/>
  <c r="AQ3" i="42"/>
  <c r="AR3" i="42"/>
  <c r="AS3" i="42"/>
  <c r="AT3" i="42"/>
  <c r="AU3" i="42"/>
  <c r="AV3" i="42"/>
  <c r="AW3" i="42"/>
  <c r="AX3" i="42"/>
  <c r="AY3" i="42"/>
  <c r="AZ3" i="42"/>
  <c r="AG9" i="42"/>
  <c r="AH9" i="42"/>
  <c r="AI9" i="42"/>
  <c r="AJ9" i="42"/>
  <c r="AK9" i="42"/>
  <c r="AL9" i="42"/>
  <c r="AM9" i="42"/>
  <c r="AN9" i="42"/>
  <c r="AO9" i="42"/>
  <c r="AP9" i="42"/>
  <c r="AQ9" i="42"/>
  <c r="AR9" i="42"/>
  <c r="AS9" i="42"/>
  <c r="AT9" i="42"/>
  <c r="AU9" i="42"/>
  <c r="AV9" i="42"/>
  <c r="AW9" i="42"/>
  <c r="AX9" i="42"/>
  <c r="AY9" i="42"/>
  <c r="AZ9" i="42"/>
  <c r="AG2" i="41"/>
  <c r="AH2" i="41"/>
  <c r="AI2" i="41"/>
  <c r="AJ2" i="41"/>
  <c r="AK2" i="41"/>
  <c r="AL2" i="41"/>
  <c r="AM2" i="41"/>
  <c r="AN2" i="41"/>
  <c r="AO2" i="41"/>
  <c r="AP2" i="41"/>
  <c r="AQ2" i="41"/>
  <c r="AR2" i="41"/>
  <c r="AS2" i="41"/>
  <c r="AT2" i="41"/>
  <c r="AU2" i="41"/>
  <c r="AV2" i="41"/>
  <c r="AW2" i="41"/>
  <c r="AX2" i="41"/>
  <c r="AY2" i="41"/>
  <c r="AZ2" i="41"/>
  <c r="AG3" i="41"/>
  <c r="AH3" i="41"/>
  <c r="AI3" i="41"/>
  <c r="AJ3" i="41"/>
  <c r="AK3" i="41"/>
  <c r="AL3" i="41"/>
  <c r="AM3" i="41"/>
  <c r="AN3" i="41"/>
  <c r="AO3" i="41"/>
  <c r="AP3" i="41"/>
  <c r="AQ3" i="41"/>
  <c r="AR3" i="41"/>
  <c r="AS3" i="41"/>
  <c r="AT3" i="41"/>
  <c r="AU3" i="41"/>
  <c r="AV3" i="41"/>
  <c r="AW3" i="41"/>
  <c r="AX3" i="41"/>
  <c r="AY3" i="41"/>
  <c r="AZ3" i="41"/>
  <c r="AG4" i="41"/>
  <c r="AH4" i="41"/>
  <c r="AI4" i="41"/>
  <c r="AJ4" i="41"/>
  <c r="AK4" i="41"/>
  <c r="AL4" i="41"/>
  <c r="AM4" i="41"/>
  <c r="AN4" i="41"/>
  <c r="AO4" i="41"/>
  <c r="AP4" i="41"/>
  <c r="AQ4" i="41"/>
  <c r="AR4" i="41"/>
  <c r="AS4" i="41"/>
  <c r="AT4" i="41"/>
  <c r="AU4" i="41"/>
  <c r="AV4" i="41"/>
  <c r="AW4" i="41"/>
  <c r="AX4" i="41"/>
  <c r="AY4" i="41"/>
  <c r="AZ4" i="41"/>
  <c r="AG5" i="41"/>
  <c r="AH5" i="41"/>
  <c r="AI5" i="41"/>
  <c r="AJ5" i="41"/>
  <c r="AK5" i="41"/>
  <c r="AL5" i="41"/>
  <c r="AM5" i="41"/>
  <c r="AN5" i="41"/>
  <c r="AO5" i="41"/>
  <c r="AP5" i="41"/>
  <c r="AQ5" i="41"/>
  <c r="AR5" i="41"/>
  <c r="AS5" i="41"/>
  <c r="AT5" i="41"/>
  <c r="AU5" i="41"/>
  <c r="AV5" i="41"/>
  <c r="AW5" i="41"/>
  <c r="AX5" i="41"/>
  <c r="AY5" i="41"/>
  <c r="AZ5" i="41"/>
  <c r="AG6" i="41"/>
  <c r="AH6" i="41"/>
  <c r="AI6" i="41"/>
  <c r="AJ6" i="41"/>
  <c r="AK6" i="41"/>
  <c r="AL6" i="41"/>
  <c r="AM6" i="41"/>
  <c r="AN6" i="41"/>
  <c r="AO6" i="41"/>
  <c r="AP6" i="41"/>
  <c r="AQ6" i="41"/>
  <c r="AR6" i="41"/>
  <c r="AS6" i="41"/>
  <c r="AT6" i="41"/>
  <c r="AU6" i="41"/>
  <c r="AV6" i="41"/>
  <c r="AW6" i="41"/>
  <c r="AX6" i="41"/>
  <c r="AY6" i="41"/>
  <c r="AZ6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AG6" i="40"/>
  <c r="AH6" i="40"/>
  <c r="AI6" i="40"/>
  <c r="AJ6" i="40"/>
  <c r="AK6" i="40"/>
  <c r="AL6" i="40"/>
  <c r="AM6" i="40"/>
  <c r="AN6" i="40"/>
  <c r="AO6" i="40"/>
  <c r="AP6" i="40"/>
  <c r="AQ6" i="40"/>
  <c r="AR6" i="40"/>
  <c r="AS6" i="40"/>
  <c r="AT6" i="40"/>
  <c r="AU6" i="40"/>
  <c r="AV6" i="40"/>
  <c r="AW6" i="40"/>
  <c r="AX6" i="40"/>
  <c r="AY6" i="40"/>
  <c r="AZ6" i="40"/>
  <c r="AG2" i="39"/>
  <c r="AH2" i="39"/>
  <c r="AI2" i="39"/>
  <c r="AJ2" i="39"/>
  <c r="AK2" i="39"/>
  <c r="AL2" i="39"/>
  <c r="AM2" i="39"/>
  <c r="AN2" i="39"/>
  <c r="AO2" i="39"/>
  <c r="AP2" i="39"/>
  <c r="AQ2" i="39"/>
  <c r="AR2" i="39"/>
  <c r="AS2" i="39"/>
  <c r="AT2" i="39"/>
  <c r="AU2" i="39"/>
  <c r="AV2" i="39"/>
  <c r="AW2" i="39"/>
  <c r="AX2" i="39"/>
  <c r="AY2" i="39"/>
  <c r="AZ2" i="39"/>
  <c r="AG4" i="39"/>
  <c r="AH4" i="39"/>
  <c r="AI4" i="39"/>
  <c r="AJ4" i="39"/>
  <c r="AK4" i="39"/>
  <c r="AL4" i="39"/>
  <c r="AM4" i="39"/>
  <c r="AN4" i="39"/>
  <c r="AO4" i="39"/>
  <c r="AP4" i="39"/>
  <c r="AQ4" i="39"/>
  <c r="AR4" i="39"/>
  <c r="AS4" i="39"/>
  <c r="AT4" i="39"/>
  <c r="AU4" i="39"/>
  <c r="AV4" i="39"/>
  <c r="AW4" i="39"/>
  <c r="AX4" i="39"/>
  <c r="AY4" i="39"/>
  <c r="AZ4" i="39"/>
  <c r="AG5" i="39"/>
  <c r="AH5" i="39"/>
  <c r="AI5" i="39"/>
  <c r="AJ5" i="39"/>
  <c r="AK5" i="39"/>
  <c r="AL5" i="39"/>
  <c r="AM5" i="39"/>
  <c r="AN5" i="39"/>
  <c r="AO5" i="39"/>
  <c r="AP5" i="39"/>
  <c r="AQ5" i="39"/>
  <c r="AR5" i="39"/>
  <c r="AS5" i="39"/>
  <c r="AT5" i="39"/>
  <c r="AU5" i="39"/>
  <c r="AV5" i="39"/>
  <c r="AW5" i="39"/>
  <c r="AX5" i="39"/>
  <c r="AY5" i="39"/>
  <c r="AZ5" i="39"/>
  <c r="AG6" i="39"/>
  <c r="AH6" i="39"/>
  <c r="AI6" i="39"/>
  <c r="AJ6" i="39"/>
  <c r="AK6" i="39"/>
  <c r="AL6" i="39"/>
  <c r="AM6" i="39"/>
  <c r="AN6" i="39"/>
  <c r="AO6" i="39"/>
  <c r="AP6" i="39"/>
  <c r="AQ6" i="39"/>
  <c r="AR6" i="39"/>
  <c r="AS6" i="39"/>
  <c r="AT6" i="39"/>
  <c r="AU6" i="39"/>
  <c r="AV6" i="39"/>
  <c r="AW6" i="39"/>
  <c r="AX6" i="39"/>
  <c r="AY6" i="39"/>
  <c r="AZ6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13" i="38"/>
  <c r="BA14" i="38"/>
  <c r="BA15" i="38"/>
  <c r="BA16" i="38"/>
  <c r="BA17" i="38"/>
  <c r="BA23" i="38"/>
  <c r="BA24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AG3" i="67"/>
  <c r="AH3" i="67"/>
  <c r="AI3" i="67"/>
  <c r="AJ3" i="67"/>
  <c r="AK3" i="67"/>
  <c r="AL3" i="67"/>
  <c r="AM3" i="67"/>
  <c r="AN3" i="67"/>
  <c r="AO3" i="67"/>
  <c r="AP3" i="67"/>
  <c r="AQ3" i="67"/>
  <c r="AR3" i="67"/>
  <c r="AS3" i="67"/>
  <c r="AT3" i="67"/>
  <c r="AU3" i="67"/>
  <c r="AV3" i="67"/>
  <c r="AW3" i="67"/>
  <c r="AX3" i="67"/>
  <c r="AY3" i="67"/>
  <c r="AZ3" i="67"/>
  <c r="AG4" i="67"/>
  <c r="AH4" i="67"/>
  <c r="AI4" i="67"/>
  <c r="AJ4" i="67"/>
  <c r="AK4" i="67"/>
  <c r="AL4" i="67"/>
  <c r="AM4" i="67"/>
  <c r="AN4" i="67"/>
  <c r="AO4" i="67"/>
  <c r="AP4" i="67"/>
  <c r="AQ4" i="67"/>
  <c r="AR4" i="67"/>
  <c r="AS4" i="67"/>
  <c r="AT4" i="67"/>
  <c r="AU4" i="67"/>
  <c r="AV4" i="67"/>
  <c r="AW4" i="67"/>
  <c r="AX4" i="67"/>
  <c r="AY4" i="67"/>
  <c r="AZ4" i="67"/>
  <c r="AG5" i="67"/>
  <c r="AH5" i="67"/>
  <c r="AI5" i="67"/>
  <c r="AJ5" i="67"/>
  <c r="AK5" i="67"/>
  <c r="AL5" i="67"/>
  <c r="AM5" i="67"/>
  <c r="AN5" i="67"/>
  <c r="AO5" i="67"/>
  <c r="AP5" i="67"/>
  <c r="AQ5" i="67"/>
  <c r="AR5" i="67"/>
  <c r="AS5" i="67"/>
  <c r="AT5" i="67"/>
  <c r="AU5" i="67"/>
  <c r="AV5" i="67"/>
  <c r="AW5" i="67"/>
  <c r="AX5" i="67"/>
  <c r="AY5" i="67"/>
  <c r="AZ5" i="67"/>
  <c r="AG6" i="67"/>
  <c r="AH6" i="67"/>
  <c r="AI6" i="67"/>
  <c r="AJ6" i="67"/>
  <c r="AK6" i="67"/>
  <c r="AL6" i="67"/>
  <c r="AM6" i="67"/>
  <c r="AN6" i="67"/>
  <c r="AO6" i="67"/>
  <c r="AP6" i="67"/>
  <c r="AQ6" i="67"/>
  <c r="AR6" i="67"/>
  <c r="AS6" i="67"/>
  <c r="AT6" i="67"/>
  <c r="AU6" i="67"/>
  <c r="AV6" i="67"/>
  <c r="AW6" i="67"/>
  <c r="AX6" i="67"/>
  <c r="AY6" i="67"/>
  <c r="AZ6" i="67"/>
  <c r="AG7" i="67"/>
  <c r="AH7" i="67"/>
  <c r="AI7" i="67"/>
  <c r="AJ7" i="67"/>
  <c r="AK7" i="67"/>
  <c r="AL7" i="67"/>
  <c r="AM7" i="67"/>
  <c r="AN7" i="67"/>
  <c r="AO7" i="67"/>
  <c r="AP7" i="67"/>
  <c r="AQ7" i="67"/>
  <c r="AR7" i="67"/>
  <c r="AS7" i="67"/>
  <c r="AT7" i="67"/>
  <c r="AU7" i="67"/>
  <c r="AV7" i="67"/>
  <c r="AW7" i="67"/>
  <c r="AX7" i="67"/>
  <c r="AY7" i="67"/>
  <c r="AZ7" i="67"/>
  <c r="AG8" i="67"/>
  <c r="AH8" i="67"/>
  <c r="AI8" i="67"/>
  <c r="AJ8" i="67"/>
  <c r="AK8" i="67"/>
  <c r="AG9" i="67"/>
  <c r="AH9" i="67"/>
  <c r="AI9" i="67"/>
  <c r="AJ9" i="67"/>
  <c r="AK9" i="67"/>
  <c r="AL9" i="67"/>
  <c r="AM9" i="67"/>
  <c r="AN9" i="67"/>
  <c r="AO9" i="67"/>
  <c r="AP9" i="67"/>
  <c r="AQ9" i="67"/>
  <c r="AR9" i="67"/>
  <c r="AS9" i="67"/>
  <c r="AT9" i="67"/>
  <c r="AU9" i="67"/>
  <c r="AV9" i="67"/>
  <c r="AW9" i="67"/>
  <c r="AX9" i="67"/>
  <c r="AY9" i="67"/>
  <c r="AZ9" i="67"/>
  <c r="AG10" i="67"/>
  <c r="AH10" i="67"/>
  <c r="AI10" i="67"/>
  <c r="AJ10" i="67"/>
  <c r="AK10" i="67"/>
  <c r="AL10" i="67"/>
  <c r="AM10" i="67"/>
  <c r="AN10" i="67"/>
  <c r="AO10" i="67"/>
  <c r="AP10" i="67"/>
  <c r="AQ10" i="67"/>
  <c r="AR10" i="67"/>
  <c r="AS10" i="67"/>
  <c r="AT10" i="67"/>
  <c r="AU10" i="67"/>
  <c r="AV10" i="67"/>
  <c r="AW10" i="67"/>
  <c r="AX10" i="67"/>
  <c r="AY10" i="67"/>
  <c r="AZ10" i="67"/>
  <c r="AG11" i="67"/>
  <c r="AH11" i="67"/>
  <c r="AI11" i="67"/>
  <c r="AJ11" i="67"/>
  <c r="AK11" i="67"/>
  <c r="AL11" i="67"/>
  <c r="AM11" i="67"/>
  <c r="AN11" i="67"/>
  <c r="AO11" i="67"/>
  <c r="AP11" i="67"/>
  <c r="AQ11" i="67"/>
  <c r="AR11" i="67"/>
  <c r="AS11" i="67"/>
  <c r="AT11" i="67"/>
  <c r="AU11" i="67"/>
  <c r="AV11" i="67"/>
  <c r="AW11" i="67"/>
  <c r="AX11" i="67"/>
  <c r="AY11" i="67"/>
  <c r="AZ11" i="67"/>
  <c r="AG13" i="67"/>
  <c r="AH13" i="67"/>
  <c r="AI13" i="67"/>
  <c r="AJ13" i="67"/>
  <c r="AK13" i="67"/>
  <c r="AL13" i="67"/>
  <c r="AM13" i="67"/>
  <c r="AN13" i="67"/>
  <c r="AO13" i="67"/>
  <c r="AP13" i="67"/>
  <c r="AQ13" i="67"/>
  <c r="AR13" i="67"/>
  <c r="AS13" i="67"/>
  <c r="AT13" i="67"/>
  <c r="AU13" i="67"/>
  <c r="AV13" i="67"/>
  <c r="AW13" i="67"/>
  <c r="AX13" i="67"/>
  <c r="AY13" i="67"/>
  <c r="AZ13" i="67"/>
  <c r="AG14" i="67"/>
  <c r="AH14" i="67"/>
  <c r="AI14" i="67"/>
  <c r="AJ14" i="67"/>
  <c r="AK14" i="67"/>
  <c r="AL14" i="67"/>
  <c r="AM14" i="67"/>
  <c r="AN14" i="67"/>
  <c r="AO14" i="67"/>
  <c r="AP14" i="67"/>
  <c r="AQ14" i="67"/>
  <c r="AR14" i="67"/>
  <c r="AS14" i="67"/>
  <c r="AT14" i="67"/>
  <c r="AU14" i="67"/>
  <c r="AV14" i="67"/>
  <c r="AW14" i="67"/>
  <c r="AX14" i="67"/>
  <c r="AY14" i="67"/>
  <c r="AZ14" i="67"/>
  <c r="AG15" i="67"/>
  <c r="AH15" i="67"/>
  <c r="AI15" i="67"/>
  <c r="AJ15" i="67"/>
  <c r="AK15" i="67"/>
  <c r="AL15" i="67"/>
  <c r="AM15" i="67"/>
  <c r="AN15" i="67"/>
  <c r="AO15" i="67"/>
  <c r="AP15" i="67"/>
  <c r="AQ15" i="67"/>
  <c r="AR15" i="67"/>
  <c r="AS15" i="67"/>
  <c r="AT15" i="67"/>
  <c r="AU15" i="67"/>
  <c r="AV15" i="67"/>
  <c r="AW15" i="67"/>
  <c r="AX15" i="67"/>
  <c r="AY15" i="67"/>
  <c r="AZ15" i="67"/>
  <c r="AG16" i="67"/>
  <c r="AH16" i="67"/>
  <c r="AI16" i="67"/>
  <c r="AJ16" i="67"/>
  <c r="AK16" i="67"/>
  <c r="AL16" i="67"/>
  <c r="AM16" i="67"/>
  <c r="AN16" i="67"/>
  <c r="AO16" i="67"/>
  <c r="AP16" i="67"/>
  <c r="AQ16" i="67"/>
  <c r="AR16" i="67"/>
  <c r="AS16" i="67"/>
  <c r="AT16" i="67"/>
  <c r="AU16" i="67"/>
  <c r="AV16" i="67"/>
  <c r="AW16" i="67"/>
  <c r="AX16" i="67"/>
  <c r="AY16" i="67"/>
  <c r="AZ16" i="67"/>
  <c r="AG17" i="67"/>
  <c r="AH17" i="67"/>
  <c r="AI17" i="67"/>
  <c r="AJ17" i="67"/>
  <c r="AK17" i="67"/>
  <c r="AL17" i="67"/>
  <c r="AM17" i="67"/>
  <c r="AN17" i="67"/>
  <c r="AO17" i="67"/>
  <c r="AP17" i="67"/>
  <c r="AQ17" i="67"/>
  <c r="AR17" i="67"/>
  <c r="AS17" i="67"/>
  <c r="AT17" i="67"/>
  <c r="AU17" i="67"/>
  <c r="AV17" i="67"/>
  <c r="AW17" i="67"/>
  <c r="AX17" i="67"/>
  <c r="AY17" i="67"/>
  <c r="AZ17" i="67"/>
  <c r="AG18" i="67"/>
  <c r="AH18" i="67"/>
  <c r="AI18" i="67"/>
  <c r="AJ18" i="67"/>
  <c r="AK18" i="67"/>
  <c r="AL18" i="67"/>
  <c r="AM18" i="67"/>
  <c r="AN18" i="67"/>
  <c r="AO18" i="67"/>
  <c r="AP18" i="67"/>
  <c r="AQ18" i="67"/>
  <c r="AR18" i="67"/>
  <c r="AS18" i="67"/>
  <c r="AT18" i="67"/>
  <c r="AU18" i="67"/>
  <c r="AV18" i="67"/>
  <c r="AW18" i="67"/>
  <c r="AX18" i="67"/>
  <c r="AY18" i="67"/>
  <c r="AZ18" i="67"/>
  <c r="AG19" i="67"/>
  <c r="AH19" i="67"/>
  <c r="AI19" i="67"/>
  <c r="AJ19" i="67"/>
  <c r="AK19" i="67"/>
  <c r="AL19" i="67"/>
  <c r="AM19" i="67"/>
  <c r="AN19" i="67"/>
  <c r="AO19" i="67"/>
  <c r="AP19" i="67"/>
  <c r="AQ19" i="67"/>
  <c r="AR19" i="67"/>
  <c r="AS19" i="67"/>
  <c r="AT19" i="67"/>
  <c r="AU19" i="67"/>
  <c r="AV19" i="67"/>
  <c r="AW19" i="67"/>
  <c r="AX19" i="67"/>
  <c r="AY19" i="67"/>
  <c r="AZ19" i="67"/>
  <c r="AG20" i="67"/>
  <c r="AH20" i="67"/>
  <c r="AI20" i="67"/>
  <c r="AJ20" i="67"/>
  <c r="AK20" i="67"/>
  <c r="AL20" i="67"/>
  <c r="AM20" i="67"/>
  <c r="AN20" i="67"/>
  <c r="AO20" i="67"/>
  <c r="AP20" i="67"/>
  <c r="AQ20" i="67"/>
  <c r="AR20" i="67"/>
  <c r="AS20" i="67"/>
  <c r="AT20" i="67"/>
  <c r="AU20" i="67"/>
  <c r="AV20" i="67"/>
  <c r="AW20" i="67"/>
  <c r="AX20" i="67"/>
  <c r="AY20" i="67"/>
  <c r="AZ20" i="67"/>
  <c r="AG21" i="67"/>
  <c r="AH21" i="67"/>
  <c r="AI21" i="67"/>
  <c r="AJ21" i="67"/>
  <c r="AK21" i="67"/>
  <c r="AL21" i="67"/>
  <c r="AM21" i="67"/>
  <c r="AN21" i="67"/>
  <c r="AO21" i="67"/>
  <c r="AP21" i="67"/>
  <c r="AQ21" i="67"/>
  <c r="AR21" i="67"/>
  <c r="AS21" i="67"/>
  <c r="AT21" i="67"/>
  <c r="AU21" i="67"/>
  <c r="AV21" i="67"/>
  <c r="AW21" i="67"/>
  <c r="AX21" i="67"/>
  <c r="AY21" i="67"/>
  <c r="AZ21" i="67"/>
  <c r="AG23" i="67"/>
  <c r="AH23" i="67"/>
  <c r="AI23" i="67"/>
  <c r="AJ23" i="67"/>
  <c r="AK23" i="67"/>
  <c r="AL23" i="67"/>
  <c r="AM23" i="67"/>
  <c r="AN23" i="67"/>
  <c r="AO23" i="67"/>
  <c r="AP23" i="67"/>
  <c r="AQ23" i="67"/>
  <c r="AR23" i="67"/>
  <c r="AS23" i="67"/>
  <c r="AT23" i="67"/>
  <c r="AU23" i="67"/>
  <c r="AV23" i="67"/>
  <c r="AW23" i="67"/>
  <c r="AX23" i="67"/>
  <c r="AY23" i="67"/>
  <c r="AZ23" i="67"/>
  <c r="AG24" i="67"/>
  <c r="AH24" i="67"/>
  <c r="AI24" i="67"/>
  <c r="AJ24" i="67"/>
  <c r="AK24" i="67"/>
  <c r="AL24" i="67"/>
  <c r="AM24" i="67"/>
  <c r="AN24" i="67"/>
  <c r="AO24" i="67"/>
  <c r="AP24" i="67"/>
  <c r="AQ24" i="67"/>
  <c r="AR24" i="67"/>
  <c r="AS24" i="67"/>
  <c r="AT24" i="67"/>
  <c r="AU24" i="67"/>
  <c r="AV24" i="67"/>
  <c r="AW24" i="67"/>
  <c r="AX24" i="67"/>
  <c r="AY24" i="67"/>
  <c r="AZ24" i="67"/>
  <c r="AG25" i="67"/>
  <c r="AH25" i="67"/>
  <c r="AI25" i="67"/>
  <c r="AJ25" i="67"/>
  <c r="AK25" i="67"/>
  <c r="AL25" i="67"/>
  <c r="AM25" i="67"/>
  <c r="AN25" i="67"/>
  <c r="AO25" i="67"/>
  <c r="AP25" i="67"/>
  <c r="AQ25" i="67"/>
  <c r="AR25" i="67"/>
  <c r="AS25" i="67"/>
  <c r="AT25" i="67"/>
  <c r="AU25" i="67"/>
  <c r="AV25" i="67"/>
  <c r="AW25" i="67"/>
  <c r="AX25" i="67"/>
  <c r="AY25" i="67"/>
  <c r="AZ25" i="67"/>
  <c r="AG26" i="67"/>
  <c r="AH26" i="67"/>
  <c r="AI26" i="67"/>
  <c r="AJ26" i="67"/>
  <c r="AK26" i="67"/>
  <c r="AL26" i="67"/>
  <c r="AM26" i="67"/>
  <c r="AN26" i="67"/>
  <c r="AO26" i="67"/>
  <c r="AP26" i="67"/>
  <c r="AQ26" i="67"/>
  <c r="AR26" i="67"/>
  <c r="AS26" i="67"/>
  <c r="AT26" i="67"/>
  <c r="AU26" i="67"/>
  <c r="AV26" i="67"/>
  <c r="AW26" i="67"/>
  <c r="AX26" i="67"/>
  <c r="AY26" i="67"/>
  <c r="AZ26" i="67"/>
  <c r="AG27" i="67"/>
  <c r="AH27" i="67"/>
  <c r="AI27" i="67"/>
  <c r="AJ27" i="67"/>
  <c r="AK27" i="67"/>
  <c r="AL27" i="67"/>
  <c r="AM27" i="67"/>
  <c r="AN27" i="67"/>
  <c r="AO27" i="67"/>
  <c r="AP27" i="67"/>
  <c r="AQ27" i="67"/>
  <c r="AR27" i="67"/>
  <c r="AS27" i="67"/>
  <c r="AT27" i="67"/>
  <c r="AU27" i="67"/>
  <c r="AV27" i="67"/>
  <c r="AW27" i="67"/>
  <c r="AX27" i="67"/>
  <c r="AY27" i="67"/>
  <c r="AZ27" i="67"/>
  <c r="AG28" i="67"/>
  <c r="AH28" i="67"/>
  <c r="AI28" i="67"/>
  <c r="AJ28" i="67"/>
  <c r="AK28" i="67"/>
  <c r="AL28" i="67"/>
  <c r="AM28" i="67"/>
  <c r="AN28" i="67"/>
  <c r="AO28" i="67"/>
  <c r="AP28" i="67"/>
  <c r="AQ28" i="67"/>
  <c r="AR28" i="67"/>
  <c r="AS28" i="67"/>
  <c r="AT28" i="67"/>
  <c r="AU28" i="67"/>
  <c r="AV28" i="67"/>
  <c r="AW28" i="67"/>
  <c r="AX28" i="67"/>
  <c r="AY28" i="67"/>
  <c r="AZ28" i="67"/>
  <c r="AG29" i="67"/>
  <c r="AH29" i="67"/>
  <c r="AI29" i="67"/>
  <c r="AJ29" i="67"/>
  <c r="AK29" i="67"/>
  <c r="AL29" i="67"/>
  <c r="AM29" i="67"/>
  <c r="AN29" i="67"/>
  <c r="AO29" i="67"/>
  <c r="AP29" i="67"/>
  <c r="AQ29" i="67"/>
  <c r="AR29" i="67"/>
  <c r="AS29" i="67"/>
  <c r="AT29" i="67"/>
  <c r="AU29" i="67"/>
  <c r="AV29" i="67"/>
  <c r="AW29" i="67"/>
  <c r="AX29" i="67"/>
  <c r="AY29" i="67"/>
  <c r="AZ29" i="67"/>
  <c r="AG30" i="67"/>
  <c r="AH30" i="67"/>
  <c r="AI30" i="67"/>
  <c r="AJ30" i="67"/>
  <c r="AK30" i="67"/>
  <c r="AL30" i="67"/>
  <c r="AM30" i="67"/>
  <c r="AN30" i="67"/>
  <c r="AO30" i="67"/>
  <c r="AP30" i="67"/>
  <c r="AQ30" i="67"/>
  <c r="AR30" i="67"/>
  <c r="AS30" i="67"/>
  <c r="AT30" i="67"/>
  <c r="AU30" i="67"/>
  <c r="AV30" i="67"/>
  <c r="AW30" i="67"/>
  <c r="AX30" i="67"/>
  <c r="AY30" i="67"/>
  <c r="AZ30" i="67"/>
  <c r="AG31" i="67"/>
  <c r="AH31" i="67"/>
  <c r="AI31" i="67"/>
  <c r="AJ31" i="67"/>
  <c r="AK31" i="67"/>
  <c r="AL31" i="67"/>
  <c r="AM31" i="67"/>
  <c r="AN31" i="67"/>
  <c r="AO31" i="67"/>
  <c r="AP31" i="67"/>
  <c r="AQ31" i="67"/>
  <c r="AR31" i="67"/>
  <c r="AS31" i="67"/>
  <c r="AT31" i="67"/>
  <c r="AU31" i="67"/>
  <c r="AV31" i="67"/>
  <c r="AW31" i="67"/>
  <c r="AX31" i="67"/>
  <c r="AY31" i="67"/>
  <c r="AZ31" i="67"/>
  <c r="AG33" i="67"/>
  <c r="AH33" i="67"/>
  <c r="AI33" i="67"/>
  <c r="AJ33" i="67"/>
  <c r="AK33" i="67"/>
  <c r="AL33" i="67"/>
  <c r="AM33" i="67"/>
  <c r="AN33" i="67"/>
  <c r="AO33" i="67"/>
  <c r="AP33" i="67"/>
  <c r="AQ33" i="67"/>
  <c r="AR33" i="67"/>
  <c r="AS33" i="67"/>
  <c r="AT33" i="67"/>
  <c r="AU33" i="67"/>
  <c r="AV33" i="67"/>
  <c r="AW33" i="67"/>
  <c r="AX33" i="67"/>
  <c r="AY33" i="67"/>
  <c r="AZ33" i="67"/>
  <c r="AG34" i="67"/>
  <c r="AH34" i="67"/>
  <c r="AI34" i="67"/>
  <c r="AJ34" i="67"/>
  <c r="AK34" i="67"/>
  <c r="AL34" i="67"/>
  <c r="AM34" i="67"/>
  <c r="AN34" i="67"/>
  <c r="AO34" i="67"/>
  <c r="AP34" i="67"/>
  <c r="AQ34" i="67"/>
  <c r="AR34" i="67"/>
  <c r="AS34" i="67"/>
  <c r="AT34" i="67"/>
  <c r="AU34" i="67"/>
  <c r="AV34" i="67"/>
  <c r="AW34" i="67"/>
  <c r="AX34" i="67"/>
  <c r="AY34" i="67"/>
  <c r="AZ34" i="67"/>
  <c r="AG35" i="67"/>
  <c r="AH35" i="67"/>
  <c r="AI35" i="67"/>
  <c r="AJ35" i="67"/>
  <c r="AK35" i="67"/>
  <c r="AL35" i="67"/>
  <c r="AM35" i="67"/>
  <c r="AN35" i="67"/>
  <c r="AO35" i="67"/>
  <c r="AP35" i="67"/>
  <c r="AQ35" i="67"/>
  <c r="AR35" i="67"/>
  <c r="AS35" i="67"/>
  <c r="AT35" i="67"/>
  <c r="AU35" i="67"/>
  <c r="AV35" i="67"/>
  <c r="AW35" i="67"/>
  <c r="AX35" i="67"/>
  <c r="AY35" i="67"/>
  <c r="AZ35" i="67"/>
  <c r="AG36" i="67"/>
  <c r="AH36" i="67"/>
  <c r="AI36" i="67"/>
  <c r="AJ36" i="67"/>
  <c r="AK36" i="67"/>
  <c r="AL36" i="67"/>
  <c r="AM36" i="67"/>
  <c r="AN36" i="67"/>
  <c r="AO36" i="67"/>
  <c r="AP36" i="67"/>
  <c r="AQ36" i="67"/>
  <c r="AR36" i="67"/>
  <c r="AS36" i="67"/>
  <c r="AT36" i="67"/>
  <c r="AU36" i="67"/>
  <c r="AV36" i="67"/>
  <c r="AW36" i="67"/>
  <c r="AX36" i="67"/>
  <c r="AY36" i="67"/>
  <c r="AZ36" i="67"/>
  <c r="AG37" i="67"/>
  <c r="AH37" i="67"/>
  <c r="AI37" i="67"/>
  <c r="AJ37" i="67"/>
  <c r="AK37" i="67"/>
  <c r="AL37" i="67"/>
  <c r="AM37" i="67"/>
  <c r="AN37" i="67"/>
  <c r="AO37" i="67"/>
  <c r="AP37" i="67"/>
  <c r="AQ37" i="67"/>
  <c r="AR37" i="67"/>
  <c r="AS37" i="67"/>
  <c r="AT37" i="67"/>
  <c r="AU37" i="67"/>
  <c r="AV37" i="67"/>
  <c r="AW37" i="67"/>
  <c r="AX37" i="67"/>
  <c r="AY37" i="67"/>
  <c r="AZ37" i="67"/>
  <c r="AG38" i="67"/>
  <c r="AH38" i="67"/>
  <c r="AI38" i="67"/>
  <c r="AJ38" i="67"/>
  <c r="AK38" i="67"/>
  <c r="AL38" i="67"/>
  <c r="AM38" i="67"/>
  <c r="AN38" i="67"/>
  <c r="AO38" i="67"/>
  <c r="AP38" i="67"/>
  <c r="AQ38" i="67"/>
  <c r="AR38" i="67"/>
  <c r="AS38" i="67"/>
  <c r="AT38" i="67"/>
  <c r="AU38" i="67"/>
  <c r="AV38" i="67"/>
  <c r="AW38" i="67"/>
  <c r="AX38" i="67"/>
  <c r="AY38" i="67"/>
  <c r="AZ38" i="67"/>
  <c r="AG39" i="67"/>
  <c r="AH39" i="67"/>
  <c r="AI39" i="67"/>
  <c r="AJ39" i="67"/>
  <c r="AK39" i="67"/>
  <c r="AL39" i="67"/>
  <c r="AM39" i="67"/>
  <c r="AN39" i="67"/>
  <c r="AO39" i="67"/>
  <c r="AP39" i="67"/>
  <c r="AQ39" i="67"/>
  <c r="AR39" i="67"/>
  <c r="AS39" i="67"/>
  <c r="AT39" i="67"/>
  <c r="AU39" i="67"/>
  <c r="AV39" i="67"/>
  <c r="AW39" i="67"/>
  <c r="AX39" i="67"/>
  <c r="AY39" i="67"/>
  <c r="AZ39" i="67"/>
  <c r="AG40" i="67"/>
  <c r="AH40" i="67"/>
  <c r="AI40" i="67"/>
  <c r="AJ40" i="67"/>
  <c r="AK40" i="67"/>
  <c r="AL40" i="67"/>
  <c r="AM40" i="67"/>
  <c r="AN40" i="67"/>
  <c r="AO40" i="67"/>
  <c r="AP40" i="67"/>
  <c r="AQ40" i="67"/>
  <c r="AR40" i="67"/>
  <c r="AS40" i="67"/>
  <c r="AT40" i="67"/>
  <c r="AU40" i="67"/>
  <c r="AV40" i="67"/>
  <c r="AW40" i="67"/>
  <c r="AX40" i="67"/>
  <c r="AY40" i="67"/>
  <c r="AZ40" i="67"/>
  <c r="AG41" i="67"/>
  <c r="AH41" i="67"/>
  <c r="AI41" i="67"/>
  <c r="AJ41" i="67"/>
  <c r="AK41" i="67"/>
  <c r="AL41" i="67"/>
  <c r="AM41" i="67"/>
  <c r="AN41" i="67"/>
  <c r="AO41" i="67"/>
  <c r="AP41" i="67"/>
  <c r="AQ41" i="67"/>
  <c r="AR41" i="67"/>
  <c r="AS41" i="67"/>
  <c r="AT41" i="67"/>
  <c r="AU41" i="67"/>
  <c r="AV41" i="67"/>
  <c r="AW41" i="67"/>
  <c r="AX41" i="67"/>
  <c r="AY41" i="67"/>
  <c r="AZ41" i="67"/>
  <c r="AG43" i="67"/>
  <c r="AH43" i="67"/>
  <c r="AI43" i="67"/>
  <c r="AJ43" i="67"/>
  <c r="AK43" i="67"/>
  <c r="AL43" i="67"/>
  <c r="AM43" i="67"/>
  <c r="AN43" i="67"/>
  <c r="AO43" i="67"/>
  <c r="AP43" i="67"/>
  <c r="AQ43" i="67"/>
  <c r="AR43" i="67"/>
  <c r="AS43" i="67"/>
  <c r="AT43" i="67"/>
  <c r="AU43" i="67"/>
  <c r="AV43" i="67"/>
  <c r="AW43" i="67"/>
  <c r="AX43" i="67"/>
  <c r="AY43" i="67"/>
  <c r="AZ43" i="67"/>
  <c r="AG44" i="67"/>
  <c r="AH44" i="67"/>
  <c r="AI44" i="67"/>
  <c r="AJ44" i="67"/>
  <c r="AK44" i="67"/>
  <c r="AL44" i="67"/>
  <c r="AM44" i="67"/>
  <c r="AN44" i="67"/>
  <c r="AO44" i="67"/>
  <c r="AP44" i="67"/>
  <c r="AQ44" i="67"/>
  <c r="AR44" i="67"/>
  <c r="AS44" i="67"/>
  <c r="AT44" i="67"/>
  <c r="AU44" i="67"/>
  <c r="AV44" i="67"/>
  <c r="AW44" i="67"/>
  <c r="AX44" i="67"/>
  <c r="AY44" i="67"/>
  <c r="AZ44" i="67"/>
  <c r="AG45" i="67"/>
  <c r="AH45" i="67"/>
  <c r="AI45" i="67"/>
  <c r="AJ45" i="67"/>
  <c r="AK45" i="67"/>
  <c r="AL45" i="67"/>
  <c r="AM45" i="67"/>
  <c r="AN45" i="67"/>
  <c r="AO45" i="67"/>
  <c r="AP45" i="67"/>
  <c r="AQ45" i="67"/>
  <c r="AR45" i="67"/>
  <c r="AS45" i="67"/>
  <c r="AT45" i="67"/>
  <c r="AU45" i="67"/>
  <c r="AV45" i="67"/>
  <c r="AW45" i="67"/>
  <c r="AX45" i="67"/>
  <c r="AY45" i="67"/>
  <c r="AZ45" i="67"/>
  <c r="AG46" i="67"/>
  <c r="AH46" i="67"/>
  <c r="AI46" i="67"/>
  <c r="AJ46" i="67"/>
  <c r="AK46" i="67"/>
  <c r="AL46" i="67"/>
  <c r="AM46" i="67"/>
  <c r="AN46" i="67"/>
  <c r="AO46" i="67"/>
  <c r="AP46" i="67"/>
  <c r="AQ46" i="67"/>
  <c r="AR46" i="67"/>
  <c r="AS46" i="67"/>
  <c r="AT46" i="67"/>
  <c r="AU46" i="67"/>
  <c r="AV46" i="67"/>
  <c r="AW46" i="67"/>
  <c r="AX46" i="67"/>
  <c r="AY46" i="67"/>
  <c r="AZ46" i="67"/>
  <c r="AG47" i="67"/>
  <c r="AH47" i="67"/>
  <c r="AI47" i="67"/>
  <c r="AJ47" i="67"/>
  <c r="AK47" i="67"/>
  <c r="AL47" i="67"/>
  <c r="AM47" i="67"/>
  <c r="AN47" i="67"/>
  <c r="AO47" i="67"/>
  <c r="AP47" i="67"/>
  <c r="AQ47" i="67"/>
  <c r="AR47" i="67"/>
  <c r="AS47" i="67"/>
  <c r="AT47" i="67"/>
  <c r="AU47" i="67"/>
  <c r="AV47" i="67"/>
  <c r="AW47" i="67"/>
  <c r="AX47" i="67"/>
  <c r="AY47" i="67"/>
  <c r="AZ47" i="67"/>
  <c r="AG48" i="67"/>
  <c r="AH48" i="67"/>
  <c r="AI48" i="67"/>
  <c r="AJ48" i="67"/>
  <c r="AK48" i="67"/>
  <c r="AL48" i="67"/>
  <c r="AM48" i="67"/>
  <c r="AN48" i="67"/>
  <c r="AO48" i="67"/>
  <c r="AP48" i="67"/>
  <c r="AQ48" i="67"/>
  <c r="AR48" i="67"/>
  <c r="AS48" i="67"/>
  <c r="AT48" i="67"/>
  <c r="AU48" i="67"/>
  <c r="AV48" i="67"/>
  <c r="AW48" i="67"/>
  <c r="AX48" i="67"/>
  <c r="AY48" i="67"/>
  <c r="AZ48" i="67"/>
  <c r="AG49" i="67"/>
  <c r="AH49" i="67"/>
  <c r="AI49" i="67"/>
  <c r="AJ49" i="67"/>
  <c r="AK49" i="67"/>
  <c r="AL49" i="67"/>
  <c r="AM49" i="67"/>
  <c r="AN49" i="67"/>
  <c r="AO49" i="67"/>
  <c r="AP49" i="67"/>
  <c r="AQ49" i="67"/>
  <c r="AR49" i="67"/>
  <c r="AS49" i="67"/>
  <c r="AT49" i="67"/>
  <c r="AU49" i="67"/>
  <c r="AV49" i="67"/>
  <c r="AW49" i="67"/>
  <c r="AX49" i="67"/>
  <c r="AY49" i="67"/>
  <c r="AZ49" i="67"/>
  <c r="AG50" i="67"/>
  <c r="AH50" i="67"/>
  <c r="AI50" i="67"/>
  <c r="AJ50" i="67"/>
  <c r="AK50" i="67"/>
  <c r="AL50" i="67"/>
  <c r="AM50" i="67"/>
  <c r="AN50" i="67"/>
  <c r="AO50" i="67"/>
  <c r="AP50" i="67"/>
  <c r="AQ50" i="67"/>
  <c r="AR50" i="67"/>
  <c r="AS50" i="67"/>
  <c r="AT50" i="67"/>
  <c r="AU50" i="67"/>
  <c r="AV50" i="67"/>
  <c r="AW50" i="67"/>
  <c r="AX50" i="67"/>
  <c r="AY50" i="67"/>
  <c r="AZ50" i="67"/>
  <c r="AG51" i="67"/>
  <c r="AH51" i="67"/>
  <c r="AI51" i="67"/>
  <c r="AJ51" i="67"/>
  <c r="AK51" i="67"/>
  <c r="AL51" i="67"/>
  <c r="AM51" i="67"/>
  <c r="AN51" i="67"/>
  <c r="AO51" i="67"/>
  <c r="AP51" i="67"/>
  <c r="AQ51" i="67"/>
  <c r="AR51" i="67"/>
  <c r="AS51" i="67"/>
  <c r="AT51" i="67"/>
  <c r="AU51" i="67"/>
  <c r="AV51" i="67"/>
  <c r="AW51" i="67"/>
  <c r="AX51" i="67"/>
  <c r="AY51" i="67"/>
  <c r="AZ51" i="67"/>
  <c r="AG53" i="67"/>
  <c r="AH53" i="67"/>
  <c r="AI53" i="67"/>
  <c r="AJ53" i="67"/>
  <c r="AK53" i="67"/>
  <c r="AL53" i="67"/>
  <c r="AM53" i="67"/>
  <c r="AN53" i="67"/>
  <c r="AO53" i="67"/>
  <c r="AP53" i="67"/>
  <c r="AQ53" i="67"/>
  <c r="AR53" i="67"/>
  <c r="AS53" i="67"/>
  <c r="AT53" i="67"/>
  <c r="AU53" i="67"/>
  <c r="AV53" i="67"/>
  <c r="AW53" i="67"/>
  <c r="AX53" i="67"/>
  <c r="AY53" i="67"/>
  <c r="AZ53" i="67"/>
  <c r="AQ54" i="67"/>
  <c r="AR54" i="67"/>
  <c r="AS54" i="67"/>
  <c r="AT54" i="67"/>
  <c r="AV54" i="67"/>
  <c r="AY54" i="67"/>
  <c r="AG55" i="67"/>
  <c r="AH55" i="67"/>
  <c r="AI55" i="67"/>
  <c r="AJ55" i="67"/>
  <c r="AK55" i="67"/>
  <c r="AL55" i="67"/>
  <c r="AM55" i="67"/>
  <c r="AN55" i="67"/>
  <c r="AO55" i="67"/>
  <c r="AP55" i="67"/>
  <c r="AQ55" i="67"/>
  <c r="AR55" i="67"/>
  <c r="AS55" i="67"/>
  <c r="AT55" i="67"/>
  <c r="AU55" i="67"/>
  <c r="AV55" i="67"/>
  <c r="AW55" i="67"/>
  <c r="AX55" i="67"/>
  <c r="AY55" i="67"/>
  <c r="AZ55" i="67"/>
  <c r="AG56" i="67"/>
  <c r="AH56" i="67"/>
  <c r="AI56" i="67"/>
  <c r="AJ56" i="67"/>
  <c r="AK56" i="67"/>
  <c r="AL56" i="67"/>
  <c r="AM56" i="67"/>
  <c r="AN56" i="67"/>
  <c r="AO56" i="67"/>
  <c r="AP56" i="67"/>
  <c r="AQ56" i="67"/>
  <c r="AR56" i="67"/>
  <c r="AS56" i="67"/>
  <c r="AT56" i="67"/>
  <c r="AU56" i="67"/>
  <c r="AV56" i="67"/>
  <c r="AW56" i="67"/>
  <c r="AX56" i="67"/>
  <c r="AY56" i="67"/>
  <c r="AZ56" i="67"/>
  <c r="AG57" i="67"/>
  <c r="AH57" i="67"/>
  <c r="AI57" i="67"/>
  <c r="AJ57" i="67"/>
  <c r="AK57" i="67"/>
  <c r="AL57" i="67"/>
  <c r="AM57" i="67"/>
  <c r="AN57" i="67"/>
  <c r="AO57" i="67"/>
  <c r="AP57" i="67"/>
  <c r="AQ57" i="67"/>
  <c r="AR57" i="67"/>
  <c r="AS57" i="67"/>
  <c r="AT57" i="67"/>
  <c r="AU57" i="67"/>
  <c r="AV57" i="67"/>
  <c r="AW57" i="67"/>
  <c r="AX57" i="67"/>
  <c r="AY57" i="67"/>
  <c r="AZ57" i="67"/>
  <c r="AG58" i="67"/>
  <c r="AH58" i="67"/>
  <c r="AI58" i="67"/>
  <c r="AJ58" i="67"/>
  <c r="AK58" i="67"/>
  <c r="AL58" i="67"/>
  <c r="AM58" i="67"/>
  <c r="AN58" i="67"/>
  <c r="AO58" i="67"/>
  <c r="AP58" i="67"/>
  <c r="AQ58" i="67"/>
  <c r="AR58" i="67"/>
  <c r="AS58" i="67"/>
  <c r="AT58" i="67"/>
  <c r="AU58" i="67"/>
  <c r="AV58" i="67"/>
  <c r="AW58" i="67"/>
  <c r="AX58" i="67"/>
  <c r="AY58" i="67"/>
  <c r="AZ58" i="67"/>
  <c r="AG59" i="67"/>
  <c r="AH59" i="67"/>
  <c r="AI59" i="67"/>
  <c r="AJ59" i="67"/>
  <c r="AK59" i="67"/>
  <c r="AL59" i="67"/>
  <c r="AM59" i="67"/>
  <c r="AN59" i="67"/>
  <c r="AO59" i="67"/>
  <c r="AP59" i="67"/>
  <c r="AQ59" i="67"/>
  <c r="AR59" i="67"/>
  <c r="AS59" i="67"/>
  <c r="AT59" i="67"/>
  <c r="AU59" i="67"/>
  <c r="AV59" i="67"/>
  <c r="AW59" i="67"/>
  <c r="AX59" i="67"/>
  <c r="AY59" i="67"/>
  <c r="AZ59" i="67"/>
  <c r="AG60" i="67"/>
  <c r="AH60" i="67"/>
  <c r="AI60" i="67"/>
  <c r="AJ60" i="67"/>
  <c r="AK60" i="67"/>
  <c r="AL60" i="67"/>
  <c r="AM60" i="67"/>
  <c r="AN60" i="67"/>
  <c r="AO60" i="67"/>
  <c r="AP60" i="67"/>
  <c r="AQ60" i="67"/>
  <c r="AR60" i="67"/>
  <c r="AS60" i="67"/>
  <c r="AT60" i="67"/>
  <c r="AU60" i="67"/>
  <c r="AV60" i="67"/>
  <c r="AW60" i="67"/>
  <c r="AX60" i="67"/>
  <c r="AY60" i="67"/>
  <c r="AZ60" i="67"/>
  <c r="AG61" i="67"/>
  <c r="AH61" i="67"/>
  <c r="AI61" i="67"/>
  <c r="AJ61" i="67"/>
  <c r="AK61" i="67"/>
  <c r="AL61" i="67"/>
  <c r="AM61" i="67"/>
  <c r="AN61" i="67"/>
  <c r="AO61" i="67"/>
  <c r="AP61" i="67"/>
  <c r="AQ61" i="67"/>
  <c r="AR61" i="67"/>
  <c r="AS61" i="67"/>
  <c r="AT61" i="67"/>
  <c r="AU61" i="67"/>
  <c r="AV61" i="67"/>
  <c r="AW61" i="67"/>
  <c r="AX61" i="67"/>
  <c r="AY61" i="67"/>
  <c r="AZ61" i="67"/>
  <c r="AG63" i="67"/>
  <c r="AH63" i="67"/>
  <c r="AI63" i="67"/>
  <c r="AJ63" i="67"/>
  <c r="AK63" i="67"/>
  <c r="AL63" i="67"/>
  <c r="AM63" i="67"/>
  <c r="AN63" i="67"/>
  <c r="AO63" i="67"/>
  <c r="AP63" i="67"/>
  <c r="AQ63" i="67"/>
  <c r="AR63" i="67"/>
  <c r="AS63" i="67"/>
  <c r="AT63" i="67"/>
  <c r="AU63" i="67"/>
  <c r="AV63" i="67"/>
  <c r="AW63" i="67"/>
  <c r="AX63" i="67"/>
  <c r="AY63" i="67"/>
  <c r="AZ63" i="67"/>
  <c r="AG64" i="67"/>
  <c r="AH64" i="67"/>
  <c r="AK64" i="67"/>
  <c r="AL64" i="67"/>
  <c r="AN64" i="67"/>
  <c r="AO64" i="67"/>
  <c r="AP64" i="67"/>
  <c r="AQ64" i="67"/>
  <c r="AR64" i="67"/>
  <c r="AS64" i="67"/>
  <c r="AT64" i="67"/>
  <c r="AV64" i="67"/>
  <c r="AY64" i="67"/>
  <c r="AZ64" i="67"/>
  <c r="AG65" i="67"/>
  <c r="AH65" i="67"/>
  <c r="AI65" i="67"/>
  <c r="AJ65" i="67"/>
  <c r="AK65" i="67"/>
  <c r="AL65" i="67"/>
  <c r="AM65" i="67"/>
  <c r="AN65" i="67"/>
  <c r="AO65" i="67"/>
  <c r="AP65" i="67"/>
  <c r="AQ65" i="67"/>
  <c r="AR65" i="67"/>
  <c r="AS65" i="67"/>
  <c r="AT65" i="67"/>
  <c r="AU65" i="67"/>
  <c r="AV65" i="67"/>
  <c r="AW65" i="67"/>
  <c r="AX65" i="67"/>
  <c r="AY65" i="67"/>
  <c r="AZ65" i="67"/>
  <c r="AG66" i="67"/>
  <c r="AH66" i="67"/>
  <c r="AI66" i="67"/>
  <c r="AJ66" i="67"/>
  <c r="AK66" i="67"/>
  <c r="AL66" i="67"/>
  <c r="AM66" i="67"/>
  <c r="AN66" i="67"/>
  <c r="AO66" i="67"/>
  <c r="AP66" i="67"/>
  <c r="AQ66" i="67"/>
  <c r="AR66" i="67"/>
  <c r="AS66" i="67"/>
  <c r="AT66" i="67"/>
  <c r="AU66" i="67"/>
  <c r="AV66" i="67"/>
  <c r="AW66" i="67"/>
  <c r="AX66" i="67"/>
  <c r="AY66" i="67"/>
  <c r="AZ66" i="67"/>
  <c r="AG67" i="67"/>
  <c r="AH67" i="67"/>
  <c r="AI67" i="67"/>
  <c r="AJ67" i="67"/>
  <c r="AK67" i="67"/>
  <c r="AL67" i="67"/>
  <c r="AM67" i="67"/>
  <c r="AN67" i="67"/>
  <c r="AO67" i="67"/>
  <c r="AP67" i="67"/>
  <c r="AQ67" i="67"/>
  <c r="AR67" i="67"/>
  <c r="AS67" i="67"/>
  <c r="AT67" i="67"/>
  <c r="AU67" i="67"/>
  <c r="AV67" i="67"/>
  <c r="AW67" i="67"/>
  <c r="AX67" i="67"/>
  <c r="AY67" i="67"/>
  <c r="AZ67" i="67"/>
  <c r="AG68" i="67"/>
  <c r="AH68" i="67"/>
  <c r="AI68" i="67"/>
  <c r="AJ68" i="67"/>
  <c r="AK68" i="67"/>
  <c r="AL68" i="67"/>
  <c r="AM68" i="67"/>
  <c r="AN68" i="67"/>
  <c r="AO68" i="67"/>
  <c r="AP68" i="67"/>
  <c r="AQ68" i="67"/>
  <c r="AR68" i="67"/>
  <c r="AS68" i="67"/>
  <c r="AT68" i="67"/>
  <c r="AU68" i="67"/>
  <c r="AV68" i="67"/>
  <c r="AW68" i="67"/>
  <c r="AX68" i="67"/>
  <c r="AY68" i="67"/>
  <c r="AZ68" i="67"/>
  <c r="AG69" i="67"/>
  <c r="AH69" i="67"/>
  <c r="AI69" i="67"/>
  <c r="AJ69" i="67"/>
  <c r="AK69" i="67"/>
  <c r="AL69" i="67"/>
  <c r="AM69" i="67"/>
  <c r="AN69" i="67"/>
  <c r="AO69" i="67"/>
  <c r="AP69" i="67"/>
  <c r="AQ69" i="67"/>
  <c r="AR69" i="67"/>
  <c r="AS69" i="67"/>
  <c r="AT69" i="67"/>
  <c r="AU69" i="67"/>
  <c r="AV69" i="67"/>
  <c r="AW69" i="67"/>
  <c r="AX69" i="67"/>
  <c r="AY69" i="67"/>
  <c r="AZ69" i="67"/>
  <c r="AG70" i="67"/>
  <c r="AH70" i="67"/>
  <c r="AI70" i="67"/>
  <c r="AJ70" i="67"/>
  <c r="AK70" i="67"/>
  <c r="AL70" i="67"/>
  <c r="AM70" i="67"/>
  <c r="AN70" i="67"/>
  <c r="AO70" i="67"/>
  <c r="AP70" i="67"/>
  <c r="AQ70" i="67"/>
  <c r="AR70" i="67"/>
  <c r="AS70" i="67"/>
  <c r="AT70" i="67"/>
  <c r="AU70" i="67"/>
  <c r="AV70" i="67"/>
  <c r="AW70" i="67"/>
  <c r="AX70" i="67"/>
  <c r="AY70" i="67"/>
  <c r="AZ70" i="67"/>
  <c r="AG71" i="67"/>
  <c r="AH71" i="67"/>
  <c r="AI71" i="67"/>
  <c r="AJ71" i="67"/>
  <c r="AK71" i="67"/>
  <c r="AL71" i="67"/>
  <c r="AM71" i="67"/>
  <c r="AN71" i="67"/>
  <c r="AO71" i="67"/>
  <c r="AP71" i="67"/>
  <c r="AQ71" i="67"/>
  <c r="AR71" i="67"/>
  <c r="AS71" i="67"/>
  <c r="AT71" i="67"/>
  <c r="AU71" i="67"/>
  <c r="AV71" i="67"/>
  <c r="AW71" i="67"/>
  <c r="AX71" i="67"/>
  <c r="AY71" i="67"/>
  <c r="AZ71" i="67"/>
  <c r="AG73" i="67"/>
  <c r="AH73" i="67"/>
  <c r="AI73" i="67"/>
  <c r="AJ73" i="67"/>
  <c r="AK73" i="67"/>
  <c r="AL73" i="67"/>
  <c r="AM73" i="67"/>
  <c r="AN73" i="67"/>
  <c r="AO73" i="67"/>
  <c r="AP73" i="67"/>
  <c r="AQ73" i="67"/>
  <c r="AR73" i="67"/>
  <c r="AS73" i="67"/>
  <c r="AT73" i="67"/>
  <c r="AU73" i="67"/>
  <c r="AV73" i="67"/>
  <c r="AW73" i="67"/>
  <c r="AX73" i="67"/>
  <c r="AY73" i="67"/>
  <c r="AZ73" i="67"/>
  <c r="AG74" i="67"/>
  <c r="AI74" i="67"/>
  <c r="AJ74" i="67"/>
  <c r="AK74" i="67"/>
  <c r="AL74" i="67"/>
  <c r="AS74" i="67"/>
  <c r="AT74" i="67"/>
  <c r="AW74" i="67"/>
  <c r="AY74" i="67"/>
  <c r="AZ74" i="67"/>
  <c r="AG75" i="67"/>
  <c r="AH75" i="67"/>
  <c r="AI75" i="67"/>
  <c r="AJ75" i="67"/>
  <c r="AK75" i="67"/>
  <c r="AL75" i="67"/>
  <c r="AM75" i="67"/>
  <c r="AN75" i="67"/>
  <c r="AO75" i="67"/>
  <c r="AP75" i="67"/>
  <c r="AQ75" i="67"/>
  <c r="AR75" i="67"/>
  <c r="AS75" i="67"/>
  <c r="AT75" i="67"/>
  <c r="AU75" i="67"/>
  <c r="AV75" i="67"/>
  <c r="AW75" i="67"/>
  <c r="AX75" i="67"/>
  <c r="AY75" i="67"/>
  <c r="AZ75" i="67"/>
  <c r="AG76" i="67"/>
  <c r="AH76" i="67"/>
  <c r="AI76" i="67"/>
  <c r="AJ76" i="67"/>
  <c r="AK76" i="67"/>
  <c r="AL76" i="67"/>
  <c r="AM76" i="67"/>
  <c r="AN76" i="67"/>
  <c r="AO76" i="67"/>
  <c r="AP76" i="67"/>
  <c r="AQ76" i="67"/>
  <c r="AR76" i="67"/>
  <c r="AS76" i="67"/>
  <c r="AT76" i="67"/>
  <c r="AU76" i="67"/>
  <c r="AV76" i="67"/>
  <c r="AW76" i="67"/>
  <c r="AX76" i="67"/>
  <c r="AY76" i="67"/>
  <c r="AZ76" i="67"/>
  <c r="AG77" i="67"/>
  <c r="AH77" i="67"/>
  <c r="AI77" i="67"/>
  <c r="AJ77" i="67"/>
  <c r="AK77" i="67"/>
  <c r="AL77" i="67"/>
  <c r="AM77" i="67"/>
  <c r="AN77" i="67"/>
  <c r="AO77" i="67"/>
  <c r="AP77" i="67"/>
  <c r="AQ77" i="67"/>
  <c r="AR77" i="67"/>
  <c r="AS77" i="67"/>
  <c r="AT77" i="67"/>
  <c r="AU77" i="67"/>
  <c r="AV77" i="67"/>
  <c r="AW77" i="67"/>
  <c r="AX77" i="67"/>
  <c r="AY77" i="67"/>
  <c r="AZ77" i="67"/>
  <c r="AG78" i="67"/>
  <c r="AH78" i="67"/>
  <c r="AI78" i="67"/>
  <c r="AJ78" i="67"/>
  <c r="AK78" i="67"/>
  <c r="AL78" i="67"/>
  <c r="AM78" i="67"/>
  <c r="AN78" i="67"/>
  <c r="AO78" i="67"/>
  <c r="AP78" i="67"/>
  <c r="AQ78" i="67"/>
  <c r="AR78" i="67"/>
  <c r="AS78" i="67"/>
  <c r="AT78" i="67"/>
  <c r="AU78" i="67"/>
  <c r="AV78" i="67"/>
  <c r="AW78" i="67"/>
  <c r="AX78" i="67"/>
  <c r="AY78" i="67"/>
  <c r="AZ78" i="67"/>
  <c r="AG79" i="67"/>
  <c r="AH79" i="67"/>
  <c r="AI79" i="67"/>
  <c r="AJ79" i="67"/>
  <c r="AK79" i="67"/>
  <c r="AL79" i="67"/>
  <c r="AM79" i="67"/>
  <c r="AN79" i="67"/>
  <c r="AO79" i="67"/>
  <c r="AP79" i="67"/>
  <c r="AQ79" i="67"/>
  <c r="AR79" i="67"/>
  <c r="AS79" i="67"/>
  <c r="AT79" i="67"/>
  <c r="AU79" i="67"/>
  <c r="AV79" i="67"/>
  <c r="AW79" i="67"/>
  <c r="AX79" i="67"/>
  <c r="AY79" i="67"/>
  <c r="AZ79" i="67"/>
  <c r="AG80" i="67"/>
  <c r="AH80" i="67"/>
  <c r="AI80" i="67"/>
  <c r="AJ80" i="67"/>
  <c r="AK80" i="67"/>
  <c r="AL80" i="67"/>
  <c r="AM80" i="67"/>
  <c r="AN80" i="67"/>
  <c r="AO80" i="67"/>
  <c r="AP80" i="67"/>
  <c r="AQ80" i="67"/>
  <c r="AR80" i="67"/>
  <c r="AS80" i="67"/>
  <c r="AT80" i="67"/>
  <c r="AU80" i="67"/>
  <c r="AV80" i="67"/>
  <c r="AW80" i="67"/>
  <c r="AX80" i="67"/>
  <c r="AY80" i="67"/>
  <c r="AZ80" i="67"/>
  <c r="AG81" i="67"/>
  <c r="AH81" i="67"/>
  <c r="AI81" i="67"/>
  <c r="AJ81" i="67"/>
  <c r="AK81" i="67"/>
  <c r="AL81" i="67"/>
  <c r="AM81" i="67"/>
  <c r="AN81" i="67"/>
  <c r="AO81" i="67"/>
  <c r="AP81" i="67"/>
  <c r="AQ81" i="67"/>
  <c r="AR81" i="67"/>
  <c r="AS81" i="67"/>
  <c r="AT81" i="67"/>
  <c r="AU81" i="67"/>
  <c r="AV81" i="67"/>
  <c r="AW81" i="67"/>
  <c r="AX81" i="67"/>
  <c r="AY81" i="67"/>
  <c r="AZ81" i="67"/>
  <c r="AG83" i="67"/>
  <c r="AH83" i="67"/>
  <c r="AI83" i="67"/>
  <c r="AJ83" i="67"/>
  <c r="AK83" i="67"/>
  <c r="AL83" i="67"/>
  <c r="AM83" i="67"/>
  <c r="AN83" i="67"/>
  <c r="AO83" i="67"/>
  <c r="AP83" i="67"/>
  <c r="AQ83" i="67"/>
  <c r="AR83" i="67"/>
  <c r="AS83" i="67"/>
  <c r="AT83" i="67"/>
  <c r="AU83" i="67"/>
  <c r="AV83" i="67"/>
  <c r="AW83" i="67"/>
  <c r="AX83" i="67"/>
  <c r="AY83" i="67"/>
  <c r="AZ83" i="67"/>
  <c r="AG84" i="67"/>
  <c r="AH84" i="67"/>
  <c r="AI84" i="67"/>
  <c r="AJ84" i="67"/>
  <c r="AK84" i="67"/>
  <c r="AL84" i="67"/>
  <c r="AM84" i="67"/>
  <c r="AN84" i="67"/>
  <c r="AO84" i="67"/>
  <c r="AP84" i="67"/>
  <c r="AQ84" i="67"/>
  <c r="AR84" i="67"/>
  <c r="AS84" i="67"/>
  <c r="AT84" i="67"/>
  <c r="AU84" i="67"/>
  <c r="AV84" i="67"/>
  <c r="AW84" i="67"/>
  <c r="AX84" i="67"/>
  <c r="AY84" i="67"/>
  <c r="AZ84" i="67"/>
  <c r="AG85" i="67"/>
  <c r="AH85" i="67"/>
  <c r="AI85" i="67"/>
  <c r="AJ85" i="67"/>
  <c r="AK85" i="67"/>
  <c r="AL85" i="67"/>
  <c r="AM85" i="67"/>
  <c r="AN85" i="67"/>
  <c r="AO85" i="67"/>
  <c r="AP85" i="67"/>
  <c r="AQ85" i="67"/>
  <c r="AR85" i="67"/>
  <c r="AS85" i="67"/>
  <c r="AT85" i="67"/>
  <c r="AU85" i="67"/>
  <c r="AV85" i="67"/>
  <c r="AW85" i="67"/>
  <c r="AX85" i="67"/>
  <c r="AY85" i="67"/>
  <c r="AZ85" i="67"/>
  <c r="AG86" i="67"/>
  <c r="AH86" i="67"/>
  <c r="AI86" i="67"/>
  <c r="AJ86" i="67"/>
  <c r="AK86" i="67"/>
  <c r="AL86" i="67"/>
  <c r="AM86" i="67"/>
  <c r="AN86" i="67"/>
  <c r="AO86" i="67"/>
  <c r="AP86" i="67"/>
  <c r="AQ86" i="67"/>
  <c r="AR86" i="67"/>
  <c r="AS86" i="67"/>
  <c r="AT86" i="67"/>
  <c r="AU86" i="67"/>
  <c r="AV86" i="67"/>
  <c r="AW86" i="67"/>
  <c r="AX86" i="67"/>
  <c r="AY86" i="67"/>
  <c r="AZ86" i="67"/>
  <c r="AG87" i="67"/>
  <c r="AH87" i="67"/>
  <c r="AI87" i="67"/>
  <c r="AJ87" i="67"/>
  <c r="AK87" i="67"/>
  <c r="AL87" i="67"/>
  <c r="AM87" i="67"/>
  <c r="AN87" i="67"/>
  <c r="AO87" i="67"/>
  <c r="AP87" i="67"/>
  <c r="AQ87" i="67"/>
  <c r="AR87" i="67"/>
  <c r="AS87" i="67"/>
  <c r="AT87" i="67"/>
  <c r="AU87" i="67"/>
  <c r="AV87" i="67"/>
  <c r="AW87" i="67"/>
  <c r="AX87" i="67"/>
  <c r="AY87" i="67"/>
  <c r="AZ87" i="67"/>
  <c r="AG88" i="67"/>
  <c r="AH88" i="67"/>
  <c r="AI88" i="67"/>
  <c r="AJ88" i="67"/>
  <c r="AK88" i="67"/>
  <c r="AL88" i="67"/>
  <c r="AM88" i="67"/>
  <c r="AN88" i="67"/>
  <c r="AO88" i="67"/>
  <c r="AP88" i="67"/>
  <c r="AQ88" i="67"/>
  <c r="AR88" i="67"/>
  <c r="AS88" i="67"/>
  <c r="AT88" i="67"/>
  <c r="AU88" i="67"/>
  <c r="AV88" i="67"/>
  <c r="AW88" i="67"/>
  <c r="AX88" i="67"/>
  <c r="AY88" i="67"/>
  <c r="AZ88" i="67"/>
  <c r="AG89" i="67"/>
  <c r="AH89" i="67"/>
  <c r="AI89" i="67"/>
  <c r="AJ89" i="67"/>
  <c r="AK89" i="67"/>
  <c r="AL89" i="67"/>
  <c r="AM89" i="67"/>
  <c r="AN89" i="67"/>
  <c r="AO89" i="67"/>
  <c r="AP89" i="67"/>
  <c r="AQ89" i="67"/>
  <c r="AR89" i="67"/>
  <c r="AS89" i="67"/>
  <c r="AT89" i="67"/>
  <c r="AU89" i="67"/>
  <c r="AV89" i="67"/>
  <c r="AW89" i="67"/>
  <c r="AX89" i="67"/>
  <c r="AY89" i="67"/>
  <c r="AZ89" i="67"/>
  <c r="AG90" i="67"/>
  <c r="AH90" i="67"/>
  <c r="AI90" i="67"/>
  <c r="AJ90" i="67"/>
  <c r="AK90" i="67"/>
  <c r="AL90" i="67"/>
  <c r="AM90" i="67"/>
  <c r="AN90" i="67"/>
  <c r="AO90" i="67"/>
  <c r="AP90" i="67"/>
  <c r="AQ90" i="67"/>
  <c r="AR90" i="67"/>
  <c r="AS90" i="67"/>
  <c r="AT90" i="67"/>
  <c r="AU90" i="67"/>
  <c r="AV90" i="67"/>
  <c r="AW90" i="67"/>
  <c r="AX90" i="67"/>
  <c r="AY90" i="67"/>
  <c r="AZ90" i="67"/>
  <c r="AG91" i="67"/>
  <c r="AH91" i="67"/>
  <c r="AI91" i="67"/>
  <c r="AJ91" i="67"/>
  <c r="AK91" i="67"/>
  <c r="AL91" i="67"/>
  <c r="AM91" i="67"/>
  <c r="AN91" i="67"/>
  <c r="AO91" i="67"/>
  <c r="AP91" i="67"/>
  <c r="AQ91" i="67"/>
  <c r="AR91" i="67"/>
  <c r="AS91" i="67"/>
  <c r="AT91" i="67"/>
  <c r="AU91" i="67"/>
  <c r="AV91" i="67"/>
  <c r="AW91" i="67"/>
  <c r="AX91" i="67"/>
  <c r="AY91" i="67"/>
  <c r="AZ91" i="67"/>
  <c r="AG93" i="67"/>
  <c r="AH93" i="67"/>
  <c r="AI93" i="67"/>
  <c r="AJ93" i="67"/>
  <c r="AK93" i="67"/>
  <c r="AL93" i="67"/>
  <c r="AM93" i="67"/>
  <c r="AN93" i="67"/>
  <c r="AO93" i="67"/>
  <c r="AP93" i="67"/>
  <c r="AQ93" i="67"/>
  <c r="AR93" i="67"/>
  <c r="AS93" i="67"/>
  <c r="AT93" i="67"/>
  <c r="AU93" i="67"/>
  <c r="AV93" i="67"/>
  <c r="AW93" i="67"/>
  <c r="AX93" i="67"/>
  <c r="AY93" i="67"/>
  <c r="AZ93" i="67"/>
  <c r="AG94" i="67"/>
  <c r="AH94" i="67"/>
  <c r="AI94" i="67"/>
  <c r="AJ94" i="67"/>
  <c r="AK94" i="67"/>
  <c r="AL94" i="67"/>
  <c r="AM94" i="67"/>
  <c r="AN94" i="67"/>
  <c r="AO94" i="67"/>
  <c r="AP94" i="67"/>
  <c r="AQ94" i="67"/>
  <c r="AR94" i="67"/>
  <c r="AS94" i="67"/>
  <c r="AT94" i="67"/>
  <c r="AU94" i="67"/>
  <c r="AV94" i="67"/>
  <c r="AW94" i="67"/>
  <c r="AX94" i="67"/>
  <c r="AY94" i="67"/>
  <c r="AZ94" i="67"/>
  <c r="AG95" i="67"/>
  <c r="AH95" i="67"/>
  <c r="AI95" i="67"/>
  <c r="AJ95" i="67"/>
  <c r="AK95" i="67"/>
  <c r="AL95" i="67"/>
  <c r="AM95" i="67"/>
  <c r="AN95" i="67"/>
  <c r="AO95" i="67"/>
  <c r="AP95" i="67"/>
  <c r="AQ95" i="67"/>
  <c r="AR95" i="67"/>
  <c r="AS95" i="67"/>
  <c r="AT95" i="67"/>
  <c r="AU95" i="67"/>
  <c r="AV95" i="67"/>
  <c r="AW95" i="67"/>
  <c r="AX95" i="67"/>
  <c r="AY95" i="67"/>
  <c r="AZ95" i="67"/>
  <c r="AG96" i="67"/>
  <c r="AH96" i="67"/>
  <c r="AI96" i="67"/>
  <c r="AJ96" i="67"/>
  <c r="AK96" i="67"/>
  <c r="AL96" i="67"/>
  <c r="AM96" i="67"/>
  <c r="AN96" i="67"/>
  <c r="AO96" i="67"/>
  <c r="AP96" i="67"/>
  <c r="AQ96" i="67"/>
  <c r="AR96" i="67"/>
  <c r="AS96" i="67"/>
  <c r="AT96" i="67"/>
  <c r="AU96" i="67"/>
  <c r="AV96" i="67"/>
  <c r="AW96" i="67"/>
  <c r="AX96" i="67"/>
  <c r="AY96" i="67"/>
  <c r="AZ96" i="67"/>
  <c r="AG97" i="67"/>
  <c r="AH97" i="67"/>
  <c r="AI97" i="67"/>
  <c r="AJ97" i="67"/>
  <c r="AK97" i="67"/>
  <c r="AL97" i="67"/>
  <c r="AM97" i="67"/>
  <c r="AN97" i="67"/>
  <c r="AO97" i="67"/>
  <c r="AP97" i="67"/>
  <c r="AQ97" i="67"/>
  <c r="AR97" i="67"/>
  <c r="AS97" i="67"/>
  <c r="AT97" i="67"/>
  <c r="AU97" i="67"/>
  <c r="AV97" i="67"/>
  <c r="AW97" i="67"/>
  <c r="AX97" i="67"/>
  <c r="AY97" i="67"/>
  <c r="AZ97" i="67"/>
  <c r="AG98" i="67"/>
  <c r="AH98" i="67"/>
  <c r="AI98" i="67"/>
  <c r="AJ98" i="67"/>
  <c r="AK98" i="67"/>
  <c r="AL98" i="67"/>
  <c r="AM98" i="67"/>
  <c r="AN98" i="67"/>
  <c r="AO98" i="67"/>
  <c r="AP98" i="67"/>
  <c r="AQ98" i="67"/>
  <c r="AR98" i="67"/>
  <c r="AS98" i="67"/>
  <c r="AT98" i="67"/>
  <c r="AU98" i="67"/>
  <c r="AV98" i="67"/>
  <c r="AW98" i="67"/>
  <c r="AX98" i="67"/>
  <c r="AY98" i="67"/>
  <c r="AZ98" i="67"/>
  <c r="AG99" i="67"/>
  <c r="AH99" i="67"/>
  <c r="AI99" i="67"/>
  <c r="AJ99" i="67"/>
  <c r="AK99" i="67"/>
  <c r="AL99" i="67"/>
  <c r="AM99" i="67"/>
  <c r="AN99" i="67"/>
  <c r="AO99" i="67"/>
  <c r="AP99" i="67"/>
  <c r="AQ99" i="67"/>
  <c r="AR99" i="67"/>
  <c r="AS99" i="67"/>
  <c r="AT99" i="67"/>
  <c r="AU99" i="67"/>
  <c r="AV99" i="67"/>
  <c r="AW99" i="67"/>
  <c r="AX99" i="67"/>
  <c r="AY99" i="67"/>
  <c r="AZ99" i="67"/>
  <c r="AG100" i="67"/>
  <c r="AH100" i="67"/>
  <c r="AI100" i="67"/>
  <c r="AJ100" i="67"/>
  <c r="AK100" i="67"/>
  <c r="AL100" i="67"/>
  <c r="AM100" i="67"/>
  <c r="AN100" i="67"/>
  <c r="AO100" i="67"/>
  <c r="AP100" i="67"/>
  <c r="AQ100" i="67"/>
  <c r="AR100" i="67"/>
  <c r="AS100" i="67"/>
  <c r="AT100" i="67"/>
  <c r="AU100" i="67"/>
  <c r="AV100" i="67"/>
  <c r="AW100" i="67"/>
  <c r="AX100" i="67"/>
  <c r="AY100" i="67"/>
  <c r="AZ100" i="67"/>
  <c r="AG101" i="67"/>
  <c r="AH101" i="67"/>
  <c r="AI101" i="67"/>
  <c r="AJ101" i="67"/>
  <c r="AK101" i="67"/>
  <c r="AL101" i="67"/>
  <c r="AM101" i="67"/>
  <c r="AN101" i="67"/>
  <c r="AO101" i="67"/>
  <c r="AP101" i="67"/>
  <c r="AQ101" i="67"/>
  <c r="AR101" i="67"/>
  <c r="AS101" i="67"/>
  <c r="AT101" i="67"/>
  <c r="AU101" i="67"/>
  <c r="AV101" i="67"/>
  <c r="AW101" i="67"/>
  <c r="AX101" i="67"/>
  <c r="AY101" i="67"/>
  <c r="AZ101" i="67"/>
  <c r="AG103" i="67"/>
  <c r="AH103" i="67"/>
  <c r="AI103" i="67"/>
  <c r="AJ103" i="67"/>
  <c r="AK103" i="67"/>
  <c r="AL103" i="67"/>
  <c r="AM103" i="67"/>
  <c r="AN103" i="67"/>
  <c r="AO103" i="67"/>
  <c r="AP103" i="67"/>
  <c r="AQ103" i="67"/>
  <c r="AR103" i="67"/>
  <c r="AS103" i="67"/>
  <c r="AT103" i="67"/>
  <c r="AU103" i="67"/>
  <c r="AV103" i="67"/>
  <c r="AW103" i="67"/>
  <c r="AX103" i="67"/>
  <c r="AY103" i="67"/>
  <c r="AZ103" i="67"/>
  <c r="AG104" i="67"/>
  <c r="AH104" i="67"/>
  <c r="AI104" i="67"/>
  <c r="AJ104" i="67"/>
  <c r="AK104" i="67"/>
  <c r="AL104" i="67"/>
  <c r="AM104" i="67"/>
  <c r="AN104" i="67"/>
  <c r="AO104" i="67"/>
  <c r="AP104" i="67"/>
  <c r="AQ104" i="67"/>
  <c r="AR104" i="67"/>
  <c r="AS104" i="67"/>
  <c r="AT104" i="67"/>
  <c r="AU104" i="67"/>
  <c r="AV104" i="67"/>
  <c r="AW104" i="67"/>
  <c r="AX104" i="67"/>
  <c r="AY104" i="67"/>
  <c r="AZ104" i="67"/>
  <c r="AG105" i="67"/>
  <c r="AH105" i="67"/>
  <c r="AI105" i="67"/>
  <c r="AJ105" i="67"/>
  <c r="AK105" i="67"/>
  <c r="AL105" i="67"/>
  <c r="AM105" i="67"/>
  <c r="AN105" i="67"/>
  <c r="AO105" i="67"/>
  <c r="AP105" i="67"/>
  <c r="AQ105" i="67"/>
  <c r="AR105" i="67"/>
  <c r="AS105" i="67"/>
  <c r="AT105" i="67"/>
  <c r="AU105" i="67"/>
  <c r="AV105" i="67"/>
  <c r="AW105" i="67"/>
  <c r="AX105" i="67"/>
  <c r="AY105" i="67"/>
  <c r="AZ105" i="67"/>
  <c r="AG106" i="67"/>
  <c r="AH106" i="67"/>
  <c r="AI106" i="67"/>
  <c r="AJ106" i="67"/>
  <c r="AK106" i="67"/>
  <c r="AL106" i="67"/>
  <c r="AM106" i="67"/>
  <c r="AN106" i="67"/>
  <c r="AO106" i="67"/>
  <c r="AP106" i="67"/>
  <c r="AQ106" i="67"/>
  <c r="AR106" i="67"/>
  <c r="AS106" i="67"/>
  <c r="AT106" i="67"/>
  <c r="AU106" i="67"/>
  <c r="AV106" i="67"/>
  <c r="AW106" i="67"/>
  <c r="AX106" i="67"/>
  <c r="AY106" i="67"/>
  <c r="AZ106" i="67"/>
  <c r="AG107" i="67"/>
  <c r="AH107" i="67"/>
  <c r="AI107" i="67"/>
  <c r="AJ107" i="67"/>
  <c r="AK107" i="67"/>
  <c r="AL107" i="67"/>
  <c r="AM107" i="67"/>
  <c r="AN107" i="67"/>
  <c r="AO107" i="67"/>
  <c r="AP107" i="67"/>
  <c r="AQ107" i="67"/>
  <c r="AR107" i="67"/>
  <c r="AS107" i="67"/>
  <c r="AT107" i="67"/>
  <c r="AU107" i="67"/>
  <c r="AV107" i="67"/>
  <c r="AW107" i="67"/>
  <c r="AX107" i="67"/>
  <c r="AY107" i="67"/>
  <c r="AZ107" i="67"/>
  <c r="AG108" i="67"/>
  <c r="AH108" i="67"/>
  <c r="AI108" i="67"/>
  <c r="AJ108" i="67"/>
  <c r="AK108" i="67"/>
  <c r="AL108" i="67"/>
  <c r="AM108" i="67"/>
  <c r="AN108" i="67"/>
  <c r="AO108" i="67"/>
  <c r="AP108" i="67"/>
  <c r="AQ108" i="67"/>
  <c r="AR108" i="67"/>
  <c r="AS108" i="67"/>
  <c r="AT108" i="67"/>
  <c r="AU108" i="67"/>
  <c r="AV108" i="67"/>
  <c r="AW108" i="67"/>
  <c r="AX108" i="67"/>
  <c r="AY108" i="67"/>
  <c r="AZ108" i="67"/>
  <c r="AG109" i="67"/>
  <c r="AH109" i="67"/>
  <c r="AI109" i="67"/>
  <c r="AJ109" i="67"/>
  <c r="AK109" i="67"/>
  <c r="AL109" i="67"/>
  <c r="AM109" i="67"/>
  <c r="AN109" i="67"/>
  <c r="AO109" i="67"/>
  <c r="AP109" i="67"/>
  <c r="AQ109" i="67"/>
  <c r="AR109" i="67"/>
  <c r="AS109" i="67"/>
  <c r="AT109" i="67"/>
  <c r="AU109" i="67"/>
  <c r="AV109" i="67"/>
  <c r="AW109" i="67"/>
  <c r="AX109" i="67"/>
  <c r="AY109" i="67"/>
  <c r="AZ109" i="67"/>
  <c r="AG110" i="67"/>
  <c r="AH110" i="67"/>
  <c r="AI110" i="67"/>
  <c r="AJ110" i="67"/>
  <c r="AK110" i="67"/>
  <c r="AL110" i="67"/>
  <c r="AM110" i="67"/>
  <c r="AN110" i="67"/>
  <c r="AO110" i="67"/>
  <c r="AP110" i="67"/>
  <c r="AQ110" i="67"/>
  <c r="AR110" i="67"/>
  <c r="AS110" i="67"/>
  <c r="AT110" i="67"/>
  <c r="AU110" i="67"/>
  <c r="AV110" i="67"/>
  <c r="AW110" i="67"/>
  <c r="AX110" i="67"/>
  <c r="AY110" i="67"/>
  <c r="AZ110" i="67"/>
  <c r="AG111" i="67"/>
  <c r="AH111" i="67"/>
  <c r="AI111" i="67"/>
  <c r="AJ111" i="67"/>
  <c r="AK111" i="67"/>
  <c r="AL111" i="67"/>
  <c r="AM111" i="67"/>
  <c r="AN111" i="67"/>
  <c r="AO111" i="67"/>
  <c r="AP111" i="67"/>
  <c r="AQ111" i="67"/>
  <c r="AR111" i="67"/>
  <c r="AS111" i="67"/>
  <c r="AT111" i="67"/>
  <c r="AU111" i="67"/>
  <c r="AV111" i="67"/>
  <c r="AW111" i="67"/>
  <c r="AX111" i="67"/>
  <c r="AY111" i="67"/>
  <c r="AZ111" i="67"/>
  <c r="AG113" i="67"/>
  <c r="AH113" i="67"/>
  <c r="AI113" i="67"/>
  <c r="AJ113" i="67"/>
  <c r="AK113" i="67"/>
  <c r="AL113" i="67"/>
  <c r="AM113" i="67"/>
  <c r="AN113" i="67"/>
  <c r="AO113" i="67"/>
  <c r="AP113" i="67"/>
  <c r="AQ113" i="67"/>
  <c r="AR113" i="67"/>
  <c r="AS113" i="67"/>
  <c r="AT113" i="67"/>
  <c r="AU113" i="67"/>
  <c r="AV113" i="67"/>
  <c r="AW113" i="67"/>
  <c r="AX113" i="67"/>
  <c r="AY113" i="67"/>
  <c r="AZ113" i="67"/>
  <c r="AG114" i="67"/>
  <c r="AH114" i="67"/>
  <c r="AI114" i="67"/>
  <c r="AJ114" i="67"/>
  <c r="AK114" i="67"/>
  <c r="AL114" i="67"/>
  <c r="AM114" i="67"/>
  <c r="AN114" i="67"/>
  <c r="AO114" i="67"/>
  <c r="AP114" i="67"/>
  <c r="AQ114" i="67"/>
  <c r="AR114" i="67"/>
  <c r="AS114" i="67"/>
  <c r="AT114" i="67"/>
  <c r="AU114" i="67"/>
  <c r="AV114" i="67"/>
  <c r="AW114" i="67"/>
  <c r="AX114" i="67"/>
  <c r="AY114" i="67"/>
  <c r="AZ114" i="67"/>
  <c r="AG115" i="67"/>
  <c r="AH115" i="67"/>
  <c r="AI115" i="67"/>
  <c r="AJ115" i="67"/>
  <c r="AK115" i="67"/>
  <c r="AL115" i="67"/>
  <c r="AM115" i="67"/>
  <c r="AN115" i="67"/>
  <c r="AO115" i="67"/>
  <c r="AP115" i="67"/>
  <c r="AQ115" i="67"/>
  <c r="AR115" i="67"/>
  <c r="AS115" i="67"/>
  <c r="AT115" i="67"/>
  <c r="AU115" i="67"/>
  <c r="AV115" i="67"/>
  <c r="AW115" i="67"/>
  <c r="AX115" i="67"/>
  <c r="AY115" i="67"/>
  <c r="AZ115" i="67"/>
  <c r="AG116" i="67"/>
  <c r="AH116" i="67"/>
  <c r="AI116" i="67"/>
  <c r="AJ116" i="67"/>
  <c r="AK116" i="67"/>
  <c r="AL116" i="67"/>
  <c r="AM116" i="67"/>
  <c r="AN116" i="67"/>
  <c r="AO116" i="67"/>
  <c r="AP116" i="67"/>
  <c r="AQ116" i="67"/>
  <c r="AR116" i="67"/>
  <c r="AS116" i="67"/>
  <c r="AT116" i="67"/>
  <c r="AU116" i="67"/>
  <c r="AV116" i="67"/>
  <c r="AW116" i="67"/>
  <c r="AX116" i="67"/>
  <c r="AY116" i="67"/>
  <c r="AZ116" i="67"/>
  <c r="AG117" i="67"/>
  <c r="AH117" i="67"/>
  <c r="AI117" i="67"/>
  <c r="AJ117" i="67"/>
  <c r="AK117" i="67"/>
  <c r="AL117" i="67"/>
  <c r="AM117" i="67"/>
  <c r="AN117" i="67"/>
  <c r="AO117" i="67"/>
  <c r="AP117" i="67"/>
  <c r="AQ117" i="67"/>
  <c r="AR117" i="67"/>
  <c r="AS117" i="67"/>
  <c r="AT117" i="67"/>
  <c r="AU117" i="67"/>
  <c r="AV117" i="67"/>
  <c r="AW117" i="67"/>
  <c r="AX117" i="67"/>
  <c r="AY117" i="67"/>
  <c r="AZ117" i="67"/>
  <c r="AG118" i="67"/>
  <c r="AH118" i="67"/>
  <c r="AI118" i="67"/>
  <c r="AJ118" i="67"/>
  <c r="AK118" i="67"/>
  <c r="AL118" i="67"/>
  <c r="AM118" i="67"/>
  <c r="AN118" i="67"/>
  <c r="AO118" i="67"/>
  <c r="AP118" i="67"/>
  <c r="AQ118" i="67"/>
  <c r="AR118" i="67"/>
  <c r="AS118" i="67"/>
  <c r="AT118" i="67"/>
  <c r="AU118" i="67"/>
  <c r="AV118" i="67"/>
  <c r="AW118" i="67"/>
  <c r="AX118" i="67"/>
  <c r="AY118" i="67"/>
  <c r="AZ118" i="67"/>
  <c r="AG119" i="67"/>
  <c r="AH119" i="67"/>
  <c r="AI119" i="67"/>
  <c r="AJ119" i="67"/>
  <c r="AK119" i="67"/>
  <c r="AL119" i="67"/>
  <c r="AM119" i="67"/>
  <c r="AN119" i="67"/>
  <c r="AO119" i="67"/>
  <c r="AP119" i="67"/>
  <c r="AQ119" i="67"/>
  <c r="AR119" i="67"/>
  <c r="AS119" i="67"/>
  <c r="AT119" i="67"/>
  <c r="AU119" i="67"/>
  <c r="AV119" i="67"/>
  <c r="AW119" i="67"/>
  <c r="AX119" i="67"/>
  <c r="AY119" i="67"/>
  <c r="AZ119" i="67"/>
  <c r="AG120" i="67"/>
  <c r="AH120" i="67"/>
  <c r="AI120" i="67"/>
  <c r="AJ120" i="67"/>
  <c r="AK120" i="67"/>
  <c r="AL120" i="67"/>
  <c r="AM120" i="67"/>
  <c r="AN120" i="67"/>
  <c r="AO120" i="67"/>
  <c r="AP120" i="67"/>
  <c r="AQ120" i="67"/>
  <c r="AR120" i="67"/>
  <c r="AS120" i="67"/>
  <c r="AT120" i="67"/>
  <c r="AU120" i="67"/>
  <c r="AV120" i="67"/>
  <c r="AW120" i="67"/>
  <c r="AX120" i="67"/>
  <c r="AY120" i="67"/>
  <c r="AZ120" i="67"/>
  <c r="AG121" i="67"/>
  <c r="AH121" i="67"/>
  <c r="AI121" i="67"/>
  <c r="AJ121" i="67"/>
  <c r="AK121" i="67"/>
  <c r="AL121" i="67"/>
  <c r="AM121" i="67"/>
  <c r="AN121" i="67"/>
  <c r="AO121" i="67"/>
  <c r="AP121" i="67"/>
  <c r="AQ121" i="67"/>
  <c r="AR121" i="67"/>
  <c r="AS121" i="67"/>
  <c r="AT121" i="67"/>
  <c r="AU121" i="67"/>
  <c r="AV121" i="67"/>
  <c r="AW121" i="67"/>
  <c r="AX121" i="67"/>
  <c r="AY121" i="67"/>
  <c r="AZ121" i="67"/>
  <c r="AG123" i="67"/>
  <c r="AH123" i="67"/>
  <c r="AI123" i="67"/>
  <c r="AJ123" i="67"/>
  <c r="AK123" i="67"/>
  <c r="AL123" i="67"/>
  <c r="AM123" i="67"/>
  <c r="AN123" i="67"/>
  <c r="AO123" i="67"/>
  <c r="AP123" i="67"/>
  <c r="AQ123" i="67"/>
  <c r="AR123" i="67"/>
  <c r="AS123" i="67"/>
  <c r="AT123" i="67"/>
  <c r="AU123" i="67"/>
  <c r="AV123" i="67"/>
  <c r="AW123" i="67"/>
  <c r="AX123" i="67"/>
  <c r="AY123" i="67"/>
  <c r="AZ123" i="67"/>
  <c r="AG124" i="67"/>
  <c r="AH124" i="67"/>
  <c r="AI124" i="67"/>
  <c r="AJ124" i="67"/>
  <c r="AK124" i="67"/>
  <c r="AL124" i="67"/>
  <c r="AM124" i="67"/>
  <c r="AN124" i="67"/>
  <c r="AO124" i="67"/>
  <c r="AP124" i="67"/>
  <c r="AQ124" i="67"/>
  <c r="AR124" i="67"/>
  <c r="AS124" i="67"/>
  <c r="AT124" i="67"/>
  <c r="AU124" i="67"/>
  <c r="AV124" i="67"/>
  <c r="AW124" i="67"/>
  <c r="AX124" i="67"/>
  <c r="AY124" i="67"/>
  <c r="AZ124" i="67"/>
  <c r="AG125" i="67"/>
  <c r="AH125" i="67"/>
  <c r="AI125" i="67"/>
  <c r="AJ125" i="67"/>
  <c r="AK125" i="67"/>
  <c r="AL125" i="67"/>
  <c r="AM125" i="67"/>
  <c r="AN125" i="67"/>
  <c r="AO125" i="67"/>
  <c r="AP125" i="67"/>
  <c r="AQ125" i="67"/>
  <c r="AR125" i="67"/>
  <c r="AS125" i="67"/>
  <c r="AT125" i="67"/>
  <c r="AU125" i="67"/>
  <c r="AV125" i="67"/>
  <c r="AW125" i="67"/>
  <c r="AX125" i="67"/>
  <c r="AY125" i="67"/>
  <c r="AZ125" i="67"/>
  <c r="AG126" i="67"/>
  <c r="AH126" i="67"/>
  <c r="AI126" i="67"/>
  <c r="AJ126" i="67"/>
  <c r="AK126" i="67"/>
  <c r="AL126" i="67"/>
  <c r="AM126" i="67"/>
  <c r="AN126" i="67"/>
  <c r="AO126" i="67"/>
  <c r="AP126" i="67"/>
  <c r="AQ126" i="67"/>
  <c r="AR126" i="67"/>
  <c r="AS126" i="67"/>
  <c r="AT126" i="67"/>
  <c r="AU126" i="67"/>
  <c r="AV126" i="67"/>
  <c r="AW126" i="67"/>
  <c r="AX126" i="67"/>
  <c r="AY126" i="67"/>
  <c r="AZ126" i="67"/>
  <c r="AG127" i="67"/>
  <c r="AH127" i="67"/>
  <c r="AI127" i="67"/>
  <c r="AJ127" i="67"/>
  <c r="AK127" i="67"/>
  <c r="AL127" i="67"/>
  <c r="AM127" i="67"/>
  <c r="AN127" i="67"/>
  <c r="AO127" i="67"/>
  <c r="AP127" i="67"/>
  <c r="AQ127" i="67"/>
  <c r="AR127" i="67"/>
  <c r="AS127" i="67"/>
  <c r="AT127" i="67"/>
  <c r="AU127" i="67"/>
  <c r="AV127" i="67"/>
  <c r="AW127" i="67"/>
  <c r="AX127" i="67"/>
  <c r="AY127" i="67"/>
  <c r="AZ127" i="67"/>
  <c r="AG128" i="67"/>
  <c r="AH128" i="67"/>
  <c r="AI128" i="67"/>
  <c r="AJ128" i="67"/>
  <c r="AK128" i="67"/>
  <c r="AL128" i="67"/>
  <c r="AM128" i="67"/>
  <c r="AN128" i="67"/>
  <c r="AO128" i="67"/>
  <c r="AP128" i="67"/>
  <c r="AQ128" i="67"/>
  <c r="AR128" i="67"/>
  <c r="AS128" i="67"/>
  <c r="AT128" i="67"/>
  <c r="AU128" i="67"/>
  <c r="AV128" i="67"/>
  <c r="AW128" i="67"/>
  <c r="AX128" i="67"/>
  <c r="AY128" i="67"/>
  <c r="AZ128" i="67"/>
  <c r="AG129" i="67"/>
  <c r="AH129" i="67"/>
  <c r="AI129" i="67"/>
  <c r="AJ129" i="67"/>
  <c r="AK129" i="67"/>
  <c r="AL129" i="67"/>
  <c r="AM129" i="67"/>
  <c r="AN129" i="67"/>
  <c r="AO129" i="67"/>
  <c r="AP129" i="67"/>
  <c r="AQ129" i="67"/>
  <c r="AR129" i="67"/>
  <c r="AS129" i="67"/>
  <c r="AT129" i="67"/>
  <c r="AU129" i="67"/>
  <c r="AV129" i="67"/>
  <c r="AW129" i="67"/>
  <c r="AX129" i="67"/>
  <c r="AY129" i="67"/>
  <c r="AZ129" i="67"/>
  <c r="AG130" i="67"/>
  <c r="AH130" i="67"/>
  <c r="AI130" i="67"/>
  <c r="AJ130" i="67"/>
  <c r="AK130" i="67"/>
  <c r="AL130" i="67"/>
  <c r="AM130" i="67"/>
  <c r="AN130" i="67"/>
  <c r="AO130" i="67"/>
  <c r="AP130" i="67"/>
  <c r="AQ130" i="67"/>
  <c r="AR130" i="67"/>
  <c r="AS130" i="67"/>
  <c r="AT130" i="67"/>
  <c r="AU130" i="67"/>
  <c r="AV130" i="67"/>
  <c r="AW130" i="67"/>
  <c r="AX130" i="67"/>
  <c r="AY130" i="67"/>
  <c r="AZ130" i="67"/>
  <c r="AG131" i="67"/>
  <c r="AH131" i="67"/>
  <c r="AI131" i="67"/>
  <c r="AJ131" i="67"/>
  <c r="AK131" i="67"/>
  <c r="AL131" i="67"/>
  <c r="AM131" i="67"/>
  <c r="AN131" i="67"/>
  <c r="AO131" i="67"/>
  <c r="AP131" i="67"/>
  <c r="AQ131" i="67"/>
  <c r="AR131" i="67"/>
  <c r="AS131" i="67"/>
  <c r="AT131" i="67"/>
  <c r="AU131" i="67"/>
  <c r="AV131" i="67"/>
  <c r="AW131" i="67"/>
  <c r="AX131" i="67"/>
  <c r="AY131" i="67"/>
  <c r="AZ131" i="67"/>
  <c r="AG133" i="67"/>
  <c r="AH133" i="67"/>
  <c r="AI133" i="67"/>
  <c r="AJ133" i="67"/>
  <c r="AK133" i="67"/>
  <c r="AL133" i="67"/>
  <c r="AM133" i="67"/>
  <c r="AN133" i="67"/>
  <c r="AO133" i="67"/>
  <c r="AP133" i="67"/>
  <c r="AQ133" i="67"/>
  <c r="AR133" i="67"/>
  <c r="AS133" i="67"/>
  <c r="AT133" i="67"/>
  <c r="AU133" i="67"/>
  <c r="AV133" i="67"/>
  <c r="AW133" i="67"/>
  <c r="AX133" i="67"/>
  <c r="AY133" i="67"/>
  <c r="AZ133" i="67"/>
  <c r="AG134" i="67"/>
  <c r="AH134" i="67"/>
  <c r="AI134" i="67"/>
  <c r="AJ134" i="67"/>
  <c r="AK134" i="67"/>
  <c r="AL134" i="67"/>
  <c r="AM134" i="67"/>
  <c r="AN134" i="67"/>
  <c r="AO134" i="67"/>
  <c r="AP134" i="67"/>
  <c r="AQ134" i="67"/>
  <c r="AR134" i="67"/>
  <c r="AS134" i="67"/>
  <c r="AT134" i="67"/>
  <c r="AU134" i="67"/>
  <c r="AV134" i="67"/>
  <c r="AW134" i="67"/>
  <c r="AX134" i="67"/>
  <c r="AY134" i="67"/>
  <c r="AZ134" i="67"/>
  <c r="AG135" i="67"/>
  <c r="AH135" i="67"/>
  <c r="AI135" i="67"/>
  <c r="AJ135" i="67"/>
  <c r="AK135" i="67"/>
  <c r="AL135" i="67"/>
  <c r="AM135" i="67"/>
  <c r="AN135" i="67"/>
  <c r="AO135" i="67"/>
  <c r="AP135" i="67"/>
  <c r="AQ135" i="67"/>
  <c r="AR135" i="67"/>
  <c r="AS135" i="67"/>
  <c r="AT135" i="67"/>
  <c r="AU135" i="67"/>
  <c r="AV135" i="67"/>
  <c r="AW135" i="67"/>
  <c r="AX135" i="67"/>
  <c r="AY135" i="67"/>
  <c r="AZ135" i="67"/>
  <c r="AG136" i="67"/>
  <c r="AH136" i="67"/>
  <c r="AI136" i="67"/>
  <c r="AJ136" i="67"/>
  <c r="AK136" i="67"/>
  <c r="AL136" i="67"/>
  <c r="AM136" i="67"/>
  <c r="AN136" i="67"/>
  <c r="AO136" i="67"/>
  <c r="AP136" i="67"/>
  <c r="AQ136" i="67"/>
  <c r="AR136" i="67"/>
  <c r="AS136" i="67"/>
  <c r="AT136" i="67"/>
  <c r="AU136" i="67"/>
  <c r="AV136" i="67"/>
  <c r="AW136" i="67"/>
  <c r="AX136" i="67"/>
  <c r="AY136" i="67"/>
  <c r="AZ136" i="67"/>
  <c r="AG137" i="67"/>
  <c r="AH137" i="67"/>
  <c r="AI137" i="67"/>
  <c r="AJ137" i="67"/>
  <c r="AK137" i="67"/>
  <c r="AL137" i="67"/>
  <c r="AM137" i="67"/>
  <c r="AN137" i="67"/>
  <c r="AO137" i="67"/>
  <c r="AP137" i="67"/>
  <c r="AQ137" i="67"/>
  <c r="AR137" i="67"/>
  <c r="AS137" i="67"/>
  <c r="AT137" i="67"/>
  <c r="AU137" i="67"/>
  <c r="AV137" i="67"/>
  <c r="AW137" i="67"/>
  <c r="AX137" i="67"/>
  <c r="AY137" i="67"/>
  <c r="AZ137" i="67"/>
  <c r="AG138" i="67"/>
  <c r="AH138" i="67"/>
  <c r="AI138" i="67"/>
  <c r="AJ138" i="67"/>
  <c r="AK138" i="67"/>
  <c r="AL138" i="67"/>
  <c r="AM138" i="67"/>
  <c r="AN138" i="67"/>
  <c r="AO138" i="67"/>
  <c r="AP138" i="67"/>
  <c r="AQ138" i="67"/>
  <c r="AR138" i="67"/>
  <c r="AS138" i="67"/>
  <c r="AT138" i="67"/>
  <c r="AU138" i="67"/>
  <c r="AV138" i="67"/>
  <c r="AW138" i="67"/>
  <c r="AX138" i="67"/>
  <c r="AY138" i="67"/>
  <c r="AZ138" i="67"/>
  <c r="AG139" i="67"/>
  <c r="AH139" i="67"/>
  <c r="AI139" i="67"/>
  <c r="AJ139" i="67"/>
  <c r="AK139" i="67"/>
  <c r="AL139" i="67"/>
  <c r="AM139" i="67"/>
  <c r="AN139" i="67"/>
  <c r="AO139" i="67"/>
  <c r="AP139" i="67"/>
  <c r="AQ139" i="67"/>
  <c r="AR139" i="67"/>
  <c r="AS139" i="67"/>
  <c r="AT139" i="67"/>
  <c r="AU139" i="67"/>
  <c r="AV139" i="67"/>
  <c r="AW139" i="67"/>
  <c r="AX139" i="67"/>
  <c r="AY139" i="67"/>
  <c r="AZ139" i="67"/>
  <c r="AG140" i="67"/>
  <c r="AH140" i="67"/>
  <c r="AI140" i="67"/>
  <c r="AJ140" i="67"/>
  <c r="AK140" i="67"/>
  <c r="AL140" i="67"/>
  <c r="AM140" i="67"/>
  <c r="AN140" i="67"/>
  <c r="AO140" i="67"/>
  <c r="AP140" i="67"/>
  <c r="AQ140" i="67"/>
  <c r="AR140" i="67"/>
  <c r="AS140" i="67"/>
  <c r="AT140" i="67"/>
  <c r="AU140" i="67"/>
  <c r="AV140" i="67"/>
  <c r="AW140" i="67"/>
  <c r="AX140" i="67"/>
  <c r="AY140" i="67"/>
  <c r="AZ140" i="67"/>
  <c r="AG141" i="67"/>
  <c r="AH141" i="67"/>
  <c r="AI141" i="67"/>
  <c r="AJ141" i="67"/>
  <c r="AK141" i="67"/>
  <c r="AL141" i="67"/>
  <c r="AM141" i="67"/>
  <c r="AN141" i="67"/>
  <c r="AO141" i="67"/>
  <c r="AP141" i="67"/>
  <c r="AQ141" i="67"/>
  <c r="AR141" i="67"/>
  <c r="AS141" i="67"/>
  <c r="AT141" i="67"/>
  <c r="AU141" i="67"/>
  <c r="AV141" i="67"/>
  <c r="AW141" i="67"/>
  <c r="AX141" i="67"/>
  <c r="AY141" i="67"/>
  <c r="AZ141" i="67"/>
  <c r="AG143" i="67"/>
  <c r="AH143" i="67"/>
  <c r="AI143" i="67"/>
  <c r="AJ143" i="67"/>
  <c r="AK143" i="67"/>
  <c r="AL143" i="67"/>
  <c r="AM143" i="67"/>
  <c r="AN143" i="67"/>
  <c r="AO143" i="67"/>
  <c r="AP143" i="67"/>
  <c r="AQ143" i="67"/>
  <c r="AR143" i="67"/>
  <c r="AS143" i="67"/>
  <c r="AT143" i="67"/>
  <c r="AU143" i="67"/>
  <c r="AV143" i="67"/>
  <c r="AW143" i="67"/>
  <c r="AX143" i="67"/>
  <c r="AY143" i="67"/>
  <c r="AZ143" i="67"/>
  <c r="AG144" i="67"/>
  <c r="AH144" i="67"/>
  <c r="AI144" i="67"/>
  <c r="AJ144" i="67"/>
  <c r="AK144" i="67"/>
  <c r="AL144" i="67"/>
  <c r="AM144" i="67"/>
  <c r="AN144" i="67"/>
  <c r="AO144" i="67"/>
  <c r="AP144" i="67"/>
  <c r="AQ144" i="67"/>
  <c r="AR144" i="67"/>
  <c r="AS144" i="67"/>
  <c r="AT144" i="67"/>
  <c r="AU144" i="67"/>
  <c r="AV144" i="67"/>
  <c r="AW144" i="67"/>
  <c r="AX144" i="67"/>
  <c r="AY144" i="67"/>
  <c r="AZ144" i="67"/>
  <c r="AG145" i="67"/>
  <c r="AH145" i="67"/>
  <c r="AI145" i="67"/>
  <c r="AJ145" i="67"/>
  <c r="AK145" i="67"/>
  <c r="AL145" i="67"/>
  <c r="AM145" i="67"/>
  <c r="AN145" i="67"/>
  <c r="AO145" i="67"/>
  <c r="AP145" i="67"/>
  <c r="AQ145" i="67"/>
  <c r="AR145" i="67"/>
  <c r="AS145" i="67"/>
  <c r="AT145" i="67"/>
  <c r="AU145" i="67"/>
  <c r="AV145" i="67"/>
  <c r="AW145" i="67"/>
  <c r="AX145" i="67"/>
  <c r="AY145" i="67"/>
  <c r="AZ145" i="67"/>
  <c r="AG146" i="67"/>
  <c r="AH146" i="67"/>
  <c r="AI146" i="67"/>
  <c r="AJ146" i="67"/>
  <c r="AK146" i="67"/>
  <c r="AL146" i="67"/>
  <c r="AM146" i="67"/>
  <c r="AN146" i="67"/>
  <c r="AO146" i="67"/>
  <c r="AP146" i="67"/>
  <c r="AQ146" i="67"/>
  <c r="AR146" i="67"/>
  <c r="AS146" i="67"/>
  <c r="AT146" i="67"/>
  <c r="AU146" i="67"/>
  <c r="AV146" i="67"/>
  <c r="AW146" i="67"/>
  <c r="AX146" i="67"/>
  <c r="AY146" i="67"/>
  <c r="AZ146" i="67"/>
  <c r="AG147" i="67"/>
  <c r="AH147" i="67"/>
  <c r="AI147" i="67"/>
  <c r="AJ147" i="67"/>
  <c r="AK147" i="67"/>
  <c r="AL147" i="67"/>
  <c r="AM147" i="67"/>
  <c r="AN147" i="67"/>
  <c r="AO147" i="67"/>
  <c r="AP147" i="67"/>
  <c r="AQ147" i="67"/>
  <c r="AR147" i="67"/>
  <c r="AS147" i="67"/>
  <c r="AT147" i="67"/>
  <c r="AU147" i="67"/>
  <c r="AV147" i="67"/>
  <c r="AW147" i="67"/>
  <c r="AX147" i="67"/>
  <c r="AY147" i="67"/>
  <c r="AZ147" i="67"/>
  <c r="AG148" i="67"/>
  <c r="AH148" i="67"/>
  <c r="AI148" i="67"/>
  <c r="AJ148" i="67"/>
  <c r="AK148" i="67"/>
  <c r="AL148" i="67"/>
  <c r="AM148" i="67"/>
  <c r="AN148" i="67"/>
  <c r="AO148" i="67"/>
  <c r="AP148" i="67"/>
  <c r="AQ148" i="67"/>
  <c r="AR148" i="67"/>
  <c r="AS148" i="67"/>
  <c r="AT148" i="67"/>
  <c r="AU148" i="67"/>
  <c r="AV148" i="67"/>
  <c r="AW148" i="67"/>
  <c r="AX148" i="67"/>
  <c r="AY148" i="67"/>
  <c r="AZ148" i="67"/>
  <c r="AG149" i="67"/>
  <c r="AH149" i="67"/>
  <c r="AI149" i="67"/>
  <c r="AJ149" i="67"/>
  <c r="AK149" i="67"/>
  <c r="AL149" i="67"/>
  <c r="AM149" i="67"/>
  <c r="AN149" i="67"/>
  <c r="AO149" i="67"/>
  <c r="AP149" i="67"/>
  <c r="AQ149" i="67"/>
  <c r="AR149" i="67"/>
  <c r="AS149" i="67"/>
  <c r="AT149" i="67"/>
  <c r="AU149" i="67"/>
  <c r="AV149" i="67"/>
  <c r="AW149" i="67"/>
  <c r="AX149" i="67"/>
  <c r="AY149" i="67"/>
  <c r="AZ149" i="67"/>
  <c r="AG150" i="67"/>
  <c r="AH150" i="67"/>
  <c r="AI150" i="67"/>
  <c r="AJ150" i="67"/>
  <c r="AK150" i="67"/>
  <c r="AL150" i="67"/>
  <c r="AM150" i="67"/>
  <c r="AN150" i="67"/>
  <c r="AO150" i="67"/>
  <c r="AP150" i="67"/>
  <c r="AQ150" i="67"/>
  <c r="AR150" i="67"/>
  <c r="AS150" i="67"/>
  <c r="AT150" i="67"/>
  <c r="AU150" i="67"/>
  <c r="AV150" i="67"/>
  <c r="AW150" i="67"/>
  <c r="AX150" i="67"/>
  <c r="AY150" i="67"/>
  <c r="AZ150" i="67"/>
  <c r="AG151" i="67"/>
  <c r="AH151" i="67"/>
  <c r="AI151" i="67"/>
  <c r="AJ151" i="67"/>
  <c r="AK151" i="67"/>
  <c r="AL151" i="67"/>
  <c r="AM151" i="67"/>
  <c r="AN151" i="67"/>
  <c r="AO151" i="67"/>
  <c r="AP151" i="67"/>
  <c r="AQ151" i="67"/>
  <c r="AR151" i="67"/>
  <c r="AS151" i="67"/>
  <c r="AT151" i="67"/>
  <c r="AU151" i="67"/>
  <c r="AV151" i="67"/>
  <c r="AW151" i="67"/>
  <c r="AX151" i="67"/>
  <c r="AY151" i="67"/>
  <c r="AZ151" i="67"/>
  <c r="AG3" i="31"/>
  <c r="AH3" i="31"/>
  <c r="AI3" i="31"/>
  <c r="AJ3" i="31"/>
  <c r="AK3" i="31" s="1"/>
  <c r="AL3" i="31" s="1"/>
  <c r="AM3" i="31" s="1"/>
  <c r="AN3" i="31" s="1"/>
  <c r="AO3" i="31" s="1"/>
  <c r="AP3" i="31" s="1"/>
  <c r="AQ3" i="31" s="1"/>
  <c r="AR3" i="31" s="1"/>
  <c r="AS3" i="31" s="1"/>
  <c r="AT3" i="31" s="1"/>
  <c r="AU3" i="31" s="1"/>
  <c r="AV3" i="31" s="1"/>
  <c r="AW3" i="31" s="1"/>
  <c r="AX3" i="31" s="1"/>
  <c r="AY3" i="31" s="1"/>
  <c r="AZ3" i="31" s="1"/>
  <c r="AG6" i="31"/>
  <c r="AH6" i="31"/>
  <c r="AI6" i="31" s="1"/>
  <c r="AJ6" i="31" s="1"/>
  <c r="AK6" i="31" s="1"/>
  <c r="AL6" i="31" s="1"/>
  <c r="AM6" i="31" s="1"/>
  <c r="AN6" i="31" s="1"/>
  <c r="AO6" i="31" s="1"/>
  <c r="AP6" i="31" s="1"/>
  <c r="AQ6" i="31" s="1"/>
  <c r="AR6" i="31" s="1"/>
  <c r="AS6" i="31" s="1"/>
  <c r="AT6" i="31" s="1"/>
  <c r="AU6" i="31" s="1"/>
  <c r="AV6" i="31" s="1"/>
  <c r="AW6" i="31" s="1"/>
  <c r="AX6" i="31" s="1"/>
  <c r="AY6" i="31" s="1"/>
  <c r="AZ6" i="31" s="1"/>
  <c r="AG3" i="16"/>
  <c r="AH3" i="16"/>
  <c r="AI3" i="16" s="1"/>
  <c r="AJ3" i="16" s="1"/>
  <c r="AK3" i="16" s="1"/>
  <c r="AL3" i="16" s="1"/>
  <c r="AM3" i="16" s="1"/>
  <c r="AN3" i="16" s="1"/>
  <c r="AO3" i="16" s="1"/>
  <c r="AP3" i="16" s="1"/>
  <c r="AQ3" i="16" s="1"/>
  <c r="AR3" i="16" s="1"/>
  <c r="AS3" i="16" s="1"/>
  <c r="AT3" i="16" s="1"/>
  <c r="AU3" i="16" s="1"/>
  <c r="AV3" i="16" s="1"/>
  <c r="AW3" i="16" s="1"/>
  <c r="AX3" i="16" s="1"/>
  <c r="AY3" i="16" s="1"/>
  <c r="AZ3" i="16" s="1"/>
  <c r="AG5" i="16"/>
  <c r="AH5" i="16"/>
  <c r="AI5" i="16"/>
  <c r="AJ5" i="16"/>
  <c r="AK5" i="16" s="1"/>
  <c r="AL5" i="16" s="1"/>
  <c r="AM5" i="16" s="1"/>
  <c r="AN5" i="16" s="1"/>
  <c r="AO5" i="16" s="1"/>
  <c r="AP5" i="16" s="1"/>
  <c r="AQ5" i="16" s="1"/>
  <c r="AR5" i="16" s="1"/>
  <c r="AS5" i="16" s="1"/>
  <c r="AT5" i="16" s="1"/>
  <c r="AU5" i="16" s="1"/>
  <c r="AV5" i="16" s="1"/>
  <c r="AW5" i="16" s="1"/>
  <c r="AX5" i="16" s="1"/>
  <c r="AY5" i="16" s="1"/>
  <c r="AZ5" i="16" s="1"/>
  <c r="AG6" i="16"/>
  <c r="AH6" i="16"/>
  <c r="AI6" i="16" s="1"/>
  <c r="AJ6" i="16" s="1"/>
  <c r="AK6" i="16" s="1"/>
  <c r="AL6" i="16" s="1"/>
  <c r="AM6" i="16" s="1"/>
  <c r="AN6" i="16" s="1"/>
  <c r="AO6" i="16" s="1"/>
  <c r="AP6" i="16" s="1"/>
  <c r="AQ6" i="16" s="1"/>
  <c r="AR6" i="16" s="1"/>
  <c r="AS6" i="16" s="1"/>
  <c r="AT6" i="16" s="1"/>
  <c r="AU6" i="16" s="1"/>
  <c r="AV6" i="16" s="1"/>
  <c r="AW6" i="16" s="1"/>
  <c r="AX6" i="16" s="1"/>
  <c r="AY6" i="16" s="1"/>
  <c r="AZ6" i="16" s="1"/>
  <c r="AG8" i="16"/>
  <c r="AH8" i="16"/>
  <c r="AI8" i="16" s="1"/>
  <c r="AJ8" i="16" s="1"/>
  <c r="AK8" i="16" s="1"/>
  <c r="AL8" i="16" s="1"/>
  <c r="AM8" i="16" s="1"/>
  <c r="AN8" i="16" s="1"/>
  <c r="AO8" i="16" s="1"/>
  <c r="AP8" i="16" s="1"/>
  <c r="AQ8" i="16" s="1"/>
  <c r="AR8" i="16" s="1"/>
  <c r="AS8" i="16" s="1"/>
  <c r="AT8" i="16" s="1"/>
  <c r="AU8" i="16" s="1"/>
  <c r="AV8" i="16" s="1"/>
  <c r="AW8" i="16" s="1"/>
  <c r="AX8" i="16" s="1"/>
  <c r="AY8" i="16" s="1"/>
  <c r="AZ8" i="16" s="1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 s="1"/>
  <c r="AV3" i="27" s="1"/>
  <c r="AW3" i="27" s="1"/>
  <c r="AX3" i="27" s="1"/>
  <c r="AY3" i="27" s="1"/>
  <c r="AZ3" i="27" s="1"/>
  <c r="AG5" i="27"/>
  <c r="AH5" i="27"/>
  <c r="AI5" i="27"/>
  <c r="AJ5" i="27"/>
  <c r="AK5" i="27"/>
  <c r="AL5" i="27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 s="1"/>
  <c r="AT6" i="27" s="1"/>
  <c r="AU6" i="27" s="1"/>
  <c r="AV6" i="27" s="1"/>
  <c r="AW6" i="27" s="1"/>
  <c r="AX6" i="27" s="1"/>
  <c r="AY6" i="27" s="1"/>
  <c r="AZ6" i="27" s="1"/>
  <c r="AG3" i="26"/>
  <c r="AH3" i="26"/>
  <c r="AI3" i="26" s="1"/>
  <c r="AJ3" i="26" s="1"/>
  <c r="AK3" i="26" s="1"/>
  <c r="AL3" i="26" s="1"/>
  <c r="AM3" i="26" s="1"/>
  <c r="AN3" i="26" s="1"/>
  <c r="AO3" i="26" s="1"/>
  <c r="AP3" i="26" s="1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AG5" i="26"/>
  <c r="AH5" i="26"/>
  <c r="AI5" i="26"/>
  <c r="AJ5" i="26"/>
  <c r="AK5" i="26"/>
  <c r="AL5" i="26"/>
  <c r="AM5" i="26"/>
  <c r="AN5" i="26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AG6" i="26"/>
  <c r="AH6" i="26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AG3" i="25"/>
  <c r="AH3" i="25" s="1"/>
  <c r="AI3" i="25" s="1"/>
  <c r="AJ3" i="25" s="1"/>
  <c r="AK3" i="25" s="1"/>
  <c r="AL3" i="25" s="1"/>
  <c r="AM3" i="25" s="1"/>
  <c r="AN3" i="25" s="1"/>
  <c r="AO3" i="25" s="1"/>
  <c r="AP3" i="25" s="1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AG4" i="25"/>
  <c r="AH4" i="25"/>
  <c r="AI4" i="25"/>
  <c r="AJ4" i="25"/>
  <c r="AK4" i="25"/>
  <c r="AL4" i="25"/>
  <c r="AM4" i="25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AG5" i="25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AG6" i="25"/>
  <c r="AH6" i="25"/>
  <c r="AI6" i="25"/>
  <c r="AJ6" i="25"/>
  <c r="AK6" i="25"/>
  <c r="AL6" i="25"/>
  <c r="AM6" i="25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AG3" i="15"/>
  <c r="AH3" i="15"/>
  <c r="AI3" i="15"/>
  <c r="AJ3" i="15"/>
  <c r="AK3" i="15"/>
  <c r="AL3" i="15"/>
  <c r="AM3" i="15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AG2" i="7"/>
  <c r="AH2" i="7"/>
  <c r="AI2" i="7"/>
  <c r="AJ2" i="7"/>
  <c r="AK2" i="7"/>
  <c r="AL2" i="7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 s="1"/>
  <c r="AV3" i="7" s="1"/>
  <c r="AW3" i="7" s="1"/>
  <c r="AX3" i="7" s="1"/>
  <c r="AY3" i="7" s="1"/>
  <c r="AZ3" i="7" s="1"/>
  <c r="AG4" i="7"/>
  <c r="AH4" i="7"/>
  <c r="AI4" i="7"/>
  <c r="AJ4" i="7"/>
  <c r="AK4" i="7"/>
  <c r="AL4" i="7"/>
  <c r="AM4" i="7"/>
  <c r="AN4" i="7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AG5" i="7"/>
  <c r="AH5" i="7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AW5" i="7" s="1"/>
  <c r="AX5" i="7" s="1"/>
  <c r="AY5" i="7" s="1"/>
  <c r="AZ5" i="7" s="1"/>
  <c r="AG6" i="7"/>
  <c r="AH6" i="7"/>
  <c r="AI6" i="7"/>
  <c r="AJ6" i="7"/>
  <c r="AK6" i="7"/>
  <c r="AL6" i="7"/>
  <c r="AM6" i="7"/>
  <c r="AN6" i="7"/>
  <c r="AO6" i="7"/>
  <c r="AP6" i="7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AG8" i="7"/>
  <c r="AH8" i="7"/>
  <c r="AI8" i="7"/>
  <c r="AJ8" i="7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AW8" i="7" s="1"/>
  <c r="AX8" i="7" s="1"/>
  <c r="AY8" i="7" s="1"/>
  <c r="AZ8" i="7" s="1"/>
  <c r="AD20" i="82"/>
  <c r="AE20" i="82"/>
  <c r="AF20" i="82"/>
  <c r="AG20" i="82"/>
  <c r="AH20" i="82"/>
  <c r="AI20" i="82"/>
  <c r="AJ20" i="82"/>
  <c r="AK20" i="82"/>
  <c r="AL20" i="82"/>
  <c r="AM20" i="82"/>
  <c r="AN20" i="82"/>
  <c r="AO20" i="82"/>
  <c r="AP20" i="82"/>
  <c r="AQ20" i="82"/>
  <c r="AR20" i="82"/>
  <c r="AS20" i="82"/>
  <c r="AT20" i="82"/>
  <c r="AU20" i="82"/>
  <c r="AV20" i="82"/>
  <c r="AW20" i="82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 s="1"/>
  <c r="AV4" i="5" s="1"/>
  <c r="AW4" i="5" s="1"/>
  <c r="AX4" i="5" s="1"/>
  <c r="AY4" i="5" s="1"/>
  <c r="AZ4" i="5" s="1"/>
  <c r="AG5" i="5"/>
  <c r="AH5" i="5"/>
  <c r="AI5" i="5"/>
  <c r="AJ5" i="5"/>
  <c r="AK5" i="5"/>
  <c r="AL5" i="5"/>
  <c r="AM5" i="5"/>
  <c r="AN5" i="5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AG6" i="5"/>
  <c r="AH6" i="5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AG8" i="5"/>
  <c r="AH8" i="5"/>
  <c r="AI8" i="5"/>
  <c r="AJ8" i="5"/>
  <c r="AK8" i="5"/>
  <c r="AL8" i="5"/>
  <c r="AM8" i="5"/>
  <c r="AN8" i="5"/>
  <c r="AO8" i="5"/>
  <c r="AP8" i="5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AU3" i="82"/>
  <c r="AV3" i="82" s="1"/>
  <c r="AW3" i="82" s="1"/>
  <c r="AD3" i="82"/>
  <c r="AE3" i="82" s="1"/>
  <c r="AF3" i="82" s="1"/>
  <c r="AG3" i="82" s="1"/>
  <c r="AH3" i="82" s="1"/>
  <c r="AI3" i="82" s="1"/>
  <c r="AJ3" i="82" s="1"/>
  <c r="AK3" i="82" s="1"/>
  <c r="AL3" i="82" s="1"/>
  <c r="AM3" i="82" s="1"/>
  <c r="AN3" i="82" s="1"/>
  <c r="AO3" i="82" s="1"/>
  <c r="AP3" i="82" s="1"/>
  <c r="AQ3" i="82" s="1"/>
  <c r="AR3" i="82" s="1"/>
  <c r="AS3" i="82" s="1"/>
  <c r="AT3" i="82" s="1"/>
  <c r="AG2" i="5"/>
  <c r="AH2" i="5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AF4" i="5"/>
  <c r="AF5" i="5"/>
  <c r="AF6" i="5"/>
  <c r="AF8" i="5"/>
  <c r="F6" i="31"/>
  <c r="G6" i="31" s="1"/>
  <c r="H6" i="31" s="1"/>
  <c r="I6" i="31" s="1"/>
  <c r="J6" i="31" s="1"/>
  <c r="K6" i="31" s="1"/>
  <c r="L6" i="31" s="1"/>
  <c r="M6" i="31" s="1"/>
  <c r="N6" i="31" s="1"/>
  <c r="O6" i="31" s="1"/>
  <c r="P6" i="31" s="1"/>
  <c r="Q6" i="31" s="1"/>
  <c r="R6" i="31" s="1"/>
  <c r="S6" i="31" s="1"/>
  <c r="T6" i="31" s="1"/>
  <c r="U6" i="31" s="1"/>
  <c r="V6" i="31" s="1"/>
  <c r="W6" i="31" s="1"/>
  <c r="X6" i="31" s="1"/>
  <c r="Y6" i="31" s="1"/>
  <c r="Z6" i="31" s="1"/>
  <c r="AA6" i="31" s="1"/>
  <c r="AB6" i="31" s="1"/>
  <c r="AC6" i="31" s="1"/>
  <c r="AD6" i="31" s="1"/>
  <c r="AE6" i="31" s="1"/>
  <c r="AF6" i="31" s="1"/>
  <c r="AC27" i="82"/>
  <c r="AB27" i="82"/>
  <c r="AA27" i="82"/>
  <c r="Z27" i="82"/>
  <c r="Y27" i="82"/>
  <c r="X27" i="82"/>
  <c r="W27" i="82"/>
  <c r="V27" i="82"/>
  <c r="U27" i="82"/>
  <c r="T27" i="82"/>
  <c r="S27" i="82"/>
  <c r="R27" i="82"/>
  <c r="Q27" i="82"/>
  <c r="P27" i="82"/>
  <c r="O27" i="82"/>
  <c r="N27" i="82"/>
  <c r="M27" i="82"/>
  <c r="L27" i="82"/>
  <c r="K27" i="82"/>
  <c r="J27" i="82"/>
  <c r="I27" i="82"/>
  <c r="H27" i="82"/>
  <c r="G27" i="82"/>
  <c r="F27" i="82"/>
  <c r="E27" i="82"/>
  <c r="D27" i="82"/>
  <c r="AC26" i="82"/>
  <c r="AB26" i="82"/>
  <c r="AA26" i="82"/>
  <c r="Z26" i="82"/>
  <c r="Y26" i="82"/>
  <c r="X26" i="82"/>
  <c r="W26" i="82"/>
  <c r="V26" i="82"/>
  <c r="U26" i="82"/>
  <c r="T26" i="82"/>
  <c r="S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7" i="82"/>
  <c r="C26" i="82"/>
  <c r="AM64" i="67" l="1"/>
  <c r="AX64" i="67"/>
  <c r="AJ64" i="67"/>
  <c r="AW64" i="67"/>
  <c r="AI64" i="67"/>
  <c r="AU64" i="67"/>
  <c r="AO54" i="67"/>
  <c r="AN54" i="67"/>
  <c r="AH74" i="67"/>
  <c r="AM54" i="67"/>
  <c r="AK54" i="67"/>
  <c r="AG54" i="67"/>
  <c r="AY8" i="67"/>
  <c r="AX8" i="67"/>
  <c r="AW8" i="67"/>
  <c r="AV8" i="67"/>
  <c r="AU8" i="67"/>
  <c r="AT8" i="67"/>
  <c r="AS8" i="67"/>
  <c r="AR8" i="67"/>
  <c r="AQ8" i="67"/>
  <c r="AP8" i="67"/>
  <c r="AO8" i="67"/>
  <c r="AN8" i="67"/>
  <c r="AM8" i="67"/>
  <c r="AL8" i="67"/>
  <c r="AX74" i="67"/>
  <c r="AL54" i="67"/>
  <c r="AV74" i="67"/>
  <c r="AH54" i="67"/>
  <c r="AU74" i="67"/>
  <c r="AM74" i="67"/>
  <c r="AU54" i="67"/>
  <c r="AP54" i="67"/>
  <c r="AX54" i="67"/>
  <c r="AJ54" i="67"/>
  <c r="AW54" i="67"/>
  <c r="AI54" i="67"/>
  <c r="AR74" i="67"/>
  <c r="AQ74" i="67"/>
  <c r="AP74" i="67"/>
  <c r="AO74" i="67"/>
  <c r="AN74" i="67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AC20" i="82" l="1"/>
  <c r="AB20" i="82"/>
  <c r="AA20" i="82"/>
  <c r="Z20" i="82"/>
  <c r="Y20" i="82"/>
  <c r="X20" i="82"/>
  <c r="W20" i="82"/>
  <c r="V20" i="82"/>
  <c r="U20" i="82"/>
  <c r="T20" i="82"/>
  <c r="S20" i="82"/>
  <c r="R20" i="82"/>
  <c r="Q20" i="82"/>
  <c r="P20" i="82"/>
  <c r="O20" i="82"/>
  <c r="N20" i="82"/>
  <c r="M20" i="82"/>
  <c r="L20" i="82"/>
  <c r="K20" i="82"/>
  <c r="J20" i="82"/>
  <c r="I20" i="82"/>
  <c r="H20" i="82"/>
  <c r="G20" i="82"/>
  <c r="F20" i="82"/>
  <c r="E20" i="82"/>
  <c r="D20" i="82"/>
  <c r="C20" i="82"/>
  <c r="D3" i="82" l="1"/>
  <c r="E3" i="82" s="1"/>
  <c r="F3" i="82" s="1"/>
  <c r="G3" i="82" s="1"/>
  <c r="H3" i="82" s="1"/>
  <c r="I3" i="82" s="1"/>
  <c r="J3" i="82" s="1"/>
  <c r="K3" i="82" s="1"/>
  <c r="L3" i="82" s="1"/>
  <c r="M3" i="82" s="1"/>
  <c r="N3" i="82" s="1"/>
  <c r="O3" i="82" s="1"/>
  <c r="P3" i="82" s="1"/>
  <c r="Q3" i="82" s="1"/>
  <c r="R3" i="82" s="1"/>
  <c r="S3" i="82" s="1"/>
  <c r="T3" i="82" s="1"/>
  <c r="U3" i="82" s="1"/>
  <c r="V3" i="82" s="1"/>
  <c r="W3" i="82" s="1"/>
  <c r="X3" i="82" s="1"/>
  <c r="Y3" i="82" s="1"/>
  <c r="Z3" i="82" s="1"/>
  <c r="AA3" i="82" s="1"/>
  <c r="AB3" i="82" s="1"/>
  <c r="AC3" i="82" s="1"/>
  <c r="T6" i="45"/>
  <c r="E6" i="45"/>
  <c r="S6" i="45" s="1"/>
  <c r="D6" i="45"/>
  <c r="C6" i="45"/>
  <c r="B6" i="45"/>
  <c r="T5" i="45"/>
  <c r="S5" i="45"/>
  <c r="E5" i="45"/>
  <c r="R5" i="45" s="1"/>
  <c r="D5" i="45"/>
  <c r="C5" i="45"/>
  <c r="B5" i="45"/>
  <c r="T6" i="44"/>
  <c r="S6" i="44"/>
  <c r="R6" i="44"/>
  <c r="Q6" i="44"/>
  <c r="E6" i="44"/>
  <c r="AF6" i="44" s="1"/>
  <c r="D6" i="44"/>
  <c r="C6" i="44"/>
  <c r="B6" i="44"/>
  <c r="T5" i="44"/>
  <c r="E5" i="44"/>
  <c r="S5" i="44" s="1"/>
  <c r="D5" i="44"/>
  <c r="C5" i="44"/>
  <c r="B5" i="44"/>
  <c r="T6" i="43"/>
  <c r="S6" i="43"/>
  <c r="R6" i="43"/>
  <c r="Q6" i="43"/>
  <c r="E6" i="43"/>
  <c r="AF6" i="43" s="1"/>
  <c r="D6" i="43"/>
  <c r="C6" i="43"/>
  <c r="B6" i="43"/>
  <c r="AF5" i="43"/>
  <c r="T5" i="43"/>
  <c r="S5" i="43"/>
  <c r="R5" i="43"/>
  <c r="Q5" i="43"/>
  <c r="P5" i="43"/>
  <c r="E5" i="43"/>
  <c r="AE5" i="43" s="1"/>
  <c r="D5" i="43"/>
  <c r="C5" i="43"/>
  <c r="B5" i="43"/>
  <c r="E6" i="56"/>
  <c r="D6" i="56"/>
  <c r="C6" i="56"/>
  <c r="B6" i="56"/>
  <c r="E3" i="56"/>
  <c r="D3" i="56"/>
  <c r="C3" i="56"/>
  <c r="B3" i="5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7" i="46"/>
  <c r="D7" i="46"/>
  <c r="C7" i="46"/>
  <c r="B7" i="46"/>
  <c r="E6" i="46"/>
  <c r="D6" i="46"/>
  <c r="C6" i="46"/>
  <c r="B6" i="46"/>
  <c r="E5" i="46"/>
  <c r="D5" i="46"/>
  <c r="C5" i="46"/>
  <c r="B5" i="46"/>
  <c r="E4" i="46"/>
  <c r="D4" i="46"/>
  <c r="C4" i="46"/>
  <c r="B4" i="46"/>
  <c r="E3" i="46"/>
  <c r="D3" i="46"/>
  <c r="C3" i="46"/>
  <c r="B3" i="46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S8" i="41"/>
  <c r="R8" i="41"/>
  <c r="Q8" i="41"/>
  <c r="E8" i="41"/>
  <c r="AF8" i="41" s="1"/>
  <c r="D8" i="41"/>
  <c r="C8" i="41"/>
  <c r="B8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6" i="41"/>
  <c r="D6" i="41"/>
  <c r="C6" i="41"/>
  <c r="B6" i="41"/>
  <c r="E5" i="41"/>
  <c r="D5" i="41"/>
  <c r="C5" i="41"/>
  <c r="B5" i="41"/>
  <c r="E4" i="41"/>
  <c r="D4" i="41"/>
  <c r="C4" i="41"/>
  <c r="B4" i="41"/>
  <c r="E3" i="41"/>
  <c r="D3" i="41"/>
  <c r="C3" i="41"/>
  <c r="B3" i="41"/>
  <c r="E6" i="40"/>
  <c r="D6" i="40"/>
  <c r="C6" i="40"/>
  <c r="B6" i="40"/>
  <c r="B1" i="38"/>
  <c r="C27" i="38"/>
  <c r="R10" i="81"/>
  <c r="Q10" i="8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P10" i="81"/>
  <c r="D6" i="6" s="1"/>
  <c r="O10" i="81"/>
  <c r="C6" i="6" s="1"/>
  <c r="N10" i="81"/>
  <c r="B6" i="6" s="1"/>
  <c r="M10" i="81"/>
  <c r="L10" i="81"/>
  <c r="K10" i="81"/>
  <c r="J10" i="81"/>
  <c r="I10" i="81"/>
  <c r="H10" i="81"/>
  <c r="G10" i="81"/>
  <c r="F10" i="81"/>
  <c r="E10" i="81"/>
  <c r="D10" i="81"/>
  <c r="U6" i="45" l="1"/>
  <c r="U5" i="45"/>
  <c r="F6" i="45"/>
  <c r="V6" i="45"/>
  <c r="F5" i="45"/>
  <c r="V5" i="45"/>
  <c r="G6" i="45"/>
  <c r="W6" i="45"/>
  <c r="G5" i="45"/>
  <c r="W5" i="45"/>
  <c r="H6" i="45"/>
  <c r="X6" i="45"/>
  <c r="H5" i="45"/>
  <c r="X5" i="45"/>
  <c r="I6" i="45"/>
  <c r="Y6" i="45"/>
  <c r="I5" i="45"/>
  <c r="Y5" i="45"/>
  <c r="J6" i="45"/>
  <c r="Z6" i="45"/>
  <c r="J5" i="45"/>
  <c r="Z5" i="45"/>
  <c r="K6" i="45"/>
  <c r="AA6" i="45"/>
  <c r="K5" i="45"/>
  <c r="AA5" i="45"/>
  <c r="L6" i="45"/>
  <c r="AB6" i="45"/>
  <c r="L5" i="45"/>
  <c r="AB5" i="45"/>
  <c r="M6" i="45"/>
  <c r="AC6" i="45"/>
  <c r="M5" i="45"/>
  <c r="AC5" i="45"/>
  <c r="N6" i="45"/>
  <c r="AD6" i="45"/>
  <c r="N5" i="45"/>
  <c r="AD5" i="45"/>
  <c r="O6" i="45"/>
  <c r="AE6" i="45"/>
  <c r="O5" i="45"/>
  <c r="AE5" i="45"/>
  <c r="P6" i="45"/>
  <c r="AF6" i="45"/>
  <c r="P5" i="45"/>
  <c r="AF5" i="45"/>
  <c r="Q6" i="45"/>
  <c r="Q5" i="45"/>
  <c r="R6" i="45"/>
  <c r="U6" i="44"/>
  <c r="F6" i="44"/>
  <c r="V6" i="44"/>
  <c r="G6" i="44"/>
  <c r="W6" i="44"/>
  <c r="H6" i="44"/>
  <c r="X6" i="44"/>
  <c r="I6" i="44"/>
  <c r="Y6" i="44"/>
  <c r="J6" i="44"/>
  <c r="Z6" i="44"/>
  <c r="K6" i="44"/>
  <c r="AA6" i="44"/>
  <c r="L6" i="44"/>
  <c r="AB6" i="44"/>
  <c r="M6" i="44"/>
  <c r="AC6" i="44"/>
  <c r="N6" i="44"/>
  <c r="AD6" i="44"/>
  <c r="O6" i="44"/>
  <c r="AE6" i="44"/>
  <c r="P6" i="44"/>
  <c r="U5" i="44"/>
  <c r="F5" i="44"/>
  <c r="V5" i="44"/>
  <c r="G5" i="44"/>
  <c r="W5" i="44"/>
  <c r="H5" i="44"/>
  <c r="X5" i="44"/>
  <c r="I5" i="44"/>
  <c r="Y5" i="44"/>
  <c r="J5" i="44"/>
  <c r="Z5" i="44"/>
  <c r="K5" i="44"/>
  <c r="AA5" i="44"/>
  <c r="L5" i="44"/>
  <c r="AB5" i="44"/>
  <c r="M5" i="44"/>
  <c r="AC5" i="44"/>
  <c r="N5" i="44"/>
  <c r="AD5" i="44"/>
  <c r="O5" i="44"/>
  <c r="AE5" i="44"/>
  <c r="P5" i="44"/>
  <c r="AF5" i="44"/>
  <c r="Q5" i="44"/>
  <c r="R5" i="44"/>
  <c r="U6" i="43"/>
  <c r="U5" i="43"/>
  <c r="F6" i="43"/>
  <c r="V6" i="43"/>
  <c r="F5" i="43"/>
  <c r="V5" i="43"/>
  <c r="G6" i="43"/>
  <c r="W6" i="43"/>
  <c r="G5" i="43"/>
  <c r="W5" i="43"/>
  <c r="H6" i="43"/>
  <c r="X6" i="43"/>
  <c r="H5" i="43"/>
  <c r="X5" i="43"/>
  <c r="I6" i="43"/>
  <c r="Y6" i="43"/>
  <c r="I5" i="43"/>
  <c r="Y5" i="43"/>
  <c r="J6" i="43"/>
  <c r="Z6" i="43"/>
  <c r="J5" i="43"/>
  <c r="Z5" i="43"/>
  <c r="K6" i="43"/>
  <c r="AA6" i="43"/>
  <c r="K5" i="43"/>
  <c r="AA5" i="43"/>
  <c r="L6" i="43"/>
  <c r="AB6" i="43"/>
  <c r="L5" i="43"/>
  <c r="AB5" i="43"/>
  <c r="M6" i="43"/>
  <c r="AC6" i="43"/>
  <c r="M5" i="43"/>
  <c r="AC5" i="43"/>
  <c r="N6" i="43"/>
  <c r="AD6" i="43"/>
  <c r="N5" i="43"/>
  <c r="AD5" i="43"/>
  <c r="O6" i="43"/>
  <c r="AE6" i="43"/>
  <c r="O5" i="43"/>
  <c r="P6" i="43"/>
  <c r="T8" i="41"/>
  <c r="U8" i="41"/>
  <c r="F8" i="41"/>
  <c r="V8" i="41"/>
  <c r="G8" i="41"/>
  <c r="W8" i="41"/>
  <c r="H8" i="41"/>
  <c r="X8" i="41"/>
  <c r="I8" i="41"/>
  <c r="Y8" i="41"/>
  <c r="J8" i="41"/>
  <c r="Z8" i="41"/>
  <c r="K8" i="41"/>
  <c r="AA8" i="41"/>
  <c r="L8" i="41"/>
  <c r="AB8" i="41"/>
  <c r="M8" i="41"/>
  <c r="AC8" i="41"/>
  <c r="N8" i="41"/>
  <c r="AD8" i="41"/>
  <c r="O8" i="41"/>
  <c r="AE8" i="41"/>
  <c r="P8" i="41"/>
  <c r="V7" i="80" l="1"/>
  <c r="U7" i="80"/>
  <c r="T7" i="80"/>
  <c r="S7" i="80"/>
  <c r="R7" i="80"/>
  <c r="Q7" i="80"/>
  <c r="P7" i="80"/>
  <c r="O7" i="80"/>
  <c r="N7" i="80"/>
  <c r="M7" i="80"/>
  <c r="L7" i="80"/>
  <c r="K7" i="80"/>
  <c r="J7" i="80"/>
  <c r="I7" i="80"/>
  <c r="H7" i="80"/>
  <c r="G7" i="80"/>
  <c r="F7" i="80"/>
  <c r="E7" i="80"/>
  <c r="D7" i="80"/>
  <c r="C7" i="80"/>
  <c r="D6" i="80"/>
  <c r="E6" i="80" s="1"/>
  <c r="F6" i="80" s="1"/>
  <c r="G6" i="80" s="1"/>
  <c r="H6" i="80" s="1"/>
  <c r="I6" i="80" s="1"/>
  <c r="J6" i="80" s="1"/>
  <c r="K6" i="80" s="1"/>
  <c r="L6" i="80" s="1"/>
  <c r="M6" i="80" s="1"/>
  <c r="N6" i="80" s="1"/>
  <c r="O6" i="80" s="1"/>
  <c r="P6" i="80" s="1"/>
  <c r="Q6" i="80" s="1"/>
  <c r="R6" i="80" s="1"/>
  <c r="S6" i="80" s="1"/>
  <c r="T6" i="80" s="1"/>
  <c r="U6" i="80" s="1"/>
  <c r="V6" i="80" s="1"/>
  <c r="D23" i="80"/>
  <c r="E23" i="80" s="1"/>
  <c r="F23" i="80" s="1"/>
  <c r="G23" i="80" s="1"/>
  <c r="H23" i="80" s="1"/>
  <c r="I23" i="80" s="1"/>
  <c r="J23" i="80" s="1"/>
  <c r="K23" i="80" s="1"/>
  <c r="L23" i="80" s="1"/>
  <c r="M23" i="80" s="1"/>
  <c r="N23" i="80" s="1"/>
  <c r="O23" i="80" s="1"/>
  <c r="P23" i="80" s="1"/>
  <c r="Q23" i="80" s="1"/>
  <c r="R23" i="80" s="1"/>
  <c r="S23" i="80" s="1"/>
  <c r="T23" i="80" s="1"/>
  <c r="U23" i="80" s="1"/>
  <c r="V23" i="80" s="1"/>
  <c r="V20" i="80"/>
  <c r="U20" i="80"/>
  <c r="T20" i="80"/>
  <c r="S20" i="80"/>
  <c r="R20" i="80"/>
  <c r="Q20" i="80"/>
  <c r="P20" i="80"/>
  <c r="O20" i="80"/>
  <c r="N20" i="80"/>
  <c r="M20" i="80"/>
  <c r="L20" i="80"/>
  <c r="K20" i="80"/>
  <c r="J20" i="80"/>
  <c r="I20" i="80"/>
  <c r="H20" i="80"/>
  <c r="G20" i="80"/>
  <c r="F20" i="80"/>
  <c r="E20" i="80"/>
  <c r="D20" i="80"/>
  <c r="C20" i="80"/>
  <c r="V19" i="80"/>
  <c r="U19" i="80"/>
  <c r="T19" i="80"/>
  <c r="S19" i="80"/>
  <c r="R19" i="80"/>
  <c r="Q19" i="80"/>
  <c r="P19" i="80"/>
  <c r="O19" i="80"/>
  <c r="N19" i="80"/>
  <c r="M19" i="80"/>
  <c r="L19" i="80"/>
  <c r="K19" i="80"/>
  <c r="J19" i="80"/>
  <c r="I19" i="80"/>
  <c r="H19" i="80"/>
  <c r="G19" i="80"/>
  <c r="F19" i="80"/>
  <c r="E19" i="80"/>
  <c r="D19" i="80"/>
  <c r="C19" i="80"/>
  <c r="V18" i="80"/>
  <c r="U18" i="80"/>
  <c r="T18" i="80"/>
  <c r="S18" i="80"/>
  <c r="R18" i="80"/>
  <c r="Q18" i="80"/>
  <c r="P18" i="80"/>
  <c r="O18" i="80"/>
  <c r="N18" i="80"/>
  <c r="M18" i="80"/>
  <c r="L18" i="80"/>
  <c r="K18" i="80"/>
  <c r="J18" i="80"/>
  <c r="I18" i="80"/>
  <c r="H18" i="80"/>
  <c r="G18" i="80"/>
  <c r="F18" i="80"/>
  <c r="E18" i="80"/>
  <c r="D18" i="80"/>
  <c r="C18" i="80"/>
  <c r="V17" i="80"/>
  <c r="U17" i="80"/>
  <c r="T17" i="80"/>
  <c r="S17" i="80"/>
  <c r="R17" i="80"/>
  <c r="Q17" i="80"/>
  <c r="P17" i="80"/>
  <c r="O17" i="80"/>
  <c r="N17" i="80"/>
  <c r="M17" i="80"/>
  <c r="L17" i="80"/>
  <c r="K17" i="80"/>
  <c r="J17" i="80"/>
  <c r="I17" i="80"/>
  <c r="H17" i="80"/>
  <c r="G17" i="80"/>
  <c r="F17" i="80"/>
  <c r="E17" i="80"/>
  <c r="D17" i="80"/>
  <c r="C17" i="80"/>
  <c r="D15" i="80"/>
  <c r="E15" i="80" s="1"/>
  <c r="F15" i="80" s="1"/>
  <c r="G15" i="80" s="1"/>
  <c r="H15" i="80" s="1"/>
  <c r="I15" i="80" s="1"/>
  <c r="J15" i="80" s="1"/>
  <c r="K15" i="80" s="1"/>
  <c r="L15" i="80" s="1"/>
  <c r="M15" i="80" s="1"/>
  <c r="N15" i="80" s="1"/>
  <c r="O15" i="80" s="1"/>
  <c r="P15" i="80" s="1"/>
  <c r="Q15" i="80" s="1"/>
  <c r="R15" i="80" s="1"/>
  <c r="S15" i="80" s="1"/>
  <c r="T15" i="80" s="1"/>
  <c r="U15" i="80" s="1"/>
  <c r="V15" i="80" s="1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6" i="57"/>
  <c r="D6" i="57"/>
  <c r="C6" i="57"/>
  <c r="E5" i="57"/>
  <c r="D5" i="57"/>
  <c r="C5" i="57"/>
  <c r="B6" i="57"/>
  <c r="B5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6" i="27" l="1"/>
  <c r="B6" i="26"/>
  <c r="B5" i="26"/>
  <c r="B5" i="27"/>
  <c r="C6" i="26"/>
  <c r="C6" i="27"/>
  <c r="C5" i="26"/>
  <c r="C5" i="27"/>
  <c r="D6" i="26"/>
  <c r="D6" i="27"/>
  <c r="D5" i="26"/>
  <c r="D5" i="27"/>
  <c r="E6" i="26"/>
  <c r="F6" i="26" s="1"/>
  <c r="G6" i="26" s="1"/>
  <c r="H6" i="26" s="1"/>
  <c r="I6" i="26" s="1"/>
  <c r="J6" i="26" s="1"/>
  <c r="K6" i="26" s="1"/>
  <c r="L6" i="26" s="1"/>
  <c r="M6" i="26" s="1"/>
  <c r="N6" i="26" s="1"/>
  <c r="O6" i="26" s="1"/>
  <c r="P6" i="26" s="1"/>
  <c r="Q6" i="26" s="1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E6" i="27"/>
  <c r="F6" i="27" s="1"/>
  <c r="G6" i="27" s="1"/>
  <c r="H6" i="27" s="1"/>
  <c r="I6" i="27" s="1"/>
  <c r="J6" i="27" s="1"/>
  <c r="K6" i="27" s="1"/>
  <c r="L6" i="27" s="1"/>
  <c r="M6" i="27" s="1"/>
  <c r="N6" i="27" s="1"/>
  <c r="O6" i="27" s="1"/>
  <c r="P6" i="27" s="1"/>
  <c r="Q6" i="27" s="1"/>
  <c r="R6" i="27" s="1"/>
  <c r="S6" i="27" s="1"/>
  <c r="T6" i="27" s="1"/>
  <c r="U6" i="27" s="1"/>
  <c r="V6" i="27" s="1"/>
  <c r="W6" i="27" s="1"/>
  <c r="X6" i="27" s="1"/>
  <c r="Y6" i="27" s="1"/>
  <c r="Z6" i="27" s="1"/>
  <c r="AA6" i="27" s="1"/>
  <c r="AB6" i="27" s="1"/>
  <c r="AC6" i="27" s="1"/>
  <c r="AD6" i="27" s="1"/>
  <c r="AE6" i="27" s="1"/>
  <c r="AF6" i="27" s="1"/>
  <c r="E5" i="26"/>
  <c r="F5" i="26" s="1"/>
  <c r="G5" i="26" s="1"/>
  <c r="H5" i="26" s="1"/>
  <c r="I5" i="26" s="1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E5" i="27"/>
  <c r="F5" i="27" s="1"/>
  <c r="G5" i="27" s="1"/>
  <c r="H5" i="27" s="1"/>
  <c r="I5" i="27" s="1"/>
  <c r="J5" i="27" s="1"/>
  <c r="K5" i="27" s="1"/>
  <c r="L5" i="27" s="1"/>
  <c r="M5" i="27" s="1"/>
  <c r="N5" i="27" s="1"/>
  <c r="O5" i="27" s="1"/>
  <c r="P5" i="27" s="1"/>
  <c r="Q5" i="27" s="1"/>
  <c r="R5" i="27" s="1"/>
  <c r="S5" i="27" s="1"/>
  <c r="T5" i="27" s="1"/>
  <c r="U5" i="27" s="1"/>
  <c r="V5" i="27" s="1"/>
  <c r="W5" i="27" s="1"/>
  <c r="X5" i="27" s="1"/>
  <c r="Y5" i="27" s="1"/>
  <c r="Z5" i="27" s="1"/>
  <c r="AA5" i="27" s="1"/>
  <c r="AB5" i="27" s="1"/>
  <c r="AC5" i="27" s="1"/>
  <c r="AD5" i="27" s="1"/>
  <c r="AE5" i="27" s="1"/>
  <c r="AF5" i="27" s="1"/>
  <c r="B4" i="25"/>
  <c r="C4" i="25"/>
  <c r="D4" i="25"/>
  <c r="E4" i="25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R4" i="25" s="1"/>
  <c r="S4" i="25" s="1"/>
  <c r="T4" i="25" s="1"/>
  <c r="U4" i="25" s="1"/>
  <c r="V4" i="25" s="1"/>
  <c r="W4" i="25" s="1"/>
  <c r="X4" i="25" s="1"/>
  <c r="Y4" i="25" s="1"/>
  <c r="Z4" i="25" s="1"/>
  <c r="AA4" i="25" s="1"/>
  <c r="AB4" i="25" s="1"/>
  <c r="AC4" i="25" s="1"/>
  <c r="AD4" i="25" s="1"/>
  <c r="AE4" i="25" s="1"/>
  <c r="AF4" i="25" s="1"/>
  <c r="N16" i="80"/>
  <c r="N21" i="80" s="1"/>
  <c r="O16" i="80"/>
  <c r="O21" i="80" s="1"/>
  <c r="P16" i="80"/>
  <c r="P21" i="80" s="1"/>
  <c r="Q16" i="80"/>
  <c r="Q21" i="80" s="1"/>
  <c r="S16" i="80"/>
  <c r="S21" i="80" s="1"/>
  <c r="J16" i="80"/>
  <c r="J21" i="80" s="1"/>
  <c r="F16" i="80"/>
  <c r="F21" i="80" s="1"/>
  <c r="V16" i="80"/>
  <c r="V21" i="80" s="1"/>
  <c r="R16" i="80"/>
  <c r="R21" i="80" s="1"/>
  <c r="K16" i="80"/>
  <c r="K21" i="80" s="1"/>
  <c r="G16" i="80"/>
  <c r="G21" i="80" s="1"/>
  <c r="C16" i="80"/>
  <c r="C21" i="80" s="1"/>
  <c r="L16" i="80"/>
  <c r="L21" i="80" s="1"/>
  <c r="H16" i="80"/>
  <c r="H21" i="80" s="1"/>
  <c r="D16" i="80"/>
  <c r="D21" i="80" s="1"/>
  <c r="T16" i="80"/>
  <c r="T21" i="80" s="1"/>
  <c r="M16" i="80"/>
  <c r="M21" i="80" s="1"/>
  <c r="I16" i="80"/>
  <c r="I21" i="80" s="1"/>
  <c r="E16" i="80"/>
  <c r="E21" i="80" s="1"/>
  <c r="U16" i="80"/>
  <c r="U21" i="80" s="1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8"/>
  <c r="D2" i="48"/>
  <c r="C2" i="48"/>
  <c r="B2" i="48"/>
  <c r="E2" i="47"/>
  <c r="D2" i="47"/>
  <c r="C2" i="47"/>
  <c r="B2" i="47"/>
  <c r="E6" i="31"/>
  <c r="D6" i="31"/>
  <c r="C6" i="31"/>
  <c r="B6" i="31"/>
  <c r="N17" i="76"/>
  <c r="M17" i="76"/>
  <c r="L17" i="76"/>
  <c r="K17" i="76"/>
  <c r="J17" i="76"/>
  <c r="I17" i="76"/>
  <c r="H17" i="76"/>
  <c r="G17" i="76"/>
  <c r="F17" i="76"/>
  <c r="E17" i="76"/>
  <c r="D17" i="76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E6" i="39"/>
  <c r="D6" i="39"/>
  <c r="C6" i="39"/>
  <c r="E5" i="39"/>
  <c r="D5" i="39"/>
  <c r="C5" i="39"/>
  <c r="E4" i="39"/>
  <c r="D4" i="39"/>
  <c r="C4" i="39"/>
  <c r="E8" i="39"/>
  <c r="D8" i="39"/>
  <c r="C8" i="39"/>
  <c r="B8" i="39"/>
  <c r="B6" i="39"/>
  <c r="B5" i="39"/>
  <c r="B4" i="39"/>
  <c r="B2" i="39"/>
  <c r="K16" i="75"/>
  <c r="B6" i="16" s="1"/>
  <c r="K36" i="75"/>
  <c r="I50" i="75"/>
  <c r="I49" i="75"/>
  <c r="T10" i="79"/>
  <c r="U10" i="79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S10" i="79"/>
  <c r="C3" i="7" s="1"/>
  <c r="R10" i="79"/>
  <c r="B3" i="7" s="1"/>
  <c r="Q10" i="79"/>
  <c r="P10" i="79"/>
  <c r="O10" i="79"/>
  <c r="N10" i="79"/>
  <c r="M10" i="79"/>
  <c r="L10" i="79"/>
  <c r="K10" i="79"/>
  <c r="J10" i="79"/>
  <c r="I10" i="79"/>
  <c r="H10" i="79"/>
  <c r="G10" i="79"/>
  <c r="F10" i="79"/>
  <c r="E10" i="79"/>
  <c r="D10" i="79"/>
  <c r="C10" i="79"/>
  <c r="S25" i="79"/>
  <c r="C3" i="31" s="1"/>
  <c r="R25" i="79"/>
  <c r="B3" i="31" s="1"/>
  <c r="F25" i="79"/>
  <c r="E25" i="79"/>
  <c r="D25" i="79"/>
  <c r="L23" i="79"/>
  <c r="F23" i="79"/>
  <c r="E23" i="79"/>
  <c r="D23" i="79"/>
  <c r="D17" i="79"/>
  <c r="T15" i="79"/>
  <c r="U15" i="79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X3" i="16" s="1"/>
  <c r="Y3" i="16" s="1"/>
  <c r="Z3" i="16" s="1"/>
  <c r="AA3" i="16" s="1"/>
  <c r="AB3" i="16" s="1"/>
  <c r="AC3" i="16" s="1"/>
  <c r="AD3" i="16" s="1"/>
  <c r="AE3" i="16" s="1"/>
  <c r="AF3" i="16" s="1"/>
  <c r="S15" i="79"/>
  <c r="C3" i="16" s="1"/>
  <c r="R15" i="79"/>
  <c r="B3" i="16" s="1"/>
  <c r="Q15" i="79"/>
  <c r="P15" i="79"/>
  <c r="O15" i="79"/>
  <c r="N15" i="79"/>
  <c r="M15" i="79"/>
  <c r="L15" i="79"/>
  <c r="K15" i="79"/>
  <c r="J15" i="79"/>
  <c r="I15" i="79"/>
  <c r="H15" i="79"/>
  <c r="G15" i="79"/>
  <c r="F15" i="79"/>
  <c r="E15" i="79"/>
  <c r="D15" i="79"/>
  <c r="T14" i="79"/>
  <c r="D3" i="27" s="1"/>
  <c r="S14" i="79"/>
  <c r="C3" i="27" s="1"/>
  <c r="R14" i="79"/>
  <c r="B3" i="27" s="1"/>
  <c r="Q14" i="79"/>
  <c r="P14" i="79"/>
  <c r="O14" i="79"/>
  <c r="N14" i="79"/>
  <c r="M14" i="79"/>
  <c r="L14" i="79"/>
  <c r="T13" i="79"/>
  <c r="U13" i="79" s="1"/>
  <c r="E3" i="26" s="1"/>
  <c r="F3" i="26" s="1"/>
  <c r="G3" i="26" s="1"/>
  <c r="H3" i="26" s="1"/>
  <c r="I3" i="26" s="1"/>
  <c r="J3" i="26" s="1"/>
  <c r="K3" i="26" s="1"/>
  <c r="L3" i="26" s="1"/>
  <c r="M3" i="26" s="1"/>
  <c r="N3" i="26" s="1"/>
  <c r="O3" i="26" s="1"/>
  <c r="P3" i="26" s="1"/>
  <c r="Q3" i="26" s="1"/>
  <c r="R3" i="26" s="1"/>
  <c r="S3" i="26" s="1"/>
  <c r="T3" i="26" s="1"/>
  <c r="U3" i="26" s="1"/>
  <c r="V3" i="26" s="1"/>
  <c r="W3" i="26" s="1"/>
  <c r="X3" i="26" s="1"/>
  <c r="Y3" i="26" s="1"/>
  <c r="Z3" i="26" s="1"/>
  <c r="AA3" i="26" s="1"/>
  <c r="AB3" i="26" s="1"/>
  <c r="AC3" i="26" s="1"/>
  <c r="AD3" i="26" s="1"/>
  <c r="AE3" i="26" s="1"/>
  <c r="AF3" i="26" s="1"/>
  <c r="S13" i="79"/>
  <c r="C3" i="26" s="1"/>
  <c r="R13" i="79"/>
  <c r="B3" i="26" s="1"/>
  <c r="Q13" i="79"/>
  <c r="P13" i="79"/>
  <c r="O13" i="79"/>
  <c r="N13" i="79"/>
  <c r="M13" i="79"/>
  <c r="L13" i="79"/>
  <c r="K13" i="79"/>
  <c r="J13" i="79"/>
  <c r="I13" i="79"/>
  <c r="H13" i="79"/>
  <c r="G13" i="79"/>
  <c r="T12" i="79"/>
  <c r="D3" i="25" s="1"/>
  <c r="S12" i="79"/>
  <c r="C3" i="25" s="1"/>
  <c r="R12" i="79"/>
  <c r="B3" i="25" s="1"/>
  <c r="Q12" i="79"/>
  <c r="P12" i="79"/>
  <c r="O12" i="79"/>
  <c r="N12" i="79"/>
  <c r="M12" i="79"/>
  <c r="L12" i="79"/>
  <c r="K12" i="79"/>
  <c r="J12" i="79"/>
  <c r="I12" i="79"/>
  <c r="H12" i="79"/>
  <c r="G12" i="79"/>
  <c r="F12" i="79"/>
  <c r="E12" i="79"/>
  <c r="D12" i="79"/>
  <c r="U11" i="79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T11" i="79"/>
  <c r="D3" i="15" s="1"/>
  <c r="S11" i="79"/>
  <c r="C3" i="15" s="1"/>
  <c r="R11" i="79"/>
  <c r="B3" i="15" s="1"/>
  <c r="Q11" i="79"/>
  <c r="P11" i="79"/>
  <c r="O11" i="79"/>
  <c r="N11" i="79"/>
  <c r="M11" i="79"/>
  <c r="L11" i="79"/>
  <c r="K11" i="79"/>
  <c r="J11" i="79"/>
  <c r="I11" i="79"/>
  <c r="H11" i="79"/>
  <c r="C25" i="79"/>
  <c r="C23" i="79"/>
  <c r="C17" i="79"/>
  <c r="C15" i="79"/>
  <c r="C12" i="79"/>
  <c r="R46" i="79"/>
  <c r="R45" i="79"/>
  <c r="R44" i="79"/>
  <c r="R43" i="79"/>
  <c r="R42" i="79"/>
  <c r="R41" i="79"/>
  <c r="R40" i="79"/>
  <c r="R39" i="79"/>
  <c r="R38" i="79"/>
  <c r="R37" i="79"/>
  <c r="R36" i="79"/>
  <c r="R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R18" i="78"/>
  <c r="Q18" i="78"/>
  <c r="P18" i="78"/>
  <c r="O18" i="78"/>
  <c r="N18" i="78"/>
  <c r="M18" i="78"/>
  <c r="L18" i="78"/>
  <c r="K18" i="78"/>
  <c r="J18" i="78"/>
  <c r="I18" i="78"/>
  <c r="H18" i="78"/>
  <c r="G18" i="78"/>
  <c r="F18" i="78"/>
  <c r="E18" i="78"/>
  <c r="R17" i="78"/>
  <c r="Q17" i="78"/>
  <c r="P17" i="78"/>
  <c r="O17" i="78"/>
  <c r="N17" i="78"/>
  <c r="M17" i="78"/>
  <c r="L17" i="78"/>
  <c r="K17" i="78"/>
  <c r="J17" i="78"/>
  <c r="I17" i="78"/>
  <c r="H17" i="78"/>
  <c r="G17" i="78"/>
  <c r="F17" i="78"/>
  <c r="E17" i="78"/>
  <c r="R16" i="78"/>
  <c r="Q16" i="78"/>
  <c r="P16" i="78"/>
  <c r="O16" i="78"/>
  <c r="N16" i="78"/>
  <c r="M16" i="78"/>
  <c r="L16" i="78"/>
  <c r="K16" i="78"/>
  <c r="J16" i="78"/>
  <c r="I16" i="78"/>
  <c r="H16" i="78"/>
  <c r="G16" i="78"/>
  <c r="F16" i="78"/>
  <c r="E16" i="78"/>
  <c r="R15" i="78"/>
  <c r="Q15" i="78"/>
  <c r="P15" i="78"/>
  <c r="O15" i="78"/>
  <c r="N15" i="78"/>
  <c r="M15" i="78"/>
  <c r="L15" i="78"/>
  <c r="K15" i="78"/>
  <c r="J15" i="78"/>
  <c r="I15" i="78"/>
  <c r="H15" i="78"/>
  <c r="G15" i="78"/>
  <c r="F15" i="78"/>
  <c r="E15" i="78"/>
  <c r="D19" i="78"/>
  <c r="D18" i="78"/>
  <c r="D17" i="78"/>
  <c r="D16" i="78"/>
  <c r="D15" i="78"/>
  <c r="Q11" i="78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Y8" i="5" s="1"/>
  <c r="Z8" i="5" s="1"/>
  <c r="AA8" i="5" s="1"/>
  <c r="AB8" i="5" s="1"/>
  <c r="AC8" i="5" s="1"/>
  <c r="AD8" i="5" s="1"/>
  <c r="AE8" i="5" s="1"/>
  <c r="Q10" i="78"/>
  <c r="E6" i="5" s="1"/>
  <c r="F6" i="5" s="1"/>
  <c r="G6" i="5" s="1"/>
  <c r="H6" i="5" s="1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Q9" i="78"/>
  <c r="E5" i="5" s="1"/>
  <c r="F5" i="5" s="1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Q8" i="78"/>
  <c r="E4" i="5" s="1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Q7" i="78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P11" i="78"/>
  <c r="D8" i="5" s="1"/>
  <c r="O11" i="78"/>
  <c r="C8" i="5" s="1"/>
  <c r="N11" i="78"/>
  <c r="B8" i="5" s="1"/>
  <c r="M11" i="78"/>
  <c r="L11" i="78"/>
  <c r="K11" i="78"/>
  <c r="J11" i="78"/>
  <c r="I11" i="78"/>
  <c r="H11" i="78"/>
  <c r="G11" i="78"/>
  <c r="F11" i="78"/>
  <c r="E11" i="78"/>
  <c r="P10" i="78"/>
  <c r="D6" i="5" s="1"/>
  <c r="O10" i="78"/>
  <c r="C6" i="5" s="1"/>
  <c r="N10" i="78"/>
  <c r="B6" i="5" s="1"/>
  <c r="M10" i="78"/>
  <c r="L10" i="78"/>
  <c r="K10" i="78"/>
  <c r="J10" i="78"/>
  <c r="I10" i="78"/>
  <c r="H10" i="78"/>
  <c r="G10" i="78"/>
  <c r="F10" i="78"/>
  <c r="E10" i="78"/>
  <c r="P9" i="78"/>
  <c r="D5" i="5" s="1"/>
  <c r="O9" i="78"/>
  <c r="C5" i="5" s="1"/>
  <c r="N9" i="78"/>
  <c r="B5" i="5" s="1"/>
  <c r="M9" i="78"/>
  <c r="L9" i="78"/>
  <c r="K9" i="78"/>
  <c r="J9" i="78"/>
  <c r="I9" i="78"/>
  <c r="H9" i="78"/>
  <c r="G9" i="78"/>
  <c r="F9" i="78"/>
  <c r="E9" i="78"/>
  <c r="P8" i="78"/>
  <c r="D4" i="5" s="1"/>
  <c r="O8" i="78"/>
  <c r="C4" i="5" s="1"/>
  <c r="N8" i="78"/>
  <c r="B4" i="5" s="1"/>
  <c r="M8" i="78"/>
  <c r="L8" i="78"/>
  <c r="K8" i="78"/>
  <c r="J8" i="78"/>
  <c r="I8" i="78"/>
  <c r="H8" i="78"/>
  <c r="G8" i="78"/>
  <c r="F8" i="78"/>
  <c r="E8" i="78"/>
  <c r="P7" i="78"/>
  <c r="D2" i="5" s="1"/>
  <c r="O7" i="78"/>
  <c r="C2" i="5" s="1"/>
  <c r="N7" i="78"/>
  <c r="B2" i="5" s="1"/>
  <c r="M7" i="78"/>
  <c r="L7" i="78"/>
  <c r="K7" i="78"/>
  <c r="J7" i="78"/>
  <c r="I7" i="78"/>
  <c r="H7" i="78"/>
  <c r="G7" i="78"/>
  <c r="F7" i="78"/>
  <c r="E7" i="78"/>
  <c r="D11" i="78"/>
  <c r="D10" i="78"/>
  <c r="D9" i="78"/>
  <c r="D8" i="78"/>
  <c r="D7" i="78"/>
  <c r="D3" i="26" l="1"/>
  <c r="B5" i="16"/>
  <c r="E6" i="16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X6" i="16" s="1"/>
  <c r="Y6" i="16" s="1"/>
  <c r="Z6" i="16" s="1"/>
  <c r="AA6" i="16" s="1"/>
  <c r="AB6" i="16" s="1"/>
  <c r="AC6" i="16" s="1"/>
  <c r="AD6" i="16" s="1"/>
  <c r="AE6" i="16" s="1"/>
  <c r="AF6" i="16" s="1"/>
  <c r="B8" i="16"/>
  <c r="D6" i="25"/>
  <c r="D5" i="25"/>
  <c r="C5" i="25"/>
  <c r="C6" i="25"/>
  <c r="D3" i="16"/>
  <c r="E6" i="25"/>
  <c r="F6" i="25" s="1"/>
  <c r="G6" i="25" s="1"/>
  <c r="H6" i="25" s="1"/>
  <c r="I6" i="25" s="1"/>
  <c r="J6" i="25" s="1"/>
  <c r="K6" i="25" s="1"/>
  <c r="L6" i="25" s="1"/>
  <c r="M6" i="25" s="1"/>
  <c r="N6" i="25" s="1"/>
  <c r="O6" i="25" s="1"/>
  <c r="P6" i="25" s="1"/>
  <c r="Q6" i="25" s="1"/>
  <c r="R6" i="25" s="1"/>
  <c r="S6" i="25" s="1"/>
  <c r="T6" i="25" s="1"/>
  <c r="U6" i="25" s="1"/>
  <c r="V6" i="25" s="1"/>
  <c r="W6" i="25" s="1"/>
  <c r="X6" i="25" s="1"/>
  <c r="Y6" i="25" s="1"/>
  <c r="Z6" i="25" s="1"/>
  <c r="AA6" i="25" s="1"/>
  <c r="AB6" i="25" s="1"/>
  <c r="AC6" i="25" s="1"/>
  <c r="AD6" i="25" s="1"/>
  <c r="AE6" i="25" s="1"/>
  <c r="AF6" i="25" s="1"/>
  <c r="E5" i="25"/>
  <c r="F5" i="25" s="1"/>
  <c r="G5" i="25" s="1"/>
  <c r="H5" i="25" s="1"/>
  <c r="I5" i="25" s="1"/>
  <c r="J5" i="25" s="1"/>
  <c r="K5" i="25" s="1"/>
  <c r="L5" i="25" s="1"/>
  <c r="M5" i="25" s="1"/>
  <c r="N5" i="25" s="1"/>
  <c r="O5" i="25" s="1"/>
  <c r="P5" i="25" s="1"/>
  <c r="Q5" i="25" s="1"/>
  <c r="R5" i="25" s="1"/>
  <c r="S5" i="25" s="1"/>
  <c r="T5" i="25" s="1"/>
  <c r="U5" i="25" s="1"/>
  <c r="V5" i="25" s="1"/>
  <c r="W5" i="25" s="1"/>
  <c r="X5" i="25" s="1"/>
  <c r="Y5" i="25" s="1"/>
  <c r="Z5" i="25" s="1"/>
  <c r="AA5" i="25" s="1"/>
  <c r="AB5" i="25" s="1"/>
  <c r="AC5" i="25" s="1"/>
  <c r="AD5" i="25" s="1"/>
  <c r="AE5" i="25" s="1"/>
  <c r="AF5" i="25" s="1"/>
  <c r="B6" i="25"/>
  <c r="B5" i="25"/>
  <c r="E3" i="31"/>
  <c r="F3" i="31" s="1"/>
  <c r="G3" i="31" s="1"/>
  <c r="H3" i="31" s="1"/>
  <c r="I3" i="31" s="1"/>
  <c r="J3" i="31" s="1"/>
  <c r="K3" i="31" s="1"/>
  <c r="L3" i="31" s="1"/>
  <c r="M3" i="31" s="1"/>
  <c r="N3" i="31" s="1"/>
  <c r="O3" i="31" s="1"/>
  <c r="P3" i="31" s="1"/>
  <c r="Q3" i="31" s="1"/>
  <c r="R3" i="31" s="1"/>
  <c r="S3" i="31" s="1"/>
  <c r="T3" i="31" s="1"/>
  <c r="U3" i="31" s="1"/>
  <c r="V3" i="31" s="1"/>
  <c r="W3" i="31" s="1"/>
  <c r="X3" i="31" s="1"/>
  <c r="Y3" i="31" s="1"/>
  <c r="Z3" i="31" s="1"/>
  <c r="AA3" i="31" s="1"/>
  <c r="AB3" i="31" s="1"/>
  <c r="AC3" i="31" s="1"/>
  <c r="AD3" i="31" s="1"/>
  <c r="AE3" i="31" s="1"/>
  <c r="AF3" i="31" s="1"/>
  <c r="D3" i="31"/>
  <c r="C6" i="16"/>
  <c r="C8" i="16" s="1"/>
  <c r="U14" i="79"/>
  <c r="E3" i="27" s="1"/>
  <c r="D6" i="16"/>
  <c r="D8" i="16" s="1"/>
  <c r="D3" i="7"/>
  <c r="U12" i="79"/>
  <c r="E3" i="25" s="1"/>
  <c r="F3" i="25" l="1"/>
  <c r="F3" i="27"/>
  <c r="E8" i="16"/>
  <c r="F8" i="16" s="1"/>
  <c r="G8" i="16" s="1"/>
  <c r="H8" i="16" s="1"/>
  <c r="I8" i="16" s="1"/>
  <c r="J8" i="16" s="1"/>
  <c r="K8" i="16" s="1"/>
  <c r="L8" i="16" s="1"/>
  <c r="M8" i="16" s="1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X8" i="16" s="1"/>
  <c r="Y8" i="16" s="1"/>
  <c r="Z8" i="16" s="1"/>
  <c r="AA8" i="16" s="1"/>
  <c r="AB8" i="16" s="1"/>
  <c r="AC8" i="16" s="1"/>
  <c r="AD8" i="16" s="1"/>
  <c r="AE8" i="16" s="1"/>
  <c r="AF8" i="16" s="1"/>
  <c r="E5" i="16"/>
  <c r="F5" i="16" s="1"/>
  <c r="G5" i="16" s="1"/>
  <c r="H5" i="16" s="1"/>
  <c r="I5" i="16" s="1"/>
  <c r="J5" i="16" s="1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X5" i="16" s="1"/>
  <c r="Y5" i="16" s="1"/>
  <c r="Z5" i="16" s="1"/>
  <c r="AA5" i="16" s="1"/>
  <c r="AB5" i="16" s="1"/>
  <c r="AC5" i="16" s="1"/>
  <c r="AD5" i="16" s="1"/>
  <c r="AE5" i="16" s="1"/>
  <c r="AF5" i="16" s="1"/>
  <c r="D5" i="16"/>
  <c r="C5" i="16"/>
  <c r="R49" i="78"/>
  <c r="Q49" i="78"/>
  <c r="P49" i="78"/>
  <c r="O49" i="78"/>
  <c r="N49" i="78"/>
  <c r="M49" i="78"/>
  <c r="L49" i="78"/>
  <c r="K49" i="78"/>
  <c r="J49" i="78"/>
  <c r="I49" i="78"/>
  <c r="H49" i="78"/>
  <c r="G49" i="78"/>
  <c r="F49" i="78"/>
  <c r="E49" i="78"/>
  <c r="D49" i="78"/>
  <c r="R45" i="78"/>
  <c r="Q45" i="78"/>
  <c r="P45" i="78"/>
  <c r="O45" i="78"/>
  <c r="N45" i="78"/>
  <c r="M45" i="78"/>
  <c r="L45" i="78"/>
  <c r="K45" i="78"/>
  <c r="J45" i="78"/>
  <c r="I45" i="78"/>
  <c r="H45" i="78"/>
  <c r="G45" i="78"/>
  <c r="F45" i="78"/>
  <c r="E45" i="78"/>
  <c r="D45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R37" i="78"/>
  <c r="Q37" i="78"/>
  <c r="P37" i="78"/>
  <c r="O37" i="78"/>
  <c r="N37" i="78"/>
  <c r="M37" i="78"/>
  <c r="L37" i="78"/>
  <c r="K37" i="78"/>
  <c r="J37" i="78"/>
  <c r="I37" i="78"/>
  <c r="H37" i="78"/>
  <c r="G37" i="78"/>
  <c r="F37" i="78"/>
  <c r="E37" i="78"/>
  <c r="D37" i="78"/>
  <c r="R33" i="78"/>
  <c r="Q33" i="78"/>
  <c r="P33" i="78"/>
  <c r="O33" i="78"/>
  <c r="N33" i="78"/>
  <c r="M33" i="78"/>
  <c r="L33" i="78"/>
  <c r="K33" i="78"/>
  <c r="J33" i="78"/>
  <c r="I33" i="78"/>
  <c r="H33" i="78"/>
  <c r="G33" i="78"/>
  <c r="F33" i="78"/>
  <c r="E33" i="78"/>
  <c r="D33" i="78"/>
  <c r="R29" i="78"/>
  <c r="Q29" i="78"/>
  <c r="P29" i="78"/>
  <c r="O29" i="78"/>
  <c r="N29" i="78"/>
  <c r="M29" i="78"/>
  <c r="L29" i="78"/>
  <c r="K29" i="78"/>
  <c r="J29" i="78"/>
  <c r="I29" i="78"/>
  <c r="H29" i="78"/>
  <c r="G29" i="78"/>
  <c r="F29" i="78"/>
  <c r="E29" i="78"/>
  <c r="D29" i="78"/>
  <c r="L39" i="38"/>
  <c r="H40" i="38"/>
  <c r="I40" i="38" s="1"/>
  <c r="H37" i="38"/>
  <c r="I37" i="38" s="1"/>
  <c r="H36" i="38"/>
  <c r="I36" i="38" s="1"/>
  <c r="H35" i="38"/>
  <c r="I35" i="38" s="1"/>
  <c r="J35" i="38"/>
  <c r="L15" i="76"/>
  <c r="K15" i="76"/>
  <c r="J15" i="76"/>
  <c r="I15" i="76"/>
  <c r="H15" i="76"/>
  <c r="G15" i="76"/>
  <c r="F15" i="76"/>
  <c r="E15" i="76"/>
  <c r="N16" i="76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M16" i="76"/>
  <c r="D2" i="12" s="1"/>
  <c r="L16" i="76"/>
  <c r="C2" i="12" s="1"/>
  <c r="K16" i="76"/>
  <c r="B2" i="12" s="1"/>
  <c r="J16" i="76"/>
  <c r="I16" i="76"/>
  <c r="H16" i="76"/>
  <c r="G16" i="76"/>
  <c r="F16" i="76"/>
  <c r="E16" i="76"/>
  <c r="N15" i="76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X2" i="17" s="1"/>
  <c r="Y2" i="17" s="1"/>
  <c r="Z2" i="17" s="1"/>
  <c r="AA2" i="17" s="1"/>
  <c r="AB2" i="17" s="1"/>
  <c r="AC2" i="17" s="1"/>
  <c r="AD2" i="17" s="1"/>
  <c r="AE2" i="17" s="1"/>
  <c r="AF2" i="17" s="1"/>
  <c r="M15" i="76"/>
  <c r="D2" i="17" s="1"/>
  <c r="N14" i="76"/>
  <c r="M14" i="76"/>
  <c r="L14" i="76"/>
  <c r="K14" i="76"/>
  <c r="J14" i="76"/>
  <c r="I14" i="76"/>
  <c r="H14" i="76"/>
  <c r="G14" i="76"/>
  <c r="F14" i="76"/>
  <c r="E14" i="76"/>
  <c r="N13" i="76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M13" i="76"/>
  <c r="D2" i="7" s="1"/>
  <c r="L13" i="76"/>
  <c r="C2" i="7" s="1"/>
  <c r="K13" i="76"/>
  <c r="B2" i="7" s="1"/>
  <c r="J13" i="76"/>
  <c r="I13" i="76"/>
  <c r="H13" i="76"/>
  <c r="G13" i="76"/>
  <c r="F13" i="76"/>
  <c r="E13" i="76"/>
  <c r="D16" i="76"/>
  <c r="D15" i="76"/>
  <c r="D14" i="76"/>
  <c r="D13" i="76"/>
  <c r="N11" i="76"/>
  <c r="M11" i="76"/>
  <c r="L11" i="76"/>
  <c r="K11" i="76"/>
  <c r="J11" i="76"/>
  <c r="I11" i="76"/>
  <c r="H11" i="76"/>
  <c r="G11" i="76"/>
  <c r="F11" i="76"/>
  <c r="E11" i="76"/>
  <c r="G3" i="27" l="1"/>
  <c r="G3" i="25"/>
  <c r="K35" i="38"/>
  <c r="L35" i="38" s="1"/>
  <c r="K36" i="38"/>
  <c r="J36" i="38"/>
  <c r="K40" i="38"/>
  <c r="L36" i="38"/>
  <c r="S24" i="38"/>
  <c r="B24" i="38"/>
  <c r="R24" i="38"/>
  <c r="AG24" i="38"/>
  <c r="Q24" i="38"/>
  <c r="AF24" i="38"/>
  <c r="P24" i="38"/>
  <c r="AE24" i="38"/>
  <c r="O24" i="38"/>
  <c r="AD24" i="38"/>
  <c r="N24" i="38"/>
  <c r="AC24" i="38"/>
  <c r="M24" i="38"/>
  <c r="AB24" i="38"/>
  <c r="L24" i="38"/>
  <c r="W24" i="38"/>
  <c r="V24" i="38"/>
  <c r="U24" i="38"/>
  <c r="T24" i="38"/>
  <c r="K24" i="38"/>
  <c r="J24" i="38"/>
  <c r="I24" i="38"/>
  <c r="H24" i="38"/>
  <c r="G24" i="38"/>
  <c r="F24" i="38"/>
  <c r="E24" i="38"/>
  <c r="D24" i="38"/>
  <c r="AA24" i="38"/>
  <c r="Z24" i="38"/>
  <c r="X24" i="38"/>
  <c r="Y24" i="38"/>
  <c r="J40" i="38"/>
  <c r="L40" i="38" s="1"/>
  <c r="K37" i="38"/>
  <c r="J37" i="38"/>
  <c r="N10" i="76"/>
  <c r="M10" i="76"/>
  <c r="L10" i="76"/>
  <c r="K10" i="76"/>
  <c r="J10" i="76"/>
  <c r="I10" i="76"/>
  <c r="H10" i="76"/>
  <c r="G10" i="76"/>
  <c r="F10" i="76"/>
  <c r="E10" i="76"/>
  <c r="D10" i="76"/>
  <c r="D11" i="76"/>
  <c r="E9" i="76"/>
  <c r="F9" i="76" s="1"/>
  <c r="G9" i="76" s="1"/>
  <c r="H9" i="76" s="1"/>
  <c r="I9" i="76" s="1"/>
  <c r="J9" i="76" s="1"/>
  <c r="K9" i="76" s="1"/>
  <c r="L9" i="76" s="1"/>
  <c r="M9" i="76" s="1"/>
  <c r="N9" i="76" s="1"/>
  <c r="H3" i="25" l="1"/>
  <c r="H3" i="27"/>
  <c r="C17" i="38"/>
  <c r="W17" i="38" s="1"/>
  <c r="C16" i="38"/>
  <c r="L37" i="38"/>
  <c r="AG16" i="38"/>
  <c r="W16" i="38"/>
  <c r="AF16" i="38"/>
  <c r="V16" i="38"/>
  <c r="P16" i="38"/>
  <c r="U16" i="38"/>
  <c r="T16" i="38"/>
  <c r="O16" i="38"/>
  <c r="S16" i="38"/>
  <c r="AD16" i="38"/>
  <c r="R16" i="38"/>
  <c r="Q16" i="38"/>
  <c r="AC16" i="38"/>
  <c r="H16" i="38"/>
  <c r="G16" i="38"/>
  <c r="F16" i="38"/>
  <c r="E16" i="38"/>
  <c r="D16" i="38"/>
  <c r="Z16" i="38"/>
  <c r="Y16" i="38"/>
  <c r="AE16" i="38"/>
  <c r="N16" i="38"/>
  <c r="I16" i="38"/>
  <c r="M16" i="38"/>
  <c r="AB16" i="38"/>
  <c r="L16" i="38"/>
  <c r="AA16" i="38"/>
  <c r="K16" i="38"/>
  <c r="X16" i="38"/>
  <c r="J16" i="38"/>
  <c r="B16" i="38"/>
  <c r="Z17" i="38"/>
  <c r="X17" i="38"/>
  <c r="AD15" i="38"/>
  <c r="N15" i="38"/>
  <c r="AC15" i="38"/>
  <c r="M15" i="38"/>
  <c r="AB15" i="38"/>
  <c r="L15" i="38"/>
  <c r="AA15" i="38"/>
  <c r="K15" i="38"/>
  <c r="Z15" i="38"/>
  <c r="J15" i="38"/>
  <c r="Y15" i="38"/>
  <c r="I15" i="38"/>
  <c r="X15" i="38"/>
  <c r="H15" i="38"/>
  <c r="W15" i="38"/>
  <c r="V15" i="38"/>
  <c r="U15" i="38"/>
  <c r="T15" i="38"/>
  <c r="S15" i="38"/>
  <c r="R15" i="38"/>
  <c r="Q15" i="38"/>
  <c r="P15" i="38"/>
  <c r="O15" i="38"/>
  <c r="G15" i="38"/>
  <c r="F15" i="38"/>
  <c r="E15" i="38"/>
  <c r="D15" i="38"/>
  <c r="AG15" i="38"/>
  <c r="B15" i="38"/>
  <c r="AF15" i="38"/>
  <c r="AE15" i="38"/>
  <c r="Z13" i="38"/>
  <c r="J13" i="38"/>
  <c r="Y13" i="38"/>
  <c r="I13" i="38"/>
  <c r="X13" i="38"/>
  <c r="H13" i="38"/>
  <c r="W13" i="38"/>
  <c r="G13" i="38"/>
  <c r="V13" i="38"/>
  <c r="F13" i="38"/>
  <c r="U13" i="38"/>
  <c r="E13" i="38"/>
  <c r="T13" i="38"/>
  <c r="D13" i="38"/>
  <c r="AD13" i="38"/>
  <c r="AC13" i="38"/>
  <c r="B13" i="38"/>
  <c r="AB13" i="38"/>
  <c r="AA13" i="38"/>
  <c r="S13" i="38"/>
  <c r="R13" i="38"/>
  <c r="Q13" i="38"/>
  <c r="P13" i="38"/>
  <c r="O13" i="38"/>
  <c r="N13" i="38"/>
  <c r="M13" i="38"/>
  <c r="L13" i="38"/>
  <c r="K13" i="38"/>
  <c r="AG13" i="38"/>
  <c r="AE13" i="38"/>
  <c r="AF13" i="38"/>
  <c r="AB14" i="38"/>
  <c r="L14" i="38"/>
  <c r="AA14" i="38"/>
  <c r="K14" i="38"/>
  <c r="Z14" i="38"/>
  <c r="J14" i="38"/>
  <c r="Y14" i="38"/>
  <c r="I14" i="38"/>
  <c r="X14" i="38"/>
  <c r="H14" i="38"/>
  <c r="W14" i="38"/>
  <c r="G14" i="38"/>
  <c r="V14" i="38"/>
  <c r="F14" i="38"/>
  <c r="AD14" i="38"/>
  <c r="B14" i="38"/>
  <c r="AC14" i="38"/>
  <c r="U14" i="38"/>
  <c r="T14" i="38"/>
  <c r="S14" i="38"/>
  <c r="R14" i="38"/>
  <c r="Q14" i="38"/>
  <c r="P14" i="38"/>
  <c r="O14" i="38"/>
  <c r="N14" i="38"/>
  <c r="M14" i="38"/>
  <c r="E14" i="38"/>
  <c r="D14" i="38"/>
  <c r="AE14" i="38"/>
  <c r="AG14" i="38"/>
  <c r="AF14" i="38"/>
  <c r="O22" i="76"/>
  <c r="N22" i="76"/>
  <c r="N12" i="76" s="1"/>
  <c r="E4" i="32" s="1"/>
  <c r="M22" i="76"/>
  <c r="M12" i="76" s="1"/>
  <c r="D4" i="32" s="1"/>
  <c r="D8" i="32" s="1"/>
  <c r="L22" i="76"/>
  <c r="L12" i="76" s="1"/>
  <c r="C4" i="32" s="1"/>
  <c r="C8" i="32" s="1"/>
  <c r="K22" i="76"/>
  <c r="J22" i="76"/>
  <c r="J12" i="76" s="1"/>
  <c r="I22" i="76"/>
  <c r="I12" i="76" s="1"/>
  <c r="H22" i="76"/>
  <c r="H12" i="76" s="1"/>
  <c r="G22" i="76"/>
  <c r="G12" i="76" s="1"/>
  <c r="F22" i="76"/>
  <c r="F12" i="76" s="1"/>
  <c r="E22" i="76"/>
  <c r="E12" i="76" s="1"/>
  <c r="D22" i="76"/>
  <c r="E19" i="76"/>
  <c r="F19" i="76" s="1"/>
  <c r="G19" i="76" s="1"/>
  <c r="H19" i="76" s="1"/>
  <c r="I19" i="76" s="1"/>
  <c r="J19" i="76" s="1"/>
  <c r="K19" i="76" s="1"/>
  <c r="L19" i="76" s="1"/>
  <c r="M19" i="76" s="1"/>
  <c r="N19" i="76" s="1"/>
  <c r="O19" i="76" s="1"/>
  <c r="E8" i="32" l="1"/>
  <c r="F8" i="32" s="1"/>
  <c r="G8" i="32" s="1"/>
  <c r="H8" i="32" s="1"/>
  <c r="I8" i="32" s="1"/>
  <c r="J8" i="32" s="1"/>
  <c r="K8" i="32" s="1"/>
  <c r="L8" i="32" s="1"/>
  <c r="M8" i="32" s="1"/>
  <c r="N8" i="32" s="1"/>
  <c r="O8" i="32" s="1"/>
  <c r="P8" i="32" s="1"/>
  <c r="Q8" i="32" s="1"/>
  <c r="R8" i="32" s="1"/>
  <c r="S8" i="32" s="1"/>
  <c r="T8" i="32" s="1"/>
  <c r="U8" i="32" s="1"/>
  <c r="V8" i="32" s="1"/>
  <c r="W8" i="32" s="1"/>
  <c r="X8" i="32" s="1"/>
  <c r="Y8" i="32" s="1"/>
  <c r="Z8" i="32" s="1"/>
  <c r="AA8" i="32" s="1"/>
  <c r="AB8" i="32" s="1"/>
  <c r="AC8" i="32" s="1"/>
  <c r="AD8" i="32" s="1"/>
  <c r="AE8" i="32" s="1"/>
  <c r="AF8" i="32" s="1"/>
  <c r="F4" i="32"/>
  <c r="G4" i="32" s="1"/>
  <c r="H4" i="32" s="1"/>
  <c r="I4" i="32" s="1"/>
  <c r="J4" i="32" s="1"/>
  <c r="K4" i="32" s="1"/>
  <c r="L4" i="32" s="1"/>
  <c r="M4" i="32" s="1"/>
  <c r="N4" i="32" s="1"/>
  <c r="O4" i="32" s="1"/>
  <c r="P4" i="32" s="1"/>
  <c r="Q4" i="32" s="1"/>
  <c r="R4" i="32" s="1"/>
  <c r="S4" i="32" s="1"/>
  <c r="T4" i="32" s="1"/>
  <c r="U4" i="32" s="1"/>
  <c r="V4" i="32" s="1"/>
  <c r="W4" i="32" s="1"/>
  <c r="X4" i="32" s="1"/>
  <c r="Y4" i="32" s="1"/>
  <c r="Z4" i="32" s="1"/>
  <c r="AA4" i="32" s="1"/>
  <c r="AB4" i="32" s="1"/>
  <c r="AC4" i="32" s="1"/>
  <c r="AD4" i="32" s="1"/>
  <c r="AE4" i="32" s="1"/>
  <c r="AF4" i="32" s="1"/>
  <c r="I3" i="27"/>
  <c r="I3" i="25"/>
  <c r="Y17" i="38"/>
  <c r="AA17" i="38"/>
  <c r="B17" i="38"/>
  <c r="L17" i="38"/>
  <c r="D17" i="38"/>
  <c r="AB17" i="38"/>
  <c r="E17" i="38"/>
  <c r="M17" i="38"/>
  <c r="F17" i="38"/>
  <c r="AC17" i="38"/>
  <c r="G17" i="38"/>
  <c r="N17" i="38"/>
  <c r="H17" i="38"/>
  <c r="AD17" i="38"/>
  <c r="I17" i="38"/>
  <c r="O17" i="38"/>
  <c r="J17" i="38"/>
  <c r="AE17" i="38"/>
  <c r="K17" i="38"/>
  <c r="P17" i="38"/>
  <c r="S17" i="38"/>
  <c r="AF17" i="38"/>
  <c r="T17" i="38"/>
  <c r="Q17" i="38"/>
  <c r="U17" i="38"/>
  <c r="AG17" i="38"/>
  <c r="V17" i="38"/>
  <c r="R17" i="38"/>
  <c r="E6" i="32"/>
  <c r="F6" i="32" s="1"/>
  <c r="G6" i="32" s="1"/>
  <c r="H6" i="32" s="1"/>
  <c r="I6" i="32" s="1"/>
  <c r="J6" i="32" s="1"/>
  <c r="K6" i="32" s="1"/>
  <c r="L6" i="32" s="1"/>
  <c r="M6" i="32" s="1"/>
  <c r="N6" i="32" s="1"/>
  <c r="O6" i="32" s="1"/>
  <c r="P6" i="32" s="1"/>
  <c r="Q6" i="32" s="1"/>
  <c r="R6" i="32" s="1"/>
  <c r="S6" i="32" s="1"/>
  <c r="T6" i="32" s="1"/>
  <c r="U6" i="32" s="1"/>
  <c r="V6" i="32" s="1"/>
  <c r="W6" i="32" s="1"/>
  <c r="X6" i="32" s="1"/>
  <c r="Y6" i="32" s="1"/>
  <c r="Z6" i="32" s="1"/>
  <c r="AA6" i="32" s="1"/>
  <c r="AB6" i="32" s="1"/>
  <c r="AC6" i="32" s="1"/>
  <c r="AD6" i="32" s="1"/>
  <c r="AE6" i="32" s="1"/>
  <c r="AF6" i="32" s="1"/>
  <c r="E5" i="32"/>
  <c r="F5" i="32" s="1"/>
  <c r="G5" i="32" s="1"/>
  <c r="H5" i="32" s="1"/>
  <c r="I5" i="32" s="1"/>
  <c r="J5" i="32" s="1"/>
  <c r="K5" i="32" s="1"/>
  <c r="L5" i="32" s="1"/>
  <c r="M5" i="32" s="1"/>
  <c r="N5" i="32" s="1"/>
  <c r="O5" i="32" s="1"/>
  <c r="P5" i="32" s="1"/>
  <c r="Q5" i="32" s="1"/>
  <c r="R5" i="32" s="1"/>
  <c r="S5" i="32" s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C6" i="32"/>
  <c r="C5" i="32"/>
  <c r="D6" i="32"/>
  <c r="D5" i="32"/>
  <c r="H38" i="38"/>
  <c r="K12" i="76"/>
  <c r="D12" i="76"/>
  <c r="F5" i="12"/>
  <c r="G5" i="12" s="1"/>
  <c r="H5" i="12" s="1"/>
  <c r="I5" i="12" s="1"/>
  <c r="F4" i="12"/>
  <c r="G4" i="12" s="1"/>
  <c r="H4" i="12" s="1"/>
  <c r="I4" i="12" s="1"/>
  <c r="D18" i="75"/>
  <c r="J16" i="75"/>
  <c r="I16" i="75"/>
  <c r="H16" i="75"/>
  <c r="G16" i="75"/>
  <c r="F16" i="75"/>
  <c r="E16" i="75"/>
  <c r="D16" i="75"/>
  <c r="M15" i="75"/>
  <c r="L15" i="75"/>
  <c r="K15" i="75"/>
  <c r="J15" i="75"/>
  <c r="I15" i="75"/>
  <c r="H15" i="75"/>
  <c r="G15" i="75"/>
  <c r="F15" i="75"/>
  <c r="E15" i="75"/>
  <c r="D15" i="75"/>
  <c r="M14" i="75"/>
  <c r="L14" i="75"/>
  <c r="K14" i="75"/>
  <c r="J14" i="75"/>
  <c r="I14" i="75"/>
  <c r="H14" i="75"/>
  <c r="G14" i="75"/>
  <c r="F14" i="75"/>
  <c r="E14" i="75"/>
  <c r="D14" i="75"/>
  <c r="M13" i="75"/>
  <c r="L13" i="75"/>
  <c r="K13" i="75"/>
  <c r="J13" i="75"/>
  <c r="I13" i="75"/>
  <c r="H13" i="75"/>
  <c r="G13" i="75"/>
  <c r="F13" i="75"/>
  <c r="E13" i="75"/>
  <c r="D13" i="75"/>
  <c r="M12" i="75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L12" i="75"/>
  <c r="C6" i="7" s="1"/>
  <c r="K12" i="75"/>
  <c r="B6" i="7" s="1"/>
  <c r="J12" i="75"/>
  <c r="I12" i="75"/>
  <c r="H12" i="75"/>
  <c r="G12" i="75"/>
  <c r="F12" i="75"/>
  <c r="E12" i="75"/>
  <c r="D12" i="75"/>
  <c r="M11" i="75"/>
  <c r="L11" i="75"/>
  <c r="K11" i="75"/>
  <c r="J11" i="75"/>
  <c r="I11" i="75"/>
  <c r="H11" i="75"/>
  <c r="G11" i="75"/>
  <c r="F11" i="75"/>
  <c r="E11" i="75"/>
  <c r="D11" i="75"/>
  <c r="M10" i="75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L10" i="75"/>
  <c r="C2" i="11" s="1"/>
  <c r="K10" i="75"/>
  <c r="B2" i="11" s="1"/>
  <c r="J10" i="75"/>
  <c r="I10" i="75"/>
  <c r="H10" i="75"/>
  <c r="G10" i="75"/>
  <c r="F10" i="75"/>
  <c r="E10" i="75"/>
  <c r="D10" i="75"/>
  <c r="M9" i="75"/>
  <c r="D2" i="9" s="1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X2" i="9" s="1"/>
  <c r="Y2" i="9" s="1"/>
  <c r="Z2" i="9" s="1"/>
  <c r="AA2" i="9" s="1"/>
  <c r="AB2" i="9" s="1"/>
  <c r="AC2" i="9" s="1"/>
  <c r="AD2" i="9" s="1"/>
  <c r="AE2" i="9" s="1"/>
  <c r="AF2" i="9" s="1"/>
  <c r="L9" i="75"/>
  <c r="C2" i="9" s="1"/>
  <c r="K9" i="75"/>
  <c r="B2" i="9" s="1"/>
  <c r="J9" i="75"/>
  <c r="I9" i="75"/>
  <c r="H9" i="75"/>
  <c r="G9" i="75"/>
  <c r="F9" i="75"/>
  <c r="E9" i="75"/>
  <c r="D9" i="75"/>
  <c r="M8" i="75"/>
  <c r="L8" i="75"/>
  <c r="K8" i="75"/>
  <c r="J8" i="75"/>
  <c r="I8" i="75"/>
  <c r="H8" i="75"/>
  <c r="G8" i="75"/>
  <c r="F8" i="75"/>
  <c r="E8" i="75"/>
  <c r="D8" i="75"/>
  <c r="M7" i="75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L7" i="75"/>
  <c r="C2" i="10" s="1"/>
  <c r="K7" i="75"/>
  <c r="B2" i="10" s="1"/>
  <c r="J7" i="75"/>
  <c r="I7" i="75"/>
  <c r="H7" i="75"/>
  <c r="G7" i="75"/>
  <c r="F7" i="75"/>
  <c r="E7" i="75"/>
  <c r="D7" i="75"/>
  <c r="M6" i="75"/>
  <c r="L6" i="75"/>
  <c r="K6" i="75"/>
  <c r="J6" i="75"/>
  <c r="I6" i="75"/>
  <c r="H6" i="75"/>
  <c r="G6" i="75"/>
  <c r="F6" i="75"/>
  <c r="E6" i="75"/>
  <c r="D6" i="75"/>
  <c r="M5" i="75"/>
  <c r="L5" i="75"/>
  <c r="K5" i="75"/>
  <c r="J5" i="75"/>
  <c r="I5" i="75"/>
  <c r="H5" i="75"/>
  <c r="G5" i="75"/>
  <c r="F5" i="75"/>
  <c r="E5" i="75"/>
  <c r="D5" i="75"/>
  <c r="J3" i="25" l="1"/>
  <c r="J3" i="27"/>
  <c r="B5" i="7"/>
  <c r="B8" i="7" s="1"/>
  <c r="B4" i="7"/>
  <c r="C5" i="7"/>
  <c r="C8" i="7" s="1"/>
  <c r="C4" i="7"/>
  <c r="D5" i="7"/>
  <c r="D4" i="7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H39" i="38"/>
  <c r="B4" i="32"/>
  <c r="J38" i="38"/>
  <c r="K38" i="38"/>
  <c r="I38" i="38"/>
  <c r="L38" i="38" s="1"/>
  <c r="C23" i="38" s="1"/>
  <c r="B8" i="32" l="1"/>
  <c r="D8" i="7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E5" i="7"/>
  <c r="K3" i="27"/>
  <c r="K3" i="25"/>
  <c r="B6" i="32"/>
  <c r="B5" i="32"/>
  <c r="X23" i="38"/>
  <c r="P23" i="38"/>
  <c r="H23" i="38"/>
  <c r="N23" i="38"/>
  <c r="U23" i="38"/>
  <c r="M23" i="38"/>
  <c r="E23" i="38"/>
  <c r="AB23" i="38"/>
  <c r="T23" i="38"/>
  <c r="L23" i="38"/>
  <c r="S23" i="38"/>
  <c r="AG23" i="38"/>
  <c r="Y23" i="38"/>
  <c r="Q23" i="38"/>
  <c r="I23" i="38"/>
  <c r="AE23" i="38"/>
  <c r="W23" i="38"/>
  <c r="O23" i="38"/>
  <c r="G23" i="38"/>
  <c r="AD23" i="38"/>
  <c r="V23" i="38"/>
  <c r="F23" i="38"/>
  <c r="AC23" i="38"/>
  <c r="D23" i="38"/>
  <c r="AA23" i="38"/>
  <c r="K23" i="38"/>
  <c r="R23" i="38"/>
  <c r="Z23" i="38"/>
  <c r="B23" i="38"/>
  <c r="J23" i="38"/>
  <c r="AF23" i="38"/>
  <c r="L3" i="25" l="1"/>
  <c r="L3" i="27"/>
  <c r="F5" i="7"/>
  <c r="B115" i="4"/>
  <c r="G5" i="7" l="1"/>
  <c r="M3" i="27"/>
  <c r="M3" i="25"/>
  <c r="B129" i="4"/>
  <c r="N3" i="25" l="1"/>
  <c r="N3" i="27"/>
  <c r="H5" i="7"/>
  <c r="AF150" i="68"/>
  <c r="AE150" i="68"/>
  <c r="AD150" i="68"/>
  <c r="AC150" i="68"/>
  <c r="AB150" i="68"/>
  <c r="AA150" i="68"/>
  <c r="Z150" i="68"/>
  <c r="Y150" i="68"/>
  <c r="X150" i="68"/>
  <c r="W150" i="68"/>
  <c r="V150" i="68"/>
  <c r="U150" i="68"/>
  <c r="T150" i="68"/>
  <c r="S150" i="68"/>
  <c r="R150" i="68"/>
  <c r="Q150" i="68"/>
  <c r="P150" i="68"/>
  <c r="O150" i="68"/>
  <c r="N150" i="68"/>
  <c r="M150" i="68"/>
  <c r="L150" i="68"/>
  <c r="K150" i="68"/>
  <c r="J150" i="68"/>
  <c r="I150" i="68"/>
  <c r="H150" i="68"/>
  <c r="G150" i="68"/>
  <c r="F150" i="68"/>
  <c r="E150" i="68"/>
  <c r="D150" i="68"/>
  <c r="C150" i="68"/>
  <c r="B150" i="68"/>
  <c r="AF145" i="68"/>
  <c r="AE145" i="68"/>
  <c r="AD145" i="68"/>
  <c r="AC145" i="68"/>
  <c r="AB145" i="68"/>
  <c r="AA145" i="68"/>
  <c r="Z145" i="68"/>
  <c r="Y145" i="68"/>
  <c r="X145" i="68"/>
  <c r="W145" i="68"/>
  <c r="V145" i="68"/>
  <c r="U145" i="68"/>
  <c r="T145" i="68"/>
  <c r="S145" i="68"/>
  <c r="R145" i="68"/>
  <c r="Q145" i="68"/>
  <c r="P145" i="68"/>
  <c r="O145" i="68"/>
  <c r="N145" i="68"/>
  <c r="M145" i="68"/>
  <c r="L145" i="68"/>
  <c r="K145" i="68"/>
  <c r="J145" i="68"/>
  <c r="I145" i="68"/>
  <c r="H145" i="68"/>
  <c r="G145" i="68"/>
  <c r="F145" i="68"/>
  <c r="E145" i="68"/>
  <c r="D145" i="68"/>
  <c r="C145" i="68"/>
  <c r="B145" i="68"/>
  <c r="AF143" i="68"/>
  <c r="AE143" i="68"/>
  <c r="AD143" i="68"/>
  <c r="AC143" i="68"/>
  <c r="AB143" i="68"/>
  <c r="AA143" i="68"/>
  <c r="Z143" i="68"/>
  <c r="Y143" i="68"/>
  <c r="X143" i="68"/>
  <c r="W143" i="68"/>
  <c r="V143" i="68"/>
  <c r="U143" i="68"/>
  <c r="T143" i="68"/>
  <c r="S143" i="68"/>
  <c r="R143" i="68"/>
  <c r="Q143" i="68"/>
  <c r="P143" i="68"/>
  <c r="O143" i="68"/>
  <c r="N143" i="68"/>
  <c r="M143" i="68"/>
  <c r="L143" i="68"/>
  <c r="K143" i="68"/>
  <c r="J143" i="68"/>
  <c r="I143" i="68"/>
  <c r="H143" i="68"/>
  <c r="G143" i="68"/>
  <c r="F143" i="68"/>
  <c r="E143" i="68"/>
  <c r="D143" i="68"/>
  <c r="C143" i="68"/>
  <c r="B143" i="68"/>
  <c r="AF141" i="68"/>
  <c r="AE141" i="68"/>
  <c r="AD141" i="68"/>
  <c r="AC141" i="68"/>
  <c r="AB141" i="68"/>
  <c r="AA141" i="68"/>
  <c r="Z141" i="68"/>
  <c r="Y141" i="68"/>
  <c r="X141" i="68"/>
  <c r="W141" i="68"/>
  <c r="V141" i="68"/>
  <c r="U141" i="68"/>
  <c r="T141" i="68"/>
  <c r="S141" i="68"/>
  <c r="R141" i="68"/>
  <c r="Q141" i="68"/>
  <c r="P141" i="68"/>
  <c r="O141" i="68"/>
  <c r="N141" i="68"/>
  <c r="M141" i="68"/>
  <c r="L141" i="68"/>
  <c r="K141" i="68"/>
  <c r="J141" i="68"/>
  <c r="I141" i="68"/>
  <c r="H141" i="68"/>
  <c r="G141" i="68"/>
  <c r="F141" i="68"/>
  <c r="E141" i="68"/>
  <c r="D141" i="68"/>
  <c r="C141" i="68"/>
  <c r="B141" i="68"/>
  <c r="AF140" i="68"/>
  <c r="AE140" i="68"/>
  <c r="AD140" i="68"/>
  <c r="AC140" i="68"/>
  <c r="AB140" i="68"/>
  <c r="AA140" i="68"/>
  <c r="Z140" i="68"/>
  <c r="Y140" i="68"/>
  <c r="X140" i="68"/>
  <c r="W140" i="68"/>
  <c r="V140" i="68"/>
  <c r="U140" i="68"/>
  <c r="T140" i="68"/>
  <c r="S140" i="68"/>
  <c r="R140" i="68"/>
  <c r="Q140" i="68"/>
  <c r="P140" i="68"/>
  <c r="O140" i="68"/>
  <c r="N140" i="68"/>
  <c r="M140" i="68"/>
  <c r="L140" i="68"/>
  <c r="K140" i="68"/>
  <c r="J140" i="68"/>
  <c r="I140" i="68"/>
  <c r="H140" i="68"/>
  <c r="G140" i="68"/>
  <c r="F140" i="68"/>
  <c r="E140" i="68"/>
  <c r="D140" i="68"/>
  <c r="C140" i="68"/>
  <c r="B140" i="68"/>
  <c r="AF139" i="68"/>
  <c r="AE139" i="68"/>
  <c r="AD139" i="68"/>
  <c r="AC139" i="68"/>
  <c r="AB139" i="68"/>
  <c r="AA139" i="68"/>
  <c r="Z139" i="68"/>
  <c r="Y139" i="68"/>
  <c r="X139" i="68"/>
  <c r="W139" i="68"/>
  <c r="V139" i="68"/>
  <c r="U139" i="68"/>
  <c r="T139" i="68"/>
  <c r="S139" i="68"/>
  <c r="R139" i="68"/>
  <c r="Q139" i="68"/>
  <c r="P139" i="68"/>
  <c r="O139" i="68"/>
  <c r="N139" i="68"/>
  <c r="M139" i="68"/>
  <c r="L139" i="68"/>
  <c r="K139" i="68"/>
  <c r="J139" i="68"/>
  <c r="I139" i="68"/>
  <c r="H139" i="68"/>
  <c r="G139" i="68"/>
  <c r="F139" i="68"/>
  <c r="E139" i="68"/>
  <c r="D139" i="68"/>
  <c r="C139" i="68"/>
  <c r="B139" i="68"/>
  <c r="AF138" i="68"/>
  <c r="AE138" i="68"/>
  <c r="AD138" i="68"/>
  <c r="AC138" i="68"/>
  <c r="AB138" i="68"/>
  <c r="AA138" i="68"/>
  <c r="Z138" i="68"/>
  <c r="Y138" i="68"/>
  <c r="X138" i="68"/>
  <c r="W138" i="68"/>
  <c r="V138" i="68"/>
  <c r="U138" i="68"/>
  <c r="T138" i="68"/>
  <c r="S138" i="68"/>
  <c r="R138" i="68"/>
  <c r="Q138" i="68"/>
  <c r="P138" i="68"/>
  <c r="O138" i="68"/>
  <c r="N138" i="68"/>
  <c r="M138" i="68"/>
  <c r="L138" i="68"/>
  <c r="K138" i="68"/>
  <c r="J138" i="68"/>
  <c r="I138" i="68"/>
  <c r="H138" i="68"/>
  <c r="G138" i="68"/>
  <c r="F138" i="68"/>
  <c r="E138" i="68"/>
  <c r="D138" i="68"/>
  <c r="C138" i="68"/>
  <c r="B138" i="68"/>
  <c r="AF137" i="68"/>
  <c r="AE137" i="68"/>
  <c r="AD137" i="68"/>
  <c r="AC137" i="68"/>
  <c r="AB137" i="68"/>
  <c r="AA137" i="68"/>
  <c r="Z137" i="68"/>
  <c r="Y137" i="68"/>
  <c r="X137" i="68"/>
  <c r="W137" i="68"/>
  <c r="V137" i="68"/>
  <c r="U137" i="68"/>
  <c r="T137" i="68"/>
  <c r="S137" i="68"/>
  <c r="R137" i="68"/>
  <c r="Q137" i="68"/>
  <c r="P137" i="68"/>
  <c r="O137" i="68"/>
  <c r="N137" i="68"/>
  <c r="M137" i="68"/>
  <c r="L137" i="68"/>
  <c r="K137" i="68"/>
  <c r="J137" i="68"/>
  <c r="I137" i="68"/>
  <c r="H137" i="68"/>
  <c r="G137" i="68"/>
  <c r="F137" i="68"/>
  <c r="E137" i="68"/>
  <c r="D137" i="68"/>
  <c r="C137" i="68"/>
  <c r="B137" i="68"/>
  <c r="AF136" i="68"/>
  <c r="AE136" i="68"/>
  <c r="AD136" i="68"/>
  <c r="AC136" i="68"/>
  <c r="AB136" i="68"/>
  <c r="AA136" i="68"/>
  <c r="Z136" i="68"/>
  <c r="Y136" i="68"/>
  <c r="X136" i="68"/>
  <c r="W136" i="68"/>
  <c r="V136" i="68"/>
  <c r="U136" i="68"/>
  <c r="T136" i="68"/>
  <c r="S136" i="68"/>
  <c r="R136" i="68"/>
  <c r="Q136" i="68"/>
  <c r="P136" i="68"/>
  <c r="O136" i="68"/>
  <c r="N136" i="68"/>
  <c r="M136" i="68"/>
  <c r="L136" i="68"/>
  <c r="K136" i="68"/>
  <c r="J136" i="68"/>
  <c r="I136" i="68"/>
  <c r="H136" i="68"/>
  <c r="G136" i="68"/>
  <c r="F136" i="68"/>
  <c r="E136" i="68"/>
  <c r="D136" i="68"/>
  <c r="C136" i="68"/>
  <c r="B136" i="68"/>
  <c r="AF135" i="68"/>
  <c r="AE135" i="68"/>
  <c r="AD135" i="68"/>
  <c r="AC135" i="68"/>
  <c r="AB135" i="68"/>
  <c r="AA135" i="68"/>
  <c r="Z135" i="68"/>
  <c r="Y135" i="68"/>
  <c r="X135" i="68"/>
  <c r="W135" i="68"/>
  <c r="V135" i="68"/>
  <c r="U135" i="68"/>
  <c r="T135" i="68"/>
  <c r="S135" i="68"/>
  <c r="R135" i="68"/>
  <c r="Q135" i="68"/>
  <c r="P135" i="68"/>
  <c r="O135" i="68"/>
  <c r="N135" i="68"/>
  <c r="M135" i="68"/>
  <c r="L135" i="68"/>
  <c r="K135" i="68"/>
  <c r="J135" i="68"/>
  <c r="I135" i="68"/>
  <c r="H135" i="68"/>
  <c r="G135" i="68"/>
  <c r="F135" i="68"/>
  <c r="E135" i="68"/>
  <c r="D135" i="68"/>
  <c r="C135" i="68"/>
  <c r="B135" i="68"/>
  <c r="AF134" i="68"/>
  <c r="AE134" i="68"/>
  <c r="AD134" i="68"/>
  <c r="AC134" i="68"/>
  <c r="AB134" i="68"/>
  <c r="AA134" i="68"/>
  <c r="Z134" i="68"/>
  <c r="Y134" i="68"/>
  <c r="X134" i="68"/>
  <c r="W134" i="68"/>
  <c r="V134" i="68"/>
  <c r="U134" i="68"/>
  <c r="T134" i="68"/>
  <c r="S134" i="68"/>
  <c r="R134" i="68"/>
  <c r="Q134" i="68"/>
  <c r="P134" i="68"/>
  <c r="O134" i="68"/>
  <c r="N134" i="68"/>
  <c r="M134" i="68"/>
  <c r="L134" i="68"/>
  <c r="K134" i="68"/>
  <c r="J134" i="68"/>
  <c r="I134" i="68"/>
  <c r="H134" i="68"/>
  <c r="G134" i="68"/>
  <c r="F134" i="68"/>
  <c r="E134" i="68"/>
  <c r="D134" i="68"/>
  <c r="C134" i="68"/>
  <c r="B134" i="68"/>
  <c r="AF133" i="68"/>
  <c r="AE133" i="68"/>
  <c r="AD133" i="68"/>
  <c r="AC133" i="68"/>
  <c r="AB133" i="68"/>
  <c r="AA133" i="68"/>
  <c r="Z133" i="68"/>
  <c r="Y133" i="68"/>
  <c r="X133" i="68"/>
  <c r="W133" i="68"/>
  <c r="V133" i="68"/>
  <c r="U133" i="68"/>
  <c r="T133" i="68"/>
  <c r="S133" i="68"/>
  <c r="R133" i="68"/>
  <c r="Q133" i="68"/>
  <c r="P133" i="68"/>
  <c r="O133" i="68"/>
  <c r="N133" i="68"/>
  <c r="M133" i="68"/>
  <c r="L133" i="68"/>
  <c r="K133" i="68"/>
  <c r="J133" i="68"/>
  <c r="I133" i="68"/>
  <c r="H133" i="68"/>
  <c r="G133" i="68"/>
  <c r="F133" i="68"/>
  <c r="E133" i="68"/>
  <c r="D133" i="68"/>
  <c r="C133" i="68"/>
  <c r="B133" i="68"/>
  <c r="AF130" i="68"/>
  <c r="AE130" i="68"/>
  <c r="AD130" i="68"/>
  <c r="AC130" i="68"/>
  <c r="AB130" i="68"/>
  <c r="AA130" i="68"/>
  <c r="Z130" i="68"/>
  <c r="Y130" i="68"/>
  <c r="X130" i="68"/>
  <c r="W130" i="68"/>
  <c r="V130" i="68"/>
  <c r="U130" i="68"/>
  <c r="T130" i="68"/>
  <c r="S130" i="68"/>
  <c r="R130" i="68"/>
  <c r="Q130" i="68"/>
  <c r="P130" i="68"/>
  <c r="O130" i="68"/>
  <c r="N130" i="68"/>
  <c r="M130" i="68"/>
  <c r="L130" i="68"/>
  <c r="K130" i="68"/>
  <c r="J130" i="68"/>
  <c r="I130" i="68"/>
  <c r="H130" i="68"/>
  <c r="G130" i="68"/>
  <c r="F130" i="68"/>
  <c r="E130" i="68"/>
  <c r="D130" i="68"/>
  <c r="C130" i="68"/>
  <c r="B130" i="68"/>
  <c r="AF129" i="68"/>
  <c r="AE129" i="68"/>
  <c r="AD129" i="68"/>
  <c r="AC129" i="68"/>
  <c r="AB129" i="68"/>
  <c r="AA129" i="68"/>
  <c r="Z129" i="68"/>
  <c r="Y129" i="68"/>
  <c r="X129" i="68"/>
  <c r="W129" i="68"/>
  <c r="V129" i="68"/>
  <c r="U129" i="68"/>
  <c r="T129" i="68"/>
  <c r="S129" i="68"/>
  <c r="R129" i="68"/>
  <c r="Q129" i="68"/>
  <c r="P129" i="68"/>
  <c r="O129" i="68"/>
  <c r="N129" i="68"/>
  <c r="M129" i="68"/>
  <c r="L129" i="68"/>
  <c r="K129" i="68"/>
  <c r="J129" i="68"/>
  <c r="I129" i="68"/>
  <c r="H129" i="68"/>
  <c r="G129" i="68"/>
  <c r="F129" i="68"/>
  <c r="E129" i="68"/>
  <c r="D129" i="68"/>
  <c r="C129" i="68"/>
  <c r="B129" i="68"/>
  <c r="AF125" i="68"/>
  <c r="AE125" i="68"/>
  <c r="AD125" i="68"/>
  <c r="AC125" i="68"/>
  <c r="AB125" i="68"/>
  <c r="AA125" i="68"/>
  <c r="Z125" i="68"/>
  <c r="Y125" i="68"/>
  <c r="X125" i="68"/>
  <c r="W125" i="68"/>
  <c r="V125" i="68"/>
  <c r="U125" i="68"/>
  <c r="T125" i="68"/>
  <c r="S125" i="68"/>
  <c r="R125" i="68"/>
  <c r="Q125" i="68"/>
  <c r="P125" i="68"/>
  <c r="O125" i="68"/>
  <c r="N125" i="68"/>
  <c r="M125" i="68"/>
  <c r="L125" i="68"/>
  <c r="K125" i="68"/>
  <c r="J125" i="68"/>
  <c r="I125" i="68"/>
  <c r="H125" i="68"/>
  <c r="G125" i="68"/>
  <c r="F125" i="68"/>
  <c r="E125" i="68"/>
  <c r="D125" i="68"/>
  <c r="C125" i="68"/>
  <c r="B125" i="68"/>
  <c r="AF123" i="68"/>
  <c r="AE123" i="68"/>
  <c r="AD123" i="68"/>
  <c r="AC123" i="68"/>
  <c r="AB123" i="68"/>
  <c r="AA123" i="68"/>
  <c r="Z123" i="68"/>
  <c r="Y123" i="68"/>
  <c r="X123" i="68"/>
  <c r="W123" i="68"/>
  <c r="V123" i="68"/>
  <c r="U123" i="68"/>
  <c r="T123" i="68"/>
  <c r="S123" i="68"/>
  <c r="R123" i="68"/>
  <c r="Q123" i="68"/>
  <c r="P123" i="68"/>
  <c r="O123" i="68"/>
  <c r="N123" i="68"/>
  <c r="M123" i="68"/>
  <c r="L123" i="68"/>
  <c r="K123" i="68"/>
  <c r="J123" i="68"/>
  <c r="I123" i="68"/>
  <c r="H123" i="68"/>
  <c r="G123" i="68"/>
  <c r="F123" i="68"/>
  <c r="E123" i="68"/>
  <c r="D123" i="68"/>
  <c r="C123" i="68"/>
  <c r="B123" i="68"/>
  <c r="AF120" i="68"/>
  <c r="AE120" i="68"/>
  <c r="AD120" i="68"/>
  <c r="AC120" i="68"/>
  <c r="AB120" i="68"/>
  <c r="AA120" i="68"/>
  <c r="Z120" i="68"/>
  <c r="Y120" i="68"/>
  <c r="X120" i="68"/>
  <c r="W120" i="68"/>
  <c r="V120" i="68"/>
  <c r="U120" i="68"/>
  <c r="T120" i="68"/>
  <c r="S120" i="68"/>
  <c r="R120" i="68"/>
  <c r="Q120" i="68"/>
  <c r="P120" i="68"/>
  <c r="O120" i="68"/>
  <c r="N120" i="68"/>
  <c r="M120" i="68"/>
  <c r="L120" i="68"/>
  <c r="K120" i="68"/>
  <c r="J120" i="68"/>
  <c r="I120" i="68"/>
  <c r="H120" i="68"/>
  <c r="G120" i="68"/>
  <c r="F120" i="68"/>
  <c r="E120" i="68"/>
  <c r="D120" i="68"/>
  <c r="C120" i="68"/>
  <c r="B120" i="68"/>
  <c r="AF113" i="68"/>
  <c r="AE113" i="68"/>
  <c r="AD113" i="68"/>
  <c r="AC113" i="68"/>
  <c r="AB113" i="68"/>
  <c r="AA113" i="68"/>
  <c r="Z113" i="68"/>
  <c r="Y113" i="68"/>
  <c r="X113" i="68"/>
  <c r="W113" i="68"/>
  <c r="V113" i="68"/>
  <c r="U113" i="68"/>
  <c r="T113" i="68"/>
  <c r="S113" i="68"/>
  <c r="R113" i="68"/>
  <c r="Q113" i="68"/>
  <c r="P113" i="68"/>
  <c r="O113" i="68"/>
  <c r="N113" i="68"/>
  <c r="M113" i="68"/>
  <c r="L113" i="68"/>
  <c r="K113" i="68"/>
  <c r="J113" i="68"/>
  <c r="I113" i="68"/>
  <c r="H113" i="68"/>
  <c r="G113" i="68"/>
  <c r="F113" i="68"/>
  <c r="E113" i="68"/>
  <c r="D113" i="68"/>
  <c r="C113" i="68"/>
  <c r="B113" i="68"/>
  <c r="AF110" i="68"/>
  <c r="AE110" i="68"/>
  <c r="AD110" i="68"/>
  <c r="AC110" i="68"/>
  <c r="AB110" i="68"/>
  <c r="AA110" i="68"/>
  <c r="Z110" i="68"/>
  <c r="Y110" i="68"/>
  <c r="X110" i="68"/>
  <c r="W110" i="68"/>
  <c r="V110" i="68"/>
  <c r="U110" i="68"/>
  <c r="T110" i="68"/>
  <c r="S110" i="68"/>
  <c r="R110" i="68"/>
  <c r="Q110" i="68"/>
  <c r="P110" i="68"/>
  <c r="O110" i="68"/>
  <c r="N110" i="68"/>
  <c r="M110" i="68"/>
  <c r="L110" i="68"/>
  <c r="K110" i="68"/>
  <c r="J110" i="68"/>
  <c r="I110" i="68"/>
  <c r="H110" i="68"/>
  <c r="G110" i="68"/>
  <c r="F110" i="68"/>
  <c r="E110" i="68"/>
  <c r="D110" i="68"/>
  <c r="C110" i="68"/>
  <c r="B110" i="68"/>
  <c r="AF109" i="68"/>
  <c r="AE109" i="68"/>
  <c r="AD109" i="68"/>
  <c r="AC109" i="68"/>
  <c r="AB109" i="68"/>
  <c r="AA109" i="68"/>
  <c r="Z109" i="68"/>
  <c r="Y109" i="68"/>
  <c r="X109" i="68"/>
  <c r="W109" i="68"/>
  <c r="V109" i="68"/>
  <c r="U109" i="68"/>
  <c r="T109" i="68"/>
  <c r="S109" i="68"/>
  <c r="R109" i="68"/>
  <c r="Q109" i="68"/>
  <c r="P109" i="68"/>
  <c r="O109" i="68"/>
  <c r="N109" i="68"/>
  <c r="M109" i="68"/>
  <c r="L109" i="68"/>
  <c r="K109" i="68"/>
  <c r="J109" i="68"/>
  <c r="I109" i="68"/>
  <c r="H109" i="68"/>
  <c r="G109" i="68"/>
  <c r="F109" i="68"/>
  <c r="E109" i="68"/>
  <c r="D109" i="68"/>
  <c r="C109" i="68"/>
  <c r="B109" i="68"/>
  <c r="AF107" i="68"/>
  <c r="AE107" i="68"/>
  <c r="AD107" i="68"/>
  <c r="AC107" i="68"/>
  <c r="AB107" i="68"/>
  <c r="AA107" i="68"/>
  <c r="Z107" i="68"/>
  <c r="Y107" i="68"/>
  <c r="X107" i="68"/>
  <c r="W107" i="68"/>
  <c r="V107" i="68"/>
  <c r="U107" i="68"/>
  <c r="T107" i="68"/>
  <c r="S107" i="68"/>
  <c r="R107" i="68"/>
  <c r="Q107" i="68"/>
  <c r="P107" i="68"/>
  <c r="O107" i="68"/>
  <c r="N107" i="68"/>
  <c r="M107" i="68"/>
  <c r="L107" i="68"/>
  <c r="K107" i="68"/>
  <c r="J107" i="68"/>
  <c r="I107" i="68"/>
  <c r="H107" i="68"/>
  <c r="G107" i="68"/>
  <c r="F107" i="68"/>
  <c r="E107" i="68"/>
  <c r="D107" i="68"/>
  <c r="C107" i="68"/>
  <c r="B107" i="68"/>
  <c r="AF106" i="68"/>
  <c r="AE106" i="68"/>
  <c r="AD106" i="68"/>
  <c r="AC106" i="68"/>
  <c r="AB106" i="68"/>
  <c r="AA106" i="68"/>
  <c r="Z106" i="68"/>
  <c r="Y106" i="68"/>
  <c r="X106" i="68"/>
  <c r="W106" i="68"/>
  <c r="V106" i="68"/>
  <c r="U106" i="68"/>
  <c r="T106" i="68"/>
  <c r="S106" i="68"/>
  <c r="R106" i="68"/>
  <c r="Q106" i="68"/>
  <c r="P106" i="68"/>
  <c r="O106" i="68"/>
  <c r="N106" i="68"/>
  <c r="M106" i="68"/>
  <c r="L106" i="68"/>
  <c r="K106" i="68"/>
  <c r="J106" i="68"/>
  <c r="I106" i="68"/>
  <c r="H106" i="68"/>
  <c r="G106" i="68"/>
  <c r="F106" i="68"/>
  <c r="E106" i="68"/>
  <c r="D106" i="68"/>
  <c r="C106" i="68"/>
  <c r="B106" i="68"/>
  <c r="AF104" i="68"/>
  <c r="AE104" i="68"/>
  <c r="AD104" i="68"/>
  <c r="AC104" i="68"/>
  <c r="AB104" i="68"/>
  <c r="AA104" i="68"/>
  <c r="Z104" i="68"/>
  <c r="Y104" i="68"/>
  <c r="X104" i="68"/>
  <c r="W104" i="68"/>
  <c r="V104" i="68"/>
  <c r="U104" i="68"/>
  <c r="T104" i="68"/>
  <c r="S104" i="68"/>
  <c r="R104" i="68"/>
  <c r="Q104" i="68"/>
  <c r="P104" i="68"/>
  <c r="O104" i="68"/>
  <c r="N104" i="68"/>
  <c r="M104" i="68"/>
  <c r="L104" i="68"/>
  <c r="K104" i="68"/>
  <c r="J104" i="68"/>
  <c r="I104" i="68"/>
  <c r="H104" i="68"/>
  <c r="G104" i="68"/>
  <c r="F104" i="68"/>
  <c r="E104" i="68"/>
  <c r="D104" i="68"/>
  <c r="C104" i="68"/>
  <c r="B104" i="68"/>
  <c r="AF103" i="68"/>
  <c r="AE103" i="68"/>
  <c r="AD103" i="68"/>
  <c r="AC103" i="68"/>
  <c r="AB103" i="68"/>
  <c r="AA103" i="68"/>
  <c r="Z103" i="68"/>
  <c r="Y103" i="68"/>
  <c r="X103" i="68"/>
  <c r="W103" i="68"/>
  <c r="V103" i="68"/>
  <c r="U103" i="68"/>
  <c r="T103" i="68"/>
  <c r="S103" i="68"/>
  <c r="R103" i="68"/>
  <c r="Q103" i="68"/>
  <c r="P103" i="68"/>
  <c r="O103" i="68"/>
  <c r="N103" i="68"/>
  <c r="M103" i="68"/>
  <c r="L103" i="68"/>
  <c r="K103" i="68"/>
  <c r="J103" i="68"/>
  <c r="I103" i="68"/>
  <c r="H103" i="68"/>
  <c r="G103" i="68"/>
  <c r="F103" i="68"/>
  <c r="E103" i="68"/>
  <c r="D103" i="68"/>
  <c r="C103" i="68"/>
  <c r="B103" i="68"/>
  <c r="AF101" i="68"/>
  <c r="AE101" i="68"/>
  <c r="AD101" i="68"/>
  <c r="AC101" i="68"/>
  <c r="AB101" i="68"/>
  <c r="AA101" i="68"/>
  <c r="Z101" i="68"/>
  <c r="Y101" i="68"/>
  <c r="X101" i="68"/>
  <c r="W101" i="68"/>
  <c r="V101" i="68"/>
  <c r="U101" i="68"/>
  <c r="T101" i="68"/>
  <c r="S101" i="68"/>
  <c r="R101" i="68"/>
  <c r="Q101" i="68"/>
  <c r="P101" i="68"/>
  <c r="O101" i="68"/>
  <c r="N101" i="68"/>
  <c r="M101" i="68"/>
  <c r="L101" i="68"/>
  <c r="K101" i="68"/>
  <c r="J101" i="68"/>
  <c r="I101" i="68"/>
  <c r="H101" i="68"/>
  <c r="G101" i="68"/>
  <c r="F101" i="68"/>
  <c r="E101" i="68"/>
  <c r="D101" i="68"/>
  <c r="C101" i="68"/>
  <c r="B101" i="68"/>
  <c r="AF100" i="68"/>
  <c r="AE100" i="68"/>
  <c r="AD100" i="68"/>
  <c r="AC100" i="68"/>
  <c r="AB100" i="68"/>
  <c r="AA100" i="68"/>
  <c r="Z100" i="68"/>
  <c r="Y100" i="68"/>
  <c r="X100" i="68"/>
  <c r="W100" i="68"/>
  <c r="V100" i="68"/>
  <c r="U100" i="68"/>
  <c r="T100" i="68"/>
  <c r="S100" i="68"/>
  <c r="R100" i="68"/>
  <c r="Q100" i="68"/>
  <c r="P100" i="68"/>
  <c r="O100" i="68"/>
  <c r="N100" i="68"/>
  <c r="M100" i="68"/>
  <c r="L100" i="68"/>
  <c r="K100" i="68"/>
  <c r="J100" i="68"/>
  <c r="I100" i="68"/>
  <c r="H100" i="68"/>
  <c r="G100" i="68"/>
  <c r="F100" i="68"/>
  <c r="E100" i="68"/>
  <c r="D100" i="68"/>
  <c r="C100" i="68"/>
  <c r="B100" i="68"/>
  <c r="AF99" i="68"/>
  <c r="AE99" i="68"/>
  <c r="AD99" i="68"/>
  <c r="AC99" i="68"/>
  <c r="AB99" i="68"/>
  <c r="AA99" i="68"/>
  <c r="Z99" i="68"/>
  <c r="Y99" i="68"/>
  <c r="X99" i="68"/>
  <c r="W99" i="68"/>
  <c r="V99" i="68"/>
  <c r="U99" i="68"/>
  <c r="T99" i="68"/>
  <c r="S99" i="68"/>
  <c r="R99" i="68"/>
  <c r="Q99" i="68"/>
  <c r="P99" i="68"/>
  <c r="O99" i="68"/>
  <c r="N99" i="68"/>
  <c r="M99" i="68"/>
  <c r="L99" i="68"/>
  <c r="K99" i="68"/>
  <c r="J99" i="68"/>
  <c r="I99" i="68"/>
  <c r="H99" i="68"/>
  <c r="G99" i="68"/>
  <c r="F99" i="68"/>
  <c r="E99" i="68"/>
  <c r="D99" i="68"/>
  <c r="C99" i="68"/>
  <c r="B99" i="68"/>
  <c r="AF98" i="68"/>
  <c r="AE98" i="68"/>
  <c r="AD98" i="68"/>
  <c r="AC98" i="68"/>
  <c r="AB98" i="68"/>
  <c r="AA98" i="68"/>
  <c r="Z98" i="68"/>
  <c r="Y98" i="68"/>
  <c r="X98" i="68"/>
  <c r="W98" i="68"/>
  <c r="V98" i="68"/>
  <c r="U98" i="68"/>
  <c r="T98" i="68"/>
  <c r="S98" i="68"/>
  <c r="R98" i="68"/>
  <c r="Q98" i="68"/>
  <c r="P98" i="68"/>
  <c r="O98" i="68"/>
  <c r="N98" i="68"/>
  <c r="M98" i="68"/>
  <c r="L98" i="68"/>
  <c r="K98" i="68"/>
  <c r="J98" i="68"/>
  <c r="I98" i="68"/>
  <c r="H98" i="68"/>
  <c r="G98" i="68"/>
  <c r="F98" i="68"/>
  <c r="E98" i="68"/>
  <c r="D98" i="68"/>
  <c r="C98" i="68"/>
  <c r="B98" i="68"/>
  <c r="AF97" i="68"/>
  <c r="AE97" i="68"/>
  <c r="AD97" i="68"/>
  <c r="AC97" i="68"/>
  <c r="AB97" i="68"/>
  <c r="AA97" i="68"/>
  <c r="Z97" i="68"/>
  <c r="Y97" i="68"/>
  <c r="X97" i="68"/>
  <c r="W97" i="68"/>
  <c r="V97" i="68"/>
  <c r="U97" i="68"/>
  <c r="T97" i="68"/>
  <c r="S97" i="68"/>
  <c r="R97" i="68"/>
  <c r="Q97" i="68"/>
  <c r="P97" i="68"/>
  <c r="O97" i="68"/>
  <c r="N97" i="68"/>
  <c r="M97" i="68"/>
  <c r="L97" i="68"/>
  <c r="K97" i="68"/>
  <c r="J97" i="68"/>
  <c r="I97" i="68"/>
  <c r="H97" i="68"/>
  <c r="G97" i="68"/>
  <c r="F97" i="68"/>
  <c r="E97" i="68"/>
  <c r="D97" i="68"/>
  <c r="C97" i="68"/>
  <c r="B97" i="68"/>
  <c r="AF96" i="68"/>
  <c r="AE96" i="68"/>
  <c r="AD96" i="68"/>
  <c r="AC96" i="68"/>
  <c r="AB96" i="68"/>
  <c r="AA96" i="68"/>
  <c r="Z96" i="68"/>
  <c r="Y96" i="68"/>
  <c r="X96" i="68"/>
  <c r="W96" i="68"/>
  <c r="V96" i="68"/>
  <c r="U96" i="68"/>
  <c r="T96" i="68"/>
  <c r="S96" i="68"/>
  <c r="R96" i="68"/>
  <c r="Q96" i="68"/>
  <c r="P96" i="68"/>
  <c r="O96" i="68"/>
  <c r="N96" i="68"/>
  <c r="M96" i="68"/>
  <c r="L96" i="68"/>
  <c r="K96" i="68"/>
  <c r="J96" i="68"/>
  <c r="I96" i="68"/>
  <c r="H96" i="68"/>
  <c r="G96" i="68"/>
  <c r="F96" i="68"/>
  <c r="E96" i="68"/>
  <c r="D96" i="68"/>
  <c r="C96" i="68"/>
  <c r="B96" i="68"/>
  <c r="AF94" i="68"/>
  <c r="AE94" i="68"/>
  <c r="AD94" i="68"/>
  <c r="AC94" i="68"/>
  <c r="AB94" i="68"/>
  <c r="AA94" i="68"/>
  <c r="Z94" i="68"/>
  <c r="Y94" i="68"/>
  <c r="X94" i="68"/>
  <c r="W94" i="68"/>
  <c r="V94" i="68"/>
  <c r="U94" i="68"/>
  <c r="T94" i="68"/>
  <c r="S94" i="68"/>
  <c r="R94" i="68"/>
  <c r="Q94" i="68"/>
  <c r="P94" i="68"/>
  <c r="O94" i="68"/>
  <c r="N94" i="68"/>
  <c r="M94" i="68"/>
  <c r="L94" i="68"/>
  <c r="K94" i="68"/>
  <c r="J94" i="68"/>
  <c r="I94" i="68"/>
  <c r="H94" i="68"/>
  <c r="G94" i="68"/>
  <c r="F94" i="68"/>
  <c r="E94" i="68"/>
  <c r="D94" i="68"/>
  <c r="C94" i="68"/>
  <c r="B94" i="68"/>
  <c r="AF93" i="68"/>
  <c r="AE93" i="68"/>
  <c r="AD93" i="68"/>
  <c r="AC93" i="68"/>
  <c r="AB93" i="68"/>
  <c r="AA93" i="68"/>
  <c r="Z93" i="68"/>
  <c r="Y93" i="68"/>
  <c r="X93" i="68"/>
  <c r="W93" i="68"/>
  <c r="V93" i="68"/>
  <c r="U93" i="68"/>
  <c r="T93" i="68"/>
  <c r="S93" i="68"/>
  <c r="R93" i="68"/>
  <c r="Q93" i="68"/>
  <c r="P93" i="68"/>
  <c r="O93" i="68"/>
  <c r="N93" i="68"/>
  <c r="M93" i="68"/>
  <c r="L93" i="68"/>
  <c r="K93" i="68"/>
  <c r="J93" i="68"/>
  <c r="I93" i="68"/>
  <c r="H93" i="68"/>
  <c r="G93" i="68"/>
  <c r="F93" i="68"/>
  <c r="E93" i="68"/>
  <c r="D93" i="68"/>
  <c r="C93" i="68"/>
  <c r="B93" i="68"/>
  <c r="AF91" i="68"/>
  <c r="AE91" i="68"/>
  <c r="AD91" i="68"/>
  <c r="AC91" i="68"/>
  <c r="AB91" i="68"/>
  <c r="AA91" i="68"/>
  <c r="Z91" i="68"/>
  <c r="Y91" i="68"/>
  <c r="X91" i="68"/>
  <c r="W91" i="68"/>
  <c r="V91" i="68"/>
  <c r="U91" i="68"/>
  <c r="T91" i="68"/>
  <c r="S91" i="68"/>
  <c r="R91" i="68"/>
  <c r="Q91" i="68"/>
  <c r="I91" i="68"/>
  <c r="H91" i="68"/>
  <c r="G91" i="68"/>
  <c r="F91" i="68"/>
  <c r="E91" i="68"/>
  <c r="D91" i="68"/>
  <c r="C91" i="68"/>
  <c r="B91" i="68"/>
  <c r="AF90" i="68"/>
  <c r="AE90" i="68"/>
  <c r="AD90" i="68"/>
  <c r="AC90" i="68"/>
  <c r="AB90" i="68"/>
  <c r="AA90" i="68"/>
  <c r="Z90" i="68"/>
  <c r="Y90" i="68"/>
  <c r="X90" i="68"/>
  <c r="W90" i="68"/>
  <c r="V90" i="68"/>
  <c r="U90" i="68"/>
  <c r="T90" i="68"/>
  <c r="S90" i="68"/>
  <c r="R90" i="68"/>
  <c r="Q90" i="68"/>
  <c r="P90" i="68"/>
  <c r="O90" i="68"/>
  <c r="N90" i="68"/>
  <c r="M90" i="68"/>
  <c r="L90" i="68"/>
  <c r="K90" i="68"/>
  <c r="J90" i="68"/>
  <c r="I90" i="68"/>
  <c r="H90" i="68"/>
  <c r="G90" i="68"/>
  <c r="F90" i="68"/>
  <c r="E90" i="68"/>
  <c r="D90" i="68"/>
  <c r="C90" i="68"/>
  <c r="B90" i="68"/>
  <c r="AF89" i="68"/>
  <c r="AE89" i="68"/>
  <c r="AD89" i="68"/>
  <c r="AC89" i="68"/>
  <c r="AB89" i="68"/>
  <c r="AA89" i="68"/>
  <c r="Z89" i="68"/>
  <c r="Y89" i="68"/>
  <c r="X89" i="68"/>
  <c r="W89" i="68"/>
  <c r="V89" i="68"/>
  <c r="U89" i="68"/>
  <c r="T89" i="68"/>
  <c r="S89" i="68"/>
  <c r="R89" i="68"/>
  <c r="Q89" i="68"/>
  <c r="P89" i="68"/>
  <c r="O89" i="68"/>
  <c r="N89" i="68"/>
  <c r="M89" i="68"/>
  <c r="L89" i="68"/>
  <c r="K89" i="68"/>
  <c r="J89" i="68"/>
  <c r="I89" i="68"/>
  <c r="H89" i="68"/>
  <c r="G89" i="68"/>
  <c r="F89" i="68"/>
  <c r="E89" i="68"/>
  <c r="D89" i="68"/>
  <c r="C89" i="68"/>
  <c r="B89" i="68"/>
  <c r="AF88" i="68"/>
  <c r="AE88" i="68"/>
  <c r="AD88" i="68"/>
  <c r="AC88" i="68"/>
  <c r="AB88" i="68"/>
  <c r="AA88" i="68"/>
  <c r="Z88" i="68"/>
  <c r="Y88" i="68"/>
  <c r="X88" i="68"/>
  <c r="W88" i="68"/>
  <c r="V88" i="68"/>
  <c r="U88" i="68"/>
  <c r="T88" i="68"/>
  <c r="S88" i="68"/>
  <c r="R88" i="68"/>
  <c r="Q88" i="68"/>
  <c r="P88" i="68"/>
  <c r="O88" i="68"/>
  <c r="N88" i="68"/>
  <c r="M88" i="68"/>
  <c r="L88" i="68"/>
  <c r="K88" i="68"/>
  <c r="J88" i="68"/>
  <c r="I88" i="68"/>
  <c r="H88" i="68"/>
  <c r="G88" i="68"/>
  <c r="F88" i="68"/>
  <c r="E88" i="68"/>
  <c r="D88" i="68"/>
  <c r="C88" i="68"/>
  <c r="B88" i="68"/>
  <c r="AF85" i="68"/>
  <c r="AE85" i="68"/>
  <c r="AD85" i="68"/>
  <c r="AC85" i="68"/>
  <c r="AB85" i="68"/>
  <c r="AA85" i="68"/>
  <c r="Z85" i="68"/>
  <c r="Y85" i="68"/>
  <c r="X85" i="68"/>
  <c r="W85" i="68"/>
  <c r="V85" i="68"/>
  <c r="U85" i="68"/>
  <c r="T85" i="68"/>
  <c r="S85" i="68"/>
  <c r="R85" i="68"/>
  <c r="Q85" i="68"/>
  <c r="P85" i="68"/>
  <c r="O85" i="68"/>
  <c r="N85" i="68"/>
  <c r="M85" i="68"/>
  <c r="L85" i="68"/>
  <c r="K85" i="68"/>
  <c r="J85" i="68"/>
  <c r="I85" i="68"/>
  <c r="H85" i="68"/>
  <c r="G85" i="68"/>
  <c r="F85" i="68"/>
  <c r="E85" i="68"/>
  <c r="D85" i="68"/>
  <c r="C85" i="68"/>
  <c r="B85" i="68"/>
  <c r="AF83" i="68"/>
  <c r="AE83" i="68"/>
  <c r="AD83" i="68"/>
  <c r="AC83" i="68"/>
  <c r="AB83" i="68"/>
  <c r="AA83" i="68"/>
  <c r="Z83" i="68"/>
  <c r="Y83" i="68"/>
  <c r="X83" i="68"/>
  <c r="W83" i="68"/>
  <c r="V83" i="68"/>
  <c r="U83" i="68"/>
  <c r="T83" i="68"/>
  <c r="S83" i="68"/>
  <c r="R83" i="68"/>
  <c r="Q83" i="68"/>
  <c r="P83" i="68"/>
  <c r="O83" i="68"/>
  <c r="N83" i="68"/>
  <c r="M83" i="68"/>
  <c r="L83" i="68"/>
  <c r="K83" i="68"/>
  <c r="J83" i="68"/>
  <c r="I83" i="68"/>
  <c r="H83" i="68"/>
  <c r="G83" i="68"/>
  <c r="F83" i="68"/>
  <c r="E83" i="68"/>
  <c r="D83" i="68"/>
  <c r="C83" i="68"/>
  <c r="B83" i="68"/>
  <c r="AF81" i="68"/>
  <c r="AE81" i="68"/>
  <c r="AD81" i="68"/>
  <c r="AC81" i="68"/>
  <c r="AB81" i="68"/>
  <c r="AA81" i="68"/>
  <c r="Z81" i="68"/>
  <c r="Y81" i="68"/>
  <c r="X81" i="68"/>
  <c r="W81" i="68"/>
  <c r="V81" i="68"/>
  <c r="U81" i="68"/>
  <c r="T81" i="68"/>
  <c r="S81" i="68"/>
  <c r="R81" i="68"/>
  <c r="Q81" i="68"/>
  <c r="P81" i="68"/>
  <c r="O81" i="68"/>
  <c r="N81" i="68"/>
  <c r="M81" i="68"/>
  <c r="L81" i="68"/>
  <c r="K81" i="68"/>
  <c r="J81" i="68"/>
  <c r="I81" i="68"/>
  <c r="H81" i="68"/>
  <c r="G81" i="68"/>
  <c r="F81" i="68"/>
  <c r="E81" i="68"/>
  <c r="D81" i="68"/>
  <c r="C81" i="68"/>
  <c r="B81" i="68"/>
  <c r="AF80" i="68"/>
  <c r="AE80" i="68"/>
  <c r="AD80" i="68"/>
  <c r="AC80" i="68"/>
  <c r="AB80" i="68"/>
  <c r="AA80" i="68"/>
  <c r="Z80" i="68"/>
  <c r="Y80" i="68"/>
  <c r="X80" i="68"/>
  <c r="W80" i="68"/>
  <c r="V80" i="68"/>
  <c r="U80" i="68"/>
  <c r="T80" i="68"/>
  <c r="S80" i="68"/>
  <c r="R80" i="68"/>
  <c r="Q80" i="68"/>
  <c r="P80" i="68"/>
  <c r="O80" i="68"/>
  <c r="N80" i="68"/>
  <c r="M80" i="68"/>
  <c r="L80" i="68"/>
  <c r="K80" i="68"/>
  <c r="J80" i="68"/>
  <c r="I80" i="68"/>
  <c r="H80" i="68"/>
  <c r="G80" i="68"/>
  <c r="F80" i="68"/>
  <c r="E80" i="68"/>
  <c r="D80" i="68"/>
  <c r="C80" i="68"/>
  <c r="B80" i="68"/>
  <c r="AF79" i="68"/>
  <c r="AE79" i="68"/>
  <c r="AD79" i="68"/>
  <c r="AC79" i="68"/>
  <c r="AB79" i="68"/>
  <c r="AA79" i="68"/>
  <c r="Z79" i="68"/>
  <c r="Y79" i="68"/>
  <c r="X79" i="68"/>
  <c r="W79" i="68"/>
  <c r="V79" i="68"/>
  <c r="U79" i="68"/>
  <c r="T79" i="68"/>
  <c r="S79" i="68"/>
  <c r="R79" i="68"/>
  <c r="Q79" i="68"/>
  <c r="P79" i="68"/>
  <c r="O79" i="68"/>
  <c r="N79" i="68"/>
  <c r="M79" i="68"/>
  <c r="L79" i="68"/>
  <c r="K79" i="68"/>
  <c r="J79" i="68"/>
  <c r="I79" i="68"/>
  <c r="H79" i="68"/>
  <c r="G79" i="68"/>
  <c r="F79" i="68"/>
  <c r="E79" i="68"/>
  <c r="D79" i="68"/>
  <c r="C79" i="68"/>
  <c r="B79" i="68"/>
  <c r="AF78" i="68"/>
  <c r="AE78" i="68"/>
  <c r="AD78" i="68"/>
  <c r="AC78" i="68"/>
  <c r="AB78" i="68"/>
  <c r="AA78" i="68"/>
  <c r="Z78" i="68"/>
  <c r="Y78" i="68"/>
  <c r="X78" i="68"/>
  <c r="W78" i="68"/>
  <c r="V78" i="68"/>
  <c r="U78" i="68"/>
  <c r="T78" i="68"/>
  <c r="S78" i="68"/>
  <c r="R78" i="68"/>
  <c r="Q78" i="68"/>
  <c r="P78" i="68"/>
  <c r="O78" i="68"/>
  <c r="N78" i="68"/>
  <c r="M78" i="68"/>
  <c r="L78" i="68"/>
  <c r="K78" i="68"/>
  <c r="J78" i="68"/>
  <c r="I78" i="68"/>
  <c r="H78" i="68"/>
  <c r="G78" i="68"/>
  <c r="F78" i="68"/>
  <c r="E78" i="68"/>
  <c r="D78" i="68"/>
  <c r="C78" i="68"/>
  <c r="B78" i="68"/>
  <c r="AF77" i="68"/>
  <c r="AE77" i="68"/>
  <c r="AD77" i="68"/>
  <c r="AC77" i="68"/>
  <c r="AB77" i="68"/>
  <c r="AA77" i="68"/>
  <c r="Z77" i="68"/>
  <c r="Y77" i="68"/>
  <c r="X77" i="68"/>
  <c r="W77" i="68"/>
  <c r="V77" i="68"/>
  <c r="U77" i="68"/>
  <c r="T77" i="68"/>
  <c r="S77" i="68"/>
  <c r="R77" i="68"/>
  <c r="Q77" i="68"/>
  <c r="P77" i="68"/>
  <c r="O77" i="68"/>
  <c r="N77" i="68"/>
  <c r="M77" i="68"/>
  <c r="L77" i="68"/>
  <c r="K77" i="68"/>
  <c r="J77" i="68"/>
  <c r="I77" i="68"/>
  <c r="H77" i="68"/>
  <c r="G77" i="68"/>
  <c r="F77" i="68"/>
  <c r="E77" i="68"/>
  <c r="D77" i="68"/>
  <c r="C77" i="68"/>
  <c r="B77" i="68"/>
  <c r="AF76" i="68"/>
  <c r="AE76" i="68"/>
  <c r="AD76" i="68"/>
  <c r="AC76" i="68"/>
  <c r="AB76" i="68"/>
  <c r="AA76" i="68"/>
  <c r="Z76" i="68"/>
  <c r="Y76" i="68"/>
  <c r="X76" i="68"/>
  <c r="W76" i="68"/>
  <c r="V76" i="68"/>
  <c r="U76" i="68"/>
  <c r="T76" i="68"/>
  <c r="S76" i="68"/>
  <c r="R76" i="68"/>
  <c r="Q76" i="68"/>
  <c r="P76" i="68"/>
  <c r="O76" i="68"/>
  <c r="N76" i="68"/>
  <c r="M76" i="68"/>
  <c r="L76" i="68"/>
  <c r="K76" i="68"/>
  <c r="J76" i="68"/>
  <c r="I76" i="68"/>
  <c r="H76" i="68"/>
  <c r="G76" i="68"/>
  <c r="F76" i="68"/>
  <c r="E76" i="68"/>
  <c r="D76" i="68"/>
  <c r="C76" i="68"/>
  <c r="B76" i="68"/>
  <c r="AF75" i="68"/>
  <c r="AE75" i="68"/>
  <c r="AD75" i="68"/>
  <c r="AC75" i="68"/>
  <c r="AB75" i="68"/>
  <c r="AA75" i="68"/>
  <c r="Z75" i="68"/>
  <c r="Y75" i="68"/>
  <c r="X75" i="68"/>
  <c r="W75" i="68"/>
  <c r="V75" i="68"/>
  <c r="U75" i="68"/>
  <c r="T75" i="68"/>
  <c r="S75" i="68"/>
  <c r="R75" i="68"/>
  <c r="Q75" i="68"/>
  <c r="P75" i="68"/>
  <c r="O75" i="68"/>
  <c r="N75" i="68"/>
  <c r="M75" i="68"/>
  <c r="L75" i="68"/>
  <c r="K75" i="68"/>
  <c r="J75" i="68"/>
  <c r="I75" i="68"/>
  <c r="H75" i="68"/>
  <c r="G75" i="68"/>
  <c r="F75" i="68"/>
  <c r="E75" i="68"/>
  <c r="D75" i="68"/>
  <c r="C75" i="68"/>
  <c r="B75" i="68"/>
  <c r="AF73" i="68"/>
  <c r="AE73" i="68"/>
  <c r="AD73" i="68"/>
  <c r="AC73" i="68"/>
  <c r="AB73" i="68"/>
  <c r="AA73" i="68"/>
  <c r="Z73" i="68"/>
  <c r="Y73" i="68"/>
  <c r="X73" i="68"/>
  <c r="W73" i="68"/>
  <c r="V73" i="68"/>
  <c r="U73" i="68"/>
  <c r="T73" i="68"/>
  <c r="S73" i="68"/>
  <c r="R73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AF71" i="68"/>
  <c r="AE71" i="68"/>
  <c r="AD71" i="68"/>
  <c r="AC71" i="68"/>
  <c r="AB71" i="68"/>
  <c r="AA71" i="68"/>
  <c r="Z71" i="68"/>
  <c r="Y71" i="68"/>
  <c r="X71" i="68"/>
  <c r="W71" i="68"/>
  <c r="V71" i="68"/>
  <c r="U71" i="68"/>
  <c r="T71" i="68"/>
  <c r="S71" i="68"/>
  <c r="R71" i="68"/>
  <c r="Q71" i="68"/>
  <c r="P71" i="68"/>
  <c r="O71" i="68"/>
  <c r="N71" i="68"/>
  <c r="M71" i="68"/>
  <c r="L71" i="68"/>
  <c r="K71" i="68"/>
  <c r="J71" i="68"/>
  <c r="I71" i="68"/>
  <c r="H71" i="68"/>
  <c r="G71" i="68"/>
  <c r="F71" i="68"/>
  <c r="E71" i="68"/>
  <c r="D71" i="68"/>
  <c r="C71" i="68"/>
  <c r="B71" i="68"/>
  <c r="AF70" i="68"/>
  <c r="AE70" i="68"/>
  <c r="AD70" i="68"/>
  <c r="AC70" i="68"/>
  <c r="AB70" i="68"/>
  <c r="AA70" i="68"/>
  <c r="Z70" i="68"/>
  <c r="Y70" i="68"/>
  <c r="X70" i="68"/>
  <c r="W70" i="68"/>
  <c r="V70" i="68"/>
  <c r="U70" i="68"/>
  <c r="T70" i="68"/>
  <c r="S70" i="68"/>
  <c r="R70" i="68"/>
  <c r="Q70" i="68"/>
  <c r="P70" i="68"/>
  <c r="O70" i="68"/>
  <c r="N70" i="68"/>
  <c r="M70" i="68"/>
  <c r="L70" i="68"/>
  <c r="K70" i="68"/>
  <c r="J70" i="68"/>
  <c r="I70" i="68"/>
  <c r="H70" i="68"/>
  <c r="G70" i="68"/>
  <c r="F70" i="68"/>
  <c r="E70" i="68"/>
  <c r="D70" i="68"/>
  <c r="C70" i="68"/>
  <c r="B70" i="68"/>
  <c r="AF69" i="68"/>
  <c r="AE69" i="68"/>
  <c r="AD69" i="68"/>
  <c r="AC69" i="68"/>
  <c r="AB69" i="68"/>
  <c r="AA69" i="68"/>
  <c r="Z69" i="68"/>
  <c r="Y69" i="68"/>
  <c r="X69" i="68"/>
  <c r="W69" i="68"/>
  <c r="V69" i="68"/>
  <c r="U69" i="68"/>
  <c r="T69" i="68"/>
  <c r="S69" i="68"/>
  <c r="R69" i="68"/>
  <c r="Q69" i="68"/>
  <c r="P69" i="68"/>
  <c r="O69" i="68"/>
  <c r="N69" i="68"/>
  <c r="M69" i="68"/>
  <c r="L69" i="68"/>
  <c r="K69" i="68"/>
  <c r="J69" i="68"/>
  <c r="I69" i="68"/>
  <c r="H69" i="68"/>
  <c r="G69" i="68"/>
  <c r="F69" i="68"/>
  <c r="E69" i="68"/>
  <c r="D69" i="68"/>
  <c r="C69" i="68"/>
  <c r="B69" i="68"/>
  <c r="AF68" i="68"/>
  <c r="AE68" i="68"/>
  <c r="AD68" i="68"/>
  <c r="AC68" i="68"/>
  <c r="AB68" i="68"/>
  <c r="AA68" i="68"/>
  <c r="Z68" i="68"/>
  <c r="Y68" i="68"/>
  <c r="X68" i="68"/>
  <c r="W68" i="68"/>
  <c r="V68" i="68"/>
  <c r="U68" i="68"/>
  <c r="T68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8" i="68"/>
  <c r="F68" i="68"/>
  <c r="E68" i="68"/>
  <c r="D68" i="68"/>
  <c r="C68" i="68"/>
  <c r="B68" i="68"/>
  <c r="AF67" i="68"/>
  <c r="AE67" i="68"/>
  <c r="AD67" i="68"/>
  <c r="AC67" i="68"/>
  <c r="AB67" i="68"/>
  <c r="AA67" i="68"/>
  <c r="Z67" i="68"/>
  <c r="Y67" i="68"/>
  <c r="X67" i="68"/>
  <c r="W67" i="68"/>
  <c r="V67" i="68"/>
  <c r="U67" i="68"/>
  <c r="T67" i="68"/>
  <c r="S67" i="68"/>
  <c r="R67" i="68"/>
  <c r="Q67" i="68"/>
  <c r="P67" i="68"/>
  <c r="O67" i="68"/>
  <c r="N67" i="68"/>
  <c r="M67" i="68"/>
  <c r="L67" i="68"/>
  <c r="K67" i="68"/>
  <c r="J67" i="68"/>
  <c r="I67" i="68"/>
  <c r="H67" i="68"/>
  <c r="G67" i="68"/>
  <c r="F67" i="68"/>
  <c r="E67" i="68"/>
  <c r="D67" i="68"/>
  <c r="C67" i="68"/>
  <c r="B67" i="68"/>
  <c r="AF66" i="68"/>
  <c r="AE66" i="68"/>
  <c r="AD66" i="68"/>
  <c r="AC66" i="68"/>
  <c r="AB66" i="68"/>
  <c r="AA66" i="68"/>
  <c r="Z66" i="68"/>
  <c r="Y66" i="68"/>
  <c r="X66" i="68"/>
  <c r="W66" i="68"/>
  <c r="V66" i="68"/>
  <c r="U66" i="68"/>
  <c r="T66" i="68"/>
  <c r="S66" i="68"/>
  <c r="R66" i="68"/>
  <c r="Q66" i="68"/>
  <c r="P66" i="68"/>
  <c r="O66" i="68"/>
  <c r="N66" i="68"/>
  <c r="M66" i="68"/>
  <c r="L66" i="68"/>
  <c r="K66" i="68"/>
  <c r="J66" i="68"/>
  <c r="I66" i="68"/>
  <c r="H66" i="68"/>
  <c r="G66" i="68"/>
  <c r="F66" i="68"/>
  <c r="E66" i="68"/>
  <c r="D66" i="68"/>
  <c r="C66" i="68"/>
  <c r="B66" i="68"/>
  <c r="AF65" i="68"/>
  <c r="AE65" i="68"/>
  <c r="AD65" i="68"/>
  <c r="AC65" i="68"/>
  <c r="AB65" i="68"/>
  <c r="AA65" i="68"/>
  <c r="Z65" i="68"/>
  <c r="Y65" i="68"/>
  <c r="X65" i="68"/>
  <c r="W65" i="68"/>
  <c r="V65" i="68"/>
  <c r="U65" i="68"/>
  <c r="T65" i="68"/>
  <c r="S65" i="68"/>
  <c r="R65" i="68"/>
  <c r="Q65" i="68"/>
  <c r="P65" i="68"/>
  <c r="O65" i="68"/>
  <c r="N65" i="68"/>
  <c r="M65" i="68"/>
  <c r="L65" i="68"/>
  <c r="K65" i="68"/>
  <c r="J65" i="68"/>
  <c r="I65" i="68"/>
  <c r="H65" i="68"/>
  <c r="G65" i="68"/>
  <c r="F65" i="68"/>
  <c r="E65" i="68"/>
  <c r="D65" i="68"/>
  <c r="C65" i="68"/>
  <c r="B65" i="68"/>
  <c r="AF63" i="68"/>
  <c r="AE63" i="68"/>
  <c r="AD63" i="68"/>
  <c r="AC63" i="68"/>
  <c r="AB63" i="68"/>
  <c r="AA63" i="68"/>
  <c r="Z63" i="68"/>
  <c r="Y63" i="68"/>
  <c r="X63" i="68"/>
  <c r="W63" i="68"/>
  <c r="V63" i="68"/>
  <c r="U63" i="68"/>
  <c r="T63" i="68"/>
  <c r="S63" i="68"/>
  <c r="R63" i="68"/>
  <c r="Q63" i="68"/>
  <c r="P63" i="68"/>
  <c r="O63" i="68"/>
  <c r="N63" i="68"/>
  <c r="M63" i="68"/>
  <c r="L63" i="68"/>
  <c r="K63" i="68"/>
  <c r="J63" i="68"/>
  <c r="I63" i="68"/>
  <c r="H63" i="68"/>
  <c r="G63" i="68"/>
  <c r="F63" i="68"/>
  <c r="E63" i="68"/>
  <c r="D63" i="68"/>
  <c r="C63" i="68"/>
  <c r="B63" i="68"/>
  <c r="AF60" i="68"/>
  <c r="AE60" i="68"/>
  <c r="AD60" i="68"/>
  <c r="AC60" i="68"/>
  <c r="AB60" i="68"/>
  <c r="AA60" i="68"/>
  <c r="Z60" i="68"/>
  <c r="Y60" i="68"/>
  <c r="X60" i="68"/>
  <c r="W60" i="68"/>
  <c r="V60" i="68"/>
  <c r="U60" i="68"/>
  <c r="T60" i="68"/>
  <c r="S60" i="68"/>
  <c r="R60" i="68"/>
  <c r="Q60" i="68"/>
  <c r="P60" i="68"/>
  <c r="O60" i="68"/>
  <c r="N60" i="68"/>
  <c r="M60" i="68"/>
  <c r="L60" i="68"/>
  <c r="K60" i="68"/>
  <c r="J60" i="68"/>
  <c r="I60" i="68"/>
  <c r="H60" i="68"/>
  <c r="G60" i="68"/>
  <c r="F60" i="68"/>
  <c r="E60" i="68"/>
  <c r="D60" i="68"/>
  <c r="C60" i="68"/>
  <c r="B60" i="68"/>
  <c r="AF53" i="68"/>
  <c r="AE53" i="68"/>
  <c r="AD53" i="68"/>
  <c r="AC53" i="68"/>
  <c r="AB53" i="68"/>
  <c r="AA53" i="68"/>
  <c r="Z53" i="68"/>
  <c r="Y53" i="68"/>
  <c r="X53" i="68"/>
  <c r="W53" i="68"/>
  <c r="V53" i="68"/>
  <c r="U53" i="68"/>
  <c r="T53" i="68"/>
  <c r="S53" i="68"/>
  <c r="R53" i="68"/>
  <c r="Q53" i="68"/>
  <c r="P53" i="68"/>
  <c r="O53" i="68"/>
  <c r="N53" i="68"/>
  <c r="M53" i="68"/>
  <c r="L53" i="68"/>
  <c r="K53" i="68"/>
  <c r="J53" i="68"/>
  <c r="I53" i="68"/>
  <c r="H53" i="68"/>
  <c r="G53" i="68"/>
  <c r="F53" i="68"/>
  <c r="E53" i="68"/>
  <c r="D53" i="68"/>
  <c r="C53" i="68"/>
  <c r="B53" i="68"/>
  <c r="AF51" i="68"/>
  <c r="AE51" i="68"/>
  <c r="AD51" i="68"/>
  <c r="AC51" i="68"/>
  <c r="AB51" i="68"/>
  <c r="AA51" i="68"/>
  <c r="Z51" i="68"/>
  <c r="Y51" i="68"/>
  <c r="X51" i="68"/>
  <c r="W51" i="68"/>
  <c r="V51" i="68"/>
  <c r="U51" i="68"/>
  <c r="T51" i="68"/>
  <c r="S51" i="68"/>
  <c r="R51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B51" i="68"/>
  <c r="AF50" i="68"/>
  <c r="AE50" i="68"/>
  <c r="AD50" i="68"/>
  <c r="AC50" i="68"/>
  <c r="AB50" i="68"/>
  <c r="AA50" i="68"/>
  <c r="Z50" i="68"/>
  <c r="Y50" i="68"/>
  <c r="X50" i="68"/>
  <c r="W50" i="68"/>
  <c r="V50" i="68"/>
  <c r="U50" i="68"/>
  <c r="T50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50" i="68"/>
  <c r="F50" i="68"/>
  <c r="E50" i="68"/>
  <c r="D50" i="68"/>
  <c r="C50" i="68"/>
  <c r="B50" i="68"/>
  <c r="AF49" i="68"/>
  <c r="AE49" i="68"/>
  <c r="AD49" i="68"/>
  <c r="AC49" i="68"/>
  <c r="AB49" i="68"/>
  <c r="AA49" i="68"/>
  <c r="Z49" i="68"/>
  <c r="Y49" i="68"/>
  <c r="X49" i="68"/>
  <c r="W49" i="68"/>
  <c r="V49" i="68"/>
  <c r="U49" i="68"/>
  <c r="T49" i="68"/>
  <c r="S49" i="68"/>
  <c r="R49" i="68"/>
  <c r="Q49" i="68"/>
  <c r="P49" i="68"/>
  <c r="O49" i="68"/>
  <c r="N49" i="68"/>
  <c r="M49" i="68"/>
  <c r="L49" i="68"/>
  <c r="K49" i="68"/>
  <c r="J49" i="68"/>
  <c r="I49" i="68"/>
  <c r="H49" i="68"/>
  <c r="G49" i="68"/>
  <c r="F49" i="68"/>
  <c r="E49" i="68"/>
  <c r="D49" i="68"/>
  <c r="C49" i="68"/>
  <c r="B49" i="68"/>
  <c r="AF48" i="68"/>
  <c r="AE48" i="68"/>
  <c r="AD48" i="68"/>
  <c r="AC48" i="68"/>
  <c r="AB48" i="68"/>
  <c r="AA48" i="68"/>
  <c r="Z48" i="68"/>
  <c r="Y48" i="68"/>
  <c r="X48" i="68"/>
  <c r="W48" i="68"/>
  <c r="V48" i="68"/>
  <c r="U48" i="68"/>
  <c r="T48" i="68"/>
  <c r="S48" i="68"/>
  <c r="R48" i="68"/>
  <c r="Q48" i="68"/>
  <c r="P48" i="68"/>
  <c r="O48" i="68"/>
  <c r="N48" i="68"/>
  <c r="M48" i="68"/>
  <c r="L48" i="68"/>
  <c r="K48" i="68"/>
  <c r="J48" i="68"/>
  <c r="I48" i="68"/>
  <c r="H48" i="68"/>
  <c r="G48" i="68"/>
  <c r="F48" i="68"/>
  <c r="E48" i="68"/>
  <c r="D48" i="68"/>
  <c r="C48" i="68"/>
  <c r="B48" i="68"/>
  <c r="AF47" i="68"/>
  <c r="AE47" i="68"/>
  <c r="AD47" i="68"/>
  <c r="AC47" i="68"/>
  <c r="AB47" i="68"/>
  <c r="AA47" i="68"/>
  <c r="Z47" i="68"/>
  <c r="Y47" i="68"/>
  <c r="X47" i="68"/>
  <c r="W47" i="68"/>
  <c r="V47" i="68"/>
  <c r="U47" i="68"/>
  <c r="T47" i="68"/>
  <c r="S47" i="68"/>
  <c r="R47" i="68"/>
  <c r="Q47" i="68"/>
  <c r="P47" i="68"/>
  <c r="O47" i="68"/>
  <c r="N47" i="68"/>
  <c r="M47" i="68"/>
  <c r="L47" i="68"/>
  <c r="K47" i="68"/>
  <c r="J47" i="68"/>
  <c r="I47" i="68"/>
  <c r="H47" i="68"/>
  <c r="G47" i="68"/>
  <c r="F47" i="68"/>
  <c r="E47" i="68"/>
  <c r="D47" i="68"/>
  <c r="C47" i="68"/>
  <c r="B47" i="68"/>
  <c r="AF46" i="68"/>
  <c r="AE46" i="68"/>
  <c r="AD46" i="68"/>
  <c r="AC46" i="68"/>
  <c r="AB46" i="68"/>
  <c r="AA46" i="68"/>
  <c r="Z46" i="68"/>
  <c r="Y46" i="68"/>
  <c r="X46" i="68"/>
  <c r="W46" i="68"/>
  <c r="V46" i="68"/>
  <c r="U46" i="68"/>
  <c r="T46" i="68"/>
  <c r="S46" i="68"/>
  <c r="R46" i="68"/>
  <c r="Q46" i="68"/>
  <c r="P46" i="68"/>
  <c r="O46" i="68"/>
  <c r="N46" i="68"/>
  <c r="M46" i="68"/>
  <c r="L46" i="68"/>
  <c r="K46" i="68"/>
  <c r="J46" i="68"/>
  <c r="I46" i="68"/>
  <c r="H46" i="68"/>
  <c r="G46" i="68"/>
  <c r="F46" i="68"/>
  <c r="E46" i="68"/>
  <c r="D46" i="68"/>
  <c r="C46" i="68"/>
  <c r="B46" i="68"/>
  <c r="AF45" i="68"/>
  <c r="AE45" i="68"/>
  <c r="AD45" i="68"/>
  <c r="AC45" i="68"/>
  <c r="AB45" i="68"/>
  <c r="AA45" i="68"/>
  <c r="Z45" i="68"/>
  <c r="Y45" i="68"/>
  <c r="X45" i="68"/>
  <c r="W45" i="68"/>
  <c r="V45" i="68"/>
  <c r="U45" i="68"/>
  <c r="T45" i="68"/>
  <c r="S45" i="68"/>
  <c r="R45" i="68"/>
  <c r="Q45" i="68"/>
  <c r="P45" i="68"/>
  <c r="O45" i="68"/>
  <c r="N45" i="68"/>
  <c r="M45" i="68"/>
  <c r="L45" i="68"/>
  <c r="K45" i="68"/>
  <c r="J45" i="68"/>
  <c r="I45" i="68"/>
  <c r="H45" i="68"/>
  <c r="G45" i="68"/>
  <c r="F45" i="68"/>
  <c r="E45" i="68"/>
  <c r="D45" i="68"/>
  <c r="C45" i="68"/>
  <c r="B45" i="68"/>
  <c r="AF43" i="68"/>
  <c r="AE43" i="68"/>
  <c r="AD43" i="68"/>
  <c r="AC43" i="68"/>
  <c r="AB43" i="68"/>
  <c r="AA43" i="68"/>
  <c r="Z43" i="68"/>
  <c r="Y43" i="68"/>
  <c r="X43" i="68"/>
  <c r="W43" i="68"/>
  <c r="V43" i="68"/>
  <c r="U43" i="68"/>
  <c r="T43" i="68"/>
  <c r="S43" i="68"/>
  <c r="R43" i="68"/>
  <c r="Q43" i="68"/>
  <c r="P43" i="68"/>
  <c r="O43" i="68"/>
  <c r="N43" i="68"/>
  <c r="M43" i="68"/>
  <c r="L43" i="68"/>
  <c r="K43" i="68"/>
  <c r="J43" i="68"/>
  <c r="I43" i="68"/>
  <c r="H43" i="68"/>
  <c r="G43" i="68"/>
  <c r="F43" i="68"/>
  <c r="E43" i="68"/>
  <c r="D43" i="68"/>
  <c r="C43" i="68"/>
  <c r="B43" i="68"/>
  <c r="AF40" i="68"/>
  <c r="AE40" i="68"/>
  <c r="AD40" i="68"/>
  <c r="AC40" i="68"/>
  <c r="AB40" i="68"/>
  <c r="AA40" i="68"/>
  <c r="Z40" i="68"/>
  <c r="Y40" i="68"/>
  <c r="X40" i="68"/>
  <c r="W40" i="68"/>
  <c r="V40" i="68"/>
  <c r="U40" i="68"/>
  <c r="T40" i="68"/>
  <c r="S40" i="68"/>
  <c r="R40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AF34" i="68"/>
  <c r="AE34" i="68"/>
  <c r="AD34" i="68"/>
  <c r="AC34" i="68"/>
  <c r="AB34" i="68"/>
  <c r="AA34" i="68"/>
  <c r="Z34" i="68"/>
  <c r="Y34" i="68"/>
  <c r="X34" i="68"/>
  <c r="W34" i="68"/>
  <c r="V34" i="68"/>
  <c r="U34" i="68"/>
  <c r="T34" i="68"/>
  <c r="S34" i="68"/>
  <c r="R34" i="68"/>
  <c r="Q34" i="68"/>
  <c r="P34" i="68"/>
  <c r="O34" i="68"/>
  <c r="N34" i="68"/>
  <c r="M34" i="68"/>
  <c r="L34" i="68"/>
  <c r="K34" i="68"/>
  <c r="J34" i="68"/>
  <c r="I34" i="68"/>
  <c r="H34" i="68"/>
  <c r="G34" i="68"/>
  <c r="F34" i="68"/>
  <c r="E34" i="68"/>
  <c r="D34" i="68"/>
  <c r="C34" i="68"/>
  <c r="B34" i="68"/>
  <c r="AF33" i="68"/>
  <c r="AE33" i="68"/>
  <c r="AD33" i="68"/>
  <c r="AC33" i="68"/>
  <c r="AB33" i="68"/>
  <c r="AA33" i="68"/>
  <c r="Z33" i="68"/>
  <c r="Y33" i="68"/>
  <c r="X33" i="68"/>
  <c r="W33" i="68"/>
  <c r="V33" i="68"/>
  <c r="U33" i="68"/>
  <c r="T33" i="68"/>
  <c r="S33" i="68"/>
  <c r="R33" i="68"/>
  <c r="Q33" i="68"/>
  <c r="P33" i="68"/>
  <c r="O33" i="68"/>
  <c r="N33" i="68"/>
  <c r="M33" i="68"/>
  <c r="L33" i="68"/>
  <c r="K33" i="68"/>
  <c r="J33" i="68"/>
  <c r="I33" i="68"/>
  <c r="H33" i="68"/>
  <c r="G33" i="68"/>
  <c r="F33" i="68"/>
  <c r="E33" i="68"/>
  <c r="D33" i="68"/>
  <c r="C33" i="68"/>
  <c r="B33" i="68"/>
  <c r="AF31" i="68"/>
  <c r="AE31" i="68"/>
  <c r="AD31" i="68"/>
  <c r="AC31" i="68"/>
  <c r="AB31" i="68"/>
  <c r="AA31" i="68"/>
  <c r="Z31" i="68"/>
  <c r="Y31" i="68"/>
  <c r="X31" i="68"/>
  <c r="W31" i="68"/>
  <c r="V31" i="68"/>
  <c r="U31" i="68"/>
  <c r="T31" i="68"/>
  <c r="S31" i="68"/>
  <c r="R31" i="68"/>
  <c r="Q31" i="68"/>
  <c r="P31" i="68"/>
  <c r="O31" i="68"/>
  <c r="N31" i="68"/>
  <c r="M31" i="68"/>
  <c r="L31" i="68"/>
  <c r="K31" i="68"/>
  <c r="J31" i="68"/>
  <c r="I31" i="68"/>
  <c r="H31" i="68"/>
  <c r="G31" i="68"/>
  <c r="F31" i="68"/>
  <c r="E31" i="68"/>
  <c r="D31" i="68"/>
  <c r="C31" i="68"/>
  <c r="B31" i="68"/>
  <c r="AF30" i="68"/>
  <c r="AE30" i="68"/>
  <c r="AD30" i="68"/>
  <c r="AC30" i="68"/>
  <c r="AB30" i="68"/>
  <c r="AA30" i="68"/>
  <c r="Z30" i="68"/>
  <c r="Y30" i="68"/>
  <c r="X30" i="68"/>
  <c r="W30" i="68"/>
  <c r="V30" i="68"/>
  <c r="U30" i="68"/>
  <c r="T30" i="68"/>
  <c r="S30" i="68"/>
  <c r="R30" i="68"/>
  <c r="Q30" i="68"/>
  <c r="P30" i="68"/>
  <c r="O30" i="68"/>
  <c r="N30" i="68"/>
  <c r="M30" i="68"/>
  <c r="L30" i="68"/>
  <c r="K30" i="68"/>
  <c r="J30" i="68"/>
  <c r="I30" i="68"/>
  <c r="H30" i="68"/>
  <c r="G30" i="68"/>
  <c r="F30" i="68"/>
  <c r="E30" i="68"/>
  <c r="D30" i="68"/>
  <c r="C30" i="68"/>
  <c r="B30" i="68"/>
  <c r="AF29" i="68"/>
  <c r="AE29" i="68"/>
  <c r="AD29" i="68"/>
  <c r="AC29" i="68"/>
  <c r="AB29" i="68"/>
  <c r="AA29" i="68"/>
  <c r="Z29" i="68"/>
  <c r="Y29" i="68"/>
  <c r="X29" i="68"/>
  <c r="W29" i="68"/>
  <c r="V29" i="68"/>
  <c r="U29" i="68"/>
  <c r="T29" i="68"/>
  <c r="S29" i="68"/>
  <c r="R29" i="68"/>
  <c r="Q29" i="68"/>
  <c r="P29" i="68"/>
  <c r="O29" i="68"/>
  <c r="N29" i="68"/>
  <c r="M29" i="68"/>
  <c r="L29" i="68"/>
  <c r="K29" i="68"/>
  <c r="J29" i="68"/>
  <c r="I29" i="68"/>
  <c r="H29" i="68"/>
  <c r="G29" i="68"/>
  <c r="F29" i="68"/>
  <c r="E29" i="68"/>
  <c r="D29" i="68"/>
  <c r="C29" i="68"/>
  <c r="B29" i="68"/>
  <c r="AF28" i="68"/>
  <c r="AE28" i="68"/>
  <c r="AD28" i="68"/>
  <c r="AC28" i="68"/>
  <c r="AB28" i="68"/>
  <c r="AA28" i="68"/>
  <c r="Z28" i="68"/>
  <c r="Y28" i="68"/>
  <c r="X28" i="68"/>
  <c r="W28" i="68"/>
  <c r="V28" i="68"/>
  <c r="U28" i="68"/>
  <c r="T28" i="68"/>
  <c r="S28" i="68"/>
  <c r="R28" i="68"/>
  <c r="Q28" i="68"/>
  <c r="P28" i="68"/>
  <c r="O28" i="68"/>
  <c r="N28" i="68"/>
  <c r="M28" i="68"/>
  <c r="L28" i="68"/>
  <c r="K28" i="68"/>
  <c r="J28" i="68"/>
  <c r="I28" i="68"/>
  <c r="H28" i="68"/>
  <c r="G28" i="68"/>
  <c r="F28" i="68"/>
  <c r="E28" i="68"/>
  <c r="D28" i="68"/>
  <c r="C28" i="68"/>
  <c r="B28" i="68"/>
  <c r="AF27" i="68"/>
  <c r="AE27" i="68"/>
  <c r="AD27" i="68"/>
  <c r="AC27" i="68"/>
  <c r="AB27" i="68"/>
  <c r="AA27" i="68"/>
  <c r="Z27" i="68"/>
  <c r="Y27" i="68"/>
  <c r="X27" i="68"/>
  <c r="W27" i="68"/>
  <c r="V27" i="68"/>
  <c r="U27" i="68"/>
  <c r="T27" i="68"/>
  <c r="S27" i="68"/>
  <c r="R27" i="68"/>
  <c r="Q27" i="68"/>
  <c r="P27" i="68"/>
  <c r="O27" i="68"/>
  <c r="N27" i="68"/>
  <c r="M27" i="68"/>
  <c r="L27" i="68"/>
  <c r="K27" i="68"/>
  <c r="J27" i="68"/>
  <c r="I27" i="68"/>
  <c r="H27" i="68"/>
  <c r="G27" i="68"/>
  <c r="F27" i="68"/>
  <c r="E27" i="68"/>
  <c r="D27" i="68"/>
  <c r="C27" i="68"/>
  <c r="B27" i="68"/>
  <c r="AF26" i="68"/>
  <c r="AE26" i="68"/>
  <c r="AD26" i="68"/>
  <c r="AC26" i="68"/>
  <c r="AB26" i="68"/>
  <c r="AA26" i="68"/>
  <c r="Z26" i="68"/>
  <c r="Y26" i="68"/>
  <c r="X26" i="68"/>
  <c r="W26" i="68"/>
  <c r="V26" i="68"/>
  <c r="U26" i="68"/>
  <c r="T26" i="68"/>
  <c r="S26" i="68"/>
  <c r="R26" i="68"/>
  <c r="Q26" i="68"/>
  <c r="P26" i="68"/>
  <c r="O26" i="68"/>
  <c r="N26" i="68"/>
  <c r="M26" i="68"/>
  <c r="L26" i="68"/>
  <c r="K26" i="68"/>
  <c r="J26" i="68"/>
  <c r="I26" i="68"/>
  <c r="H26" i="68"/>
  <c r="G26" i="68"/>
  <c r="F26" i="68"/>
  <c r="E26" i="68"/>
  <c r="D26" i="68"/>
  <c r="C26" i="68"/>
  <c r="B26" i="68"/>
  <c r="AF24" i="68"/>
  <c r="AE24" i="68"/>
  <c r="AD24" i="68"/>
  <c r="AC24" i="68"/>
  <c r="AB24" i="68"/>
  <c r="AA24" i="68"/>
  <c r="Z24" i="68"/>
  <c r="Y24" i="68"/>
  <c r="X24" i="68"/>
  <c r="W24" i="68"/>
  <c r="V24" i="68"/>
  <c r="U24" i="68"/>
  <c r="T24" i="68"/>
  <c r="S24" i="68"/>
  <c r="R24" i="68"/>
  <c r="Q24" i="68"/>
  <c r="P24" i="68"/>
  <c r="O24" i="68"/>
  <c r="N24" i="68"/>
  <c r="M24" i="68"/>
  <c r="L24" i="68"/>
  <c r="K24" i="68"/>
  <c r="J24" i="68"/>
  <c r="I24" i="68"/>
  <c r="H24" i="68"/>
  <c r="G24" i="68"/>
  <c r="F24" i="68"/>
  <c r="E24" i="68"/>
  <c r="D24" i="68"/>
  <c r="C24" i="68"/>
  <c r="B24" i="68"/>
  <c r="AF23" i="68"/>
  <c r="AE23" i="68"/>
  <c r="AD23" i="68"/>
  <c r="AC23" i="68"/>
  <c r="AB23" i="68"/>
  <c r="AA23" i="68"/>
  <c r="Z23" i="68"/>
  <c r="Y23" i="68"/>
  <c r="X23" i="68"/>
  <c r="W23" i="68"/>
  <c r="V23" i="68"/>
  <c r="U23" i="68"/>
  <c r="T23" i="68"/>
  <c r="S23" i="68"/>
  <c r="R23" i="68"/>
  <c r="Q23" i="68"/>
  <c r="P23" i="68"/>
  <c r="O23" i="68"/>
  <c r="N23" i="68"/>
  <c r="M23" i="68"/>
  <c r="L23" i="68"/>
  <c r="K23" i="68"/>
  <c r="J23" i="68"/>
  <c r="I23" i="68"/>
  <c r="H23" i="68"/>
  <c r="G23" i="68"/>
  <c r="F23" i="68"/>
  <c r="E23" i="68"/>
  <c r="D23" i="68"/>
  <c r="C23" i="68"/>
  <c r="B23" i="68"/>
  <c r="AF20" i="68"/>
  <c r="AE20" i="68"/>
  <c r="AD20" i="68"/>
  <c r="AC20" i="68"/>
  <c r="AB20" i="68"/>
  <c r="AA20" i="68"/>
  <c r="Z20" i="68"/>
  <c r="Y20" i="68"/>
  <c r="X20" i="68"/>
  <c r="W20" i="68"/>
  <c r="V20" i="68"/>
  <c r="U20" i="68"/>
  <c r="T20" i="68"/>
  <c r="S20" i="68"/>
  <c r="R20" i="68"/>
  <c r="Q20" i="68"/>
  <c r="P20" i="68"/>
  <c r="O20" i="68"/>
  <c r="N20" i="68"/>
  <c r="M20" i="68"/>
  <c r="L20" i="68"/>
  <c r="K20" i="68"/>
  <c r="J20" i="68"/>
  <c r="I20" i="68"/>
  <c r="H20" i="68"/>
  <c r="G20" i="68"/>
  <c r="F20" i="68"/>
  <c r="E20" i="68"/>
  <c r="D20" i="68"/>
  <c r="C20" i="68"/>
  <c r="B20" i="68"/>
  <c r="AF13" i="68"/>
  <c r="AE13" i="68"/>
  <c r="AD13" i="68"/>
  <c r="AC13" i="68"/>
  <c r="AB13" i="68"/>
  <c r="AA13" i="68"/>
  <c r="Z13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AF10" i="68"/>
  <c r="AE10" i="68"/>
  <c r="AD10" i="68"/>
  <c r="AC10" i="68"/>
  <c r="AB10" i="68"/>
  <c r="AA10" i="68"/>
  <c r="Z10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AF7" i="68"/>
  <c r="AE7" i="68"/>
  <c r="AD7" i="68"/>
  <c r="AC7" i="68"/>
  <c r="AB7" i="68"/>
  <c r="AA7" i="68"/>
  <c r="Z7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AF6" i="68"/>
  <c r="AE6" i="68"/>
  <c r="AD6" i="68"/>
  <c r="AC6" i="68"/>
  <c r="AB6" i="68"/>
  <c r="AA6" i="68"/>
  <c r="Z6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AF4" i="68"/>
  <c r="AE4" i="68"/>
  <c r="AD4" i="68"/>
  <c r="AC4" i="68"/>
  <c r="AB4" i="68"/>
  <c r="AA4" i="68"/>
  <c r="Z4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AF3" i="68"/>
  <c r="AE3" i="68"/>
  <c r="AD3" i="68"/>
  <c r="AC3" i="68"/>
  <c r="AB3" i="68"/>
  <c r="AA3" i="68"/>
  <c r="Z3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AF149" i="68"/>
  <c r="AE149" i="68"/>
  <c r="AD149" i="68"/>
  <c r="AC149" i="68"/>
  <c r="AB149" i="68"/>
  <c r="AA149" i="68"/>
  <c r="Z149" i="68"/>
  <c r="Y149" i="68"/>
  <c r="X149" i="68"/>
  <c r="W149" i="68"/>
  <c r="V149" i="68"/>
  <c r="U149" i="68"/>
  <c r="T149" i="68"/>
  <c r="S149" i="68"/>
  <c r="R149" i="68"/>
  <c r="Q149" i="68"/>
  <c r="P149" i="68"/>
  <c r="O149" i="68"/>
  <c r="N149" i="68"/>
  <c r="M149" i="68"/>
  <c r="L149" i="68"/>
  <c r="K149" i="68"/>
  <c r="J149" i="68"/>
  <c r="I149" i="68"/>
  <c r="H149" i="68"/>
  <c r="G149" i="68"/>
  <c r="F149" i="68"/>
  <c r="E149" i="68"/>
  <c r="D149" i="68"/>
  <c r="C149" i="68"/>
  <c r="AF151" i="68"/>
  <c r="AE148" i="68"/>
  <c r="AD148" i="68"/>
  <c r="AC151" i="68"/>
  <c r="AB151" i="68"/>
  <c r="AA151" i="68"/>
  <c r="W148" i="68"/>
  <c r="V148" i="68"/>
  <c r="U148" i="68"/>
  <c r="T151" i="68"/>
  <c r="S151" i="68"/>
  <c r="P148" i="68"/>
  <c r="O148" i="68"/>
  <c r="M148" i="68"/>
  <c r="L151" i="68"/>
  <c r="K148" i="68"/>
  <c r="I151" i="68"/>
  <c r="F148" i="68"/>
  <c r="E148" i="68"/>
  <c r="D148" i="68"/>
  <c r="AF147" i="68"/>
  <c r="AE147" i="68"/>
  <c r="AD147" i="68"/>
  <c r="AC147" i="68"/>
  <c r="AB147" i="68"/>
  <c r="AA147" i="68"/>
  <c r="Z147" i="68"/>
  <c r="Y147" i="68"/>
  <c r="X147" i="68"/>
  <c r="W147" i="68"/>
  <c r="V147" i="68"/>
  <c r="U147" i="68"/>
  <c r="T147" i="68"/>
  <c r="S147" i="68"/>
  <c r="R147" i="68"/>
  <c r="Q147" i="68"/>
  <c r="P147" i="68"/>
  <c r="O147" i="68"/>
  <c r="N147" i="68"/>
  <c r="M147" i="68"/>
  <c r="L147" i="68"/>
  <c r="K147" i="68"/>
  <c r="J147" i="68"/>
  <c r="I147" i="68"/>
  <c r="H147" i="68"/>
  <c r="G147" i="68"/>
  <c r="F147" i="68"/>
  <c r="E147" i="68"/>
  <c r="D147" i="68"/>
  <c r="C147" i="68"/>
  <c r="AF146" i="68"/>
  <c r="AE146" i="68"/>
  <c r="AD146" i="68"/>
  <c r="AC146" i="68"/>
  <c r="AB146" i="68"/>
  <c r="AA146" i="68"/>
  <c r="Z146" i="68"/>
  <c r="Y146" i="68"/>
  <c r="X146" i="68"/>
  <c r="W146" i="68"/>
  <c r="V146" i="68"/>
  <c r="U146" i="68"/>
  <c r="T146" i="68"/>
  <c r="S146" i="68"/>
  <c r="R146" i="68"/>
  <c r="Q146" i="68"/>
  <c r="P146" i="68"/>
  <c r="O146" i="68"/>
  <c r="N146" i="68"/>
  <c r="M146" i="68"/>
  <c r="L146" i="68"/>
  <c r="K146" i="68"/>
  <c r="J146" i="68"/>
  <c r="I146" i="68"/>
  <c r="H146" i="68"/>
  <c r="G146" i="68"/>
  <c r="F146" i="68"/>
  <c r="E146" i="68"/>
  <c r="D146" i="68"/>
  <c r="C146" i="68"/>
  <c r="AF144" i="68"/>
  <c r="AE144" i="68"/>
  <c r="AD144" i="68"/>
  <c r="AC144" i="68"/>
  <c r="AB144" i="68"/>
  <c r="AA144" i="68"/>
  <c r="Z144" i="68"/>
  <c r="Y144" i="68"/>
  <c r="X144" i="68"/>
  <c r="W144" i="68"/>
  <c r="V144" i="68"/>
  <c r="U144" i="68"/>
  <c r="T144" i="68"/>
  <c r="S144" i="68"/>
  <c r="R144" i="68"/>
  <c r="Q144" i="68"/>
  <c r="P144" i="68"/>
  <c r="O144" i="68"/>
  <c r="N144" i="68"/>
  <c r="M144" i="68"/>
  <c r="L144" i="68"/>
  <c r="K144" i="68"/>
  <c r="J144" i="68"/>
  <c r="I144" i="68"/>
  <c r="H144" i="68"/>
  <c r="G144" i="68"/>
  <c r="F144" i="68"/>
  <c r="E144" i="68"/>
  <c r="D144" i="68"/>
  <c r="C144" i="6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F128" i="68"/>
  <c r="AE128" i="68"/>
  <c r="AD128" i="68"/>
  <c r="AC131" i="68"/>
  <c r="AB131" i="68"/>
  <c r="AA131" i="68"/>
  <c r="Z128" i="68"/>
  <c r="S131" i="68"/>
  <c r="R131" i="68"/>
  <c r="Q131" i="68"/>
  <c r="P128" i="68"/>
  <c r="O128" i="68"/>
  <c r="N128" i="68"/>
  <c r="M131" i="68"/>
  <c r="L131" i="68"/>
  <c r="K131" i="68"/>
  <c r="H128" i="68"/>
  <c r="G131" i="68"/>
  <c r="F128" i="68"/>
  <c r="E128" i="68"/>
  <c r="AF127" i="68"/>
  <c r="AE127" i="68"/>
  <c r="AD127" i="68"/>
  <c r="AC127" i="68"/>
  <c r="AB127" i="68"/>
  <c r="AA127" i="68"/>
  <c r="Z127" i="68"/>
  <c r="Y127" i="68"/>
  <c r="X127" i="68"/>
  <c r="W127" i="68"/>
  <c r="V127" i="68"/>
  <c r="U127" i="68"/>
  <c r="T127" i="68"/>
  <c r="S127" i="68"/>
  <c r="R127" i="68"/>
  <c r="Q127" i="68"/>
  <c r="P127" i="68"/>
  <c r="O127" i="68"/>
  <c r="N127" i="68"/>
  <c r="M127" i="68"/>
  <c r="L127" i="68"/>
  <c r="K127" i="68"/>
  <c r="J127" i="68"/>
  <c r="I127" i="68"/>
  <c r="H127" i="68"/>
  <c r="G127" i="68"/>
  <c r="F127" i="68"/>
  <c r="E127" i="68"/>
  <c r="D127" i="68"/>
  <c r="C127" i="68"/>
  <c r="AF126" i="68"/>
  <c r="AE126" i="68"/>
  <c r="AD126" i="68"/>
  <c r="AC126" i="68"/>
  <c r="AB126" i="68"/>
  <c r="AA126" i="68"/>
  <c r="Z126" i="68"/>
  <c r="Y126" i="68"/>
  <c r="X126" i="68"/>
  <c r="W126" i="68"/>
  <c r="V126" i="68"/>
  <c r="U126" i="68"/>
  <c r="T126" i="68"/>
  <c r="S126" i="68"/>
  <c r="R126" i="68"/>
  <c r="Q126" i="68"/>
  <c r="P126" i="68"/>
  <c r="O126" i="68"/>
  <c r="N126" i="68"/>
  <c r="M126" i="68"/>
  <c r="L126" i="68"/>
  <c r="K126" i="68"/>
  <c r="J126" i="68"/>
  <c r="I126" i="68"/>
  <c r="H126" i="68"/>
  <c r="G126" i="68"/>
  <c r="F126" i="68"/>
  <c r="E126" i="68"/>
  <c r="D126" i="68"/>
  <c r="C126" i="68"/>
  <c r="AF124" i="68"/>
  <c r="AE124" i="68"/>
  <c r="AD124" i="68"/>
  <c r="AC124" i="68"/>
  <c r="AB124" i="68"/>
  <c r="AA124" i="68"/>
  <c r="Z124" i="68"/>
  <c r="Y124" i="68"/>
  <c r="X124" i="68"/>
  <c r="W124" i="68"/>
  <c r="V124" i="68"/>
  <c r="U124" i="68"/>
  <c r="T124" i="68"/>
  <c r="S124" i="68"/>
  <c r="R124" i="68"/>
  <c r="Q124" i="68"/>
  <c r="P124" i="68"/>
  <c r="O124" i="68"/>
  <c r="N124" i="68"/>
  <c r="M124" i="68"/>
  <c r="L124" i="68"/>
  <c r="K124" i="68"/>
  <c r="J124" i="68"/>
  <c r="I124" i="68"/>
  <c r="H124" i="68"/>
  <c r="G124" i="68"/>
  <c r="F124" i="68"/>
  <c r="E124" i="68"/>
  <c r="D124" i="68"/>
  <c r="C124" i="68"/>
  <c r="AF119" i="68"/>
  <c r="AE119" i="68"/>
  <c r="AD119" i="68"/>
  <c r="AC119" i="68"/>
  <c r="AB119" i="68"/>
  <c r="AA119" i="68"/>
  <c r="Z119" i="68"/>
  <c r="Y119" i="68"/>
  <c r="X119" i="68"/>
  <c r="W119" i="68"/>
  <c r="V119" i="68"/>
  <c r="U119" i="68"/>
  <c r="T119" i="68"/>
  <c r="S119" i="68"/>
  <c r="R119" i="68"/>
  <c r="Q119" i="68"/>
  <c r="P119" i="68"/>
  <c r="O119" i="68"/>
  <c r="N119" i="68"/>
  <c r="M119" i="68"/>
  <c r="L119" i="68"/>
  <c r="K119" i="68"/>
  <c r="J119" i="68"/>
  <c r="I119" i="68"/>
  <c r="H119" i="68"/>
  <c r="G119" i="68"/>
  <c r="F119" i="68"/>
  <c r="E119" i="68"/>
  <c r="D119" i="68"/>
  <c r="C119" i="68"/>
  <c r="B119" i="68"/>
  <c r="AF118" i="68"/>
  <c r="AE118" i="68"/>
  <c r="AD118" i="68"/>
  <c r="AC118" i="68"/>
  <c r="AA121" i="68"/>
  <c r="Z118" i="68"/>
  <c r="Y118" i="68"/>
  <c r="R121" i="68"/>
  <c r="J118" i="68"/>
  <c r="I118" i="68"/>
  <c r="H118" i="68"/>
  <c r="G118" i="68"/>
  <c r="E118" i="68"/>
  <c r="D118" i="68"/>
  <c r="AC117" i="68"/>
  <c r="AB117" i="68"/>
  <c r="AA117" i="68"/>
  <c r="Z117" i="68"/>
  <c r="Y116" i="68"/>
  <c r="X116" i="68"/>
  <c r="R117" i="68"/>
  <c r="Q117" i="68"/>
  <c r="P116" i="68"/>
  <c r="O116" i="68"/>
  <c r="N116" i="68"/>
  <c r="J117" i="68"/>
  <c r="I117" i="68"/>
  <c r="H117" i="68"/>
  <c r="AF115" i="68"/>
  <c r="AE115" i="68"/>
  <c r="AD115" i="68"/>
  <c r="AC115" i="68"/>
  <c r="AB115" i="68"/>
  <c r="AA115" i="68"/>
  <c r="Z115" i="68"/>
  <c r="Y115" i="68"/>
  <c r="X115" i="68"/>
  <c r="W115" i="68"/>
  <c r="V115" i="68"/>
  <c r="U115" i="68"/>
  <c r="T115" i="68"/>
  <c r="S115" i="68"/>
  <c r="R115" i="68"/>
  <c r="Q115" i="68"/>
  <c r="P115" i="68"/>
  <c r="O115" i="68"/>
  <c r="N115" i="68"/>
  <c r="M115" i="68"/>
  <c r="L115" i="68"/>
  <c r="K115" i="68"/>
  <c r="J115" i="68"/>
  <c r="I115" i="68"/>
  <c r="H115" i="68"/>
  <c r="G115" i="68"/>
  <c r="F115" i="68"/>
  <c r="E115" i="68"/>
  <c r="D115" i="68"/>
  <c r="C115" i="68"/>
  <c r="B115" i="68"/>
  <c r="AF114" i="68"/>
  <c r="AE114" i="68"/>
  <c r="AD114" i="68"/>
  <c r="AC114" i="68"/>
  <c r="AB114" i="68"/>
  <c r="AA114" i="68"/>
  <c r="Z114" i="68"/>
  <c r="Y114" i="68"/>
  <c r="X114" i="68"/>
  <c r="W114" i="68"/>
  <c r="V114" i="68"/>
  <c r="U114" i="68"/>
  <c r="T114" i="68"/>
  <c r="S114" i="68"/>
  <c r="R114" i="68"/>
  <c r="Q114" i="68"/>
  <c r="P114" i="68"/>
  <c r="O114" i="68"/>
  <c r="N114" i="68"/>
  <c r="M114" i="68"/>
  <c r="L114" i="68"/>
  <c r="K114" i="68"/>
  <c r="J114" i="68"/>
  <c r="I114" i="68"/>
  <c r="H114" i="68"/>
  <c r="G114" i="68"/>
  <c r="F114" i="68"/>
  <c r="E114" i="68"/>
  <c r="D114" i="68"/>
  <c r="C114" i="68"/>
  <c r="B114" i="68"/>
  <c r="AB108" i="68"/>
  <c r="Z111" i="68"/>
  <c r="W108" i="68"/>
  <c r="V108" i="68"/>
  <c r="U111" i="68"/>
  <c r="S105" i="68"/>
  <c r="R105" i="68"/>
  <c r="M108" i="68"/>
  <c r="L108" i="68"/>
  <c r="K108" i="68"/>
  <c r="J111" i="68"/>
  <c r="C105" i="68"/>
  <c r="B105" i="68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F95" i="68"/>
  <c r="AE95" i="68"/>
  <c r="AD95" i="68"/>
  <c r="AC95" i="68"/>
  <c r="AB95" i="68"/>
  <c r="AA95" i="68"/>
  <c r="Z95" i="68"/>
  <c r="Y95" i="68"/>
  <c r="X95" i="68"/>
  <c r="W95" i="68"/>
  <c r="V95" i="68"/>
  <c r="U95" i="68"/>
  <c r="T95" i="68"/>
  <c r="S95" i="68"/>
  <c r="R95" i="68"/>
  <c r="Q95" i="68"/>
  <c r="P95" i="68"/>
  <c r="O95" i="68"/>
  <c r="N95" i="68"/>
  <c r="M95" i="68"/>
  <c r="L95" i="68"/>
  <c r="K95" i="68"/>
  <c r="J95" i="68"/>
  <c r="I95" i="68"/>
  <c r="H95" i="68"/>
  <c r="G95" i="68"/>
  <c r="F95" i="68"/>
  <c r="E95" i="68"/>
  <c r="D95" i="68"/>
  <c r="C95" i="68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X9" i="51"/>
  <c r="W9" i="51"/>
  <c r="V9" i="51"/>
  <c r="U9" i="51"/>
  <c r="T9" i="51"/>
  <c r="S9" i="51"/>
  <c r="R9" i="51"/>
  <c r="Q9" i="51"/>
  <c r="P9" i="51"/>
  <c r="P91" i="68" s="1"/>
  <c r="O9" i="51"/>
  <c r="O91" i="68" s="1"/>
  <c r="N9" i="51"/>
  <c r="N91" i="68" s="1"/>
  <c r="M9" i="51"/>
  <c r="M91" i="68" s="1"/>
  <c r="L9" i="51"/>
  <c r="L91" i="68" s="1"/>
  <c r="K9" i="51"/>
  <c r="K91" i="68" s="1"/>
  <c r="J9" i="51"/>
  <c r="J91" i="68" s="1"/>
  <c r="I9" i="51"/>
  <c r="H9" i="51"/>
  <c r="G9" i="51"/>
  <c r="F9" i="51"/>
  <c r="E9" i="51"/>
  <c r="D9" i="51"/>
  <c r="C9" i="51"/>
  <c r="B9" i="51"/>
  <c r="AF87" i="68"/>
  <c r="AE87" i="68"/>
  <c r="AD87" i="68"/>
  <c r="AC87" i="68"/>
  <c r="AB87" i="68"/>
  <c r="AA87" i="68"/>
  <c r="Z87" i="68"/>
  <c r="Y87" i="68"/>
  <c r="X87" i="68"/>
  <c r="W87" i="68"/>
  <c r="V87" i="68"/>
  <c r="U87" i="68"/>
  <c r="T87" i="68"/>
  <c r="S87" i="68"/>
  <c r="R87" i="68"/>
  <c r="Q87" i="68"/>
  <c r="P87" i="68"/>
  <c r="O87" i="68"/>
  <c r="N87" i="68"/>
  <c r="M87" i="68"/>
  <c r="L87" i="68"/>
  <c r="K87" i="68"/>
  <c r="AF86" i="68"/>
  <c r="AE86" i="68"/>
  <c r="AD86" i="68"/>
  <c r="AC86" i="68"/>
  <c r="AB86" i="68"/>
  <c r="AA86" i="68"/>
  <c r="Z86" i="68"/>
  <c r="Y86" i="68"/>
  <c r="X86" i="68"/>
  <c r="W86" i="68"/>
  <c r="V86" i="68"/>
  <c r="U86" i="68"/>
  <c r="T86" i="68"/>
  <c r="S86" i="68"/>
  <c r="R86" i="68"/>
  <c r="Q86" i="68"/>
  <c r="P86" i="68"/>
  <c r="O86" i="68"/>
  <c r="N86" i="68"/>
  <c r="M86" i="68"/>
  <c r="L86" i="68"/>
  <c r="K86" i="68"/>
  <c r="AF84" i="68"/>
  <c r="AE84" i="68"/>
  <c r="AD84" i="68"/>
  <c r="AC84" i="68"/>
  <c r="AB84" i="68"/>
  <c r="AA84" i="68"/>
  <c r="Z84" i="68"/>
  <c r="Y84" i="68"/>
  <c r="X84" i="68"/>
  <c r="W84" i="68"/>
  <c r="V84" i="68"/>
  <c r="U84" i="68"/>
  <c r="T84" i="68"/>
  <c r="S84" i="68"/>
  <c r="R84" i="68"/>
  <c r="Q84" i="68"/>
  <c r="P84" i="68"/>
  <c r="O84" i="68"/>
  <c r="N84" i="68"/>
  <c r="M84" i="68"/>
  <c r="L84" i="68"/>
  <c r="K84" i="68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F74" i="68"/>
  <c r="AE74" i="68"/>
  <c r="AD74" i="68"/>
  <c r="AC74" i="68"/>
  <c r="AB74" i="68"/>
  <c r="AA74" i="68"/>
  <c r="Z74" i="68"/>
  <c r="Y74" i="68"/>
  <c r="X74" i="68"/>
  <c r="W74" i="68"/>
  <c r="V74" i="68"/>
  <c r="U74" i="68"/>
  <c r="T74" i="68"/>
  <c r="S74" i="68"/>
  <c r="R74" i="68"/>
  <c r="Q74" i="68"/>
  <c r="P74" i="68"/>
  <c r="O74" i="68"/>
  <c r="N74" i="68"/>
  <c r="M74" i="68"/>
  <c r="L74" i="68"/>
  <c r="K74" i="68"/>
  <c r="J74" i="68"/>
  <c r="I74" i="68"/>
  <c r="H74" i="68"/>
  <c r="G74" i="68"/>
  <c r="F74" i="68"/>
  <c r="E74" i="68"/>
  <c r="D74" i="68"/>
  <c r="C74" i="68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F64" i="68"/>
  <c r="AE64" i="68"/>
  <c r="AD64" i="68"/>
  <c r="AC64" i="68"/>
  <c r="AB64" i="68"/>
  <c r="AA64" i="68"/>
  <c r="Z64" i="68"/>
  <c r="Y64" i="68"/>
  <c r="X64" i="68"/>
  <c r="W64" i="68"/>
  <c r="V64" i="68"/>
  <c r="U64" i="68"/>
  <c r="T64" i="68"/>
  <c r="S64" i="68"/>
  <c r="R64" i="68"/>
  <c r="Q64" i="68"/>
  <c r="P64" i="68"/>
  <c r="O64" i="68"/>
  <c r="N64" i="68"/>
  <c r="M64" i="68"/>
  <c r="L64" i="68"/>
  <c r="K64" i="68"/>
  <c r="J64" i="68"/>
  <c r="I64" i="68"/>
  <c r="H64" i="68"/>
  <c r="G64" i="68"/>
  <c r="F64" i="68"/>
  <c r="E64" i="68"/>
  <c r="D64" i="68"/>
  <c r="C64" i="68"/>
  <c r="AF58" i="68"/>
  <c r="AA61" i="68"/>
  <c r="Z61" i="68"/>
  <c r="Y61" i="68"/>
  <c r="X61" i="68"/>
  <c r="V58" i="68"/>
  <c r="U61" i="68"/>
  <c r="Q58" i="68"/>
  <c r="P58" i="68"/>
  <c r="O61" i="68"/>
  <c r="K58" i="68"/>
  <c r="J58" i="68"/>
  <c r="AF57" i="68"/>
  <c r="AE57" i="68"/>
  <c r="AD57" i="68"/>
  <c r="AC57" i="68"/>
  <c r="AB57" i="68"/>
  <c r="AA57" i="68"/>
  <c r="Z57" i="68"/>
  <c r="Y57" i="68"/>
  <c r="X57" i="68"/>
  <c r="W57" i="68"/>
  <c r="V57" i="68"/>
  <c r="U57" i="68"/>
  <c r="T57" i="68"/>
  <c r="S57" i="68"/>
  <c r="R57" i="68"/>
  <c r="Q57" i="68"/>
  <c r="P57" i="68"/>
  <c r="O57" i="68"/>
  <c r="N57" i="68"/>
  <c r="M57" i="68"/>
  <c r="L57" i="68"/>
  <c r="K57" i="68"/>
  <c r="J57" i="68"/>
  <c r="AF56" i="68"/>
  <c r="AE56" i="68"/>
  <c r="AD56" i="68"/>
  <c r="AC56" i="68"/>
  <c r="AB56" i="68"/>
  <c r="AA56" i="68"/>
  <c r="Z56" i="68"/>
  <c r="Y56" i="68"/>
  <c r="X56" i="68"/>
  <c r="W56" i="68"/>
  <c r="V56" i="68"/>
  <c r="U56" i="68"/>
  <c r="T56" i="68"/>
  <c r="S56" i="68"/>
  <c r="R56" i="68"/>
  <c r="Q56" i="68"/>
  <c r="P56" i="68"/>
  <c r="O56" i="68"/>
  <c r="N56" i="68"/>
  <c r="M56" i="68"/>
  <c r="L56" i="68"/>
  <c r="K56" i="68"/>
  <c r="AE55" i="68"/>
  <c r="AD55" i="68"/>
  <c r="AC55" i="68"/>
  <c r="AB59" i="68"/>
  <c r="Z55" i="68"/>
  <c r="Y55" i="68"/>
  <c r="X55" i="68"/>
  <c r="V55" i="68"/>
  <c r="P59" i="68"/>
  <c r="O59" i="68"/>
  <c r="M55" i="68"/>
  <c r="J59" i="68"/>
  <c r="AF54" i="68"/>
  <c r="AE54" i="68"/>
  <c r="AD54" i="68"/>
  <c r="AC54" i="68"/>
  <c r="AB54" i="68"/>
  <c r="AA54" i="68"/>
  <c r="Z54" i="68"/>
  <c r="Y54" i="68"/>
  <c r="X54" i="68"/>
  <c r="W54" i="68"/>
  <c r="V54" i="68"/>
  <c r="U54" i="68"/>
  <c r="T54" i="68"/>
  <c r="S54" i="68"/>
  <c r="R54" i="68"/>
  <c r="Q54" i="68"/>
  <c r="P54" i="68"/>
  <c r="O54" i="68"/>
  <c r="N54" i="68"/>
  <c r="M54" i="68"/>
  <c r="L54" i="68"/>
  <c r="K54" i="68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F44" i="68"/>
  <c r="AE44" i="68"/>
  <c r="AD44" i="68"/>
  <c r="AC44" i="68"/>
  <c r="AB44" i="68"/>
  <c r="AA44" i="68"/>
  <c r="Z44" i="68"/>
  <c r="Y44" i="68"/>
  <c r="X44" i="68"/>
  <c r="W44" i="68"/>
  <c r="V44" i="68"/>
  <c r="U44" i="68"/>
  <c r="T44" i="68"/>
  <c r="S44" i="68"/>
  <c r="R44" i="68"/>
  <c r="Q44" i="68"/>
  <c r="P44" i="68"/>
  <c r="O44" i="68"/>
  <c r="N44" i="68"/>
  <c r="M44" i="68"/>
  <c r="L44" i="68"/>
  <c r="K44" i="68"/>
  <c r="AC41" i="68"/>
  <c r="Z38" i="68"/>
  <c r="Y41" i="68"/>
  <c r="X41" i="68"/>
  <c r="W41" i="68"/>
  <c r="V41" i="68"/>
  <c r="R41" i="68"/>
  <c r="Q38" i="68"/>
  <c r="P38" i="68"/>
  <c r="M38" i="68"/>
  <c r="H38" i="68"/>
  <c r="F38" i="68"/>
  <c r="E38" i="68"/>
  <c r="D38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C37" i="68"/>
  <c r="AF36" i="68"/>
  <c r="AE36" i="68"/>
  <c r="AD36" i="68"/>
  <c r="AC36" i="68"/>
  <c r="AB36" i="68"/>
  <c r="AA36" i="68"/>
  <c r="Z36" i="68"/>
  <c r="Y36" i="68"/>
  <c r="X36" i="68"/>
  <c r="W36" i="68"/>
  <c r="V36" i="68"/>
  <c r="U36" i="68"/>
  <c r="T36" i="68"/>
  <c r="S36" i="68"/>
  <c r="R36" i="68"/>
  <c r="Q36" i="68"/>
  <c r="P36" i="68"/>
  <c r="O36" i="68"/>
  <c r="N36" i="68"/>
  <c r="M36" i="68"/>
  <c r="L36" i="68"/>
  <c r="K36" i="68"/>
  <c r="J36" i="68"/>
  <c r="I36" i="68"/>
  <c r="H36" i="68"/>
  <c r="G36" i="68"/>
  <c r="F36" i="68"/>
  <c r="E36" i="68"/>
  <c r="D36" i="68"/>
  <c r="C36" i="68"/>
  <c r="AE39" i="68"/>
  <c r="AD35" i="68"/>
  <c r="AC39" i="68"/>
  <c r="X35" i="68"/>
  <c r="W35" i="68"/>
  <c r="U39" i="68"/>
  <c r="P39" i="68"/>
  <c r="O35" i="68"/>
  <c r="M35" i="68"/>
  <c r="K35" i="68"/>
  <c r="F35" i="68"/>
  <c r="E35" i="68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F25" i="68"/>
  <c r="AE25" i="68"/>
  <c r="AD25" i="68"/>
  <c r="AC25" i="68"/>
  <c r="AB25" i="68"/>
  <c r="AA25" i="68"/>
  <c r="Z25" i="68"/>
  <c r="Y25" i="68"/>
  <c r="X25" i="68"/>
  <c r="W25" i="68"/>
  <c r="V25" i="68"/>
  <c r="U25" i="68"/>
  <c r="T25" i="68"/>
  <c r="S25" i="68"/>
  <c r="R25" i="68"/>
  <c r="Q25" i="68"/>
  <c r="P25" i="68"/>
  <c r="O25" i="68"/>
  <c r="N25" i="68"/>
  <c r="M25" i="68"/>
  <c r="L25" i="68"/>
  <c r="K25" i="68"/>
  <c r="J25" i="68"/>
  <c r="I25" i="68"/>
  <c r="H25" i="68"/>
  <c r="G25" i="68"/>
  <c r="F25" i="68"/>
  <c r="E25" i="68"/>
  <c r="D25" i="68"/>
  <c r="C25" i="68"/>
  <c r="AD18" i="68"/>
  <c r="AC21" i="68"/>
  <c r="AB18" i="68"/>
  <c r="Z18" i="68"/>
  <c r="Y18" i="68"/>
  <c r="X18" i="68"/>
  <c r="T21" i="68"/>
  <c r="S21" i="68"/>
  <c r="Q21" i="68"/>
  <c r="C18" i="68"/>
  <c r="AF17" i="68"/>
  <c r="AE17" i="68"/>
  <c r="AD17" i="68"/>
  <c r="AC17" i="68"/>
  <c r="AB17" i="68"/>
  <c r="AA17" i="68"/>
  <c r="Z17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C17" i="68"/>
  <c r="AF16" i="68"/>
  <c r="AE16" i="68"/>
  <c r="AD16" i="68"/>
  <c r="AC16" i="68"/>
  <c r="AB16" i="68"/>
  <c r="AA16" i="68"/>
  <c r="Z16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C16" i="68"/>
  <c r="AB15" i="68"/>
  <c r="Z15" i="68"/>
  <c r="Y15" i="68"/>
  <c r="X15" i="68"/>
  <c r="W15" i="68"/>
  <c r="V15" i="68"/>
  <c r="U15" i="68"/>
  <c r="S15" i="68"/>
  <c r="M15" i="68"/>
  <c r="C15" i="68"/>
  <c r="AF14" i="68"/>
  <c r="AE14" i="68"/>
  <c r="AD14" i="68"/>
  <c r="AC14" i="68"/>
  <c r="AB14" i="68"/>
  <c r="AA14" i="68"/>
  <c r="Z14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C14" i="68"/>
  <c r="AB8" i="68"/>
  <c r="AA11" i="68"/>
  <c r="Z11" i="68"/>
  <c r="W8" i="68"/>
  <c r="V8" i="68"/>
  <c r="U8" i="68"/>
  <c r="T8" i="68"/>
  <c r="S8" i="68"/>
  <c r="R8" i="68"/>
  <c r="L11" i="68"/>
  <c r="H11" i="68"/>
  <c r="G11" i="68"/>
  <c r="F8" i="68"/>
  <c r="AF5" i="68"/>
  <c r="AD5" i="68"/>
  <c r="AC5" i="68"/>
  <c r="AB5" i="68"/>
  <c r="Z5" i="68"/>
  <c r="Y9" i="68"/>
  <c r="V5" i="68"/>
  <c r="U9" i="68"/>
  <c r="T5" i="68"/>
  <c r="S5" i="68"/>
  <c r="R5" i="68"/>
  <c r="P5" i="68"/>
  <c r="N5" i="68"/>
  <c r="E5" i="68"/>
  <c r="D9" i="68"/>
  <c r="AF150" i="67"/>
  <c r="AE150" i="67"/>
  <c r="AD150" i="67"/>
  <c r="AC150" i="67"/>
  <c r="AB150" i="67"/>
  <c r="AA150" i="67"/>
  <c r="Z150" i="67"/>
  <c r="Y150" i="67"/>
  <c r="X150" i="67"/>
  <c r="W150" i="67"/>
  <c r="V150" i="67"/>
  <c r="U150" i="67"/>
  <c r="T150" i="67"/>
  <c r="S150" i="67"/>
  <c r="R150" i="67"/>
  <c r="Q150" i="67"/>
  <c r="P150" i="67"/>
  <c r="O150" i="67"/>
  <c r="N150" i="67"/>
  <c r="M150" i="67"/>
  <c r="L150" i="67"/>
  <c r="K150" i="67"/>
  <c r="J150" i="67"/>
  <c r="I150" i="67"/>
  <c r="H150" i="67"/>
  <c r="G150" i="67"/>
  <c r="F150" i="67"/>
  <c r="E150" i="67"/>
  <c r="D150" i="67"/>
  <c r="C150" i="67"/>
  <c r="B150" i="67"/>
  <c r="AF145" i="67"/>
  <c r="AE145" i="67"/>
  <c r="AD145" i="67"/>
  <c r="AC145" i="67"/>
  <c r="AB145" i="67"/>
  <c r="AA145" i="67"/>
  <c r="Z145" i="67"/>
  <c r="Y145" i="67"/>
  <c r="X145" i="67"/>
  <c r="W145" i="67"/>
  <c r="V145" i="67"/>
  <c r="U145" i="67"/>
  <c r="T145" i="67"/>
  <c r="S145" i="67"/>
  <c r="R145" i="67"/>
  <c r="Q145" i="67"/>
  <c r="P145" i="67"/>
  <c r="O145" i="67"/>
  <c r="N145" i="67"/>
  <c r="M145" i="67"/>
  <c r="L145" i="67"/>
  <c r="K145" i="67"/>
  <c r="J145" i="67"/>
  <c r="I145" i="67"/>
  <c r="H145" i="67"/>
  <c r="G145" i="67"/>
  <c r="F145" i="67"/>
  <c r="E145" i="67"/>
  <c r="D145" i="67"/>
  <c r="C145" i="67"/>
  <c r="B145" i="67"/>
  <c r="AF143" i="67"/>
  <c r="AE143" i="67"/>
  <c r="AD143" i="67"/>
  <c r="AC143" i="67"/>
  <c r="AB143" i="67"/>
  <c r="AA143" i="67"/>
  <c r="Z143" i="67"/>
  <c r="Y143" i="67"/>
  <c r="X143" i="67"/>
  <c r="W143" i="67"/>
  <c r="V143" i="67"/>
  <c r="U143" i="67"/>
  <c r="T143" i="67"/>
  <c r="S143" i="67"/>
  <c r="R143" i="67"/>
  <c r="Q143" i="67"/>
  <c r="P143" i="67"/>
  <c r="O143" i="67"/>
  <c r="N143" i="67"/>
  <c r="M143" i="67"/>
  <c r="L143" i="67"/>
  <c r="K143" i="67"/>
  <c r="J143" i="67"/>
  <c r="I143" i="67"/>
  <c r="H143" i="67"/>
  <c r="G143" i="67"/>
  <c r="F143" i="67"/>
  <c r="E143" i="67"/>
  <c r="D143" i="67"/>
  <c r="C143" i="67"/>
  <c r="B143" i="67"/>
  <c r="AF141" i="67"/>
  <c r="AE141" i="67"/>
  <c r="AD141" i="67"/>
  <c r="AC141" i="67"/>
  <c r="AB141" i="67"/>
  <c r="AA141" i="67"/>
  <c r="Z141" i="67"/>
  <c r="Y141" i="67"/>
  <c r="X141" i="67"/>
  <c r="W141" i="67"/>
  <c r="V141" i="67"/>
  <c r="U141" i="67"/>
  <c r="T141" i="67"/>
  <c r="S141" i="67"/>
  <c r="R141" i="67"/>
  <c r="Q141" i="67"/>
  <c r="P141" i="67"/>
  <c r="O141" i="67"/>
  <c r="N141" i="67"/>
  <c r="M141" i="67"/>
  <c r="L141" i="67"/>
  <c r="K141" i="67"/>
  <c r="J141" i="67"/>
  <c r="I141" i="67"/>
  <c r="H141" i="67"/>
  <c r="G141" i="67"/>
  <c r="F141" i="67"/>
  <c r="E141" i="67"/>
  <c r="D141" i="67"/>
  <c r="C141" i="67"/>
  <c r="B141" i="67"/>
  <c r="AF140" i="67"/>
  <c r="AE140" i="67"/>
  <c r="AD140" i="67"/>
  <c r="AC140" i="67"/>
  <c r="AB140" i="67"/>
  <c r="AA140" i="67"/>
  <c r="Z140" i="67"/>
  <c r="Y140" i="67"/>
  <c r="X140" i="67"/>
  <c r="W140" i="67"/>
  <c r="V140" i="67"/>
  <c r="U140" i="67"/>
  <c r="T140" i="67"/>
  <c r="S140" i="67"/>
  <c r="R140" i="67"/>
  <c r="Q140" i="67"/>
  <c r="P140" i="67"/>
  <c r="O140" i="67"/>
  <c r="N140" i="67"/>
  <c r="M140" i="67"/>
  <c r="L140" i="67"/>
  <c r="K140" i="67"/>
  <c r="J140" i="67"/>
  <c r="I140" i="67"/>
  <c r="H140" i="67"/>
  <c r="G140" i="67"/>
  <c r="F140" i="67"/>
  <c r="E140" i="67"/>
  <c r="D140" i="67"/>
  <c r="C140" i="67"/>
  <c r="B140" i="67"/>
  <c r="AF139" i="67"/>
  <c r="AE139" i="67"/>
  <c r="AD139" i="67"/>
  <c r="AC139" i="67"/>
  <c r="AB139" i="67"/>
  <c r="AA139" i="67"/>
  <c r="Z139" i="67"/>
  <c r="Y139" i="67"/>
  <c r="X139" i="67"/>
  <c r="W139" i="67"/>
  <c r="V139" i="67"/>
  <c r="U139" i="67"/>
  <c r="T139" i="67"/>
  <c r="S139" i="67"/>
  <c r="R139" i="67"/>
  <c r="Q139" i="67"/>
  <c r="P139" i="67"/>
  <c r="O139" i="67"/>
  <c r="N139" i="67"/>
  <c r="M139" i="67"/>
  <c r="L139" i="67"/>
  <c r="K139" i="67"/>
  <c r="J139" i="67"/>
  <c r="I139" i="67"/>
  <c r="H139" i="67"/>
  <c r="G139" i="67"/>
  <c r="F139" i="67"/>
  <c r="E139" i="67"/>
  <c r="D139" i="67"/>
  <c r="C139" i="67"/>
  <c r="B139" i="67"/>
  <c r="AF138" i="67"/>
  <c r="AE138" i="67"/>
  <c r="AD138" i="67"/>
  <c r="AC138" i="67"/>
  <c r="AB138" i="67"/>
  <c r="AA138" i="67"/>
  <c r="Z138" i="67"/>
  <c r="Y138" i="67"/>
  <c r="X138" i="67"/>
  <c r="W138" i="67"/>
  <c r="V138" i="67"/>
  <c r="U138" i="67"/>
  <c r="T138" i="67"/>
  <c r="S138" i="67"/>
  <c r="R138" i="67"/>
  <c r="Q138" i="67"/>
  <c r="P138" i="67"/>
  <c r="O138" i="67"/>
  <c r="N138" i="67"/>
  <c r="M138" i="67"/>
  <c r="L138" i="67"/>
  <c r="K138" i="67"/>
  <c r="J138" i="67"/>
  <c r="I138" i="67"/>
  <c r="H138" i="67"/>
  <c r="G138" i="67"/>
  <c r="F138" i="67"/>
  <c r="E138" i="67"/>
  <c r="D138" i="67"/>
  <c r="C138" i="67"/>
  <c r="B138" i="67"/>
  <c r="AF137" i="67"/>
  <c r="AE137" i="67"/>
  <c r="AD137" i="67"/>
  <c r="AC137" i="67"/>
  <c r="AB137" i="67"/>
  <c r="AA137" i="67"/>
  <c r="Z137" i="67"/>
  <c r="Y137" i="67"/>
  <c r="X137" i="67"/>
  <c r="W137" i="67"/>
  <c r="V137" i="67"/>
  <c r="U137" i="67"/>
  <c r="T137" i="67"/>
  <c r="S137" i="67"/>
  <c r="R137" i="67"/>
  <c r="Q137" i="67"/>
  <c r="P137" i="67"/>
  <c r="O137" i="67"/>
  <c r="N137" i="67"/>
  <c r="M137" i="67"/>
  <c r="L137" i="67"/>
  <c r="K137" i="67"/>
  <c r="J137" i="67"/>
  <c r="I137" i="67"/>
  <c r="H137" i="67"/>
  <c r="G137" i="67"/>
  <c r="F137" i="67"/>
  <c r="E137" i="67"/>
  <c r="D137" i="67"/>
  <c r="C137" i="67"/>
  <c r="B137" i="67"/>
  <c r="AF136" i="67"/>
  <c r="AE136" i="67"/>
  <c r="AD136" i="67"/>
  <c r="AC136" i="67"/>
  <c r="AB136" i="67"/>
  <c r="AA136" i="67"/>
  <c r="Z136" i="67"/>
  <c r="Y136" i="67"/>
  <c r="X136" i="67"/>
  <c r="W136" i="67"/>
  <c r="V136" i="67"/>
  <c r="U136" i="67"/>
  <c r="T136" i="67"/>
  <c r="S136" i="67"/>
  <c r="R136" i="67"/>
  <c r="Q136" i="67"/>
  <c r="P136" i="67"/>
  <c r="O136" i="67"/>
  <c r="N136" i="67"/>
  <c r="M136" i="67"/>
  <c r="L136" i="67"/>
  <c r="K136" i="67"/>
  <c r="J136" i="67"/>
  <c r="I136" i="67"/>
  <c r="H136" i="67"/>
  <c r="G136" i="67"/>
  <c r="F136" i="67"/>
  <c r="E136" i="67"/>
  <c r="D136" i="67"/>
  <c r="C136" i="67"/>
  <c r="B136" i="67"/>
  <c r="AF135" i="67"/>
  <c r="AE135" i="67"/>
  <c r="AD135" i="67"/>
  <c r="AC135" i="67"/>
  <c r="AB135" i="67"/>
  <c r="AA135" i="67"/>
  <c r="Z135" i="67"/>
  <c r="Y135" i="67"/>
  <c r="X135" i="67"/>
  <c r="W135" i="67"/>
  <c r="V135" i="67"/>
  <c r="U135" i="67"/>
  <c r="T135" i="67"/>
  <c r="S135" i="67"/>
  <c r="R135" i="67"/>
  <c r="Q135" i="67"/>
  <c r="P135" i="67"/>
  <c r="O135" i="67"/>
  <c r="N135" i="67"/>
  <c r="M135" i="67"/>
  <c r="L135" i="67"/>
  <c r="K135" i="67"/>
  <c r="J135" i="67"/>
  <c r="I135" i="67"/>
  <c r="H135" i="67"/>
  <c r="G135" i="67"/>
  <c r="F135" i="67"/>
  <c r="E135" i="67"/>
  <c r="D135" i="67"/>
  <c r="C135" i="67"/>
  <c r="B135" i="67"/>
  <c r="AF134" i="67"/>
  <c r="AE134" i="67"/>
  <c r="AD134" i="67"/>
  <c r="AC134" i="67"/>
  <c r="AB134" i="67"/>
  <c r="AA134" i="67"/>
  <c r="Z134" i="67"/>
  <c r="Y134" i="67"/>
  <c r="X134" i="67"/>
  <c r="W134" i="67"/>
  <c r="V134" i="67"/>
  <c r="U134" i="67"/>
  <c r="T134" i="67"/>
  <c r="S134" i="67"/>
  <c r="R134" i="67"/>
  <c r="Q134" i="67"/>
  <c r="P134" i="67"/>
  <c r="O134" i="67"/>
  <c r="N134" i="67"/>
  <c r="M134" i="67"/>
  <c r="L134" i="67"/>
  <c r="K134" i="67"/>
  <c r="J134" i="67"/>
  <c r="I134" i="67"/>
  <c r="H134" i="67"/>
  <c r="G134" i="67"/>
  <c r="F134" i="67"/>
  <c r="E134" i="67"/>
  <c r="D134" i="67"/>
  <c r="C134" i="67"/>
  <c r="B134" i="67"/>
  <c r="AF133" i="67"/>
  <c r="AE133" i="67"/>
  <c r="AD133" i="67"/>
  <c r="AC133" i="67"/>
  <c r="AB133" i="67"/>
  <c r="AA133" i="67"/>
  <c r="Z133" i="67"/>
  <c r="Y133" i="67"/>
  <c r="X133" i="67"/>
  <c r="W133" i="67"/>
  <c r="V133" i="67"/>
  <c r="U133" i="67"/>
  <c r="T133" i="67"/>
  <c r="S133" i="67"/>
  <c r="R133" i="67"/>
  <c r="Q133" i="67"/>
  <c r="P133" i="67"/>
  <c r="O133" i="67"/>
  <c r="N133" i="67"/>
  <c r="M133" i="67"/>
  <c r="L133" i="67"/>
  <c r="K133" i="67"/>
  <c r="J133" i="67"/>
  <c r="I133" i="67"/>
  <c r="H133" i="67"/>
  <c r="G133" i="67"/>
  <c r="F133" i="67"/>
  <c r="E133" i="67"/>
  <c r="D133" i="67"/>
  <c r="C133" i="67"/>
  <c r="B133" i="67"/>
  <c r="AF130" i="67"/>
  <c r="AE130" i="67"/>
  <c r="AD130" i="67"/>
  <c r="AC130" i="67"/>
  <c r="AB130" i="67"/>
  <c r="AA130" i="67"/>
  <c r="Z130" i="67"/>
  <c r="Y130" i="67"/>
  <c r="X130" i="67"/>
  <c r="W130" i="67"/>
  <c r="V130" i="67"/>
  <c r="U130" i="67"/>
  <c r="T130" i="67"/>
  <c r="S130" i="67"/>
  <c r="R130" i="67"/>
  <c r="Q130" i="67"/>
  <c r="P130" i="67"/>
  <c r="O130" i="67"/>
  <c r="N130" i="67"/>
  <c r="M130" i="67"/>
  <c r="L130" i="67"/>
  <c r="K130" i="67"/>
  <c r="J130" i="67"/>
  <c r="I130" i="67"/>
  <c r="H130" i="67"/>
  <c r="G130" i="67"/>
  <c r="F130" i="67"/>
  <c r="E130" i="67"/>
  <c r="D130" i="67"/>
  <c r="C130" i="67"/>
  <c r="B130" i="67"/>
  <c r="AF129" i="67"/>
  <c r="AE129" i="67"/>
  <c r="AD129" i="67"/>
  <c r="AC129" i="67"/>
  <c r="AB129" i="67"/>
  <c r="AA129" i="67"/>
  <c r="Z129" i="67"/>
  <c r="Y129" i="67"/>
  <c r="X129" i="67"/>
  <c r="W129" i="67"/>
  <c r="V129" i="67"/>
  <c r="U129" i="67"/>
  <c r="T129" i="67"/>
  <c r="S129" i="67"/>
  <c r="R129" i="67"/>
  <c r="Q129" i="67"/>
  <c r="P129" i="67"/>
  <c r="O129" i="67"/>
  <c r="N129" i="67"/>
  <c r="M129" i="67"/>
  <c r="L129" i="67"/>
  <c r="K129" i="67"/>
  <c r="J129" i="67"/>
  <c r="I129" i="67"/>
  <c r="H129" i="67"/>
  <c r="G129" i="67"/>
  <c r="F129" i="67"/>
  <c r="E129" i="67"/>
  <c r="D129" i="67"/>
  <c r="C129" i="67"/>
  <c r="B129" i="67"/>
  <c r="AF125" i="67"/>
  <c r="AE125" i="67"/>
  <c r="AD125" i="67"/>
  <c r="AC125" i="67"/>
  <c r="AB125" i="67"/>
  <c r="AA125" i="67"/>
  <c r="Z125" i="67"/>
  <c r="Y125" i="67"/>
  <c r="X125" i="67"/>
  <c r="W125" i="67"/>
  <c r="V125" i="67"/>
  <c r="U125" i="67"/>
  <c r="T125" i="67"/>
  <c r="S125" i="67"/>
  <c r="R125" i="67"/>
  <c r="Q125" i="67"/>
  <c r="P125" i="67"/>
  <c r="O125" i="67"/>
  <c r="N125" i="67"/>
  <c r="M125" i="67"/>
  <c r="L125" i="67"/>
  <c r="K125" i="67"/>
  <c r="J125" i="67"/>
  <c r="I125" i="67"/>
  <c r="H125" i="67"/>
  <c r="G125" i="67"/>
  <c r="F125" i="67"/>
  <c r="E125" i="67"/>
  <c r="D125" i="67"/>
  <c r="C125" i="67"/>
  <c r="B125" i="67"/>
  <c r="AF123" i="67"/>
  <c r="AE123" i="67"/>
  <c r="AD123" i="67"/>
  <c r="AC123" i="67"/>
  <c r="AB123" i="67"/>
  <c r="AA123" i="67"/>
  <c r="Z123" i="67"/>
  <c r="Y123" i="67"/>
  <c r="X123" i="67"/>
  <c r="W123" i="67"/>
  <c r="V123" i="67"/>
  <c r="U123" i="67"/>
  <c r="T123" i="67"/>
  <c r="S123" i="67"/>
  <c r="R123" i="67"/>
  <c r="Q123" i="67"/>
  <c r="P123" i="67"/>
  <c r="O123" i="67"/>
  <c r="N123" i="67"/>
  <c r="M123" i="67"/>
  <c r="L123" i="67"/>
  <c r="K123" i="67"/>
  <c r="J123" i="67"/>
  <c r="I123" i="67"/>
  <c r="H123" i="67"/>
  <c r="G123" i="67"/>
  <c r="F123" i="67"/>
  <c r="E123" i="67"/>
  <c r="D123" i="67"/>
  <c r="C123" i="67"/>
  <c r="B123" i="67"/>
  <c r="AF120" i="67"/>
  <c r="AE120" i="67"/>
  <c r="AD120" i="67"/>
  <c r="AC120" i="67"/>
  <c r="AB120" i="67"/>
  <c r="AA120" i="67"/>
  <c r="Z120" i="67"/>
  <c r="Y120" i="67"/>
  <c r="X120" i="67"/>
  <c r="W120" i="67"/>
  <c r="V120" i="67"/>
  <c r="U120" i="67"/>
  <c r="T120" i="67"/>
  <c r="S120" i="67"/>
  <c r="R120" i="67"/>
  <c r="Q120" i="67"/>
  <c r="P120" i="67"/>
  <c r="O120" i="67"/>
  <c r="N120" i="67"/>
  <c r="M120" i="67"/>
  <c r="L120" i="67"/>
  <c r="K120" i="67"/>
  <c r="J120" i="67"/>
  <c r="I120" i="67"/>
  <c r="H120" i="67"/>
  <c r="G120" i="67"/>
  <c r="F120" i="67"/>
  <c r="E120" i="67"/>
  <c r="D120" i="67"/>
  <c r="C120" i="67"/>
  <c r="B120" i="67"/>
  <c r="AF113" i="67"/>
  <c r="AE113" i="67"/>
  <c r="AD113" i="67"/>
  <c r="AC113" i="67"/>
  <c r="AB113" i="67"/>
  <c r="AA113" i="67"/>
  <c r="Z113" i="67"/>
  <c r="Y113" i="67"/>
  <c r="X113" i="67"/>
  <c r="W113" i="67"/>
  <c r="V113" i="67"/>
  <c r="U113" i="67"/>
  <c r="T113" i="67"/>
  <c r="S113" i="67"/>
  <c r="R113" i="67"/>
  <c r="Q113" i="67"/>
  <c r="P113" i="67"/>
  <c r="O113" i="67"/>
  <c r="N113" i="67"/>
  <c r="M113" i="67"/>
  <c r="L113" i="67"/>
  <c r="K113" i="67"/>
  <c r="J113" i="67"/>
  <c r="I113" i="67"/>
  <c r="H113" i="67"/>
  <c r="G113" i="67"/>
  <c r="F113" i="67"/>
  <c r="E113" i="67"/>
  <c r="D113" i="67"/>
  <c r="C113" i="67"/>
  <c r="B113" i="67"/>
  <c r="AF110" i="67"/>
  <c r="AE110" i="67"/>
  <c r="AD110" i="67"/>
  <c r="AC110" i="67"/>
  <c r="AB110" i="67"/>
  <c r="AA110" i="67"/>
  <c r="Z110" i="67"/>
  <c r="Y110" i="67"/>
  <c r="X110" i="67"/>
  <c r="W110" i="67"/>
  <c r="V110" i="67"/>
  <c r="U110" i="67"/>
  <c r="T110" i="67"/>
  <c r="S110" i="67"/>
  <c r="R110" i="67"/>
  <c r="Q110" i="67"/>
  <c r="P110" i="67"/>
  <c r="O110" i="67"/>
  <c r="N110" i="67"/>
  <c r="M110" i="67"/>
  <c r="L110" i="67"/>
  <c r="K110" i="67"/>
  <c r="J110" i="67"/>
  <c r="I110" i="67"/>
  <c r="H110" i="67"/>
  <c r="G110" i="67"/>
  <c r="F110" i="67"/>
  <c r="E110" i="67"/>
  <c r="D110" i="67"/>
  <c r="C110" i="67"/>
  <c r="B110" i="67"/>
  <c r="AF109" i="67"/>
  <c r="AE109" i="67"/>
  <c r="AD109" i="67"/>
  <c r="AC109" i="67"/>
  <c r="AB109" i="67"/>
  <c r="AA109" i="67"/>
  <c r="Z109" i="67"/>
  <c r="Y109" i="67"/>
  <c r="X109" i="67"/>
  <c r="W109" i="67"/>
  <c r="V109" i="67"/>
  <c r="U109" i="67"/>
  <c r="T109" i="67"/>
  <c r="S109" i="67"/>
  <c r="R109" i="67"/>
  <c r="Q109" i="67"/>
  <c r="P109" i="67"/>
  <c r="O109" i="67"/>
  <c r="N109" i="67"/>
  <c r="M109" i="67"/>
  <c r="L109" i="67"/>
  <c r="K109" i="67"/>
  <c r="J109" i="67"/>
  <c r="I109" i="67"/>
  <c r="H109" i="67"/>
  <c r="G109" i="67"/>
  <c r="F109" i="67"/>
  <c r="E109" i="67"/>
  <c r="D109" i="67"/>
  <c r="C109" i="67"/>
  <c r="B109" i="67"/>
  <c r="AF107" i="67"/>
  <c r="AE107" i="67"/>
  <c r="AD107" i="67"/>
  <c r="AC107" i="67"/>
  <c r="AB107" i="67"/>
  <c r="AA107" i="67"/>
  <c r="Z107" i="67"/>
  <c r="Y107" i="67"/>
  <c r="X107" i="67"/>
  <c r="W107" i="67"/>
  <c r="V107" i="67"/>
  <c r="U107" i="67"/>
  <c r="T107" i="67"/>
  <c r="S107" i="67"/>
  <c r="R107" i="67"/>
  <c r="Q107" i="67"/>
  <c r="P107" i="67"/>
  <c r="O107" i="67"/>
  <c r="N107" i="67"/>
  <c r="M107" i="67"/>
  <c r="L107" i="67"/>
  <c r="K107" i="67"/>
  <c r="J107" i="67"/>
  <c r="I107" i="67"/>
  <c r="H107" i="67"/>
  <c r="G107" i="67"/>
  <c r="F107" i="67"/>
  <c r="E107" i="67"/>
  <c r="D107" i="67"/>
  <c r="C107" i="67"/>
  <c r="B107" i="67"/>
  <c r="AF106" i="67"/>
  <c r="AE106" i="67"/>
  <c r="AD106" i="67"/>
  <c r="AC106" i="67"/>
  <c r="AB106" i="67"/>
  <c r="AA106" i="67"/>
  <c r="Z106" i="67"/>
  <c r="Y106" i="67"/>
  <c r="X106" i="67"/>
  <c r="W106" i="67"/>
  <c r="V106" i="67"/>
  <c r="U106" i="67"/>
  <c r="T106" i="67"/>
  <c r="S106" i="67"/>
  <c r="R106" i="67"/>
  <c r="Q106" i="67"/>
  <c r="P106" i="67"/>
  <c r="O106" i="67"/>
  <c r="N106" i="67"/>
  <c r="M106" i="67"/>
  <c r="L106" i="67"/>
  <c r="K106" i="67"/>
  <c r="J106" i="67"/>
  <c r="I106" i="67"/>
  <c r="H106" i="67"/>
  <c r="G106" i="67"/>
  <c r="F106" i="67"/>
  <c r="E106" i="67"/>
  <c r="D106" i="67"/>
  <c r="C106" i="67"/>
  <c r="B106" i="67"/>
  <c r="AF104" i="67"/>
  <c r="AE104" i="67"/>
  <c r="AD104" i="67"/>
  <c r="AC104" i="67"/>
  <c r="AB104" i="67"/>
  <c r="AA104" i="67"/>
  <c r="Z104" i="67"/>
  <c r="Y104" i="67"/>
  <c r="X104" i="67"/>
  <c r="W104" i="67"/>
  <c r="V104" i="67"/>
  <c r="U104" i="67"/>
  <c r="T104" i="67"/>
  <c r="S104" i="67"/>
  <c r="R104" i="67"/>
  <c r="Q104" i="67"/>
  <c r="P104" i="67"/>
  <c r="O104" i="67"/>
  <c r="N104" i="67"/>
  <c r="M104" i="67"/>
  <c r="L104" i="67"/>
  <c r="K104" i="67"/>
  <c r="J104" i="67"/>
  <c r="I104" i="67"/>
  <c r="H104" i="67"/>
  <c r="G104" i="67"/>
  <c r="F104" i="67"/>
  <c r="E104" i="67"/>
  <c r="D104" i="67"/>
  <c r="C104" i="67"/>
  <c r="B104" i="67"/>
  <c r="AF103" i="67"/>
  <c r="AE103" i="67"/>
  <c r="AD103" i="67"/>
  <c r="AC103" i="67"/>
  <c r="AB103" i="67"/>
  <c r="AA103" i="67"/>
  <c r="Z103" i="67"/>
  <c r="Y103" i="67"/>
  <c r="X103" i="67"/>
  <c r="W103" i="67"/>
  <c r="V103" i="67"/>
  <c r="U103" i="67"/>
  <c r="T103" i="67"/>
  <c r="S103" i="67"/>
  <c r="R103" i="67"/>
  <c r="Q103" i="67"/>
  <c r="P103" i="67"/>
  <c r="O103" i="67"/>
  <c r="N103" i="67"/>
  <c r="M103" i="67"/>
  <c r="L103" i="67"/>
  <c r="K103" i="67"/>
  <c r="J103" i="67"/>
  <c r="I103" i="67"/>
  <c r="H103" i="67"/>
  <c r="G103" i="67"/>
  <c r="F103" i="67"/>
  <c r="E103" i="67"/>
  <c r="D103" i="67"/>
  <c r="C103" i="67"/>
  <c r="B103" i="67"/>
  <c r="AF101" i="67"/>
  <c r="AE101" i="67"/>
  <c r="AD101" i="67"/>
  <c r="AC101" i="67"/>
  <c r="AB101" i="67"/>
  <c r="AA101" i="67"/>
  <c r="Z101" i="67"/>
  <c r="Y101" i="67"/>
  <c r="X101" i="67"/>
  <c r="W101" i="67"/>
  <c r="V101" i="67"/>
  <c r="U101" i="67"/>
  <c r="T101" i="67"/>
  <c r="S101" i="67"/>
  <c r="R101" i="67"/>
  <c r="Q101" i="67"/>
  <c r="P101" i="67"/>
  <c r="O101" i="67"/>
  <c r="N101" i="67"/>
  <c r="M101" i="67"/>
  <c r="L101" i="67"/>
  <c r="K101" i="67"/>
  <c r="J101" i="67"/>
  <c r="I101" i="67"/>
  <c r="H101" i="67"/>
  <c r="G101" i="67"/>
  <c r="F101" i="67"/>
  <c r="E101" i="67"/>
  <c r="D101" i="67"/>
  <c r="C101" i="67"/>
  <c r="B101" i="67"/>
  <c r="AF100" i="67"/>
  <c r="AE100" i="67"/>
  <c r="AD100" i="67"/>
  <c r="AC100" i="67"/>
  <c r="AB100" i="67"/>
  <c r="AA100" i="67"/>
  <c r="Z100" i="67"/>
  <c r="Y100" i="67"/>
  <c r="X100" i="67"/>
  <c r="W100" i="67"/>
  <c r="V100" i="67"/>
  <c r="U100" i="67"/>
  <c r="T100" i="67"/>
  <c r="S100" i="67"/>
  <c r="R100" i="67"/>
  <c r="Q100" i="67"/>
  <c r="P100" i="67"/>
  <c r="O100" i="67"/>
  <c r="N100" i="67"/>
  <c r="M100" i="67"/>
  <c r="L100" i="67"/>
  <c r="K100" i="67"/>
  <c r="J100" i="67"/>
  <c r="I100" i="67"/>
  <c r="H100" i="67"/>
  <c r="G100" i="67"/>
  <c r="F100" i="67"/>
  <c r="E100" i="67"/>
  <c r="D100" i="67"/>
  <c r="C100" i="67"/>
  <c r="B100" i="67"/>
  <c r="AF99" i="67"/>
  <c r="AE99" i="67"/>
  <c r="AD99" i="67"/>
  <c r="AC99" i="67"/>
  <c r="AB99" i="67"/>
  <c r="AA99" i="67"/>
  <c r="Z99" i="67"/>
  <c r="Y99" i="67"/>
  <c r="X99" i="67"/>
  <c r="W99" i="67"/>
  <c r="V99" i="67"/>
  <c r="U99" i="67"/>
  <c r="T99" i="67"/>
  <c r="S99" i="67"/>
  <c r="R99" i="67"/>
  <c r="Q99" i="67"/>
  <c r="P99" i="67"/>
  <c r="O99" i="67"/>
  <c r="N99" i="67"/>
  <c r="M99" i="67"/>
  <c r="L99" i="67"/>
  <c r="K99" i="67"/>
  <c r="J99" i="67"/>
  <c r="I99" i="67"/>
  <c r="H99" i="67"/>
  <c r="G99" i="67"/>
  <c r="F99" i="67"/>
  <c r="E99" i="67"/>
  <c r="D99" i="67"/>
  <c r="C99" i="67"/>
  <c r="B99" i="67"/>
  <c r="AF98" i="67"/>
  <c r="AE98" i="67"/>
  <c r="AD98" i="67"/>
  <c r="AC98" i="67"/>
  <c r="AB98" i="67"/>
  <c r="AA98" i="67"/>
  <c r="Z98" i="67"/>
  <c r="Y98" i="67"/>
  <c r="X98" i="67"/>
  <c r="W98" i="67"/>
  <c r="V98" i="67"/>
  <c r="U98" i="67"/>
  <c r="T98" i="67"/>
  <c r="S98" i="67"/>
  <c r="R98" i="67"/>
  <c r="Q98" i="67"/>
  <c r="P98" i="67"/>
  <c r="O98" i="67"/>
  <c r="N98" i="67"/>
  <c r="M98" i="67"/>
  <c r="L98" i="67"/>
  <c r="K98" i="67"/>
  <c r="J98" i="67"/>
  <c r="I98" i="67"/>
  <c r="H98" i="67"/>
  <c r="G98" i="67"/>
  <c r="F98" i="67"/>
  <c r="E98" i="67"/>
  <c r="D98" i="67"/>
  <c r="C98" i="67"/>
  <c r="B98" i="67"/>
  <c r="AF97" i="67"/>
  <c r="AE97" i="67"/>
  <c r="AD97" i="67"/>
  <c r="AC97" i="67"/>
  <c r="AB97" i="67"/>
  <c r="AA97" i="67"/>
  <c r="Z97" i="67"/>
  <c r="Y97" i="67"/>
  <c r="X97" i="67"/>
  <c r="W97" i="67"/>
  <c r="V97" i="67"/>
  <c r="U97" i="67"/>
  <c r="T97" i="67"/>
  <c r="S97" i="67"/>
  <c r="R97" i="67"/>
  <c r="Q97" i="67"/>
  <c r="P97" i="67"/>
  <c r="O97" i="67"/>
  <c r="N97" i="67"/>
  <c r="M97" i="67"/>
  <c r="L97" i="67"/>
  <c r="K97" i="67"/>
  <c r="J97" i="67"/>
  <c r="I97" i="67"/>
  <c r="H97" i="67"/>
  <c r="G97" i="67"/>
  <c r="F97" i="67"/>
  <c r="E97" i="67"/>
  <c r="D97" i="67"/>
  <c r="C97" i="67"/>
  <c r="B97" i="67"/>
  <c r="AF96" i="67"/>
  <c r="AE96" i="67"/>
  <c r="AD96" i="67"/>
  <c r="AC96" i="67"/>
  <c r="AB96" i="67"/>
  <c r="AA96" i="67"/>
  <c r="Z96" i="67"/>
  <c r="Y96" i="67"/>
  <c r="X96" i="67"/>
  <c r="W96" i="67"/>
  <c r="V96" i="67"/>
  <c r="U96" i="67"/>
  <c r="T96" i="67"/>
  <c r="S96" i="67"/>
  <c r="R96" i="67"/>
  <c r="Q96" i="67"/>
  <c r="P96" i="67"/>
  <c r="O96" i="67"/>
  <c r="N96" i="67"/>
  <c r="M96" i="67"/>
  <c r="L96" i="67"/>
  <c r="K96" i="67"/>
  <c r="J96" i="67"/>
  <c r="I96" i="67"/>
  <c r="H96" i="67"/>
  <c r="G96" i="67"/>
  <c r="F96" i="67"/>
  <c r="E96" i="67"/>
  <c r="D96" i="67"/>
  <c r="C96" i="67"/>
  <c r="B96" i="67"/>
  <c r="AF94" i="67"/>
  <c r="AE94" i="67"/>
  <c r="AD94" i="67"/>
  <c r="AC94" i="67"/>
  <c r="AB94" i="67"/>
  <c r="AA94" i="67"/>
  <c r="Z94" i="67"/>
  <c r="Y94" i="67"/>
  <c r="X94" i="67"/>
  <c r="W94" i="67"/>
  <c r="V94" i="67"/>
  <c r="U94" i="67"/>
  <c r="T94" i="67"/>
  <c r="S94" i="67"/>
  <c r="R94" i="67"/>
  <c r="Q94" i="67"/>
  <c r="P94" i="67"/>
  <c r="O94" i="67"/>
  <c r="N94" i="67"/>
  <c r="M94" i="67"/>
  <c r="L94" i="67"/>
  <c r="K94" i="67"/>
  <c r="J94" i="67"/>
  <c r="I94" i="67"/>
  <c r="H94" i="67"/>
  <c r="G94" i="67"/>
  <c r="F94" i="67"/>
  <c r="E94" i="67"/>
  <c r="D94" i="67"/>
  <c r="C94" i="67"/>
  <c r="B94" i="67"/>
  <c r="AF93" i="67"/>
  <c r="AE93" i="67"/>
  <c r="AD93" i="67"/>
  <c r="AC93" i="67"/>
  <c r="AB93" i="67"/>
  <c r="AA93" i="67"/>
  <c r="Z93" i="67"/>
  <c r="Y93" i="67"/>
  <c r="X93" i="67"/>
  <c r="W93" i="67"/>
  <c r="V93" i="67"/>
  <c r="U93" i="67"/>
  <c r="T93" i="67"/>
  <c r="S93" i="67"/>
  <c r="R93" i="67"/>
  <c r="Q93" i="67"/>
  <c r="P93" i="67"/>
  <c r="O93" i="67"/>
  <c r="N93" i="67"/>
  <c r="M93" i="67"/>
  <c r="L93" i="67"/>
  <c r="K93" i="67"/>
  <c r="J93" i="67"/>
  <c r="I93" i="67"/>
  <c r="H93" i="67"/>
  <c r="G93" i="67"/>
  <c r="F93" i="67"/>
  <c r="E93" i="67"/>
  <c r="D93" i="67"/>
  <c r="C93" i="67"/>
  <c r="B93" i="67"/>
  <c r="AF91" i="67"/>
  <c r="AE91" i="67"/>
  <c r="AD91" i="67"/>
  <c r="AC91" i="67"/>
  <c r="AB91" i="67"/>
  <c r="AA91" i="67"/>
  <c r="Z91" i="67"/>
  <c r="Y91" i="67"/>
  <c r="X91" i="67"/>
  <c r="W91" i="67"/>
  <c r="V91" i="67"/>
  <c r="U91" i="67"/>
  <c r="T91" i="67"/>
  <c r="S91" i="67"/>
  <c r="R91" i="67"/>
  <c r="Q91" i="67"/>
  <c r="P91" i="67"/>
  <c r="O91" i="67"/>
  <c r="N91" i="67"/>
  <c r="M91" i="67"/>
  <c r="L91" i="67"/>
  <c r="K91" i="67"/>
  <c r="J91" i="67"/>
  <c r="I91" i="67"/>
  <c r="H91" i="67"/>
  <c r="G91" i="67"/>
  <c r="F91" i="67"/>
  <c r="E91" i="67"/>
  <c r="D91" i="67"/>
  <c r="C91" i="67"/>
  <c r="B91" i="67"/>
  <c r="AF90" i="67"/>
  <c r="AE90" i="67"/>
  <c r="AD90" i="67"/>
  <c r="AC90" i="67"/>
  <c r="AB90" i="67"/>
  <c r="AA90" i="67"/>
  <c r="Z90" i="67"/>
  <c r="Y90" i="67"/>
  <c r="X90" i="67"/>
  <c r="W90" i="67"/>
  <c r="V90" i="67"/>
  <c r="U90" i="67"/>
  <c r="T90" i="67"/>
  <c r="S90" i="67"/>
  <c r="R90" i="67"/>
  <c r="Q90" i="67"/>
  <c r="P90" i="67"/>
  <c r="O90" i="67"/>
  <c r="N90" i="67"/>
  <c r="M90" i="67"/>
  <c r="L90" i="67"/>
  <c r="K90" i="67"/>
  <c r="J90" i="67"/>
  <c r="I90" i="67"/>
  <c r="H90" i="67"/>
  <c r="G90" i="67"/>
  <c r="F90" i="67"/>
  <c r="E90" i="67"/>
  <c r="D90" i="67"/>
  <c r="C90" i="67"/>
  <c r="B90" i="67"/>
  <c r="AF89" i="67"/>
  <c r="AE89" i="67"/>
  <c r="AD89" i="67"/>
  <c r="AC89" i="67"/>
  <c r="AB89" i="67"/>
  <c r="AA89" i="67"/>
  <c r="Z89" i="67"/>
  <c r="Y89" i="67"/>
  <c r="AF88" i="67"/>
  <c r="AE88" i="67"/>
  <c r="AD88" i="67"/>
  <c r="AC88" i="67"/>
  <c r="AB88" i="67"/>
  <c r="AA88" i="67"/>
  <c r="Z88" i="67"/>
  <c r="Y88" i="67"/>
  <c r="X88" i="67"/>
  <c r="W88" i="67"/>
  <c r="V88" i="67"/>
  <c r="U88" i="67"/>
  <c r="T88" i="67"/>
  <c r="S88" i="67"/>
  <c r="R88" i="67"/>
  <c r="Q88" i="67"/>
  <c r="P88" i="67"/>
  <c r="O88" i="67"/>
  <c r="N88" i="67"/>
  <c r="M88" i="67"/>
  <c r="L88" i="67"/>
  <c r="K88" i="67"/>
  <c r="J88" i="67"/>
  <c r="I88" i="67"/>
  <c r="H88" i="67"/>
  <c r="G88" i="67"/>
  <c r="F88" i="67"/>
  <c r="E88" i="67"/>
  <c r="D88" i="67"/>
  <c r="C88" i="67"/>
  <c r="B88" i="67"/>
  <c r="AF85" i="67"/>
  <c r="AE85" i="67"/>
  <c r="AD85" i="67"/>
  <c r="AC85" i="67"/>
  <c r="AB85" i="67"/>
  <c r="AA85" i="67"/>
  <c r="Z85" i="67"/>
  <c r="Y85" i="67"/>
  <c r="X85" i="67"/>
  <c r="W85" i="67"/>
  <c r="V85" i="67"/>
  <c r="U85" i="67"/>
  <c r="T85" i="67"/>
  <c r="S85" i="67"/>
  <c r="R85" i="67"/>
  <c r="Q85" i="67"/>
  <c r="P85" i="67"/>
  <c r="O85" i="67"/>
  <c r="N85" i="67"/>
  <c r="M85" i="67"/>
  <c r="L85" i="67"/>
  <c r="K85" i="67"/>
  <c r="J85" i="67"/>
  <c r="F85" i="67"/>
  <c r="E85" i="67"/>
  <c r="D85" i="67"/>
  <c r="C85" i="67"/>
  <c r="B85" i="67"/>
  <c r="AF83" i="67"/>
  <c r="AE83" i="67"/>
  <c r="AD83" i="67"/>
  <c r="AC83" i="67"/>
  <c r="AB83" i="67"/>
  <c r="AA83" i="67"/>
  <c r="Z83" i="67"/>
  <c r="Y83" i="67"/>
  <c r="X83" i="67"/>
  <c r="W83" i="67"/>
  <c r="V83" i="67"/>
  <c r="U83" i="67"/>
  <c r="T83" i="67"/>
  <c r="S83" i="67"/>
  <c r="R83" i="67"/>
  <c r="Q83" i="67"/>
  <c r="P83" i="67"/>
  <c r="O83" i="67"/>
  <c r="N83" i="67"/>
  <c r="M83" i="67"/>
  <c r="L83" i="67"/>
  <c r="K83" i="67"/>
  <c r="J83" i="67"/>
  <c r="I83" i="67"/>
  <c r="H83" i="67"/>
  <c r="G83" i="67"/>
  <c r="F83" i="67"/>
  <c r="E83" i="67"/>
  <c r="D83" i="67"/>
  <c r="C83" i="67"/>
  <c r="B83" i="67"/>
  <c r="AF81" i="67"/>
  <c r="AE81" i="67"/>
  <c r="AD81" i="67"/>
  <c r="AC81" i="67"/>
  <c r="AB81" i="67"/>
  <c r="AA81" i="67"/>
  <c r="Z81" i="67"/>
  <c r="Y81" i="67"/>
  <c r="X81" i="67"/>
  <c r="W81" i="67"/>
  <c r="V81" i="67"/>
  <c r="U81" i="67"/>
  <c r="T81" i="67"/>
  <c r="S81" i="67"/>
  <c r="R81" i="67"/>
  <c r="Q81" i="67"/>
  <c r="P81" i="67"/>
  <c r="O81" i="67"/>
  <c r="N81" i="67"/>
  <c r="M81" i="67"/>
  <c r="L81" i="67"/>
  <c r="K81" i="67"/>
  <c r="J81" i="67"/>
  <c r="I81" i="67"/>
  <c r="H81" i="67"/>
  <c r="G81" i="67"/>
  <c r="F81" i="67"/>
  <c r="E81" i="67"/>
  <c r="D81" i="67"/>
  <c r="C81" i="67"/>
  <c r="B81" i="67"/>
  <c r="AF80" i="67"/>
  <c r="AE80" i="67"/>
  <c r="AD80" i="67"/>
  <c r="AC80" i="67"/>
  <c r="AB80" i="67"/>
  <c r="AA80" i="67"/>
  <c r="Z80" i="67"/>
  <c r="Y80" i="67"/>
  <c r="X80" i="67"/>
  <c r="W80" i="67"/>
  <c r="V80" i="67"/>
  <c r="U80" i="67"/>
  <c r="T80" i="67"/>
  <c r="S80" i="67"/>
  <c r="R80" i="67"/>
  <c r="Q80" i="67"/>
  <c r="P80" i="67"/>
  <c r="O80" i="67"/>
  <c r="N80" i="67"/>
  <c r="M80" i="67"/>
  <c r="L80" i="67"/>
  <c r="K80" i="67"/>
  <c r="J80" i="67"/>
  <c r="I80" i="67"/>
  <c r="H80" i="67"/>
  <c r="G80" i="67"/>
  <c r="F80" i="67"/>
  <c r="E80" i="67"/>
  <c r="D80" i="67"/>
  <c r="C80" i="67"/>
  <c r="B80" i="67"/>
  <c r="AF79" i="67"/>
  <c r="AE79" i="67"/>
  <c r="AD79" i="67"/>
  <c r="AC79" i="67"/>
  <c r="AB79" i="67"/>
  <c r="AA79" i="67"/>
  <c r="Z79" i="67"/>
  <c r="Y79" i="67"/>
  <c r="X79" i="67"/>
  <c r="W79" i="67"/>
  <c r="V79" i="67"/>
  <c r="U79" i="67"/>
  <c r="T79" i="67"/>
  <c r="S79" i="67"/>
  <c r="R79" i="67"/>
  <c r="Q79" i="67"/>
  <c r="P79" i="67"/>
  <c r="O79" i="67"/>
  <c r="N79" i="67"/>
  <c r="M79" i="67"/>
  <c r="L79" i="67"/>
  <c r="K79" i="67"/>
  <c r="J79" i="67"/>
  <c r="I79" i="67"/>
  <c r="H79" i="67"/>
  <c r="G79" i="67"/>
  <c r="F79" i="67"/>
  <c r="E79" i="67"/>
  <c r="D79" i="67"/>
  <c r="C79" i="67"/>
  <c r="B79" i="67"/>
  <c r="AF78" i="67"/>
  <c r="AE78" i="67"/>
  <c r="AD78" i="67"/>
  <c r="AC78" i="67"/>
  <c r="AB78" i="67"/>
  <c r="AA78" i="67"/>
  <c r="Z78" i="67"/>
  <c r="Y78" i="67"/>
  <c r="X78" i="67"/>
  <c r="W78" i="67"/>
  <c r="V78" i="67"/>
  <c r="U78" i="67"/>
  <c r="T78" i="67"/>
  <c r="S78" i="67"/>
  <c r="R78" i="67"/>
  <c r="Q78" i="67"/>
  <c r="P78" i="67"/>
  <c r="O78" i="67"/>
  <c r="N78" i="67"/>
  <c r="M78" i="67"/>
  <c r="L78" i="67"/>
  <c r="K78" i="67"/>
  <c r="J78" i="67"/>
  <c r="I78" i="67"/>
  <c r="H78" i="67"/>
  <c r="G78" i="67"/>
  <c r="F78" i="67"/>
  <c r="E78" i="67"/>
  <c r="D78" i="67"/>
  <c r="C78" i="67"/>
  <c r="B78" i="67"/>
  <c r="AF77" i="67"/>
  <c r="AE77" i="67"/>
  <c r="AD77" i="67"/>
  <c r="AC77" i="67"/>
  <c r="AB77" i="67"/>
  <c r="AA77" i="67"/>
  <c r="Z77" i="67"/>
  <c r="Y77" i="67"/>
  <c r="X77" i="67"/>
  <c r="W77" i="67"/>
  <c r="V77" i="67"/>
  <c r="U77" i="67"/>
  <c r="T77" i="67"/>
  <c r="S77" i="67"/>
  <c r="R77" i="67"/>
  <c r="Q77" i="67"/>
  <c r="P77" i="67"/>
  <c r="O77" i="67"/>
  <c r="N77" i="67"/>
  <c r="M77" i="67"/>
  <c r="L77" i="67"/>
  <c r="K77" i="67"/>
  <c r="J77" i="67"/>
  <c r="I77" i="67"/>
  <c r="H77" i="67"/>
  <c r="G77" i="67"/>
  <c r="F77" i="67"/>
  <c r="E77" i="67"/>
  <c r="D77" i="67"/>
  <c r="C77" i="67"/>
  <c r="B77" i="67"/>
  <c r="AF76" i="67"/>
  <c r="AE76" i="67"/>
  <c r="AD76" i="67"/>
  <c r="AC76" i="67"/>
  <c r="AB76" i="67"/>
  <c r="AA76" i="67"/>
  <c r="Z76" i="67"/>
  <c r="Y76" i="67"/>
  <c r="X76" i="67"/>
  <c r="W76" i="67"/>
  <c r="V76" i="67"/>
  <c r="U76" i="67"/>
  <c r="T76" i="67"/>
  <c r="S76" i="67"/>
  <c r="R76" i="67"/>
  <c r="Q76" i="67"/>
  <c r="P76" i="67"/>
  <c r="O76" i="67"/>
  <c r="N76" i="67"/>
  <c r="M76" i="67"/>
  <c r="L76" i="67"/>
  <c r="K76" i="67"/>
  <c r="J76" i="67"/>
  <c r="I76" i="67"/>
  <c r="H76" i="67"/>
  <c r="G76" i="67"/>
  <c r="F76" i="67"/>
  <c r="E76" i="67"/>
  <c r="D76" i="67"/>
  <c r="C76" i="67"/>
  <c r="B76" i="67"/>
  <c r="AF75" i="67"/>
  <c r="AE75" i="67"/>
  <c r="AD75" i="67"/>
  <c r="AC75" i="67"/>
  <c r="AB75" i="67"/>
  <c r="AA75" i="67"/>
  <c r="Z75" i="67"/>
  <c r="Y75" i="67"/>
  <c r="X75" i="67"/>
  <c r="W75" i="67"/>
  <c r="V75" i="67"/>
  <c r="U75" i="67"/>
  <c r="T75" i="67"/>
  <c r="S75" i="67"/>
  <c r="R75" i="67"/>
  <c r="Q75" i="67"/>
  <c r="P75" i="67"/>
  <c r="O75" i="67"/>
  <c r="N75" i="67"/>
  <c r="M75" i="67"/>
  <c r="L75" i="67"/>
  <c r="K75" i="67"/>
  <c r="J75" i="67"/>
  <c r="I75" i="67"/>
  <c r="H75" i="67"/>
  <c r="G75" i="67"/>
  <c r="F75" i="67"/>
  <c r="E75" i="67"/>
  <c r="D75" i="67"/>
  <c r="C75" i="67"/>
  <c r="B75" i="67"/>
  <c r="AF73" i="67"/>
  <c r="AE73" i="67"/>
  <c r="AD73" i="67"/>
  <c r="AC73" i="67"/>
  <c r="AB73" i="67"/>
  <c r="AA73" i="67"/>
  <c r="Z73" i="67"/>
  <c r="Y73" i="67"/>
  <c r="X73" i="67"/>
  <c r="W73" i="67"/>
  <c r="V73" i="67"/>
  <c r="U73" i="67"/>
  <c r="T73" i="67"/>
  <c r="S73" i="67"/>
  <c r="R73" i="67"/>
  <c r="Q73" i="67"/>
  <c r="P73" i="67"/>
  <c r="O73" i="67"/>
  <c r="N73" i="67"/>
  <c r="M73" i="67"/>
  <c r="L73" i="67"/>
  <c r="K73" i="67"/>
  <c r="J73" i="67"/>
  <c r="I73" i="67"/>
  <c r="H73" i="67"/>
  <c r="G73" i="67"/>
  <c r="F73" i="67"/>
  <c r="E73" i="67"/>
  <c r="D73" i="67"/>
  <c r="C73" i="67"/>
  <c r="B73" i="67"/>
  <c r="AF71" i="67"/>
  <c r="AE71" i="67"/>
  <c r="AD71" i="67"/>
  <c r="AC71" i="67"/>
  <c r="AB71" i="67"/>
  <c r="AA71" i="67"/>
  <c r="Z71" i="67"/>
  <c r="Y71" i="67"/>
  <c r="X71" i="67"/>
  <c r="W71" i="67"/>
  <c r="V71" i="67"/>
  <c r="U71" i="67"/>
  <c r="T71" i="67"/>
  <c r="S71" i="67"/>
  <c r="R71" i="67"/>
  <c r="Q71" i="67"/>
  <c r="P71" i="67"/>
  <c r="O71" i="67"/>
  <c r="N71" i="67"/>
  <c r="M71" i="67"/>
  <c r="L71" i="67"/>
  <c r="K71" i="67"/>
  <c r="J71" i="67"/>
  <c r="I71" i="67"/>
  <c r="H71" i="67"/>
  <c r="G71" i="67"/>
  <c r="F71" i="67"/>
  <c r="E71" i="67"/>
  <c r="D71" i="67"/>
  <c r="C71" i="67"/>
  <c r="B71" i="67"/>
  <c r="AF70" i="67"/>
  <c r="AE70" i="67"/>
  <c r="AD70" i="67"/>
  <c r="AC70" i="67"/>
  <c r="AB70" i="67"/>
  <c r="AA70" i="67"/>
  <c r="Z70" i="67"/>
  <c r="Y70" i="67"/>
  <c r="X70" i="67"/>
  <c r="W70" i="67"/>
  <c r="V70" i="67"/>
  <c r="U70" i="67"/>
  <c r="T70" i="67"/>
  <c r="S70" i="67"/>
  <c r="R70" i="67"/>
  <c r="Q70" i="67"/>
  <c r="P70" i="67"/>
  <c r="O70" i="67"/>
  <c r="N70" i="67"/>
  <c r="M70" i="67"/>
  <c r="L70" i="67"/>
  <c r="K70" i="67"/>
  <c r="J70" i="67"/>
  <c r="I70" i="67"/>
  <c r="H70" i="67"/>
  <c r="G70" i="67"/>
  <c r="F70" i="67"/>
  <c r="E70" i="67"/>
  <c r="D70" i="67"/>
  <c r="C70" i="67"/>
  <c r="B70" i="67"/>
  <c r="AF69" i="67"/>
  <c r="AE69" i="67"/>
  <c r="AD69" i="67"/>
  <c r="AC69" i="67"/>
  <c r="AB69" i="67"/>
  <c r="AA69" i="67"/>
  <c r="Z69" i="67"/>
  <c r="Y69" i="67"/>
  <c r="X69" i="67"/>
  <c r="W69" i="67"/>
  <c r="V69" i="67"/>
  <c r="U69" i="67"/>
  <c r="T69" i="67"/>
  <c r="S69" i="67"/>
  <c r="R69" i="67"/>
  <c r="Q69" i="67"/>
  <c r="P69" i="67"/>
  <c r="O69" i="67"/>
  <c r="N69" i="67"/>
  <c r="M69" i="67"/>
  <c r="L69" i="67"/>
  <c r="K69" i="67"/>
  <c r="J69" i="67"/>
  <c r="I69" i="67"/>
  <c r="H69" i="67"/>
  <c r="G69" i="67"/>
  <c r="F69" i="67"/>
  <c r="E69" i="67"/>
  <c r="D69" i="67"/>
  <c r="C69" i="67"/>
  <c r="B69" i="67"/>
  <c r="AF68" i="67"/>
  <c r="AE68" i="67"/>
  <c r="AD68" i="67"/>
  <c r="AC68" i="67"/>
  <c r="AB68" i="67"/>
  <c r="AA68" i="67"/>
  <c r="Z68" i="67"/>
  <c r="Y68" i="67"/>
  <c r="X68" i="67"/>
  <c r="W68" i="67"/>
  <c r="V68" i="67"/>
  <c r="U68" i="67"/>
  <c r="T68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8" i="67"/>
  <c r="F68" i="67"/>
  <c r="E68" i="67"/>
  <c r="D68" i="67"/>
  <c r="C68" i="67"/>
  <c r="B68" i="67"/>
  <c r="AF67" i="67"/>
  <c r="AE67" i="67"/>
  <c r="AD67" i="67"/>
  <c r="AC67" i="67"/>
  <c r="AB67" i="67"/>
  <c r="AA67" i="67"/>
  <c r="Z67" i="67"/>
  <c r="Y67" i="67"/>
  <c r="X67" i="67"/>
  <c r="W67" i="67"/>
  <c r="V67" i="67"/>
  <c r="U67" i="67"/>
  <c r="T67" i="67"/>
  <c r="S67" i="67"/>
  <c r="R67" i="67"/>
  <c r="Q67" i="67"/>
  <c r="P67" i="67"/>
  <c r="O67" i="67"/>
  <c r="N67" i="67"/>
  <c r="M67" i="67"/>
  <c r="L67" i="67"/>
  <c r="K67" i="67"/>
  <c r="J67" i="67"/>
  <c r="I67" i="67"/>
  <c r="H67" i="67"/>
  <c r="G67" i="67"/>
  <c r="F67" i="67"/>
  <c r="E67" i="67"/>
  <c r="D67" i="67"/>
  <c r="C67" i="67"/>
  <c r="B67" i="67"/>
  <c r="AF66" i="67"/>
  <c r="AE66" i="67"/>
  <c r="AD66" i="67"/>
  <c r="AC66" i="67"/>
  <c r="AB66" i="67"/>
  <c r="AA66" i="67"/>
  <c r="Z66" i="67"/>
  <c r="Y66" i="67"/>
  <c r="X66" i="67"/>
  <c r="W66" i="67"/>
  <c r="V66" i="67"/>
  <c r="U66" i="67"/>
  <c r="T66" i="67"/>
  <c r="S66" i="67"/>
  <c r="R66" i="67"/>
  <c r="Q66" i="67"/>
  <c r="P66" i="67"/>
  <c r="O66" i="67"/>
  <c r="N66" i="67"/>
  <c r="M66" i="67"/>
  <c r="L66" i="67"/>
  <c r="K66" i="67"/>
  <c r="J66" i="67"/>
  <c r="I66" i="67"/>
  <c r="H66" i="67"/>
  <c r="G66" i="67"/>
  <c r="F66" i="67"/>
  <c r="E66" i="67"/>
  <c r="D66" i="67"/>
  <c r="C66" i="67"/>
  <c r="B66" i="67"/>
  <c r="AF65" i="67"/>
  <c r="AE65" i="67"/>
  <c r="AD65" i="67"/>
  <c r="AC65" i="67"/>
  <c r="AB65" i="67"/>
  <c r="AA65" i="67"/>
  <c r="Z65" i="67"/>
  <c r="Y65" i="67"/>
  <c r="X65" i="67"/>
  <c r="W65" i="67"/>
  <c r="V65" i="67"/>
  <c r="U65" i="67"/>
  <c r="T65" i="67"/>
  <c r="S65" i="67"/>
  <c r="R65" i="67"/>
  <c r="Q65" i="67"/>
  <c r="P65" i="67"/>
  <c r="O65" i="67"/>
  <c r="N65" i="67"/>
  <c r="M65" i="67"/>
  <c r="L65" i="67"/>
  <c r="K65" i="67"/>
  <c r="J65" i="67"/>
  <c r="I65" i="67"/>
  <c r="H65" i="67"/>
  <c r="G65" i="67"/>
  <c r="F65" i="67"/>
  <c r="E65" i="67"/>
  <c r="D65" i="67"/>
  <c r="C65" i="67"/>
  <c r="B65" i="67"/>
  <c r="AF63" i="67"/>
  <c r="AE63" i="67"/>
  <c r="AD63" i="67"/>
  <c r="AC63" i="67"/>
  <c r="AB63" i="67"/>
  <c r="AA63" i="67"/>
  <c r="Z63" i="67"/>
  <c r="Y63" i="67"/>
  <c r="X63" i="67"/>
  <c r="W63" i="67"/>
  <c r="V63" i="67"/>
  <c r="U63" i="67"/>
  <c r="T63" i="67"/>
  <c r="S63" i="67"/>
  <c r="R63" i="67"/>
  <c r="Q63" i="67"/>
  <c r="P63" i="67"/>
  <c r="O63" i="67"/>
  <c r="N63" i="67"/>
  <c r="M63" i="67"/>
  <c r="L63" i="67"/>
  <c r="K63" i="67"/>
  <c r="J63" i="67"/>
  <c r="I63" i="67"/>
  <c r="H63" i="67"/>
  <c r="G63" i="67"/>
  <c r="F63" i="67"/>
  <c r="E63" i="67"/>
  <c r="D63" i="67"/>
  <c r="C63" i="67"/>
  <c r="B63" i="67"/>
  <c r="AF60" i="67"/>
  <c r="AE60" i="67"/>
  <c r="AD60" i="67"/>
  <c r="AC60" i="67"/>
  <c r="AB60" i="67"/>
  <c r="AA60" i="67"/>
  <c r="Z60" i="67"/>
  <c r="Y60" i="67"/>
  <c r="X60" i="67"/>
  <c r="W60" i="67"/>
  <c r="V60" i="67"/>
  <c r="U60" i="67"/>
  <c r="T60" i="67"/>
  <c r="S60" i="67"/>
  <c r="R60" i="67"/>
  <c r="Q60" i="67"/>
  <c r="P60" i="67"/>
  <c r="O60" i="67"/>
  <c r="N60" i="67"/>
  <c r="M60" i="67"/>
  <c r="L60" i="67"/>
  <c r="K60" i="67"/>
  <c r="J60" i="67"/>
  <c r="I60" i="67"/>
  <c r="H60" i="67"/>
  <c r="G60" i="67"/>
  <c r="F60" i="67"/>
  <c r="E60" i="67"/>
  <c r="D60" i="67"/>
  <c r="C60" i="67"/>
  <c r="B60" i="67"/>
  <c r="AF53" i="67"/>
  <c r="AE53" i="67"/>
  <c r="AD53" i="67"/>
  <c r="AC53" i="67"/>
  <c r="AB53" i="67"/>
  <c r="AA53" i="67"/>
  <c r="Z53" i="67"/>
  <c r="Y53" i="67"/>
  <c r="X53" i="67"/>
  <c r="W53" i="67"/>
  <c r="V53" i="67"/>
  <c r="U53" i="67"/>
  <c r="T53" i="67"/>
  <c r="S53" i="67"/>
  <c r="R53" i="67"/>
  <c r="Q53" i="67"/>
  <c r="P53" i="67"/>
  <c r="O53" i="67"/>
  <c r="N53" i="67"/>
  <c r="M53" i="67"/>
  <c r="L53" i="67"/>
  <c r="K53" i="67"/>
  <c r="J53" i="67"/>
  <c r="I53" i="67"/>
  <c r="H53" i="67"/>
  <c r="G53" i="67"/>
  <c r="F53" i="67"/>
  <c r="E53" i="67"/>
  <c r="D53" i="67"/>
  <c r="C53" i="67"/>
  <c r="B53" i="67"/>
  <c r="AF51" i="67"/>
  <c r="AE51" i="67"/>
  <c r="AD51" i="67"/>
  <c r="AC51" i="67"/>
  <c r="AB51" i="67"/>
  <c r="AA51" i="67"/>
  <c r="Z51" i="67"/>
  <c r="Y51" i="67"/>
  <c r="X51" i="67"/>
  <c r="W51" i="67"/>
  <c r="V51" i="67"/>
  <c r="U51" i="67"/>
  <c r="T51" i="67"/>
  <c r="S51" i="67"/>
  <c r="R51" i="67"/>
  <c r="Q51" i="67"/>
  <c r="P51" i="67"/>
  <c r="O51" i="67"/>
  <c r="N51" i="67"/>
  <c r="M51" i="67"/>
  <c r="L51" i="67"/>
  <c r="K51" i="67"/>
  <c r="J51" i="67"/>
  <c r="I51" i="67"/>
  <c r="H51" i="67"/>
  <c r="G51" i="67"/>
  <c r="F51" i="67"/>
  <c r="E51" i="67"/>
  <c r="D51" i="67"/>
  <c r="C51" i="67"/>
  <c r="B51" i="67"/>
  <c r="AF50" i="67"/>
  <c r="AE50" i="67"/>
  <c r="AD50" i="67"/>
  <c r="AC50" i="67"/>
  <c r="AB50" i="67"/>
  <c r="AA50" i="67"/>
  <c r="Z50" i="67"/>
  <c r="Y50" i="67"/>
  <c r="X50" i="67"/>
  <c r="W50" i="67"/>
  <c r="V50" i="67"/>
  <c r="U50" i="67"/>
  <c r="T50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50" i="67"/>
  <c r="F50" i="67"/>
  <c r="E50" i="67"/>
  <c r="D50" i="67"/>
  <c r="C50" i="67"/>
  <c r="B50" i="67"/>
  <c r="AF49" i="67"/>
  <c r="AE49" i="67"/>
  <c r="AD49" i="67"/>
  <c r="AC49" i="67"/>
  <c r="AB49" i="67"/>
  <c r="AA49" i="67"/>
  <c r="Z49" i="67"/>
  <c r="Y49" i="67"/>
  <c r="X49" i="67"/>
  <c r="W49" i="67"/>
  <c r="V49" i="67"/>
  <c r="U49" i="67"/>
  <c r="T49" i="67"/>
  <c r="S49" i="67"/>
  <c r="R49" i="67"/>
  <c r="Q49" i="67"/>
  <c r="P49" i="67"/>
  <c r="O49" i="67"/>
  <c r="N49" i="67"/>
  <c r="M49" i="67"/>
  <c r="L49" i="67"/>
  <c r="K49" i="67"/>
  <c r="J49" i="67"/>
  <c r="I49" i="67"/>
  <c r="H49" i="67"/>
  <c r="G49" i="67"/>
  <c r="F49" i="67"/>
  <c r="E49" i="67"/>
  <c r="D49" i="67"/>
  <c r="C49" i="67"/>
  <c r="B49" i="67"/>
  <c r="AF48" i="67"/>
  <c r="AE48" i="67"/>
  <c r="AD48" i="67"/>
  <c r="AC48" i="67"/>
  <c r="AB48" i="67"/>
  <c r="AA48" i="67"/>
  <c r="Z48" i="67"/>
  <c r="Y48" i="67"/>
  <c r="X48" i="67"/>
  <c r="W48" i="67"/>
  <c r="V48" i="67"/>
  <c r="U48" i="67"/>
  <c r="T48" i="67"/>
  <c r="S48" i="67"/>
  <c r="R48" i="67"/>
  <c r="Q48" i="67"/>
  <c r="P48" i="67"/>
  <c r="O48" i="67"/>
  <c r="N48" i="67"/>
  <c r="M48" i="67"/>
  <c r="L48" i="67"/>
  <c r="K48" i="67"/>
  <c r="J48" i="67"/>
  <c r="I48" i="67"/>
  <c r="H48" i="67"/>
  <c r="G48" i="67"/>
  <c r="F48" i="67"/>
  <c r="E48" i="67"/>
  <c r="D48" i="67"/>
  <c r="C48" i="67"/>
  <c r="B48" i="67"/>
  <c r="AF47" i="67"/>
  <c r="AE47" i="67"/>
  <c r="AD47" i="67"/>
  <c r="AC47" i="67"/>
  <c r="AB47" i="67"/>
  <c r="AA47" i="67"/>
  <c r="Z47" i="67"/>
  <c r="Y47" i="67"/>
  <c r="X47" i="67"/>
  <c r="W47" i="67"/>
  <c r="V47" i="67"/>
  <c r="U47" i="67"/>
  <c r="T47" i="67"/>
  <c r="S47" i="67"/>
  <c r="R47" i="67"/>
  <c r="Q47" i="67"/>
  <c r="P47" i="67"/>
  <c r="O47" i="67"/>
  <c r="N47" i="67"/>
  <c r="M47" i="67"/>
  <c r="L47" i="67"/>
  <c r="K47" i="67"/>
  <c r="J47" i="67"/>
  <c r="I47" i="67"/>
  <c r="H47" i="67"/>
  <c r="G47" i="67"/>
  <c r="F47" i="67"/>
  <c r="E47" i="67"/>
  <c r="D47" i="67"/>
  <c r="C47" i="67"/>
  <c r="B47" i="67"/>
  <c r="AF46" i="67"/>
  <c r="AE46" i="67"/>
  <c r="AD46" i="67"/>
  <c r="AC46" i="67"/>
  <c r="AB46" i="67"/>
  <c r="AA46" i="67"/>
  <c r="Z46" i="67"/>
  <c r="Y46" i="67"/>
  <c r="X46" i="67"/>
  <c r="W46" i="67"/>
  <c r="V46" i="67"/>
  <c r="U46" i="67"/>
  <c r="T46" i="67"/>
  <c r="S46" i="67"/>
  <c r="R46" i="67"/>
  <c r="Q46" i="67"/>
  <c r="P46" i="67"/>
  <c r="O46" i="67"/>
  <c r="N46" i="67"/>
  <c r="M46" i="67"/>
  <c r="L46" i="67"/>
  <c r="K46" i="67"/>
  <c r="J46" i="67"/>
  <c r="I46" i="67"/>
  <c r="H46" i="67"/>
  <c r="G46" i="67"/>
  <c r="F46" i="67"/>
  <c r="E46" i="67"/>
  <c r="D46" i="67"/>
  <c r="C46" i="67"/>
  <c r="B46" i="67"/>
  <c r="AF45" i="67"/>
  <c r="AE45" i="67"/>
  <c r="AD45" i="67"/>
  <c r="AC45" i="67"/>
  <c r="AB45" i="67"/>
  <c r="AA45" i="67"/>
  <c r="Z45" i="67"/>
  <c r="Y45" i="67"/>
  <c r="X45" i="67"/>
  <c r="W45" i="67"/>
  <c r="V45" i="67"/>
  <c r="U45" i="67"/>
  <c r="T45" i="67"/>
  <c r="S45" i="67"/>
  <c r="R45" i="67"/>
  <c r="Q45" i="67"/>
  <c r="P45" i="67"/>
  <c r="O45" i="67"/>
  <c r="N45" i="67"/>
  <c r="M45" i="67"/>
  <c r="L45" i="67"/>
  <c r="K45" i="67"/>
  <c r="J45" i="67"/>
  <c r="I45" i="67"/>
  <c r="H45" i="67"/>
  <c r="G45" i="67"/>
  <c r="F45" i="67"/>
  <c r="E45" i="67"/>
  <c r="D45" i="67"/>
  <c r="C45" i="67"/>
  <c r="B45" i="67"/>
  <c r="AF43" i="67"/>
  <c r="AE43" i="67"/>
  <c r="AD43" i="67"/>
  <c r="AC43" i="67"/>
  <c r="AB43" i="67"/>
  <c r="AA43" i="67"/>
  <c r="Z43" i="67"/>
  <c r="Y43" i="67"/>
  <c r="X43" i="67"/>
  <c r="W43" i="67"/>
  <c r="V43" i="67"/>
  <c r="U43" i="67"/>
  <c r="T43" i="67"/>
  <c r="S43" i="67"/>
  <c r="R43" i="67"/>
  <c r="Q43" i="67"/>
  <c r="P43" i="67"/>
  <c r="O43" i="67"/>
  <c r="N43" i="67"/>
  <c r="M43" i="67"/>
  <c r="L43" i="67"/>
  <c r="K43" i="67"/>
  <c r="J43" i="67"/>
  <c r="I43" i="67"/>
  <c r="H43" i="67"/>
  <c r="G43" i="67"/>
  <c r="F43" i="67"/>
  <c r="E43" i="67"/>
  <c r="D43" i="67"/>
  <c r="C43" i="67"/>
  <c r="B43" i="67"/>
  <c r="AF40" i="67"/>
  <c r="AE40" i="67"/>
  <c r="AD40" i="67"/>
  <c r="AC40" i="67"/>
  <c r="AB40" i="67"/>
  <c r="AA40" i="67"/>
  <c r="Z40" i="67"/>
  <c r="Y40" i="67"/>
  <c r="X40" i="67"/>
  <c r="W40" i="67"/>
  <c r="V40" i="67"/>
  <c r="U40" i="67"/>
  <c r="T40" i="67"/>
  <c r="S40" i="67"/>
  <c r="R40" i="67"/>
  <c r="Q40" i="67"/>
  <c r="P40" i="67"/>
  <c r="O40" i="67"/>
  <c r="N40" i="67"/>
  <c r="M40" i="67"/>
  <c r="L40" i="67"/>
  <c r="K40" i="67"/>
  <c r="J40" i="67"/>
  <c r="I40" i="67"/>
  <c r="H40" i="67"/>
  <c r="G40" i="67"/>
  <c r="F40" i="67"/>
  <c r="E40" i="67"/>
  <c r="D40" i="67"/>
  <c r="C40" i="67"/>
  <c r="B40" i="67"/>
  <c r="AF34" i="67"/>
  <c r="AE34" i="67"/>
  <c r="AD34" i="67"/>
  <c r="AC34" i="67"/>
  <c r="AB34" i="67"/>
  <c r="AA34" i="67"/>
  <c r="Z34" i="67"/>
  <c r="Y34" i="67"/>
  <c r="X34" i="67"/>
  <c r="W34" i="67"/>
  <c r="V34" i="67"/>
  <c r="U34" i="67"/>
  <c r="T34" i="67"/>
  <c r="S34" i="67"/>
  <c r="R34" i="67"/>
  <c r="Q34" i="67"/>
  <c r="P34" i="67"/>
  <c r="O34" i="67"/>
  <c r="N34" i="67"/>
  <c r="M34" i="67"/>
  <c r="L34" i="67"/>
  <c r="K34" i="67"/>
  <c r="J34" i="67"/>
  <c r="I34" i="67"/>
  <c r="H34" i="67"/>
  <c r="G34" i="67"/>
  <c r="F34" i="67"/>
  <c r="E34" i="67"/>
  <c r="D34" i="67"/>
  <c r="C34" i="67"/>
  <c r="B34" i="67"/>
  <c r="AF33" i="67"/>
  <c r="AE33" i="67"/>
  <c r="AD33" i="67"/>
  <c r="AC33" i="67"/>
  <c r="AB33" i="67"/>
  <c r="AA33" i="67"/>
  <c r="Z33" i="67"/>
  <c r="Y33" i="67"/>
  <c r="X33" i="67"/>
  <c r="W33" i="67"/>
  <c r="V33" i="67"/>
  <c r="U33" i="67"/>
  <c r="T33" i="67"/>
  <c r="S33" i="67"/>
  <c r="R33" i="67"/>
  <c r="Q33" i="67"/>
  <c r="P33" i="67"/>
  <c r="O33" i="67"/>
  <c r="N33" i="67"/>
  <c r="M33" i="67"/>
  <c r="L33" i="67"/>
  <c r="K33" i="67"/>
  <c r="J33" i="67"/>
  <c r="I33" i="67"/>
  <c r="H33" i="67"/>
  <c r="G33" i="67"/>
  <c r="F33" i="67"/>
  <c r="E33" i="67"/>
  <c r="D33" i="67"/>
  <c r="C33" i="67"/>
  <c r="B33" i="67"/>
  <c r="AF31" i="67"/>
  <c r="AE31" i="67"/>
  <c r="AD31" i="67"/>
  <c r="AC31" i="67"/>
  <c r="AB31" i="67"/>
  <c r="AA31" i="67"/>
  <c r="Z31" i="67"/>
  <c r="Y31" i="67"/>
  <c r="X31" i="67"/>
  <c r="W31" i="67"/>
  <c r="V31" i="67"/>
  <c r="U31" i="67"/>
  <c r="T31" i="67"/>
  <c r="S31" i="67"/>
  <c r="R31" i="67"/>
  <c r="Q31" i="67"/>
  <c r="P31" i="67"/>
  <c r="O31" i="67"/>
  <c r="N31" i="67"/>
  <c r="M31" i="67"/>
  <c r="L31" i="67"/>
  <c r="K31" i="67"/>
  <c r="J31" i="67"/>
  <c r="I31" i="67"/>
  <c r="H31" i="67"/>
  <c r="G31" i="67"/>
  <c r="F31" i="67"/>
  <c r="E31" i="67"/>
  <c r="D31" i="67"/>
  <c r="C31" i="67"/>
  <c r="B31" i="67"/>
  <c r="AF30" i="67"/>
  <c r="AE30" i="67"/>
  <c r="AD30" i="67"/>
  <c r="AC30" i="67"/>
  <c r="AB30" i="67"/>
  <c r="AA30" i="67"/>
  <c r="Z30" i="67"/>
  <c r="Y30" i="67"/>
  <c r="X30" i="67"/>
  <c r="W30" i="67"/>
  <c r="V30" i="67"/>
  <c r="U30" i="67"/>
  <c r="T30" i="67"/>
  <c r="S30" i="67"/>
  <c r="R30" i="67"/>
  <c r="Q30" i="67"/>
  <c r="P30" i="67"/>
  <c r="O30" i="67"/>
  <c r="N30" i="67"/>
  <c r="M30" i="67"/>
  <c r="L30" i="67"/>
  <c r="K30" i="67"/>
  <c r="J30" i="67"/>
  <c r="I30" i="67"/>
  <c r="H30" i="67"/>
  <c r="G30" i="67"/>
  <c r="F30" i="67"/>
  <c r="E30" i="67"/>
  <c r="D30" i="67"/>
  <c r="C30" i="67"/>
  <c r="B30" i="67"/>
  <c r="AF29" i="67"/>
  <c r="AE29" i="67"/>
  <c r="AD29" i="67"/>
  <c r="AC29" i="67"/>
  <c r="AB29" i="67"/>
  <c r="AA29" i="67"/>
  <c r="Z29" i="67"/>
  <c r="Y29" i="67"/>
  <c r="X29" i="67"/>
  <c r="W29" i="67"/>
  <c r="V29" i="67"/>
  <c r="U29" i="67"/>
  <c r="T29" i="67"/>
  <c r="S29" i="67"/>
  <c r="R29" i="67"/>
  <c r="Q29" i="67"/>
  <c r="P29" i="67"/>
  <c r="O29" i="67"/>
  <c r="N29" i="67"/>
  <c r="M29" i="67"/>
  <c r="L29" i="67"/>
  <c r="K29" i="67"/>
  <c r="J29" i="67"/>
  <c r="I29" i="67"/>
  <c r="H29" i="67"/>
  <c r="G29" i="67"/>
  <c r="F29" i="67"/>
  <c r="E29" i="67"/>
  <c r="D29" i="67"/>
  <c r="C29" i="67"/>
  <c r="B29" i="67"/>
  <c r="AF28" i="67"/>
  <c r="AE28" i="67"/>
  <c r="AD28" i="67"/>
  <c r="AC28" i="67"/>
  <c r="AB28" i="67"/>
  <c r="AA28" i="67"/>
  <c r="Z28" i="67"/>
  <c r="Y28" i="67"/>
  <c r="X28" i="67"/>
  <c r="W28" i="67"/>
  <c r="V28" i="67"/>
  <c r="U28" i="67"/>
  <c r="T28" i="67"/>
  <c r="S28" i="67"/>
  <c r="R28" i="67"/>
  <c r="Q28" i="67"/>
  <c r="P28" i="67"/>
  <c r="O28" i="67"/>
  <c r="N28" i="67"/>
  <c r="M28" i="67"/>
  <c r="L28" i="67"/>
  <c r="K28" i="67"/>
  <c r="J28" i="67"/>
  <c r="I28" i="67"/>
  <c r="H28" i="67"/>
  <c r="G28" i="67"/>
  <c r="F28" i="67"/>
  <c r="E28" i="67"/>
  <c r="D28" i="67"/>
  <c r="C28" i="67"/>
  <c r="B28" i="67"/>
  <c r="AF27" i="67"/>
  <c r="AE27" i="67"/>
  <c r="AD27" i="67"/>
  <c r="AC27" i="67"/>
  <c r="AB27" i="67"/>
  <c r="AA27" i="67"/>
  <c r="Z27" i="67"/>
  <c r="Y27" i="67"/>
  <c r="X27" i="67"/>
  <c r="W27" i="67"/>
  <c r="V27" i="67"/>
  <c r="U27" i="67"/>
  <c r="T27" i="67"/>
  <c r="S27" i="67"/>
  <c r="R27" i="67"/>
  <c r="Q27" i="67"/>
  <c r="P27" i="67"/>
  <c r="O27" i="67"/>
  <c r="N27" i="67"/>
  <c r="M27" i="67"/>
  <c r="L27" i="67"/>
  <c r="K27" i="67"/>
  <c r="J27" i="67"/>
  <c r="I27" i="67"/>
  <c r="H27" i="67"/>
  <c r="G27" i="67"/>
  <c r="F27" i="67"/>
  <c r="E27" i="67"/>
  <c r="D27" i="67"/>
  <c r="C27" i="67"/>
  <c r="B27" i="67"/>
  <c r="AF26" i="67"/>
  <c r="AE26" i="67"/>
  <c r="AD26" i="67"/>
  <c r="AC26" i="67"/>
  <c r="AB26" i="67"/>
  <c r="AA26" i="67"/>
  <c r="Z26" i="67"/>
  <c r="Y26" i="67"/>
  <c r="X26" i="67"/>
  <c r="W26" i="67"/>
  <c r="V26" i="67"/>
  <c r="U26" i="67"/>
  <c r="T26" i="67"/>
  <c r="S26" i="67"/>
  <c r="R26" i="67"/>
  <c r="Q26" i="67"/>
  <c r="P26" i="67"/>
  <c r="O26" i="67"/>
  <c r="N26" i="67"/>
  <c r="M26" i="67"/>
  <c r="L26" i="67"/>
  <c r="K26" i="67"/>
  <c r="J26" i="67"/>
  <c r="I26" i="67"/>
  <c r="H26" i="67"/>
  <c r="G26" i="67"/>
  <c r="F26" i="67"/>
  <c r="E26" i="67"/>
  <c r="D26" i="67"/>
  <c r="C26" i="67"/>
  <c r="B26" i="67"/>
  <c r="AF24" i="67"/>
  <c r="AE24" i="67"/>
  <c r="AD24" i="67"/>
  <c r="AC24" i="67"/>
  <c r="AB24" i="67"/>
  <c r="AA24" i="67"/>
  <c r="Z24" i="67"/>
  <c r="Y24" i="67"/>
  <c r="X24" i="67"/>
  <c r="W24" i="67"/>
  <c r="V24" i="67"/>
  <c r="U24" i="67"/>
  <c r="T24" i="67"/>
  <c r="S24" i="67"/>
  <c r="R24" i="67"/>
  <c r="Q24" i="67"/>
  <c r="P24" i="67"/>
  <c r="O24" i="67"/>
  <c r="N24" i="67"/>
  <c r="M24" i="67"/>
  <c r="L24" i="67"/>
  <c r="K24" i="67"/>
  <c r="J24" i="67"/>
  <c r="I24" i="67"/>
  <c r="H24" i="67"/>
  <c r="G24" i="67"/>
  <c r="F24" i="67"/>
  <c r="E24" i="67"/>
  <c r="D24" i="67"/>
  <c r="C24" i="67"/>
  <c r="B24" i="67"/>
  <c r="AF23" i="67"/>
  <c r="AE23" i="67"/>
  <c r="AD23" i="67"/>
  <c r="AC23" i="67"/>
  <c r="AB23" i="67"/>
  <c r="AA23" i="67"/>
  <c r="Z23" i="67"/>
  <c r="Y23" i="67"/>
  <c r="X23" i="67"/>
  <c r="W23" i="67"/>
  <c r="V23" i="67"/>
  <c r="U23" i="67"/>
  <c r="T23" i="67"/>
  <c r="S23" i="67"/>
  <c r="R23" i="67"/>
  <c r="Q23" i="67"/>
  <c r="P23" i="67"/>
  <c r="O23" i="67"/>
  <c r="N23" i="67"/>
  <c r="M23" i="67"/>
  <c r="L23" i="67"/>
  <c r="K23" i="67"/>
  <c r="J23" i="67"/>
  <c r="I23" i="67"/>
  <c r="H23" i="67"/>
  <c r="G23" i="67"/>
  <c r="F23" i="67"/>
  <c r="E23" i="67"/>
  <c r="D23" i="67"/>
  <c r="C23" i="67"/>
  <c r="B23" i="67"/>
  <c r="AF20" i="67"/>
  <c r="AE20" i="67"/>
  <c r="AD20" i="67"/>
  <c r="AC20" i="67"/>
  <c r="AB20" i="67"/>
  <c r="AA20" i="67"/>
  <c r="Z20" i="67"/>
  <c r="Y20" i="67"/>
  <c r="X20" i="67"/>
  <c r="W20" i="67"/>
  <c r="V20" i="67"/>
  <c r="U20" i="67"/>
  <c r="T20" i="67"/>
  <c r="S20" i="67"/>
  <c r="R20" i="67"/>
  <c r="Q20" i="67"/>
  <c r="P20" i="67"/>
  <c r="O20" i="67"/>
  <c r="N20" i="67"/>
  <c r="M20" i="67"/>
  <c r="L20" i="67"/>
  <c r="K20" i="67"/>
  <c r="J20" i="67"/>
  <c r="I20" i="67"/>
  <c r="H20" i="67"/>
  <c r="G20" i="67"/>
  <c r="F20" i="67"/>
  <c r="E20" i="67"/>
  <c r="D20" i="67"/>
  <c r="C20" i="67"/>
  <c r="B20" i="67"/>
  <c r="AF13" i="67"/>
  <c r="AE13" i="67"/>
  <c r="AD13" i="67"/>
  <c r="AC13" i="67"/>
  <c r="AB13" i="67"/>
  <c r="AA13" i="67"/>
  <c r="Z13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AF10" i="67"/>
  <c r="AE10" i="67"/>
  <c r="AD10" i="67"/>
  <c r="AC10" i="67"/>
  <c r="AB10" i="67"/>
  <c r="AA10" i="67"/>
  <c r="Z10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AF7" i="67"/>
  <c r="AE7" i="67"/>
  <c r="AD7" i="67"/>
  <c r="AC7" i="67"/>
  <c r="AB7" i="67"/>
  <c r="AA7" i="67"/>
  <c r="Z7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AF6" i="67"/>
  <c r="AE6" i="67"/>
  <c r="AD6" i="67"/>
  <c r="AC6" i="67"/>
  <c r="AB6" i="67"/>
  <c r="AA6" i="67"/>
  <c r="Z6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AF4" i="67"/>
  <c r="AE4" i="67"/>
  <c r="AD4" i="67"/>
  <c r="AC4" i="67"/>
  <c r="AB4" i="67"/>
  <c r="AA4" i="67"/>
  <c r="Z4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AF3" i="67"/>
  <c r="AE3" i="67"/>
  <c r="AD3" i="67"/>
  <c r="AC3" i="67"/>
  <c r="AB3" i="67"/>
  <c r="AA3" i="67"/>
  <c r="Z3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AF149" i="67"/>
  <c r="AE149" i="67"/>
  <c r="AD149" i="67"/>
  <c r="AC149" i="67"/>
  <c r="AB149" i="67"/>
  <c r="AA149" i="67"/>
  <c r="Z149" i="67"/>
  <c r="Y149" i="67"/>
  <c r="X149" i="67"/>
  <c r="W149" i="67"/>
  <c r="V149" i="67"/>
  <c r="U149" i="67"/>
  <c r="T149" i="67"/>
  <c r="S149" i="67"/>
  <c r="R149" i="67"/>
  <c r="Q149" i="67"/>
  <c r="P149" i="67"/>
  <c r="O149" i="67"/>
  <c r="N149" i="67"/>
  <c r="M149" i="67"/>
  <c r="L149" i="67"/>
  <c r="K149" i="67"/>
  <c r="J149" i="67"/>
  <c r="I149" i="67"/>
  <c r="H149" i="67"/>
  <c r="G149" i="67"/>
  <c r="F149" i="67"/>
  <c r="E149" i="67"/>
  <c r="D149" i="67"/>
  <c r="C149" i="67"/>
  <c r="B149" i="67"/>
  <c r="AF148" i="67"/>
  <c r="AE151" i="67"/>
  <c r="AC148" i="67"/>
  <c r="AB148" i="67"/>
  <c r="Z151" i="67"/>
  <c r="X151" i="67"/>
  <c r="W151" i="67"/>
  <c r="T151" i="67"/>
  <c r="S151" i="67"/>
  <c r="N151" i="67"/>
  <c r="M148" i="67"/>
  <c r="L148" i="67"/>
  <c r="K148" i="67"/>
  <c r="J148" i="67"/>
  <c r="G148" i="67"/>
  <c r="F148" i="67"/>
  <c r="E148" i="67"/>
  <c r="B148" i="67"/>
  <c r="AF147" i="67"/>
  <c r="AE147" i="67"/>
  <c r="AD147" i="67"/>
  <c r="AC147" i="67"/>
  <c r="AB147" i="67"/>
  <c r="AA147" i="67"/>
  <c r="Z147" i="67"/>
  <c r="Y147" i="67"/>
  <c r="X147" i="67"/>
  <c r="W147" i="67"/>
  <c r="V147" i="67"/>
  <c r="U147" i="67"/>
  <c r="T147" i="67"/>
  <c r="S147" i="67"/>
  <c r="R147" i="67"/>
  <c r="Q147" i="67"/>
  <c r="P147" i="67"/>
  <c r="O147" i="67"/>
  <c r="N147" i="67"/>
  <c r="M147" i="67"/>
  <c r="L147" i="67"/>
  <c r="K147" i="67"/>
  <c r="J147" i="67"/>
  <c r="I147" i="67"/>
  <c r="H147" i="67"/>
  <c r="G147" i="67"/>
  <c r="F147" i="67"/>
  <c r="E147" i="67"/>
  <c r="D147" i="67"/>
  <c r="C147" i="67"/>
  <c r="B147" i="67"/>
  <c r="AF146" i="67"/>
  <c r="AE146" i="67"/>
  <c r="AD146" i="67"/>
  <c r="AC146" i="67"/>
  <c r="AB146" i="67"/>
  <c r="AA146" i="67"/>
  <c r="Z146" i="67"/>
  <c r="Y146" i="67"/>
  <c r="X146" i="67"/>
  <c r="W146" i="67"/>
  <c r="V146" i="67"/>
  <c r="U146" i="67"/>
  <c r="T146" i="67"/>
  <c r="S146" i="67"/>
  <c r="R146" i="67"/>
  <c r="Q146" i="67"/>
  <c r="P146" i="67"/>
  <c r="O146" i="67"/>
  <c r="N146" i="67"/>
  <c r="M146" i="67"/>
  <c r="L146" i="67"/>
  <c r="K146" i="67"/>
  <c r="J146" i="67"/>
  <c r="I146" i="67"/>
  <c r="H146" i="67"/>
  <c r="G146" i="67"/>
  <c r="F146" i="67"/>
  <c r="E146" i="67"/>
  <c r="D146" i="67"/>
  <c r="C146" i="67"/>
  <c r="B146" i="67"/>
  <c r="AF144" i="67"/>
  <c r="AE144" i="67"/>
  <c r="AD144" i="67"/>
  <c r="AC144" i="67"/>
  <c r="AB144" i="67"/>
  <c r="AA144" i="67"/>
  <c r="Z144" i="67"/>
  <c r="Y144" i="67"/>
  <c r="X144" i="67"/>
  <c r="W144" i="67"/>
  <c r="V144" i="67"/>
  <c r="U144" i="67"/>
  <c r="T144" i="67"/>
  <c r="S144" i="67"/>
  <c r="R144" i="67"/>
  <c r="Q144" i="67"/>
  <c r="P144" i="67"/>
  <c r="O144" i="67"/>
  <c r="N144" i="67"/>
  <c r="M144" i="67"/>
  <c r="L144" i="67"/>
  <c r="K144" i="67"/>
  <c r="J144" i="67"/>
  <c r="I144" i="67"/>
  <c r="H144" i="67"/>
  <c r="G144" i="67"/>
  <c r="F144" i="67"/>
  <c r="E144" i="67"/>
  <c r="D144" i="67"/>
  <c r="C144" i="67"/>
  <c r="B144" i="67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AF131" i="67"/>
  <c r="AE131" i="67"/>
  <c r="AC131" i="67"/>
  <c r="AB128" i="67"/>
  <c r="Y128" i="67"/>
  <c r="W131" i="67"/>
  <c r="V131" i="67"/>
  <c r="Q128" i="67"/>
  <c r="O128" i="67"/>
  <c r="M128" i="67"/>
  <c r="L131" i="67"/>
  <c r="I128" i="67"/>
  <c r="H131" i="67"/>
  <c r="G131" i="67"/>
  <c r="E128" i="67"/>
  <c r="D131" i="67"/>
  <c r="C128" i="67"/>
  <c r="B128" i="67"/>
  <c r="AF127" i="67"/>
  <c r="AE127" i="67"/>
  <c r="AD127" i="67"/>
  <c r="AC127" i="67"/>
  <c r="AB127" i="67"/>
  <c r="AA127" i="67"/>
  <c r="Z127" i="67"/>
  <c r="Y127" i="67"/>
  <c r="X127" i="67"/>
  <c r="W127" i="67"/>
  <c r="V127" i="67"/>
  <c r="U127" i="67"/>
  <c r="T127" i="67"/>
  <c r="S127" i="67"/>
  <c r="R127" i="67"/>
  <c r="Q127" i="67"/>
  <c r="P127" i="67"/>
  <c r="O127" i="67"/>
  <c r="N127" i="67"/>
  <c r="M127" i="67"/>
  <c r="L127" i="67"/>
  <c r="K127" i="67"/>
  <c r="J127" i="67"/>
  <c r="I127" i="67"/>
  <c r="H127" i="67"/>
  <c r="G127" i="67"/>
  <c r="F127" i="67"/>
  <c r="E127" i="67"/>
  <c r="D127" i="67"/>
  <c r="C127" i="67"/>
  <c r="B127" i="67"/>
  <c r="AF126" i="67"/>
  <c r="AE126" i="67"/>
  <c r="AD126" i="67"/>
  <c r="AC126" i="67"/>
  <c r="AB126" i="67"/>
  <c r="AA126" i="67"/>
  <c r="Z126" i="67"/>
  <c r="Y126" i="67"/>
  <c r="X126" i="67"/>
  <c r="W126" i="67"/>
  <c r="V126" i="67"/>
  <c r="U126" i="67"/>
  <c r="T126" i="67"/>
  <c r="S126" i="67"/>
  <c r="R126" i="67"/>
  <c r="Q126" i="67"/>
  <c r="P126" i="67"/>
  <c r="O126" i="67"/>
  <c r="N126" i="67"/>
  <c r="M126" i="67"/>
  <c r="L126" i="67"/>
  <c r="K126" i="67"/>
  <c r="J126" i="67"/>
  <c r="I126" i="67"/>
  <c r="H126" i="67"/>
  <c r="G126" i="67"/>
  <c r="F126" i="67"/>
  <c r="E126" i="67"/>
  <c r="D126" i="67"/>
  <c r="C126" i="67"/>
  <c r="B126" i="67"/>
  <c r="AF124" i="67"/>
  <c r="AE124" i="67"/>
  <c r="AD124" i="67"/>
  <c r="AC124" i="67"/>
  <c r="AB124" i="67"/>
  <c r="AA124" i="67"/>
  <c r="Z124" i="67"/>
  <c r="Y124" i="67"/>
  <c r="X124" i="67"/>
  <c r="W124" i="67"/>
  <c r="V124" i="67"/>
  <c r="U124" i="67"/>
  <c r="T124" i="67"/>
  <c r="S124" i="67"/>
  <c r="R124" i="67"/>
  <c r="Q124" i="67"/>
  <c r="P124" i="67"/>
  <c r="O124" i="67"/>
  <c r="N124" i="67"/>
  <c r="M124" i="67"/>
  <c r="L124" i="67"/>
  <c r="K124" i="67"/>
  <c r="J124" i="67"/>
  <c r="I124" i="67"/>
  <c r="H124" i="67"/>
  <c r="G124" i="67"/>
  <c r="F124" i="67"/>
  <c r="E124" i="67"/>
  <c r="D124" i="67"/>
  <c r="C124" i="67"/>
  <c r="B124" i="67"/>
  <c r="AF119" i="67"/>
  <c r="AE119" i="67"/>
  <c r="AD119" i="67"/>
  <c r="AC119" i="67"/>
  <c r="AB119" i="67"/>
  <c r="AA119" i="67"/>
  <c r="Z119" i="67"/>
  <c r="Y119" i="67"/>
  <c r="X119" i="67"/>
  <c r="W119" i="67"/>
  <c r="V119" i="67"/>
  <c r="U119" i="67"/>
  <c r="T119" i="67"/>
  <c r="S119" i="67"/>
  <c r="R119" i="67"/>
  <c r="Q119" i="67"/>
  <c r="P119" i="67"/>
  <c r="O119" i="67"/>
  <c r="N119" i="67"/>
  <c r="M119" i="67"/>
  <c r="L119" i="67"/>
  <c r="K119" i="67"/>
  <c r="AE121" i="67"/>
  <c r="AD118" i="67"/>
  <c r="AC118" i="67"/>
  <c r="AB121" i="67"/>
  <c r="Z118" i="67"/>
  <c r="W118" i="67"/>
  <c r="V118" i="67"/>
  <c r="U118" i="67"/>
  <c r="T118" i="67"/>
  <c r="S121" i="67"/>
  <c r="R118" i="67"/>
  <c r="Q121" i="67"/>
  <c r="P121" i="67"/>
  <c r="L121" i="67"/>
  <c r="AF117" i="67"/>
  <c r="AE116" i="67"/>
  <c r="AD117" i="67"/>
  <c r="AC116" i="67"/>
  <c r="AB117" i="67"/>
  <c r="V116" i="67"/>
  <c r="U116" i="67"/>
  <c r="S117" i="67"/>
  <c r="Q117" i="67"/>
  <c r="P116" i="67"/>
  <c r="O116" i="67"/>
  <c r="L117" i="67"/>
  <c r="K117" i="67"/>
  <c r="AF115" i="67"/>
  <c r="AE115" i="67"/>
  <c r="AD115" i="67"/>
  <c r="AC115" i="67"/>
  <c r="AB115" i="67"/>
  <c r="AA115" i="67"/>
  <c r="Z115" i="67"/>
  <c r="Y115" i="67"/>
  <c r="X115" i="67"/>
  <c r="W115" i="67"/>
  <c r="V115" i="67"/>
  <c r="U115" i="67"/>
  <c r="T115" i="67"/>
  <c r="S115" i="67"/>
  <c r="R115" i="67"/>
  <c r="Q115" i="67"/>
  <c r="P115" i="67"/>
  <c r="O115" i="67"/>
  <c r="N115" i="67"/>
  <c r="M115" i="67"/>
  <c r="L115" i="67"/>
  <c r="K115" i="67"/>
  <c r="J115" i="67"/>
  <c r="AF114" i="67"/>
  <c r="AE114" i="67"/>
  <c r="AD114" i="67"/>
  <c r="AC114" i="67"/>
  <c r="AB114" i="67"/>
  <c r="AA114" i="67"/>
  <c r="Z114" i="67"/>
  <c r="Y114" i="67"/>
  <c r="X114" i="67"/>
  <c r="W114" i="67"/>
  <c r="V114" i="67"/>
  <c r="U114" i="67"/>
  <c r="T114" i="67"/>
  <c r="S114" i="67"/>
  <c r="R114" i="67"/>
  <c r="Q114" i="67"/>
  <c r="P114" i="67"/>
  <c r="O114" i="67"/>
  <c r="N114" i="67"/>
  <c r="M114" i="67"/>
  <c r="L114" i="67"/>
  <c r="K114" i="67"/>
  <c r="AF108" i="67"/>
  <c r="AE105" i="67"/>
  <c r="AB105" i="67"/>
  <c r="AA108" i="67"/>
  <c r="Z105" i="67"/>
  <c r="Y105" i="67"/>
  <c r="X105" i="67"/>
  <c r="V108" i="67"/>
  <c r="U108" i="67"/>
  <c r="T108" i="67"/>
  <c r="S105" i="67"/>
  <c r="R111" i="67"/>
  <c r="P108" i="67"/>
  <c r="O111" i="67"/>
  <c r="N108" i="67"/>
  <c r="M105" i="67"/>
  <c r="L108" i="67"/>
  <c r="D111" i="67"/>
  <c r="B108" i="67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AF95" i="67"/>
  <c r="AE95" i="67"/>
  <c r="AD95" i="67"/>
  <c r="AC95" i="67"/>
  <c r="AB95" i="67"/>
  <c r="AA95" i="67"/>
  <c r="Z95" i="67"/>
  <c r="Y95" i="67"/>
  <c r="X95" i="67"/>
  <c r="W95" i="67"/>
  <c r="V95" i="67"/>
  <c r="U95" i="67"/>
  <c r="T95" i="67"/>
  <c r="S95" i="67"/>
  <c r="R95" i="67"/>
  <c r="Q95" i="67"/>
  <c r="P95" i="67"/>
  <c r="O95" i="67"/>
  <c r="N95" i="67"/>
  <c r="M95" i="67"/>
  <c r="L95" i="67"/>
  <c r="K95" i="67"/>
  <c r="J95" i="67"/>
  <c r="I95" i="67"/>
  <c r="H95" i="67"/>
  <c r="G95" i="67"/>
  <c r="F95" i="67"/>
  <c r="E95" i="67"/>
  <c r="D95" i="67"/>
  <c r="C95" i="67"/>
  <c r="B95" i="67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I8" i="12"/>
  <c r="H8" i="12"/>
  <c r="G8" i="12"/>
  <c r="F8" i="12"/>
  <c r="X7" i="12"/>
  <c r="X89" i="67" s="1"/>
  <c r="W7" i="12"/>
  <c r="W89" i="67" s="1"/>
  <c r="V7" i="12"/>
  <c r="V89" i="67" s="1"/>
  <c r="U7" i="12"/>
  <c r="U89" i="67" s="1"/>
  <c r="T7" i="12"/>
  <c r="T89" i="67" s="1"/>
  <c r="S7" i="12"/>
  <c r="S89" i="67" s="1"/>
  <c r="R7" i="12"/>
  <c r="R89" i="67" s="1"/>
  <c r="Q7" i="12"/>
  <c r="Q89" i="67" s="1"/>
  <c r="P7" i="12"/>
  <c r="P89" i="67" s="1"/>
  <c r="O7" i="12"/>
  <c r="O89" i="67" s="1"/>
  <c r="N7" i="12"/>
  <c r="N89" i="67" s="1"/>
  <c r="M7" i="12"/>
  <c r="M89" i="67" s="1"/>
  <c r="L7" i="12"/>
  <c r="L89" i="67" s="1"/>
  <c r="K7" i="12"/>
  <c r="K89" i="67" s="1"/>
  <c r="J7" i="12"/>
  <c r="J89" i="67" s="1"/>
  <c r="E7" i="12"/>
  <c r="F7" i="12" s="1"/>
  <c r="F89" i="67" s="1"/>
  <c r="D7" i="12"/>
  <c r="D89" i="67" s="1"/>
  <c r="C7" i="12"/>
  <c r="C89" i="67" s="1"/>
  <c r="B7" i="12"/>
  <c r="B89" i="67" s="1"/>
  <c r="I6" i="12"/>
  <c r="H6" i="12"/>
  <c r="G6" i="12"/>
  <c r="F6" i="12"/>
  <c r="AF87" i="67"/>
  <c r="AE87" i="67"/>
  <c r="AD87" i="67"/>
  <c r="AC87" i="67"/>
  <c r="AB87" i="67"/>
  <c r="AA87" i="67"/>
  <c r="Z87" i="67"/>
  <c r="Y87" i="67"/>
  <c r="X87" i="67"/>
  <c r="W87" i="67"/>
  <c r="V87" i="67"/>
  <c r="U87" i="67"/>
  <c r="T87" i="67"/>
  <c r="S87" i="67"/>
  <c r="R87" i="67"/>
  <c r="Q87" i="67"/>
  <c r="P87" i="67"/>
  <c r="O87" i="67"/>
  <c r="N87" i="67"/>
  <c r="M87" i="67"/>
  <c r="L87" i="67"/>
  <c r="K87" i="67"/>
  <c r="AF86" i="67"/>
  <c r="AE86" i="67"/>
  <c r="AD86" i="67"/>
  <c r="AC86" i="67"/>
  <c r="AB86" i="67"/>
  <c r="AA86" i="67"/>
  <c r="Z86" i="67"/>
  <c r="Y86" i="67"/>
  <c r="X86" i="67"/>
  <c r="W86" i="67"/>
  <c r="V86" i="67"/>
  <c r="U86" i="67"/>
  <c r="T86" i="67"/>
  <c r="S86" i="67"/>
  <c r="R86" i="67"/>
  <c r="Q86" i="67"/>
  <c r="P86" i="67"/>
  <c r="O86" i="67"/>
  <c r="N86" i="67"/>
  <c r="M86" i="67"/>
  <c r="L86" i="67"/>
  <c r="K86" i="67"/>
  <c r="F3" i="12"/>
  <c r="G3" i="12" s="1"/>
  <c r="AF84" i="67"/>
  <c r="AE84" i="67"/>
  <c r="AD84" i="67"/>
  <c r="AC84" i="67"/>
  <c r="AB84" i="67"/>
  <c r="AA84" i="67"/>
  <c r="Z84" i="67"/>
  <c r="Y84" i="67"/>
  <c r="X84" i="67"/>
  <c r="W84" i="67"/>
  <c r="V84" i="67"/>
  <c r="U84" i="67"/>
  <c r="T84" i="67"/>
  <c r="S84" i="67"/>
  <c r="R84" i="67"/>
  <c r="Q84" i="67"/>
  <c r="P84" i="67"/>
  <c r="O84" i="67"/>
  <c r="N84" i="67"/>
  <c r="M84" i="67"/>
  <c r="L84" i="67"/>
  <c r="K84" i="6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AF74" i="67"/>
  <c r="AE74" i="67"/>
  <c r="AD74" i="67"/>
  <c r="AC74" i="67"/>
  <c r="AB74" i="67"/>
  <c r="AA74" i="67"/>
  <c r="Z74" i="67"/>
  <c r="Y74" i="67"/>
  <c r="X74" i="67"/>
  <c r="W74" i="67"/>
  <c r="V74" i="67"/>
  <c r="U74" i="67"/>
  <c r="T74" i="67"/>
  <c r="S74" i="67"/>
  <c r="R74" i="67"/>
  <c r="Q74" i="67"/>
  <c r="P74" i="67"/>
  <c r="O74" i="67"/>
  <c r="N74" i="67"/>
  <c r="M74" i="67"/>
  <c r="L74" i="67"/>
  <c r="K74" i="67"/>
  <c r="J74" i="67"/>
  <c r="I74" i="67"/>
  <c r="H74" i="67"/>
  <c r="G74" i="67"/>
  <c r="F74" i="67"/>
  <c r="E74" i="67"/>
  <c r="D74" i="67"/>
  <c r="C74" i="67"/>
  <c r="B74" i="67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F64" i="67"/>
  <c r="AE64" i="67"/>
  <c r="AD64" i="67"/>
  <c r="AC64" i="67"/>
  <c r="AB64" i="67"/>
  <c r="AA64" i="67"/>
  <c r="Z64" i="67"/>
  <c r="Y64" i="67"/>
  <c r="X64" i="67"/>
  <c r="W64" i="67"/>
  <c r="V64" i="67"/>
  <c r="U64" i="67"/>
  <c r="T64" i="67"/>
  <c r="S64" i="67"/>
  <c r="R64" i="67"/>
  <c r="Q64" i="67"/>
  <c r="P64" i="67"/>
  <c r="O64" i="67"/>
  <c r="N64" i="67"/>
  <c r="M64" i="67"/>
  <c r="L64" i="67"/>
  <c r="K64" i="67"/>
  <c r="J64" i="67"/>
  <c r="I64" i="67"/>
  <c r="H64" i="67"/>
  <c r="G64" i="67"/>
  <c r="F64" i="67"/>
  <c r="E64" i="67"/>
  <c r="D64" i="67"/>
  <c r="C64" i="67"/>
  <c r="B64" i="67"/>
  <c r="AF58" i="67"/>
  <c r="AE61" i="67"/>
  <c r="AD61" i="67"/>
  <c r="AB61" i="67"/>
  <c r="AA58" i="67"/>
  <c r="X58" i="67"/>
  <c r="U58" i="67"/>
  <c r="T58" i="67"/>
  <c r="S58" i="67"/>
  <c r="R61" i="67"/>
  <c r="P61" i="67"/>
  <c r="O61" i="67"/>
  <c r="N58" i="67"/>
  <c r="M61" i="67"/>
  <c r="K61" i="67"/>
  <c r="J61" i="67"/>
  <c r="AF57" i="67"/>
  <c r="AE57" i="67"/>
  <c r="AD57" i="67"/>
  <c r="AC57" i="67"/>
  <c r="AB57" i="67"/>
  <c r="AA57" i="67"/>
  <c r="Z57" i="67"/>
  <c r="Y57" i="67"/>
  <c r="X57" i="67"/>
  <c r="W57" i="67"/>
  <c r="V57" i="67"/>
  <c r="U57" i="67"/>
  <c r="T57" i="67"/>
  <c r="S57" i="67"/>
  <c r="R57" i="67"/>
  <c r="Q57" i="67"/>
  <c r="P57" i="67"/>
  <c r="O57" i="67"/>
  <c r="N57" i="67"/>
  <c r="M57" i="67"/>
  <c r="L57" i="67"/>
  <c r="K57" i="67"/>
  <c r="J57" i="67"/>
  <c r="AF56" i="67"/>
  <c r="AE56" i="67"/>
  <c r="AD56" i="67"/>
  <c r="AC56" i="67"/>
  <c r="AB56" i="67"/>
  <c r="AA56" i="67"/>
  <c r="Z56" i="67"/>
  <c r="Y56" i="67"/>
  <c r="X56" i="67"/>
  <c r="W56" i="67"/>
  <c r="V56" i="67"/>
  <c r="U56" i="67"/>
  <c r="T56" i="67"/>
  <c r="S56" i="67"/>
  <c r="R56" i="67"/>
  <c r="Q56" i="67"/>
  <c r="P56" i="67"/>
  <c r="O56" i="67"/>
  <c r="N56" i="67"/>
  <c r="M56" i="67"/>
  <c r="L56" i="67"/>
  <c r="K56" i="67"/>
  <c r="J56" i="67"/>
  <c r="AE55" i="67"/>
  <c r="AD55" i="67"/>
  <c r="AC59" i="67"/>
  <c r="AB59" i="67"/>
  <c r="Z59" i="67"/>
  <c r="Y59" i="67"/>
  <c r="X59" i="67"/>
  <c r="W55" i="67"/>
  <c r="V59" i="67"/>
  <c r="U59" i="67"/>
  <c r="AF54" i="67"/>
  <c r="AE54" i="67"/>
  <c r="AD54" i="67"/>
  <c r="AC54" i="67"/>
  <c r="AB54" i="67"/>
  <c r="AA54" i="67"/>
  <c r="Z54" i="67"/>
  <c r="Y54" i="67"/>
  <c r="X54" i="67"/>
  <c r="W54" i="67"/>
  <c r="V54" i="67"/>
  <c r="U54" i="67"/>
  <c r="T54" i="67"/>
  <c r="S54" i="67"/>
  <c r="R54" i="67"/>
  <c r="Q54" i="67"/>
  <c r="P54" i="67"/>
  <c r="O54" i="67"/>
  <c r="N54" i="67"/>
  <c r="M54" i="67"/>
  <c r="L54" i="67"/>
  <c r="K54" i="67"/>
  <c r="J54" i="67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F44" i="67"/>
  <c r="AE44" i="67"/>
  <c r="AD44" i="67"/>
  <c r="AC44" i="67"/>
  <c r="AB44" i="67"/>
  <c r="AA44" i="67"/>
  <c r="Z44" i="67"/>
  <c r="Y44" i="67"/>
  <c r="X44" i="67"/>
  <c r="W44" i="67"/>
  <c r="V44" i="67"/>
  <c r="U44" i="67"/>
  <c r="T44" i="67"/>
  <c r="S44" i="67"/>
  <c r="R44" i="67"/>
  <c r="Q44" i="67"/>
  <c r="P44" i="67"/>
  <c r="O44" i="67"/>
  <c r="N44" i="67"/>
  <c r="M44" i="67"/>
  <c r="L44" i="67"/>
  <c r="K44" i="67"/>
  <c r="AF41" i="67"/>
  <c r="AE38" i="67"/>
  <c r="AB41" i="67"/>
  <c r="AA38" i="67"/>
  <c r="Z38" i="67"/>
  <c r="Y41" i="67"/>
  <c r="V38" i="67"/>
  <c r="U38" i="67"/>
  <c r="T38" i="67"/>
  <c r="Q38" i="67"/>
  <c r="P38" i="67"/>
  <c r="O38" i="67"/>
  <c r="M38" i="67"/>
  <c r="J38" i="67"/>
  <c r="I38" i="67"/>
  <c r="F38" i="67"/>
  <c r="E38" i="67"/>
  <c r="D38" i="67"/>
  <c r="C41" i="67"/>
  <c r="B41" i="67"/>
  <c r="AF37" i="67"/>
  <c r="AE37" i="67"/>
  <c r="AD37" i="67"/>
  <c r="AC37" i="67"/>
  <c r="AB37" i="67"/>
  <c r="AA37" i="67"/>
  <c r="Z37" i="67"/>
  <c r="Y37" i="67"/>
  <c r="X37" i="67"/>
  <c r="W37" i="67"/>
  <c r="V37" i="67"/>
  <c r="U37" i="67"/>
  <c r="T37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7" i="67"/>
  <c r="F37" i="67"/>
  <c r="E37" i="67"/>
  <c r="D37" i="67"/>
  <c r="C37" i="67"/>
  <c r="B37" i="67"/>
  <c r="AF36" i="67"/>
  <c r="AE36" i="67"/>
  <c r="AD36" i="67"/>
  <c r="AC36" i="67"/>
  <c r="AB36" i="67"/>
  <c r="AA36" i="67"/>
  <c r="Z36" i="67"/>
  <c r="Y36" i="67"/>
  <c r="X36" i="67"/>
  <c r="W36" i="67"/>
  <c r="V36" i="67"/>
  <c r="U36" i="67"/>
  <c r="T36" i="67"/>
  <c r="S36" i="67"/>
  <c r="R36" i="67"/>
  <c r="Q36" i="67"/>
  <c r="P36" i="67"/>
  <c r="O36" i="67"/>
  <c r="N36" i="67"/>
  <c r="M36" i="67"/>
  <c r="L36" i="67"/>
  <c r="K36" i="67"/>
  <c r="J36" i="67"/>
  <c r="I36" i="67"/>
  <c r="H36" i="67"/>
  <c r="G36" i="67"/>
  <c r="F36" i="67"/>
  <c r="E36" i="67"/>
  <c r="D36" i="67"/>
  <c r="C36" i="67"/>
  <c r="B36" i="67"/>
  <c r="AF35" i="67"/>
  <c r="AC39" i="67"/>
  <c r="AA35" i="67"/>
  <c r="Z35" i="67"/>
  <c r="Y35" i="67"/>
  <c r="W35" i="67"/>
  <c r="T35" i="67"/>
  <c r="S35" i="67"/>
  <c r="R35" i="67"/>
  <c r="P35" i="67"/>
  <c r="O39" i="67"/>
  <c r="N35" i="67"/>
  <c r="L39" i="67"/>
  <c r="K39" i="67"/>
  <c r="J39" i="67"/>
  <c r="I39" i="67"/>
  <c r="G39" i="67"/>
  <c r="E39" i="67"/>
  <c r="C35" i="67"/>
  <c r="B35" i="67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F25" i="67"/>
  <c r="AE25" i="67"/>
  <c r="AD25" i="67"/>
  <c r="AC25" i="67"/>
  <c r="AB25" i="67"/>
  <c r="AA25" i="67"/>
  <c r="Z25" i="67"/>
  <c r="Y25" i="67"/>
  <c r="X25" i="67"/>
  <c r="W25" i="67"/>
  <c r="V25" i="67"/>
  <c r="U25" i="67"/>
  <c r="T25" i="67"/>
  <c r="S25" i="67"/>
  <c r="R25" i="67"/>
  <c r="Q25" i="67"/>
  <c r="P25" i="67"/>
  <c r="O25" i="67"/>
  <c r="N25" i="67"/>
  <c r="M25" i="67"/>
  <c r="L25" i="67"/>
  <c r="K25" i="67"/>
  <c r="J25" i="67"/>
  <c r="I25" i="67"/>
  <c r="H25" i="67"/>
  <c r="G25" i="67"/>
  <c r="F25" i="67"/>
  <c r="E25" i="67"/>
  <c r="D25" i="67"/>
  <c r="C25" i="67"/>
  <c r="B25" i="67"/>
  <c r="AF21" i="67"/>
  <c r="AD18" i="67"/>
  <c r="AC18" i="67"/>
  <c r="AB18" i="67"/>
  <c r="AA21" i="67"/>
  <c r="Y18" i="67"/>
  <c r="X18" i="67"/>
  <c r="W18" i="67"/>
  <c r="V18" i="67"/>
  <c r="S18" i="67"/>
  <c r="R21" i="67"/>
  <c r="Q18" i="67"/>
  <c r="O18" i="67"/>
  <c r="M18" i="67"/>
  <c r="B18" i="67"/>
  <c r="C17" i="67"/>
  <c r="B17" i="67"/>
  <c r="AF16" i="67"/>
  <c r="AE16" i="67"/>
  <c r="AD16" i="67"/>
  <c r="AC16" i="67"/>
  <c r="AB16" i="67"/>
  <c r="AA16" i="67"/>
  <c r="Z16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C16" i="67"/>
  <c r="B16" i="67"/>
  <c r="AF15" i="67"/>
  <c r="AE15" i="67"/>
  <c r="AB19" i="67"/>
  <c r="AA15" i="67"/>
  <c r="Y15" i="67"/>
  <c r="X15" i="67"/>
  <c r="V19" i="67"/>
  <c r="U15" i="67"/>
  <c r="S19" i="67"/>
  <c r="R15" i="67"/>
  <c r="Q15" i="67"/>
  <c r="P15" i="67"/>
  <c r="O15" i="67"/>
  <c r="N15" i="67"/>
  <c r="M15" i="67"/>
  <c r="B19" i="67"/>
  <c r="AF14" i="67"/>
  <c r="AE14" i="67"/>
  <c r="AD14" i="67"/>
  <c r="AC14" i="67"/>
  <c r="AB14" i="67"/>
  <c r="AA14" i="67"/>
  <c r="Z14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C14" i="67"/>
  <c r="B14" i="67"/>
  <c r="AF11" i="67"/>
  <c r="AB11" i="67"/>
  <c r="AA11" i="67"/>
  <c r="Z11" i="67"/>
  <c r="Y8" i="67"/>
  <c r="X11" i="67"/>
  <c r="W8" i="67"/>
  <c r="V11" i="67"/>
  <c r="U8" i="67"/>
  <c r="S8" i="67"/>
  <c r="P8" i="67"/>
  <c r="O8" i="67"/>
  <c r="L8" i="67"/>
  <c r="H8" i="67"/>
  <c r="G8" i="67"/>
  <c r="AF5" i="67"/>
  <c r="AE5" i="67"/>
  <c r="AD5" i="67"/>
  <c r="AC9" i="67"/>
  <c r="AA5" i="67"/>
  <c r="Z5" i="67"/>
  <c r="Y9" i="67"/>
  <c r="X9" i="67"/>
  <c r="T5" i="67"/>
  <c r="R5" i="67"/>
  <c r="Q5" i="67"/>
  <c r="P5" i="67"/>
  <c r="N5" i="67"/>
  <c r="K9" i="67"/>
  <c r="I9" i="67"/>
  <c r="G9" i="67"/>
  <c r="F5" i="67"/>
  <c r="E5" i="67"/>
  <c r="D9" i="67"/>
  <c r="C9" i="67"/>
  <c r="B144" i="68"/>
  <c r="B124" i="68"/>
  <c r="B95" i="68"/>
  <c r="B74" i="68"/>
  <c r="B64" i="68"/>
  <c r="B25" i="68"/>
  <c r="B15" i="68"/>
  <c r="B5" i="68"/>
  <c r="D87" i="68"/>
  <c r="E114" i="67"/>
  <c r="C58" i="68"/>
  <c r="B54" i="68"/>
  <c r="E44" i="68"/>
  <c r="D44" i="68"/>
  <c r="B44" i="68"/>
  <c r="I5" i="7" l="1"/>
  <c r="O3" i="27"/>
  <c r="O3" i="25"/>
  <c r="B16" i="68"/>
  <c r="B41" i="68"/>
  <c r="B146" i="68"/>
  <c r="B18" i="68"/>
  <c r="B14" i="68"/>
  <c r="B128" i="68"/>
  <c r="B149" i="68"/>
  <c r="B127" i="68"/>
  <c r="B148" i="68"/>
  <c r="B126" i="68"/>
  <c r="B147" i="68"/>
  <c r="B37" i="68"/>
  <c r="B17" i="68"/>
  <c r="B36" i="68"/>
  <c r="H3" i="12"/>
  <c r="G85" i="67"/>
  <c r="G7" i="12"/>
  <c r="G89" i="67" s="1"/>
  <c r="E89" i="67"/>
  <c r="Q116" i="68"/>
  <c r="V19" i="68"/>
  <c r="E39" i="68"/>
  <c r="X21" i="68"/>
  <c r="B131" i="67"/>
  <c r="W21" i="67"/>
  <c r="C111" i="68"/>
  <c r="E8" i="67"/>
  <c r="O55" i="68"/>
  <c r="P55" i="68"/>
  <c r="X21" i="67"/>
  <c r="AD116" i="67"/>
  <c r="V111" i="68"/>
  <c r="Y21" i="67"/>
  <c r="T39" i="67"/>
  <c r="AE59" i="68"/>
  <c r="E151" i="67"/>
  <c r="J61" i="68"/>
  <c r="Z59" i="68"/>
  <c r="O131" i="68"/>
  <c r="F151" i="67"/>
  <c r="V38" i="68"/>
  <c r="W38" i="68"/>
  <c r="E151" i="68"/>
  <c r="O117" i="67"/>
  <c r="M59" i="68"/>
  <c r="B108" i="68"/>
  <c r="X38" i="68"/>
  <c r="Y59" i="68"/>
  <c r="B111" i="68"/>
  <c r="AD121" i="67"/>
  <c r="AB131" i="67"/>
  <c r="P105" i="67"/>
  <c r="P117" i="67"/>
  <c r="E131" i="67"/>
  <c r="B9" i="68"/>
  <c r="F131" i="68"/>
  <c r="G128" i="67"/>
  <c r="E9" i="67"/>
  <c r="R9" i="68"/>
  <c r="N131" i="68"/>
  <c r="E35" i="67"/>
  <c r="I35" i="67"/>
  <c r="AF148" i="68"/>
  <c r="V121" i="67"/>
  <c r="L128" i="67"/>
  <c r="AD21" i="68"/>
  <c r="AB8" i="67"/>
  <c r="AE128" i="67"/>
  <c r="C8" i="67"/>
  <c r="Z9" i="67"/>
  <c r="AE108" i="67"/>
  <c r="G5" i="67"/>
  <c r="V15" i="67"/>
  <c r="AF128" i="67"/>
  <c r="E9" i="68"/>
  <c r="K128" i="68"/>
  <c r="Q19" i="67"/>
  <c r="S15" i="67"/>
  <c r="AF9" i="67"/>
  <c r="P111" i="67"/>
  <c r="G151" i="67"/>
  <c r="I121" i="68"/>
  <c r="L128" i="68"/>
  <c r="R18" i="67"/>
  <c r="V11" i="68"/>
  <c r="H116" i="68"/>
  <c r="AC121" i="68"/>
  <c r="H131" i="68"/>
  <c r="M128" i="68"/>
  <c r="Y38" i="68"/>
  <c r="AB21" i="68"/>
  <c r="F9" i="67"/>
  <c r="L11" i="67"/>
  <c r="AE111" i="67"/>
  <c r="W11" i="68"/>
  <c r="AD121" i="68"/>
  <c r="U35" i="68"/>
  <c r="W148" i="67"/>
  <c r="W121" i="67"/>
  <c r="S111" i="67"/>
  <c r="K116" i="67"/>
  <c r="AE35" i="68"/>
  <c r="G8" i="68"/>
  <c r="D44" i="67"/>
  <c r="AF38" i="67"/>
  <c r="C21" i="68"/>
  <c r="W151" i="68"/>
  <c r="U5" i="68"/>
  <c r="S21" i="67"/>
  <c r="Y108" i="67"/>
  <c r="C131" i="67"/>
  <c r="AF8" i="67"/>
  <c r="Z148" i="67"/>
  <c r="J121" i="68"/>
  <c r="E131" i="68"/>
  <c r="AD151" i="68"/>
  <c r="AC35" i="68"/>
  <c r="M39" i="68"/>
  <c r="R111" i="68"/>
  <c r="AC21" i="67"/>
  <c r="C39" i="67"/>
  <c r="F108" i="67"/>
  <c r="U117" i="67"/>
  <c r="H128" i="67"/>
  <c r="O39" i="68"/>
  <c r="S111" i="68"/>
  <c r="AB11" i="68"/>
  <c r="AD9" i="67"/>
  <c r="O19" i="67"/>
  <c r="AF39" i="67"/>
  <c r="S116" i="67"/>
  <c r="AF18" i="67"/>
  <c r="J58" i="67"/>
  <c r="V128" i="67"/>
  <c r="AD39" i="68"/>
  <c r="W111" i="68"/>
  <c r="I116" i="68"/>
  <c r="AE9" i="67"/>
  <c r="P19" i="67"/>
  <c r="D41" i="67"/>
  <c r="W59" i="67"/>
  <c r="J151" i="67"/>
  <c r="K58" i="67"/>
  <c r="P118" i="67"/>
  <c r="W128" i="67"/>
  <c r="J116" i="68"/>
  <c r="AF116" i="67"/>
  <c r="K151" i="67"/>
  <c r="M58" i="67"/>
  <c r="AC128" i="67"/>
  <c r="S9" i="68"/>
  <c r="C19" i="68"/>
  <c r="D41" i="68"/>
  <c r="F151" i="68"/>
  <c r="U58" i="68"/>
  <c r="X117" i="68"/>
  <c r="R128" i="68"/>
  <c r="L151" i="67"/>
  <c r="O58" i="67"/>
  <c r="S19" i="68"/>
  <c r="M41" i="68"/>
  <c r="Q61" i="68"/>
  <c r="R116" i="68"/>
  <c r="K151" i="68"/>
  <c r="Z58" i="68"/>
  <c r="Y117" i="68"/>
  <c r="AB128" i="68"/>
  <c r="N61" i="67"/>
  <c r="M151" i="67"/>
  <c r="C5" i="67"/>
  <c r="P58" i="67"/>
  <c r="AB9" i="68"/>
  <c r="P41" i="68"/>
  <c r="M151" i="68"/>
  <c r="AA118" i="68"/>
  <c r="AC128" i="68"/>
  <c r="V111" i="67"/>
  <c r="O11" i="67"/>
  <c r="U19" i="67"/>
  <c r="P11" i="67"/>
  <c r="U41" i="67"/>
  <c r="O108" i="67"/>
  <c r="AC151" i="67"/>
  <c r="D5" i="67"/>
  <c r="AF9" i="68"/>
  <c r="W19" i="68"/>
  <c r="Q41" i="68"/>
  <c r="D121" i="68"/>
  <c r="O151" i="68"/>
  <c r="AA148" i="68"/>
  <c r="Z121" i="67"/>
  <c r="AB21" i="67"/>
  <c r="V117" i="67"/>
  <c r="E41" i="67"/>
  <c r="R19" i="67"/>
  <c r="F41" i="67"/>
  <c r="M41" i="67"/>
  <c r="W11" i="67"/>
  <c r="AE19" i="67"/>
  <c r="V41" i="67"/>
  <c r="AF61" i="67"/>
  <c r="R108" i="67"/>
  <c r="F11" i="68"/>
  <c r="X19" i="68"/>
  <c r="Z116" i="68"/>
  <c r="E121" i="68"/>
  <c r="P151" i="68"/>
  <c r="AB148" i="68"/>
  <c r="O21" i="67"/>
  <c r="B44" i="67"/>
  <c r="S108" i="67"/>
  <c r="Y38" i="67"/>
  <c r="O105" i="67"/>
  <c r="N148" i="67"/>
  <c r="Y19" i="68"/>
  <c r="AC116" i="68"/>
  <c r="H121" i="68"/>
  <c r="U151" i="68"/>
  <c r="AC148" i="68"/>
  <c r="N18" i="67"/>
  <c r="N21" i="67"/>
  <c r="L41" i="67"/>
  <c r="L38" i="67"/>
  <c r="AD59" i="67"/>
  <c r="E108" i="67"/>
  <c r="E111" i="67"/>
  <c r="AD151" i="67"/>
  <c r="AD148" i="67"/>
  <c r="Z8" i="67"/>
  <c r="J105" i="67"/>
  <c r="Z9" i="68"/>
  <c r="T55" i="68"/>
  <c r="T59" i="68"/>
  <c r="L117" i="68"/>
  <c r="L116" i="68"/>
  <c r="M118" i="68"/>
  <c r="M121" i="68"/>
  <c r="AE59" i="67"/>
  <c r="Z108" i="67"/>
  <c r="AC5" i="67"/>
  <c r="AA8" i="67"/>
  <c r="AB38" i="67"/>
  <c r="T38" i="68"/>
  <c r="T41" i="68"/>
  <c r="U55" i="68"/>
  <c r="U59" i="68"/>
  <c r="AB58" i="68"/>
  <c r="AB61" i="68"/>
  <c r="M117" i="68"/>
  <c r="M116" i="68"/>
  <c r="D151" i="68"/>
  <c r="Q128" i="68"/>
  <c r="H5" i="67"/>
  <c r="H9" i="67"/>
  <c r="K8" i="67"/>
  <c r="K11" i="67"/>
  <c r="M55" i="67"/>
  <c r="M59" i="67"/>
  <c r="R148" i="67"/>
  <c r="R151" i="67"/>
  <c r="AB55" i="67"/>
  <c r="F5" i="68"/>
  <c r="E8" i="68"/>
  <c r="D8" i="68"/>
  <c r="F9" i="68"/>
  <c r="B8" i="68"/>
  <c r="V18" i="68"/>
  <c r="V21" i="68"/>
  <c r="C151" i="68"/>
  <c r="C148" i="68"/>
  <c r="L16" i="68"/>
  <c r="AD21" i="67"/>
  <c r="Y58" i="67"/>
  <c r="Y61" i="67"/>
  <c r="AC108" i="67"/>
  <c r="AC105" i="67"/>
  <c r="M117" i="67"/>
  <c r="M116" i="67"/>
  <c r="AC35" i="67"/>
  <c r="AC55" i="67"/>
  <c r="W18" i="68"/>
  <c r="W21" i="68"/>
  <c r="Z19" i="68"/>
  <c r="J9" i="67"/>
  <c r="J5" i="67"/>
  <c r="O55" i="67"/>
  <c r="O59" i="67"/>
  <c r="Z58" i="67"/>
  <c r="Z61" i="67"/>
  <c r="Y111" i="67"/>
  <c r="N117" i="67"/>
  <c r="N116" i="67"/>
  <c r="C114" i="67"/>
  <c r="AC117" i="67"/>
  <c r="AB19" i="68"/>
  <c r="E41" i="68"/>
  <c r="S118" i="68"/>
  <c r="S121" i="68"/>
  <c r="AC38" i="68"/>
  <c r="B54" i="67"/>
  <c r="Q8" i="67"/>
  <c r="Q11" i="67"/>
  <c r="AF19" i="67"/>
  <c r="M108" i="67"/>
  <c r="R128" i="67"/>
  <c r="R131" i="67"/>
  <c r="AF151" i="67"/>
  <c r="AB15" i="67"/>
  <c r="Q8" i="68"/>
  <c r="Q11" i="68"/>
  <c r="Y21" i="68"/>
  <c r="J35" i="68"/>
  <c r="J39" i="68"/>
  <c r="Z35" i="68"/>
  <c r="Z39" i="68"/>
  <c r="AE121" i="68"/>
  <c r="P35" i="68"/>
  <c r="O117" i="68"/>
  <c r="T148" i="68"/>
  <c r="C18" i="67"/>
  <c r="C21" i="67"/>
  <c r="O5" i="67"/>
  <c r="O9" i="67"/>
  <c r="R8" i="67"/>
  <c r="R11" i="67"/>
  <c r="B21" i="67"/>
  <c r="D39" i="67"/>
  <c r="D35" i="67"/>
  <c r="L116" i="67"/>
  <c r="AC121" i="67"/>
  <c r="M18" i="68"/>
  <c r="M21" i="68"/>
  <c r="Z21" i="68"/>
  <c r="AA35" i="68"/>
  <c r="AA39" i="68"/>
  <c r="N38" i="68"/>
  <c r="N41" i="68"/>
  <c r="AF121" i="68"/>
  <c r="D131" i="68"/>
  <c r="D128" i="68"/>
  <c r="O58" i="68"/>
  <c r="L15" i="67"/>
  <c r="Z18" i="67"/>
  <c r="Z21" i="67"/>
  <c r="H38" i="67"/>
  <c r="H41" i="67"/>
  <c r="X38" i="67"/>
  <c r="X41" i="67"/>
  <c r="N21" i="68"/>
  <c r="N18" i="68"/>
  <c r="K61" i="68"/>
  <c r="X108" i="68"/>
  <c r="X105" i="68"/>
  <c r="U128" i="68"/>
  <c r="U131" i="68"/>
  <c r="L8" i="68"/>
  <c r="AC18" i="68"/>
  <c r="U38" i="68"/>
  <c r="U41" i="68"/>
  <c r="AD116" i="68"/>
  <c r="AD117" i="68"/>
  <c r="L55" i="67"/>
  <c r="L59" i="67"/>
  <c r="W55" i="68"/>
  <c r="W59" i="68"/>
  <c r="AE117" i="68"/>
  <c r="AE116" i="68"/>
  <c r="P118" i="68"/>
  <c r="P121" i="68"/>
  <c r="L61" i="67"/>
  <c r="L58" i="67"/>
  <c r="P128" i="67"/>
  <c r="P131" i="67"/>
  <c r="V148" i="67"/>
  <c r="V151" i="67"/>
  <c r="AC58" i="67"/>
  <c r="AC61" i="67"/>
  <c r="Q118" i="67"/>
  <c r="K5" i="68"/>
  <c r="K9" i="68"/>
  <c r="AB38" i="68"/>
  <c r="AB41" i="68"/>
  <c r="X148" i="68"/>
  <c r="X151" i="68"/>
  <c r="V151" i="68"/>
  <c r="N117" i="68"/>
  <c r="S148" i="68"/>
  <c r="B118" i="67"/>
  <c r="B114" i="67"/>
  <c r="Q9" i="67"/>
  <c r="O41" i="67"/>
  <c r="N118" i="67"/>
  <c r="N121" i="67"/>
  <c r="U128" i="67"/>
  <c r="U131" i="67"/>
  <c r="O5" i="68"/>
  <c r="O9" i="68"/>
  <c r="AE5" i="68"/>
  <c r="AE9" i="68"/>
  <c r="AF38" i="68"/>
  <c r="AF41" i="68"/>
  <c r="B58" i="68"/>
  <c r="Y105" i="68"/>
  <c r="Y108" i="68"/>
  <c r="Y111" i="68"/>
  <c r="V128" i="68"/>
  <c r="V131" i="68"/>
  <c r="Z8" i="68"/>
  <c r="Y58" i="68"/>
  <c r="C56" i="68"/>
  <c r="X111" i="68"/>
  <c r="AA8" i="68"/>
  <c r="J108" i="67"/>
  <c r="J111" i="67"/>
  <c r="P148" i="67"/>
  <c r="P151" i="67"/>
  <c r="O118" i="68"/>
  <c r="O121" i="68"/>
  <c r="Z111" i="67"/>
  <c r="T121" i="67"/>
  <c r="U148" i="67"/>
  <c r="U151" i="67"/>
  <c r="X59" i="68"/>
  <c r="Q59" i="67"/>
  <c r="Q55" i="67"/>
  <c r="J5" i="68"/>
  <c r="J9" i="68"/>
  <c r="AA15" i="68"/>
  <c r="AA19" i="68"/>
  <c r="P41" i="67"/>
  <c r="C105" i="67"/>
  <c r="C108" i="67"/>
  <c r="C111" i="67"/>
  <c r="AB116" i="67"/>
  <c r="F128" i="67"/>
  <c r="F131" i="67"/>
  <c r="O131" i="67"/>
  <c r="I5" i="67"/>
  <c r="N35" i="68"/>
  <c r="N39" i="68"/>
  <c r="AA9" i="67"/>
  <c r="V21" i="67"/>
  <c r="AF118" i="67"/>
  <c r="AF121" i="67"/>
  <c r="K5" i="67"/>
  <c r="V9" i="68"/>
  <c r="K39" i="68"/>
  <c r="K117" i="68"/>
  <c r="K116" i="68"/>
  <c r="X128" i="68"/>
  <c r="X131" i="68"/>
  <c r="AA58" i="68"/>
  <c r="AF111" i="67"/>
  <c r="P61" i="68"/>
  <c r="G121" i="68"/>
  <c r="AA128" i="68"/>
  <c r="D11" i="67"/>
  <c r="B39" i="67"/>
  <c r="Q41" i="67"/>
  <c r="R58" i="67"/>
  <c r="R105" i="67"/>
  <c r="V105" i="68"/>
  <c r="D84" i="67"/>
  <c r="B38" i="67"/>
  <c r="AE58" i="67"/>
  <c r="B19" i="68"/>
  <c r="W105" i="68"/>
  <c r="U11" i="67"/>
  <c r="E84" i="67"/>
  <c r="V8" i="67"/>
  <c r="C38" i="67"/>
  <c r="R11" i="68"/>
  <c r="AF61" i="68"/>
  <c r="Z131" i="68"/>
  <c r="P39" i="67"/>
  <c r="AA61" i="67"/>
  <c r="Q116" i="67"/>
  <c r="S11" i="68"/>
  <c r="X39" i="68"/>
  <c r="R108" i="68"/>
  <c r="AD131" i="68"/>
  <c r="AE151" i="68"/>
  <c r="Q18" i="68"/>
  <c r="N9" i="67"/>
  <c r="R39" i="67"/>
  <c r="X8" i="67"/>
  <c r="U55" i="67"/>
  <c r="T11" i="68"/>
  <c r="V59" i="68"/>
  <c r="Y121" i="68"/>
  <c r="AE131" i="68"/>
  <c r="D5" i="68"/>
  <c r="S18" i="68"/>
  <c r="Y11" i="67"/>
  <c r="Q21" i="67"/>
  <c r="S39" i="67"/>
  <c r="R121" i="67"/>
  <c r="Y131" i="67"/>
  <c r="AB151" i="67"/>
  <c r="V55" i="67"/>
  <c r="AF105" i="67"/>
  <c r="P9" i="68"/>
  <c r="U11" i="68"/>
  <c r="Z121" i="68"/>
  <c r="T18" i="68"/>
  <c r="R38" i="68"/>
  <c r="G128" i="68"/>
  <c r="AA18" i="68"/>
  <c r="AA21" i="68"/>
  <c r="AC15" i="67"/>
  <c r="AC19" i="67"/>
  <c r="X39" i="67"/>
  <c r="X35" i="67"/>
  <c r="AE15" i="68"/>
  <c r="AE19" i="68"/>
  <c r="R55" i="68"/>
  <c r="R59" i="68"/>
  <c r="AF116" i="68"/>
  <c r="AF117" i="68"/>
  <c r="D115" i="67"/>
  <c r="D119" i="67"/>
  <c r="P15" i="68"/>
  <c r="P19" i="68"/>
  <c r="J54" i="68"/>
  <c r="F54" i="68"/>
  <c r="C54" i="68"/>
  <c r="C57" i="68"/>
  <c r="J84" i="67"/>
  <c r="P105" i="68"/>
  <c r="P108" i="68"/>
  <c r="P111" i="68"/>
  <c r="B5" i="67"/>
  <c r="B9" i="67"/>
  <c r="T8" i="67"/>
  <c r="T11" i="67"/>
  <c r="M19" i="67"/>
  <c r="N38" i="67"/>
  <c r="N41" i="67"/>
  <c r="AD41" i="67"/>
  <c r="AD38" i="67"/>
  <c r="W39" i="67"/>
  <c r="J55" i="67"/>
  <c r="W58" i="67"/>
  <c r="W61" i="67"/>
  <c r="W108" i="67"/>
  <c r="W105" i="67"/>
  <c r="W111" i="67"/>
  <c r="X55" i="67"/>
  <c r="R15" i="68"/>
  <c r="R19" i="68"/>
  <c r="C117" i="68"/>
  <c r="C116" i="68"/>
  <c r="S117" i="68"/>
  <c r="S116" i="68"/>
  <c r="T118" i="68"/>
  <c r="T121" i="68"/>
  <c r="I128" i="68"/>
  <c r="I131" i="68"/>
  <c r="Y128" i="68"/>
  <c r="Y131" i="68"/>
  <c r="E56" i="68"/>
  <c r="E54" i="68"/>
  <c r="S9" i="67"/>
  <c r="S5" i="67"/>
  <c r="N19" i="67"/>
  <c r="AB35" i="67"/>
  <c r="AB39" i="67"/>
  <c r="Z39" i="67"/>
  <c r="K59" i="67"/>
  <c r="K55" i="67"/>
  <c r="AA55" i="67"/>
  <c r="AA59" i="67"/>
  <c r="R116" i="67"/>
  <c r="R117" i="67"/>
  <c r="C121" i="67"/>
  <c r="C118" i="67"/>
  <c r="T131" i="67"/>
  <c r="T128" i="67"/>
  <c r="J35" i="67"/>
  <c r="Y55" i="67"/>
  <c r="D128" i="67"/>
  <c r="P18" i="68"/>
  <c r="P21" i="68"/>
  <c r="AF18" i="68"/>
  <c r="AF21" i="68"/>
  <c r="D117" i="68"/>
  <c r="D116" i="68"/>
  <c r="T117" i="68"/>
  <c r="T116" i="68"/>
  <c r="U118" i="68"/>
  <c r="U121" i="68"/>
  <c r="J148" i="68"/>
  <c r="J151" i="68"/>
  <c r="Z151" i="68"/>
  <c r="Z148" i="68"/>
  <c r="B119" i="67"/>
  <c r="B115" i="67"/>
  <c r="F11" i="67"/>
  <c r="AA39" i="67"/>
  <c r="M111" i="67"/>
  <c r="C148" i="67"/>
  <c r="C151" i="67"/>
  <c r="AA18" i="67"/>
  <c r="K35" i="67"/>
  <c r="Z55" i="67"/>
  <c r="J86" i="67"/>
  <c r="S148" i="67"/>
  <c r="E117" i="68"/>
  <c r="E116" i="68"/>
  <c r="U117" i="68"/>
  <c r="U116" i="68"/>
  <c r="F118" i="68"/>
  <c r="F121" i="68"/>
  <c r="V118" i="68"/>
  <c r="V121" i="68"/>
  <c r="C115" i="67"/>
  <c r="C119" i="67"/>
  <c r="U5" i="67"/>
  <c r="U9" i="67"/>
  <c r="G11" i="67"/>
  <c r="C19" i="67"/>
  <c r="C15" i="67"/>
  <c r="AD35" i="67"/>
  <c r="AD39" i="67"/>
  <c r="F54" i="67"/>
  <c r="X121" i="67"/>
  <c r="X118" i="67"/>
  <c r="D148" i="67"/>
  <c r="D151" i="67"/>
  <c r="L35" i="67"/>
  <c r="D114" i="67"/>
  <c r="T148" i="67"/>
  <c r="R18" i="68"/>
  <c r="R21" i="68"/>
  <c r="V5" i="67"/>
  <c r="V9" i="67"/>
  <c r="H11" i="67"/>
  <c r="T15" i="67"/>
  <c r="T19" i="67"/>
  <c r="AE35" i="67"/>
  <c r="AE39" i="67"/>
  <c r="R41" i="67"/>
  <c r="R38" i="67"/>
  <c r="Z41" i="67"/>
  <c r="N55" i="67"/>
  <c r="N59" i="67"/>
  <c r="K108" i="67"/>
  <c r="K105" i="67"/>
  <c r="K111" i="67"/>
  <c r="Y121" i="67"/>
  <c r="Y118" i="67"/>
  <c r="X5" i="67"/>
  <c r="O35" i="67"/>
  <c r="L118" i="67"/>
  <c r="X11" i="68"/>
  <c r="X8" i="68"/>
  <c r="W5" i="67"/>
  <c r="W9" i="67"/>
  <c r="I8" i="67"/>
  <c r="I11" i="67"/>
  <c r="M21" i="67"/>
  <c r="S41" i="67"/>
  <c r="S38" i="67"/>
  <c r="AA41" i="67"/>
  <c r="L111" i="67"/>
  <c r="L105" i="67"/>
  <c r="AB111" i="67"/>
  <c r="AB108" i="67"/>
  <c r="J118" i="67"/>
  <c r="J121" i="67"/>
  <c r="Y5" i="67"/>
  <c r="X148" i="67"/>
  <c r="G9" i="68"/>
  <c r="G5" i="68"/>
  <c r="W9" i="68"/>
  <c r="W5" i="68"/>
  <c r="I8" i="68"/>
  <c r="I11" i="68"/>
  <c r="Y8" i="68"/>
  <c r="Y11" i="68"/>
  <c r="W39" i="68"/>
  <c r="Z41" i="68"/>
  <c r="U108" i="68"/>
  <c r="J119" i="67"/>
  <c r="Q55" i="68"/>
  <c r="Q59" i="68"/>
  <c r="H35" i="67"/>
  <c r="H39" i="67"/>
  <c r="K38" i="67"/>
  <c r="K41" i="67"/>
  <c r="J44" i="67"/>
  <c r="O15" i="68"/>
  <c r="O19" i="68"/>
  <c r="W58" i="68"/>
  <c r="W61" i="68"/>
  <c r="Q121" i="68"/>
  <c r="Q118" i="68"/>
  <c r="P117" i="68"/>
  <c r="AD15" i="67"/>
  <c r="AD19" i="67"/>
  <c r="AC41" i="67"/>
  <c r="AC38" i="67"/>
  <c r="L14" i="68"/>
  <c r="AF105" i="68"/>
  <c r="AF111" i="68"/>
  <c r="AF108" i="68"/>
  <c r="B84" i="68"/>
  <c r="J8" i="67"/>
  <c r="J11" i="67"/>
  <c r="P55" i="67"/>
  <c r="P59" i="67"/>
  <c r="X108" i="67"/>
  <c r="AA121" i="67"/>
  <c r="AA118" i="67"/>
  <c r="H9" i="68"/>
  <c r="H5" i="68"/>
  <c r="C61" i="68"/>
  <c r="R9" i="67"/>
  <c r="AE41" i="67"/>
  <c r="N105" i="67"/>
  <c r="N111" i="67"/>
  <c r="X111" i="67"/>
  <c r="J128" i="67"/>
  <c r="J131" i="67"/>
  <c r="H148" i="67"/>
  <c r="H151" i="67"/>
  <c r="I5" i="68"/>
  <c r="I9" i="68"/>
  <c r="AA38" i="68"/>
  <c r="AA41" i="68"/>
  <c r="T9" i="67"/>
  <c r="X19" i="67"/>
  <c r="R55" i="67"/>
  <c r="R59" i="67"/>
  <c r="T61" i="67"/>
  <c r="M118" i="67"/>
  <c r="M121" i="67"/>
  <c r="AA131" i="67"/>
  <c r="AA128" i="67"/>
  <c r="Y148" i="67"/>
  <c r="Y151" i="67"/>
  <c r="Y35" i="68"/>
  <c r="Y39" i="68"/>
  <c r="R58" i="68"/>
  <c r="R61" i="68"/>
  <c r="M11" i="67"/>
  <c r="M8" i="67"/>
  <c r="Y19" i="67"/>
  <c r="W38" i="67"/>
  <c r="W41" i="67"/>
  <c r="S55" i="67"/>
  <c r="S59" i="67"/>
  <c r="U61" i="67"/>
  <c r="AB118" i="67"/>
  <c r="S58" i="68"/>
  <c r="S61" i="68"/>
  <c r="Y5" i="68"/>
  <c r="L5" i="67"/>
  <c r="L9" i="67"/>
  <c r="AB5" i="67"/>
  <c r="AB9" i="67"/>
  <c r="N11" i="67"/>
  <c r="N8" i="67"/>
  <c r="AD8" i="67"/>
  <c r="AD11" i="67"/>
  <c r="Z19" i="67"/>
  <c r="Z15" i="67"/>
  <c r="AE18" i="67"/>
  <c r="AE21" i="67"/>
  <c r="AA19" i="67"/>
  <c r="U35" i="67"/>
  <c r="U39" i="67"/>
  <c r="N39" i="67"/>
  <c r="I41" i="67"/>
  <c r="T55" i="67"/>
  <c r="T59" i="67"/>
  <c r="Q61" i="67"/>
  <c r="Q58" i="67"/>
  <c r="X61" i="67"/>
  <c r="Q105" i="67"/>
  <c r="Q108" i="67"/>
  <c r="Q111" i="67"/>
  <c r="AA111" i="67"/>
  <c r="AA117" i="67"/>
  <c r="AA116" i="67"/>
  <c r="O118" i="67"/>
  <c r="O121" i="67"/>
  <c r="J116" i="67"/>
  <c r="L5" i="68"/>
  <c r="L9" i="68"/>
  <c r="N11" i="68"/>
  <c r="N8" i="68"/>
  <c r="AD8" i="68"/>
  <c r="AD11" i="68"/>
  <c r="AC9" i="68"/>
  <c r="T58" i="68"/>
  <c r="T61" i="68"/>
  <c r="O151" i="67"/>
  <c r="O148" i="67"/>
  <c r="AF15" i="68"/>
  <c r="AF19" i="68"/>
  <c r="S55" i="68"/>
  <c r="S59" i="68"/>
  <c r="T21" i="67"/>
  <c r="T18" i="67"/>
  <c r="V61" i="67"/>
  <c r="V58" i="67"/>
  <c r="F117" i="67"/>
  <c r="E119" i="67"/>
  <c r="G35" i="67"/>
  <c r="Q15" i="68"/>
  <c r="Q19" i="68"/>
  <c r="AF55" i="67"/>
  <c r="AF59" i="67"/>
  <c r="W117" i="67"/>
  <c r="W116" i="67"/>
  <c r="K118" i="67"/>
  <c r="K121" i="67"/>
  <c r="Q131" i="67"/>
  <c r="X9" i="68"/>
  <c r="X5" i="68"/>
  <c r="J8" i="68"/>
  <c r="J11" i="68"/>
  <c r="G39" i="68"/>
  <c r="G35" i="68"/>
  <c r="J38" i="68"/>
  <c r="J41" i="68"/>
  <c r="W15" i="67"/>
  <c r="W19" i="67"/>
  <c r="L18" i="67"/>
  <c r="S61" i="67"/>
  <c r="AD105" i="67"/>
  <c r="AD108" i="67"/>
  <c r="AD111" i="67"/>
  <c r="X117" i="67"/>
  <c r="X116" i="67"/>
  <c r="Z128" i="67"/>
  <c r="Z131" i="67"/>
  <c r="K8" i="68"/>
  <c r="K11" i="68"/>
  <c r="H35" i="68"/>
  <c r="H39" i="68"/>
  <c r="K38" i="68"/>
  <c r="K41" i="68"/>
  <c r="Y117" i="67"/>
  <c r="Y116" i="67"/>
  <c r="K128" i="67"/>
  <c r="K131" i="67"/>
  <c r="I151" i="67"/>
  <c r="I148" i="67"/>
  <c r="AE148" i="67"/>
  <c r="I35" i="68"/>
  <c r="I39" i="68"/>
  <c r="L38" i="68"/>
  <c r="L41" i="68"/>
  <c r="AC8" i="67"/>
  <c r="AC11" i="67"/>
  <c r="G38" i="67"/>
  <c r="G41" i="67"/>
  <c r="C44" i="68"/>
  <c r="C44" i="67"/>
  <c r="M9" i="67"/>
  <c r="M5" i="67"/>
  <c r="AE8" i="67"/>
  <c r="AE11" i="67"/>
  <c r="S11" i="67"/>
  <c r="P18" i="67"/>
  <c r="P21" i="67"/>
  <c r="F35" i="67"/>
  <c r="F39" i="67"/>
  <c r="V39" i="67"/>
  <c r="V35" i="67"/>
  <c r="J41" i="67"/>
  <c r="AC111" i="67"/>
  <c r="U121" i="67"/>
  <c r="N131" i="67"/>
  <c r="N128" i="67"/>
  <c r="AD128" i="67"/>
  <c r="AD131" i="67"/>
  <c r="F8" i="67"/>
  <c r="AA105" i="67"/>
  <c r="AE118" i="67"/>
  <c r="M9" i="68"/>
  <c r="M5" i="68"/>
  <c r="O8" i="68"/>
  <c r="O11" i="68"/>
  <c r="AE8" i="68"/>
  <c r="AE11" i="68"/>
  <c r="L35" i="68"/>
  <c r="L39" i="68"/>
  <c r="AB35" i="68"/>
  <c r="AB39" i="68"/>
  <c r="O38" i="68"/>
  <c r="O41" i="68"/>
  <c r="AE38" i="68"/>
  <c r="AE41" i="68"/>
  <c r="AF55" i="68"/>
  <c r="AF59" i="68"/>
  <c r="H8" i="68"/>
  <c r="U105" i="68"/>
  <c r="U21" i="67"/>
  <c r="U18" i="67"/>
  <c r="Q39" i="67"/>
  <c r="Q35" i="67"/>
  <c r="T41" i="67"/>
  <c r="T105" i="67"/>
  <c r="T111" i="67"/>
  <c r="U111" i="67"/>
  <c r="I131" i="67"/>
  <c r="B151" i="67"/>
  <c r="B15" i="67"/>
  <c r="M19" i="68"/>
  <c r="L59" i="68"/>
  <c r="L55" i="68"/>
  <c r="M61" i="68"/>
  <c r="M58" i="68"/>
  <c r="AC61" i="68"/>
  <c r="AC58" i="68"/>
  <c r="M111" i="68"/>
  <c r="M105" i="68"/>
  <c r="AC105" i="68"/>
  <c r="AC111" i="68"/>
  <c r="D108" i="67"/>
  <c r="D105" i="67"/>
  <c r="X128" i="67"/>
  <c r="X131" i="67"/>
  <c r="Q151" i="67"/>
  <c r="Q148" i="67"/>
  <c r="U105" i="67"/>
  <c r="N9" i="68"/>
  <c r="AC15" i="68"/>
  <c r="AC19" i="68"/>
  <c r="L21" i="68"/>
  <c r="C35" i="68"/>
  <c r="C39" i="68"/>
  <c r="S35" i="68"/>
  <c r="S39" i="68"/>
  <c r="N58" i="68"/>
  <c r="N61" i="68"/>
  <c r="AD61" i="68"/>
  <c r="AD58" i="68"/>
  <c r="C128" i="68"/>
  <c r="C131" i="68"/>
  <c r="Q148" i="68"/>
  <c r="Q151" i="68"/>
  <c r="L15" i="68"/>
  <c r="E105" i="67"/>
  <c r="AD58" i="67"/>
  <c r="V105" i="67"/>
  <c r="AE117" i="67"/>
  <c r="N19" i="68"/>
  <c r="N15" i="68"/>
  <c r="AD15" i="68"/>
  <c r="AD19" i="68"/>
  <c r="D35" i="68"/>
  <c r="D39" i="68"/>
  <c r="T35" i="68"/>
  <c r="T39" i="68"/>
  <c r="G38" i="68"/>
  <c r="G41" i="68"/>
  <c r="O111" i="68"/>
  <c r="O108" i="68"/>
  <c r="AE111" i="68"/>
  <c r="AE105" i="68"/>
  <c r="T131" i="68"/>
  <c r="T128" i="68"/>
  <c r="R148" i="68"/>
  <c r="R151" i="68"/>
  <c r="O105" i="68"/>
  <c r="S128" i="68"/>
  <c r="AA148" i="67"/>
  <c r="AA151" i="67"/>
  <c r="P8" i="68"/>
  <c r="P11" i="68"/>
  <c r="AF11" i="68"/>
  <c r="AF8" i="68"/>
  <c r="AD9" i="68"/>
  <c r="P9" i="67"/>
  <c r="M35" i="67"/>
  <c r="M39" i="67"/>
  <c r="F44" i="67"/>
  <c r="F114" i="67"/>
  <c r="J117" i="67"/>
  <c r="Z117" i="67"/>
  <c r="Z116" i="67"/>
  <c r="S128" i="67"/>
  <c r="S131" i="67"/>
  <c r="AB55" i="68"/>
  <c r="X58" i="68"/>
  <c r="J114" i="67"/>
  <c r="S118" i="67"/>
  <c r="U21" i="68"/>
  <c r="U18" i="68"/>
  <c r="AC108" i="68"/>
  <c r="Q5" i="68"/>
  <c r="Q9" i="68"/>
  <c r="J55" i="68"/>
  <c r="AE108" i="68"/>
  <c r="Q35" i="68"/>
  <c r="Q39" i="68"/>
  <c r="F41" i="68"/>
  <c r="J44" i="68"/>
  <c r="F44" i="68"/>
  <c r="K59" i="68"/>
  <c r="K55" i="68"/>
  <c r="AA55" i="68"/>
  <c r="AA59" i="68"/>
  <c r="L111" i="68"/>
  <c r="L105" i="68"/>
  <c r="AB105" i="68"/>
  <c r="AB111" i="68"/>
  <c r="Q105" i="68"/>
  <c r="Q108" i="68"/>
  <c r="D84" i="68"/>
  <c r="D86" i="68"/>
  <c r="B111" i="67"/>
  <c r="B105" i="67"/>
  <c r="T15" i="68"/>
  <c r="T19" i="68"/>
  <c r="N148" i="68"/>
  <c r="N151" i="68"/>
  <c r="C9" i="68"/>
  <c r="L18" i="68"/>
  <c r="E84" i="68"/>
  <c r="E86" i="68"/>
  <c r="Y39" i="67"/>
  <c r="AB58" i="67"/>
  <c r="U19" i="68"/>
  <c r="AF35" i="68"/>
  <c r="AF39" i="68"/>
  <c r="C41" i="68"/>
  <c r="C38" i="68"/>
  <c r="S38" i="68"/>
  <c r="S41" i="68"/>
  <c r="F39" i="68"/>
  <c r="Q111" i="68"/>
  <c r="C5" i="68"/>
  <c r="D108" i="68"/>
  <c r="D111" i="68"/>
  <c r="D105" i="68"/>
  <c r="J87" i="67"/>
  <c r="T116" i="67"/>
  <c r="T117" i="67"/>
  <c r="AA9" i="68"/>
  <c r="AA5" i="68"/>
  <c r="M8" i="68"/>
  <c r="M11" i="68"/>
  <c r="AC8" i="68"/>
  <c r="AC11" i="68"/>
  <c r="T9" i="68"/>
  <c r="V39" i="68"/>
  <c r="V35" i="68"/>
  <c r="I38" i="68"/>
  <c r="I41" i="68"/>
  <c r="J56" i="68"/>
  <c r="F84" i="68"/>
  <c r="J84" i="68"/>
  <c r="E111" i="68"/>
  <c r="E108" i="68"/>
  <c r="E105" i="68"/>
  <c r="B117" i="68"/>
  <c r="B116" i="68"/>
  <c r="C118" i="68"/>
  <c r="C121" i="68"/>
  <c r="N111" i="68"/>
  <c r="N108" i="68"/>
  <c r="AD105" i="68"/>
  <c r="AD111" i="68"/>
  <c r="AD108" i="68"/>
  <c r="B121" i="68"/>
  <c r="B118" i="68"/>
  <c r="N105" i="68"/>
  <c r="R118" i="68"/>
  <c r="I148" i="68"/>
  <c r="M131" i="67"/>
  <c r="H41" i="68"/>
  <c r="AC59" i="68"/>
  <c r="V61" i="68"/>
  <c r="F117" i="68"/>
  <c r="F116" i="68"/>
  <c r="V117" i="68"/>
  <c r="V116" i="68"/>
  <c r="W118" i="68"/>
  <c r="W121" i="68"/>
  <c r="O18" i="68"/>
  <c r="O21" i="68"/>
  <c r="AE18" i="68"/>
  <c r="AE21" i="68"/>
  <c r="AD38" i="68"/>
  <c r="AD41" i="68"/>
  <c r="N55" i="68"/>
  <c r="N59" i="68"/>
  <c r="AD59" i="68"/>
  <c r="G116" i="68"/>
  <c r="G117" i="68"/>
  <c r="W117" i="68"/>
  <c r="W116" i="68"/>
  <c r="X118" i="68"/>
  <c r="X121" i="68"/>
  <c r="Y151" i="68"/>
  <c r="Y148" i="68"/>
  <c r="L118" i="68"/>
  <c r="L121" i="68"/>
  <c r="AB118" i="68"/>
  <c r="AB121" i="68"/>
  <c r="J128" i="68"/>
  <c r="J131" i="68"/>
  <c r="B38" i="68"/>
  <c r="L58" i="68"/>
  <c r="L61" i="68"/>
  <c r="AA116" i="68"/>
  <c r="N118" i="68"/>
  <c r="N121" i="68"/>
  <c r="J86" i="68"/>
  <c r="J105" i="68"/>
  <c r="J108" i="68"/>
  <c r="Z105" i="68"/>
  <c r="Z108" i="68"/>
  <c r="AB116" i="68"/>
  <c r="G148" i="68"/>
  <c r="G151" i="68"/>
  <c r="B35" i="68"/>
  <c r="B39" i="68"/>
  <c r="R35" i="68"/>
  <c r="R39" i="68"/>
  <c r="AE58" i="68"/>
  <c r="AE61" i="68"/>
  <c r="K105" i="68"/>
  <c r="K111" i="68"/>
  <c r="AA105" i="68"/>
  <c r="AA111" i="68"/>
  <c r="AA108" i="68"/>
  <c r="H148" i="68"/>
  <c r="H151" i="68"/>
  <c r="J87" i="68"/>
  <c r="W128" i="68"/>
  <c r="W131" i="68"/>
  <c r="T105" i="68"/>
  <c r="T108" i="68"/>
  <c r="T111" i="68"/>
  <c r="K118" i="68"/>
  <c r="K121" i="68"/>
  <c r="L148" i="68"/>
  <c r="C108" i="68"/>
  <c r="S108" i="68"/>
  <c r="P131" i="68"/>
  <c r="AF131" i="68"/>
  <c r="P3" i="25" l="1"/>
  <c r="P3" i="27"/>
  <c r="J5" i="7"/>
  <c r="B151" i="68"/>
  <c r="B21" i="68"/>
  <c r="B131" i="68"/>
  <c r="I3" i="12"/>
  <c r="I85" i="67" s="1"/>
  <c r="H85" i="67"/>
  <c r="H7" i="12"/>
  <c r="E14" i="68"/>
  <c r="E16" i="67"/>
  <c r="E16" i="68"/>
  <c r="F17" i="68"/>
  <c r="F17" i="67"/>
  <c r="E17" i="68"/>
  <c r="E17" i="67"/>
  <c r="F14" i="68"/>
  <c r="F14" i="67"/>
  <c r="F16" i="67"/>
  <c r="F16" i="68"/>
  <c r="E11" i="67"/>
  <c r="D8" i="67"/>
  <c r="B11" i="68"/>
  <c r="G111" i="67"/>
  <c r="D86" i="67"/>
  <c r="B121" i="67"/>
  <c r="C11" i="67"/>
  <c r="F56" i="68"/>
  <c r="L19" i="67"/>
  <c r="B61" i="68"/>
  <c r="F111" i="67"/>
  <c r="F105" i="67"/>
  <c r="D11" i="68"/>
  <c r="G44" i="67"/>
  <c r="F84" i="67"/>
  <c r="B56" i="68"/>
  <c r="E11" i="68"/>
  <c r="D87" i="67"/>
  <c r="G118" i="67"/>
  <c r="G121" i="67"/>
  <c r="L21" i="67"/>
  <c r="L19" i="68"/>
  <c r="D116" i="67"/>
  <c r="D117" i="67"/>
  <c r="E87" i="68"/>
  <c r="F87" i="68"/>
  <c r="E57" i="68"/>
  <c r="F57" i="68"/>
  <c r="C8" i="68"/>
  <c r="C11" i="68"/>
  <c r="E44" i="67"/>
  <c r="E115" i="67"/>
  <c r="J59" i="67"/>
  <c r="F108" i="68"/>
  <c r="F105" i="68"/>
  <c r="F111" i="68"/>
  <c r="D54" i="67"/>
  <c r="D56" i="67"/>
  <c r="D57" i="67"/>
  <c r="C54" i="67"/>
  <c r="C56" i="67"/>
  <c r="C57" i="67"/>
  <c r="D57" i="68"/>
  <c r="D54" i="68"/>
  <c r="D56" i="68"/>
  <c r="F86" i="68"/>
  <c r="E121" i="67"/>
  <c r="E118" i="67"/>
  <c r="G117" i="67"/>
  <c r="E117" i="67"/>
  <c r="C84" i="67"/>
  <c r="C86" i="67"/>
  <c r="C87" i="67"/>
  <c r="C84" i="68"/>
  <c r="C86" i="68"/>
  <c r="C87" i="68"/>
  <c r="B8" i="67"/>
  <c r="B11" i="67"/>
  <c r="B57" i="68"/>
  <c r="C55" i="68"/>
  <c r="C59" i="68"/>
  <c r="B117" i="67"/>
  <c r="B116" i="67"/>
  <c r="G54" i="67"/>
  <c r="F121" i="67"/>
  <c r="F118" i="67"/>
  <c r="D118" i="67"/>
  <c r="D121" i="67"/>
  <c r="E54" i="67"/>
  <c r="E55" i="68"/>
  <c r="E59" i="68"/>
  <c r="C117" i="67"/>
  <c r="C116" i="67"/>
  <c r="E61" i="68"/>
  <c r="E58" i="68"/>
  <c r="B84" i="67"/>
  <c r="K5" i="7" l="1"/>
  <c r="Q3" i="27"/>
  <c r="Q3" i="25"/>
  <c r="H89" i="67"/>
  <c r="I7" i="12"/>
  <c r="I89" i="67" s="1"/>
  <c r="E14" i="67"/>
  <c r="D14" i="68"/>
  <c r="D14" i="67"/>
  <c r="F21" i="68"/>
  <c r="F18" i="68"/>
  <c r="D17" i="68"/>
  <c r="D17" i="67"/>
  <c r="F18" i="67"/>
  <c r="F21" i="67"/>
  <c r="D16" i="68"/>
  <c r="D16" i="67"/>
  <c r="G17" i="68"/>
  <c r="G16" i="68"/>
  <c r="G17" i="67"/>
  <c r="G16" i="67"/>
  <c r="G15" i="67"/>
  <c r="G18" i="67"/>
  <c r="G15" i="68"/>
  <c r="G14" i="68"/>
  <c r="H14" i="68"/>
  <c r="G14" i="67"/>
  <c r="H14" i="67"/>
  <c r="E21" i="67"/>
  <c r="E18" i="67"/>
  <c r="E18" i="68"/>
  <c r="E21" i="68"/>
  <c r="F15" i="68"/>
  <c r="F19" i="68"/>
  <c r="H18" i="68"/>
  <c r="G18" i="68"/>
  <c r="E15" i="67"/>
  <c r="E19" i="67"/>
  <c r="E19" i="68"/>
  <c r="E15" i="68"/>
  <c r="F19" i="67"/>
  <c r="F15" i="67"/>
  <c r="B86" i="67"/>
  <c r="B86" i="68"/>
  <c r="G56" i="68"/>
  <c r="G108" i="67"/>
  <c r="H108" i="67"/>
  <c r="G105" i="67"/>
  <c r="B56" i="67"/>
  <c r="H54" i="67"/>
  <c r="B57" i="67"/>
  <c r="E87" i="67"/>
  <c r="G84" i="67"/>
  <c r="E86" i="67"/>
  <c r="F86" i="67"/>
  <c r="F58" i="68"/>
  <c r="F61" i="68"/>
  <c r="G114" i="67"/>
  <c r="G44" i="68"/>
  <c r="E58" i="67"/>
  <c r="E61" i="67"/>
  <c r="F115" i="67"/>
  <c r="E56" i="67"/>
  <c r="F56" i="67"/>
  <c r="E116" i="67"/>
  <c r="F116" i="67"/>
  <c r="C59" i="67"/>
  <c r="C55" i="67"/>
  <c r="H121" i="67"/>
  <c r="H118" i="67"/>
  <c r="G54" i="68"/>
  <c r="B87" i="67"/>
  <c r="F55" i="68"/>
  <c r="F59" i="68"/>
  <c r="D55" i="68"/>
  <c r="D59" i="68"/>
  <c r="E57" i="67"/>
  <c r="F57" i="67"/>
  <c r="B87" i="68"/>
  <c r="C61" i="67"/>
  <c r="C58" i="67"/>
  <c r="G84" i="68"/>
  <c r="B55" i="68"/>
  <c r="B59" i="68"/>
  <c r="E55" i="67"/>
  <c r="F55" i="67"/>
  <c r="D61" i="67"/>
  <c r="D58" i="67"/>
  <c r="B55" i="67"/>
  <c r="B59" i="67"/>
  <c r="B61" i="67"/>
  <c r="B58" i="67"/>
  <c r="F119" i="67"/>
  <c r="D55" i="67"/>
  <c r="D59" i="67"/>
  <c r="D58" i="68"/>
  <c r="D61" i="68"/>
  <c r="G105" i="68"/>
  <c r="G108" i="68"/>
  <c r="G111" i="68"/>
  <c r="R3" i="25" l="1"/>
  <c r="R3" i="27"/>
  <c r="L5" i="7"/>
  <c r="G57" i="67"/>
  <c r="K14" i="68"/>
  <c r="G19" i="68"/>
  <c r="H19" i="68"/>
  <c r="H17" i="68"/>
  <c r="G21" i="68"/>
  <c r="H15" i="68"/>
  <c r="G21" i="67"/>
  <c r="D15" i="68"/>
  <c r="D19" i="68"/>
  <c r="D21" i="67"/>
  <c r="D18" i="67"/>
  <c r="H18" i="67"/>
  <c r="D19" i="67"/>
  <c r="D15" i="67"/>
  <c r="D18" i="68"/>
  <c r="D21" i="68"/>
  <c r="G19" i="67"/>
  <c r="H19" i="67"/>
  <c r="H15" i="67"/>
  <c r="H16" i="67"/>
  <c r="H17" i="67"/>
  <c r="H16" i="68"/>
  <c r="H84" i="67"/>
  <c r="H56" i="68"/>
  <c r="I105" i="67"/>
  <c r="H105" i="67"/>
  <c r="H111" i="67"/>
  <c r="I54" i="67"/>
  <c r="H44" i="67"/>
  <c r="I44" i="67"/>
  <c r="F87" i="67"/>
  <c r="G56" i="67"/>
  <c r="H58" i="67"/>
  <c r="H61" i="67"/>
  <c r="G57" i="68"/>
  <c r="I121" i="67"/>
  <c r="I118" i="67"/>
  <c r="H54" i="68"/>
  <c r="I54" i="68"/>
  <c r="G119" i="67"/>
  <c r="H44" i="68"/>
  <c r="I44" i="68"/>
  <c r="E59" i="67"/>
  <c r="F59" i="67"/>
  <c r="G86" i="68"/>
  <c r="G55" i="68"/>
  <c r="G59" i="68"/>
  <c r="G58" i="67"/>
  <c r="G61" i="67"/>
  <c r="H84" i="68"/>
  <c r="I84" i="68"/>
  <c r="H105" i="68"/>
  <c r="H111" i="68"/>
  <c r="H108" i="68"/>
  <c r="G87" i="68"/>
  <c r="H114" i="67"/>
  <c r="I114" i="67"/>
  <c r="G58" i="68"/>
  <c r="G61" i="68"/>
  <c r="G115" i="67"/>
  <c r="H117" i="67"/>
  <c r="I117" i="67"/>
  <c r="F61" i="67"/>
  <c r="F58" i="67"/>
  <c r="M5" i="7" l="1"/>
  <c r="L17" i="67"/>
  <c r="S3" i="27"/>
  <c r="S3" i="25"/>
  <c r="H57" i="67"/>
  <c r="J14" i="68"/>
  <c r="I56" i="68"/>
  <c r="I14" i="68"/>
  <c r="I14" i="67"/>
  <c r="I16" i="68"/>
  <c r="I18" i="67"/>
  <c r="I18" i="68"/>
  <c r="I17" i="67"/>
  <c r="I16" i="67"/>
  <c r="I15" i="67"/>
  <c r="H21" i="67"/>
  <c r="I15" i="68"/>
  <c r="H21" i="68"/>
  <c r="I17" i="68"/>
  <c r="I84" i="67"/>
  <c r="H56" i="67"/>
  <c r="I108" i="67"/>
  <c r="I111" i="67"/>
  <c r="G59" i="67"/>
  <c r="G86" i="67"/>
  <c r="G87" i="67"/>
  <c r="G116" i="67"/>
  <c r="H58" i="68"/>
  <c r="H61" i="68"/>
  <c r="H86" i="68"/>
  <c r="I86" i="68"/>
  <c r="I105" i="68"/>
  <c r="I111" i="68"/>
  <c r="I108" i="68"/>
  <c r="H55" i="68"/>
  <c r="H59" i="68"/>
  <c r="G55" i="67"/>
  <c r="H57" i="68"/>
  <c r="I57" i="68"/>
  <c r="I58" i="67"/>
  <c r="I61" i="67"/>
  <c r="H87" i="68"/>
  <c r="I87" i="68"/>
  <c r="H119" i="67"/>
  <c r="I119" i="67"/>
  <c r="H115" i="67"/>
  <c r="I115" i="67"/>
  <c r="T3" i="25" l="1"/>
  <c r="T3" i="27"/>
  <c r="N5" i="7"/>
  <c r="M17" i="67"/>
  <c r="I57" i="67"/>
  <c r="I19" i="67"/>
  <c r="K17" i="68"/>
  <c r="J17" i="68"/>
  <c r="J18" i="67"/>
  <c r="K18" i="67"/>
  <c r="I21" i="68"/>
  <c r="J16" i="68"/>
  <c r="K16" i="68"/>
  <c r="K15" i="68"/>
  <c r="J15" i="68"/>
  <c r="J14" i="67"/>
  <c r="K14" i="67"/>
  <c r="I21" i="67"/>
  <c r="J15" i="67"/>
  <c r="K15" i="67"/>
  <c r="J16" i="67"/>
  <c r="K16" i="67"/>
  <c r="J17" i="67"/>
  <c r="K17" i="67"/>
  <c r="J18" i="68"/>
  <c r="K18" i="68"/>
  <c r="I19" i="68"/>
  <c r="I56" i="67"/>
  <c r="H59" i="67"/>
  <c r="I86" i="67"/>
  <c r="H86" i="67"/>
  <c r="H116" i="67"/>
  <c r="I116" i="67"/>
  <c r="I87" i="67"/>
  <c r="H87" i="67"/>
  <c r="I55" i="68"/>
  <c r="I59" i="68"/>
  <c r="I58" i="68"/>
  <c r="I61" i="68"/>
  <c r="H55" i="67"/>
  <c r="I55" i="67"/>
  <c r="O5" i="7" l="1"/>
  <c r="N17" i="67"/>
  <c r="U3" i="27"/>
  <c r="U3" i="25"/>
  <c r="J19" i="67"/>
  <c r="K19" i="67"/>
  <c r="J19" i="68"/>
  <c r="K19" i="68"/>
  <c r="J21" i="67"/>
  <c r="K21" i="67"/>
  <c r="J21" i="68"/>
  <c r="K21" i="68"/>
  <c r="I59" i="67"/>
  <c r="V3" i="25" l="1"/>
  <c r="V3" i="27"/>
  <c r="P5" i="7"/>
  <c r="O17" i="67"/>
  <c r="Q5" i="7" l="1"/>
  <c r="P17" i="67"/>
  <c r="W3" i="27"/>
  <c r="W3" i="25"/>
  <c r="R5" i="7" l="1"/>
  <c r="Q17" i="67"/>
  <c r="X3" i="25"/>
  <c r="X3" i="27"/>
  <c r="Y3" i="25" l="1"/>
  <c r="S5" i="7"/>
  <c r="R17" i="67"/>
  <c r="Y3" i="27"/>
  <c r="Z3" i="27" l="1"/>
  <c r="T5" i="7"/>
  <c r="S17" i="67"/>
  <c r="Z3" i="25"/>
  <c r="AA3" i="25" l="1"/>
  <c r="U5" i="7"/>
  <c r="T17" i="67"/>
  <c r="AA3" i="27"/>
  <c r="AB3" i="27" l="1"/>
  <c r="V5" i="7"/>
  <c r="U17" i="67"/>
  <c r="AB3" i="25"/>
  <c r="AC3" i="25" l="1"/>
  <c r="W5" i="7"/>
  <c r="V17" i="67"/>
  <c r="AC3" i="27"/>
  <c r="AD3" i="27" l="1"/>
  <c r="X5" i="7"/>
  <c r="W17" i="67"/>
  <c r="AD3" i="25"/>
  <c r="AE3" i="25" l="1"/>
  <c r="Y5" i="7"/>
  <c r="X17" i="67"/>
  <c r="AE3" i="27"/>
  <c r="AF3" i="27" l="1"/>
  <c r="Z5" i="7"/>
  <c r="Y17" i="67"/>
  <c r="AF3" i="25"/>
  <c r="AA5" i="7" l="1"/>
  <c r="Z17" i="67"/>
  <c r="AB5" i="7" l="1"/>
  <c r="AA17" i="67"/>
  <c r="AC5" i="7" l="1"/>
  <c r="AB17" i="67"/>
  <c r="AD5" i="7" l="1"/>
  <c r="AC17" i="67"/>
  <c r="AE5" i="7" l="1"/>
  <c r="AD17" i="67"/>
  <c r="AF5" i="7" l="1"/>
  <c r="AE17" i="67"/>
  <c r="AF17" i="67" l="1"/>
</calcChain>
</file>

<file path=xl/sharedStrings.xml><?xml version="1.0" encoding="utf-8"?>
<sst xmlns="http://schemas.openxmlformats.org/spreadsheetml/2006/main" count="1204" uniqueCount="349">
  <si>
    <t>Notes</t>
  </si>
  <si>
    <t>sector has been split into two "sectors" for purposes of this variable and related calculations.</t>
  </si>
  <si>
    <t>Sources:</t>
  </si>
  <si>
    <t>biofuel diesel</t>
  </si>
  <si>
    <t>Since fuel pricing differs between residential and commercial buidlings, the buildings</t>
  </si>
  <si>
    <t>heat</t>
  </si>
  <si>
    <t>Lignite</t>
  </si>
  <si>
    <t>Industry</t>
  </si>
  <si>
    <t>biomass</t>
  </si>
  <si>
    <t>hydrogen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</si>
  <si>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</si>
  <si>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</si>
  <si>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</si>
  <si>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</si>
  <si>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</si>
  <si>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</si>
  <si>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</si>
  <si>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</si>
  <si>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</si>
  <si>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Natural Gas</t>
  </si>
  <si>
    <t>Jet Fuel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</si>
  <si>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</si>
  <si>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</si>
  <si>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</si>
  <si>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</si>
  <si>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</si>
  <si>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</si>
  <si>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</si>
  <si>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</si>
  <si>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</si>
  <si>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</si>
  <si>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</si>
  <si>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</si>
  <si>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</si>
  <si>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</si>
  <si>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</si>
  <si>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</si>
  <si>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</si>
  <si>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</si>
  <si>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electricity</t>
  </si>
  <si>
    <t>hard coal</t>
  </si>
  <si>
    <t>natural gas</t>
  </si>
  <si>
    <t>nuclear</t>
  </si>
  <si>
    <t>hydro (does not use fuel)</t>
  </si>
  <si>
    <t>wind (does not use fuel)</t>
  </si>
  <si>
    <t>solar (does not use fuel)</t>
  </si>
  <si>
    <t>petroleum gasoline</t>
  </si>
  <si>
    <t>petroleum diesel</t>
  </si>
  <si>
    <t>biofuel gasoline</t>
  </si>
  <si>
    <t>jet fuel</t>
  </si>
  <si>
    <t>geothermal (does not use fuel)</t>
  </si>
  <si>
    <t>lignite</t>
  </si>
  <si>
    <t>crude oil</t>
  </si>
  <si>
    <t>heavy fuel oil</t>
  </si>
  <si>
    <t>LPG propane or butane</t>
  </si>
  <si>
    <t>Average Sales Tax Rate</t>
  </si>
  <si>
    <t>Used when no more specific data are available for a fuel type.</t>
  </si>
  <si>
    <t>municipal solid waste (no fuel cost)</t>
  </si>
  <si>
    <t>Fuel Tax ($/BTU)</t>
  </si>
  <si>
    <t>BFPaT BAU Pretax Fuel Price by Sector</t>
  </si>
  <si>
    <t>BFPaT BAU Fuel Tax by Sector</t>
  </si>
  <si>
    <t>Transportation Electricity</t>
  </si>
  <si>
    <t>EIA's transportation electricity price refers to the price for rail, not EV charging. Therefore,</t>
  </si>
  <si>
    <t>we use the residential price for transportation electricity.</t>
  </si>
  <si>
    <t>Year</t>
  </si>
  <si>
    <t>Hard Coal</t>
  </si>
  <si>
    <t>Nuclear</t>
  </si>
  <si>
    <t>Biomass</t>
  </si>
  <si>
    <t>Petroleum Gasoline</t>
  </si>
  <si>
    <t>Petroleum Diesel</t>
  </si>
  <si>
    <t>Biofuel Gasoline</t>
  </si>
  <si>
    <t>Biofuel Diesel</t>
  </si>
  <si>
    <t>Crude Oil</t>
  </si>
  <si>
    <t>Heavy Fuel Oil</t>
  </si>
  <si>
    <t>LPG Propane or Butane</t>
  </si>
  <si>
    <t>Municipal Solid Waste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</si>
  <si>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</si>
  <si>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</si>
  <si>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</si>
  <si>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</si>
  <si>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</si>
  <si>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</si>
  <si>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</si>
  <si>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Hydrogen</t>
  </si>
  <si>
    <t/>
  </si>
  <si>
    <t>Other Conversions</t>
  </si>
  <si>
    <t>Sistema de Acompanhamento de Informações de Mercado para Regulação Econômica - SAMP</t>
  </si>
  <si>
    <t>Aneel - Agência Nacional de Energia Elétrica</t>
  </si>
  <si>
    <t>https://portalrelatorios.aneel.gov.br/luznatarifa/cativo</t>
  </si>
  <si>
    <t>CCEE - Câmara de Comercialização de Energia Elétrica</t>
  </si>
  <si>
    <t>Resultados dos leilões entre 2005-2023</t>
  </si>
  <si>
    <t>Preço de venda atualizado (média anual, valor atualizado pelo IPCA maio24)</t>
  </si>
  <si>
    <t>https://www.ccee.org.br/-/infoleilao-dinamico-074-mai-2024</t>
  </si>
  <si>
    <t>Electricity - Prices from auctions</t>
  </si>
  <si>
    <t>Distribution companies buy future generation in auctions. Different generations sources are specified in each auction</t>
  </si>
  <si>
    <t>Electricity - Market prices for large consumers</t>
  </si>
  <si>
    <t>PLD - Preço de Liquidação das Diferenças</t>
  </si>
  <si>
    <t>https://electraenergy.com.br/historico-do-preco-de-liquidacao-das-diferencas-pld/</t>
  </si>
  <si>
    <t>The PLD (Preço de Liquidação das Diferenças) is calculated daily for each hour of the following day.</t>
  </si>
  <si>
    <t>This calculation is performed by computational hydrology models and is based on the Marginal Cost of Operation</t>
  </si>
  <si>
    <t>National Energy Balance - BEN 2023</t>
  </si>
  <si>
    <t>Empresa de Pesquisa Energética - official Energy Research Office</t>
  </si>
  <si>
    <t>2023 edition with data up to 2022</t>
  </si>
  <si>
    <t>https://www.epe.gov.br/pt/publicacoes-dados-abertos/publicacoes/balanco-energetico-nacional-2023</t>
  </si>
  <si>
    <t>Electricity - Tarifs &amp; taxes per sector</t>
  </si>
  <si>
    <t>Prices: Crude, Pet.Gasoline, Ethanol, Pet.Diesel, Biodiesel, Jet Fuel, Heavy Oil, LPG, Biomass (charcoal)</t>
  </si>
  <si>
    <t>https://www.epe.gov.br/sites-pt/publicacoes-dados-abertos/publicacoes/PublicacoesArquivos/publicacao-413/topico-594/Entendendo%20a%20Formação%20de%20Preços%20de%20Combustíveis_Julho%202023.pdf</t>
  </si>
  <si>
    <t>Entendendo a formação dos preços finais de combustíveis no Brasil (Understanding the Formation of Final Fuel Prices in Brazil)</t>
  </si>
  <si>
    <t>Prices: Crude, Pet.Gasoline, Ethanol, Pet.Diesel, Biodiesel, Jet Fuel, Heavy Oil, LPG, Biomass (charcoal), lignite</t>
  </si>
  <si>
    <t>Exchange rate</t>
  </si>
  <si>
    <t>Inflation rate</t>
  </si>
  <si>
    <t>Brazilian Institute of Geography and Statistics - IBGE</t>
  </si>
  <si>
    <t>https://www.ibge.gov.br/estatisticas/economicas/precos-e-custos/9256-indice-nacional-de-precos-ao-consumidor-amplo.html?=&amp;t=series-historicas</t>
  </si>
  <si>
    <t>National index of consumer prices (IPCA - Índice Nacional de Preços ao Consumidor Amplo)</t>
  </si>
  <si>
    <t>Commercial exchange rate for buying: Brazilian Real (R$) / US Dollar (US$) - average</t>
  </si>
  <si>
    <t>Brazilian Central Bank - Bacen - Banco Central do Brasil, Sistema Gerenciador de Séries Temporais</t>
  </si>
  <si>
    <t>http://www.ipeadata.gov.br/Default.aspx</t>
  </si>
  <si>
    <t>data downloaded from IPEA - (federal) Institute of Applied Economic Research</t>
  </si>
  <si>
    <t>coal</t>
  </si>
  <si>
    <t>natgas</t>
  </si>
  <si>
    <t>petgas</t>
  </si>
  <si>
    <t>petdies</t>
  </si>
  <si>
    <t>biogas</t>
  </si>
  <si>
    <t>biodies</t>
  </si>
  <si>
    <t>jetkerosene</t>
  </si>
  <si>
    <t>crude (import)</t>
  </si>
  <si>
    <t>heavyfueloil</t>
  </si>
  <si>
    <t>lpgpropbut</t>
  </si>
  <si>
    <t>msw</t>
  </si>
  <si>
    <t>BTU per m3 gas fuels</t>
  </si>
  <si>
    <t>BTU per kWh</t>
  </si>
  <si>
    <t>gallon_to_liter</t>
  </si>
  <si>
    <t>barrel_to_liter</t>
  </si>
  <si>
    <t>J_to_BTU</t>
  </si>
  <si>
    <t>kcal_to_BTU</t>
  </si>
  <si>
    <t>kWh_to_BTU</t>
  </si>
  <si>
    <t>toe_to_BTU</t>
  </si>
  <si>
    <t>BTU per m3 liquid fuels</t>
  </si>
  <si>
    <t>biodies (B100)</t>
  </si>
  <si>
    <t>BTU per metric ton solid fuels</t>
  </si>
  <si>
    <t>biomass (charcoal)</t>
  </si>
  <si>
    <t>Table VIII.5 – Energy Conversion Factors</t>
  </si>
  <si>
    <t>Table VIII.6 – Average Coefficients of Equivalence to the Gas Fuels</t>
  </si>
  <si>
    <t>Table VIII.7 – Average Coefficients of Equivalence to the Liquid Fuels</t>
  </si>
  <si>
    <t>Table VIII.8 – Average Coefficients of Equivalence to the Solid Fuels</t>
  </si>
  <si>
    <t>Table VIII.9 – Specific Mass and Heating Values</t>
  </si>
  <si>
    <t>no poder calorífico superior da fonte. / In order to keep the series, is adopted boe</t>
  </si>
  <si>
    <t>2. Como forma de manter a série histórica, é adotado bep baseado based on higher calorific value of the source.</t>
  </si>
  <si>
    <t>1. Dólar corrente convertido a dólar constante de 2010 pelo IPC (CPI-U) dos Estados Unidos. / Current dollar converted to constant U.S. dollars of 2010 CPI (CPI-U) of the United States.</t>
  </si>
  <si>
    <t>FIREWOOD FROM REFORESTATION</t>
  </si>
  <si>
    <t>nd</t>
  </si>
  <si>
    <t>LENHA DE REFLORESTAMENTO</t>
  </si>
  <si>
    <t>NATIVE FIREWOOD</t>
  </si>
  <si>
    <t>LENHA NATIVA</t>
  </si>
  <si>
    <t>CHARCOAL</t>
  </si>
  <si>
    <t>CARVÃO VEGETAL</t>
  </si>
  <si>
    <t>STEAM COAL</t>
  </si>
  <si>
    <t>CARVÃO VAPOR</t>
  </si>
  <si>
    <t>RESIDENTIAL ELECTRICITY</t>
  </si>
  <si>
    <t>ELETRICIDADE RESIDENCIAL</t>
  </si>
  <si>
    <t>INDUSTRIAL ELECTRICITY</t>
  </si>
  <si>
    <t>ELETRICIDADE INDUSTRIAL</t>
  </si>
  <si>
    <t>NATURAL GAS - INDUSTRY</t>
  </si>
  <si>
    <t>GÁS NATURAL COMBUSTÍVEL</t>
  </si>
  <si>
    <t>LPG</t>
  </si>
  <si>
    <t>GLP</t>
  </si>
  <si>
    <t>ALCOHOL</t>
  </si>
  <si>
    <t>ÁLCOOL</t>
  </si>
  <si>
    <t>GASOLINE</t>
  </si>
  <si>
    <t>GASOLINA</t>
  </si>
  <si>
    <t>FUEL OIL</t>
  </si>
  <si>
    <t>ÓLEO COMBUSTÍVEL BPF</t>
  </si>
  <si>
    <t>DIESEL OIL</t>
  </si>
  <si>
    <t>ÓLEO DIESEL</t>
  </si>
  <si>
    <t>IMPORTED PETROLEUM¹ (CURRENT PRICES)</t>
  </si>
  <si>
    <t>PETRÓLEO IMPORTADO¹</t>
  </si>
  <si>
    <t>IMPORTED PETROLEUM (2010 PRICES)</t>
  </si>
  <si>
    <t>PETRÓLEO IMPORTADO</t>
  </si>
  <si>
    <t>US$ / bep (boe)²</t>
  </si>
  <si>
    <t>Tabela 7.10 – Preços Médios Correntes de Fontes de Energia Table 7.10 – Current Average Prices of Energy Sources</t>
  </si>
  <si>
    <t>Table 7.10 – Current Average Prices of Energy Sources</t>
  </si>
  <si>
    <t>US$ / BTU</t>
  </si>
  <si>
    <t>1. Current dollar converted to constant U.S. dollars of 2010 CPI-U</t>
  </si>
  <si>
    <t>2.  In order to keep the series,  boe was adopted based on higher calorific value of the source</t>
  </si>
  <si>
    <t>boe_to_BTU</t>
  </si>
  <si>
    <t>na</t>
  </si>
  <si>
    <t>US$ / boe²</t>
  </si>
  <si>
    <r>
      <t>na</t>
    </r>
    <r>
      <rPr>
        <vertAlign val="superscript"/>
        <sz val="9"/>
        <color theme="1"/>
        <rFont val="Calibri"/>
        <family val="2"/>
      </rPr>
      <t>3</t>
    </r>
  </si>
  <si>
    <t>3; na - not available</t>
  </si>
  <si>
    <t>BEN 2023</t>
  </si>
  <si>
    <t>AGÊNCIA NACIONAL DO PETRÓLEO, GÁS NATURAL E BIOCOMBUSTÍVEIS - ANP</t>
  </si>
  <si>
    <t>SUPERINTENDÊNCIA DE DEFESA DA CONCORRÊNCIA</t>
  </si>
  <si>
    <t>SISTEMA DE LEVANTAMENTO DE PREÇOS</t>
  </si>
  <si>
    <t>https://www.gov.br/anp/pt-br/assuntos/precos-e-defesa-da-concorrencia/precos/precos-revenda-e-de-distribuicao-combustiveis/serie-historica-do-levantamento-de-precos</t>
  </si>
  <si>
    <t>PREÇO MÉDIO REVENDA</t>
  </si>
  <si>
    <t>unid</t>
  </si>
  <si>
    <t>ETANOL HIDRATADO</t>
  </si>
  <si>
    <t>R$/litro</t>
  </si>
  <si>
    <t>GASOLINA COMUM</t>
  </si>
  <si>
    <t>R$/kg</t>
  </si>
  <si>
    <t>R$/13kg</t>
  </si>
  <si>
    <t>GNV</t>
  </si>
  <si>
    <t>R$/m3</t>
  </si>
  <si>
    <t>OLEO DIESEL</t>
  </si>
  <si>
    <t>OLEO DIESEL S10</t>
  </si>
  <si>
    <t>PREÇOS MÉDIOS PONDERADOS SEMANAIS PRATICADOS POR PRODUTORES E IMPORTADORES DE DERIVADOS DE PETRÓLEO E BIODIESEL</t>
  </si>
  <si>
    <t>https://www.gov.br/anp/pt-br/assuntos/precos-e-defesa-da-concorrencia/precos/precos-de-produtores-e-importadores-de-derivados-de-petroleo-e-biodiesel</t>
  </si>
  <si>
    <t>Biodiesel B-100</t>
  </si>
  <si>
    <t>Óleo Combustível A1</t>
  </si>
  <si>
    <t>Óleo Diesel</t>
  </si>
  <si>
    <t>Querosene de Aviação - QAV</t>
  </si>
  <si>
    <t>Average price US$/BTU</t>
  </si>
  <si>
    <t>PETGAS</t>
  </si>
  <si>
    <t>BIOGAS</t>
  </si>
  <si>
    <t>LPG (vehicles)</t>
  </si>
  <si>
    <t>PETDIES</t>
  </si>
  <si>
    <t>BIODIES</t>
  </si>
  <si>
    <t>JETFUEL</t>
  </si>
  <si>
    <t>IPCA Maio/2024</t>
  </si>
  <si>
    <t>IPCA</t>
  </si>
  <si>
    <t>IPCA (1994=100)</t>
  </si>
  <si>
    <t>Dec31</t>
  </si>
  <si>
    <t>exchange rate (R$/US$)</t>
  </si>
  <si>
    <t>Commercial exchange rate for buying: Brazilian Real (R$) / US Dollar (US$) - annual average</t>
  </si>
  <si>
    <t>Inflation - IPCA</t>
  </si>
  <si>
    <t>EPE - Empresa de Pesquisa Energética</t>
  </si>
  <si>
    <t>Carga Tributária Incidente sobre a Comercialização de Combustíveis no Brasil</t>
  </si>
  <si>
    <t>Tabela 1: Alíquotas dos tributos federais incidentes sobre a comercialização dos combus</t>
  </si>
  <si>
    <t>Combustível</t>
  </si>
  <si>
    <t>Cide
(R$/m³)</t>
  </si>
  <si>
    <t>Cofins
(R$/m³)</t>
  </si>
  <si>
    <t>PIS/Pasep
(R$/m³)</t>
  </si>
  <si>
    <t>ICMS
(%)</t>
  </si>
  <si>
    <t>Biodiesel (1)</t>
  </si>
  <si>
    <t>Óleo diesel A</t>
  </si>
  <si>
    <t>Etanol hidratado (2)</t>
  </si>
  <si>
    <t>Gás liquefeito de petróleo (GLP)</t>
  </si>
  <si>
    <t>Gás Natural Veicular (GNV) (3)</t>
  </si>
  <si>
    <t>Querosene de aviação (QAV)</t>
  </si>
  <si>
    <t xml:space="preserve">Fonte: Brasil (2004b; 2004c; 2004d; 2005; 2008). </t>
  </si>
  <si>
    <t xml:space="preserve">Notas: </t>
  </si>
  <si>
    <t xml:space="preserve">(1) As alíquotas de PIS/Pasep e Cofins para biodiesel indicadas na tabela são as de ordem geral. Contudo, em determinadas circunstâncias, alíquotas menores são aplicáveis: i) R$ 22,48 e R$ 103,51, respectivamente, por metro cúbico de biodiesel fabricado a partir de mamona ou fruto, caroço ou amêndoa de palma produzidos nas regiões Norte e Nordeste e no semiárido; ii) R$ 10,39 e R$ 47,85, respectivamente, por metro cúbico de biodiesel fabricado a partir de matérias-primas adquiridas de agricultor familiar enquadrado no PRONAF; e iii) R$ 0,00 por metro cúbico de biodiesel fabricado a partir de matérias-primas produzidas nas regiões Norte, Nordeste e semiárido, adquiridas de agricultor familiar enquadrado no PRONAF; </t>
  </si>
  <si>
    <t xml:space="preserve">(2) As alíquotas da tabela incidem sobre o produtor do combustível, exceto para o etanol hidratado, que também inclui alíquotas de PIS/Pasep e Cofins incidentes sobre o distribuidor; </t>
  </si>
  <si>
    <t xml:space="preserve">(3) Constam as alíquotas não-cumulativas. As alíquotas cumulativas são, respectivamente, 3% e 0,65%. </t>
  </si>
  <si>
    <t>Tabela 2: Carga efetiva de ICMS incidente sobre a comercialização dos combustíveis</t>
  </si>
  <si>
    <t>price
(R$/m³)</t>
  </si>
  <si>
    <t>Cide
(%)</t>
  </si>
  <si>
    <t>Cofins
(%)</t>
  </si>
  <si>
    <t>PIS/Pasep
(%)</t>
  </si>
  <si>
    <t>total tax
(%)</t>
  </si>
  <si>
    <t>x</t>
  </si>
  <si>
    <t>LPG (vehicules)</t>
  </si>
  <si>
    <t>transporte</t>
  </si>
  <si>
    <t>R$/MWh</t>
  </si>
  <si>
    <t>R$/MWh com Tributos</t>
  </si>
  <si>
    <t>tax</t>
  </si>
  <si>
    <t>residencial</t>
  </si>
  <si>
    <t>comercial</t>
  </si>
  <si>
    <t>indústria</t>
  </si>
  <si>
    <t>rural</t>
  </si>
  <si>
    <t>total</t>
  </si>
  <si>
    <t>Market Information Monitoring System</t>
  </si>
  <si>
    <t>taxes</t>
  </si>
  <si>
    <t>Transport</t>
  </si>
  <si>
    <t>Residencial</t>
  </si>
  <si>
    <t>Commerce</t>
  </si>
  <si>
    <t>Rural</t>
  </si>
  <si>
    <t>Tarifs (US$/BTU)</t>
  </si>
  <si>
    <t>Biomassa</t>
  </si>
  <si>
    <t>Carvão</t>
  </si>
  <si>
    <t>Eólica</t>
  </si>
  <si>
    <t>Gás de Processo</t>
  </si>
  <si>
    <t>Gás Natural</t>
  </si>
  <si>
    <t>Hidrelétrica (CGH)</t>
  </si>
  <si>
    <t>Hidrelétrica (PCH)</t>
  </si>
  <si>
    <t>Hidrelétrica (UHE)</t>
  </si>
  <si>
    <t>Óleo Combustível</t>
  </si>
  <si>
    <t>Solar Fotovoltaica</t>
  </si>
  <si>
    <t>CCEE - Electric Energy Commerce Chamber</t>
  </si>
  <si>
    <t>Results of auctions between 2005-2023</t>
  </si>
  <si>
    <t>Updated selling price (annual average, value updated by IPCA May24)</t>
  </si>
  <si>
    <t>hydro</t>
  </si>
  <si>
    <t>wind</t>
  </si>
  <si>
    <t>solar</t>
  </si>
  <si>
    <t>geothermal</t>
  </si>
  <si>
    <t>US$/BTU</t>
  </si>
  <si>
    <t>Nuclear (Angra 1 e 2)</t>
  </si>
  <si>
    <t>nota: as tarifas de Angra são fixada por resolução homologatória da Aneel e não fazem parte dos leilões</t>
  </si>
  <si>
    <t>avg</t>
  </si>
  <si>
    <t>Mais altas</t>
  </si>
  <si>
    <t>Mais baixas</t>
  </si>
  <si>
    <t>Segmento Industrial – Consumidor Grande 30.000 m3/dia</t>
  </si>
  <si>
    <t>Segmento Industrial - Consumidor Médio 10.000 m3/dia</t>
  </si>
  <si>
    <t>Segmento Industrial - Consumidor Pequeno 1.000 m3/dia</t>
  </si>
  <si>
    <t>Segmento Comercial - 10m3/mês</t>
  </si>
  <si>
    <t>Segmento Residencial - 10m3/mês</t>
  </si>
  <si>
    <t>NatGas ratio RES/IND and COM/IND</t>
  </si>
  <si>
    <t>average industry</t>
  </si>
  <si>
    <t>RES/IND</t>
  </si>
  <si>
    <t>COM/IND</t>
  </si>
  <si>
    <t>https://www.firjan.com.br/firjan/empresas/competitividade-empresarial/petroleoegas/dados-gas.htm</t>
  </si>
  <si>
    <t>electricity (see tab eletr!B15:B19)</t>
  </si>
  <si>
    <t>HEAVYFUELOIL - Industry</t>
  </si>
  <si>
    <t xml:space="preserve">O PLD é calculado pela CCEE diariamente para cada hora do dia seguinte, </t>
  </si>
  <si>
    <t>Este cálculo é realizado por modelos computacionais (Newave, Decomp e Dessem) e tem como base o Custo Marginal de Operação (CMO).</t>
  </si>
  <si>
    <t>SE-CO</t>
  </si>
  <si>
    <t>S</t>
  </si>
  <si>
    <t>NE</t>
  </si>
  <si>
    <t>stdev</t>
  </si>
  <si>
    <t>PLD - Price for Settlement of Differences.</t>
  </si>
  <si>
    <t>PLD is calculated daily by CCEE for each hour of the following day.</t>
  </si>
  <si>
    <t xml:space="preserve"> This calculation is performed by computational models (Newave, Decomp, and Dessem) and is based on the Marginal Cost of Operation (CMO).</t>
  </si>
  <si>
    <t>average price US$/BTU</t>
  </si>
  <si>
    <t>Importações Brasileiras de Carvão, mesmo em Pó, mas não Aglomerado - Valor em US$ FOB Milhões, Quantidade em Mil Toneladas e Preço em US$ por Tonelada</t>
  </si>
  <si>
    <t>Data</t>
  </si>
  <si>
    <t>3</t>
  </si>
  <si>
    <t>4</t>
  </si>
  <si>
    <t>Var. (%) Igual Mês do Ano Anterior</t>
  </si>
  <si>
    <t>5</t>
  </si>
  <si>
    <t>6</t>
  </si>
  <si>
    <t>Valor</t>
  </si>
  <si>
    <t>Qtde</t>
  </si>
  <si>
    <t>Preço</t>
  </si>
  <si>
    <t>Part. (%) do Produto em Valor no Total Brasil</t>
  </si>
  <si>
    <t>Fonte: Secretaria de Comércio Exterior / Ministério do Desenvolvimento, Indústria, Comércio e Serviços</t>
  </si>
  <si>
    <t>US$/t</t>
  </si>
  <si>
    <t>https://balanca.economia.gov.br/balanca/publicacoes_dados_consolidados/pg.html#produtos</t>
  </si>
  <si>
    <t>Ministry of Development, Industry, Trade, and Services</t>
  </si>
  <si>
    <t>Secretariat of Foreign Trade</t>
  </si>
  <si>
    <t>Department of Foreign Trade Statistics and Studies</t>
  </si>
  <si>
    <t>Brazilian import coal price in US$/t</t>
  </si>
  <si>
    <t>names</t>
  </si>
  <si>
    <t>Brazil projections</t>
  </si>
  <si>
    <t>Projection rates</t>
  </si>
  <si>
    <t>from US [BFPaT-pretax-coal/Industry}</t>
  </si>
  <si>
    <t>from US [BFPaT-pretax-natgas}</t>
  </si>
  <si>
    <t>from US [AEO 2022 12]</t>
  </si>
  <si>
    <t>Transportation sector</t>
  </si>
  <si>
    <t>zero - no district heating</t>
  </si>
  <si>
    <t>zero - no such source in Brazil</t>
  </si>
  <si>
    <t>same as petgas</t>
  </si>
  <si>
    <t>same as petdies</t>
  </si>
  <si>
    <t>1/2 supply from intl markets, in average with prices pegged to intl price</t>
  </si>
  <si>
    <t>2/3 supply from intl markets, in average with prices pegged to intl price</t>
  </si>
  <si>
    <t>4/5 supply from intl markets, in average with prices pegged to intl price</t>
  </si>
  <si>
    <t>from US [BFPaT-pretax-coal/Industry} coal for steel plants is imported</t>
  </si>
  <si>
    <t>from US [BFPaT-pretax-natgas} 50% from intl LNG - market price pegged to intl price</t>
  </si>
  <si>
    <t>assumed constant in dolar value througout the period</t>
  </si>
  <si>
    <t>from US [AEO 2022 12] 1/2 imported and price pegged to intl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</si>
</sst>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164" formatCode="0.0%"/>
    <numFmt numFmtId="165" formatCode="0.000E+00"/>
    <numFmt numFmtId="166" formatCode="0.000"/>
    <numFmt numFmtId="167" formatCode="#,##0.0"/>
    <numFmt numFmtId="168" formatCode="#,##0.000"/>
    <numFmt numFmtId="169" formatCode="dd/mm/yy;@"/>
    <numFmt numFmtId="170" formatCode="#,##0.0000"/>
    <numFmt numFmtId="171" formatCode="#,##0.00000000"/>
    <numFmt numFmtId="172" formatCode="mm/yy"/>
    <numFmt numFmtId="173" formatCode="mmm/yyyy"/>
    <numFmt numFmtId="174" formatCode="0.0000E+00"/>
    <numFmt numFmtId="175" formatCode="0.0000"/>
    <numFmt numFmtId="176" formatCode="#.###0"/>
    <numFmt numFmtId="177" formatCode="0E+00"/>
  </numFmts>
  <fonts count="4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vertAlign val="superscript"/>
      <sz val="9"/>
      <color theme="1"/>
      <name val="Calibri"/>
      <family val="2"/>
    </font>
    <font>
      <sz val="9"/>
      <color theme="4"/>
      <name val="Calibri"/>
      <family val="2"/>
    </font>
    <font>
      <i/>
      <sz val="9"/>
      <color theme="4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86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9" fillId="0" borderId="0"/>
    <xf numFmtId="0" fontId="9" fillId="0" borderId="11" applyNumberFormat="0" applyProtection="0">
      <alignment wrapText="1"/>
    </xf>
    <xf numFmtId="0" fontId="9" fillId="0" borderId="10" applyNumberFormat="0" applyFont="0" applyProtection="0">
      <alignment wrapText="1"/>
    </xf>
    <xf numFmtId="0" fontId="10" fillId="0" borderId="9" applyNumberFormat="0" applyProtection="0">
      <alignment wrapText="1"/>
    </xf>
    <xf numFmtId="0" fontId="10" fillId="0" borderId="8" applyNumberFormat="0" applyProtection="0">
      <alignment wrapText="1"/>
    </xf>
    <xf numFmtId="0" fontId="9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14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7" borderId="14" applyNumberFormat="0" applyAlignment="0" applyProtection="0"/>
    <xf numFmtId="0" fontId="21" fillId="8" borderId="15" applyNumberFormat="0" applyAlignment="0" applyProtection="0"/>
    <xf numFmtId="0" fontId="22" fillId="8" borderId="14" applyNumberFormat="0" applyAlignment="0" applyProtection="0"/>
    <xf numFmtId="0" fontId="23" fillId="0" borderId="16" applyNumberFormat="0" applyFill="0" applyAlignment="0" applyProtection="0"/>
    <xf numFmtId="0" fontId="24" fillId="9" borderId="17" applyNumberFormat="0" applyAlignment="0" applyProtection="0"/>
    <xf numFmtId="0" fontId="25" fillId="0" borderId="0" applyNumberFormat="0" applyFill="0" applyBorder="0" applyAlignment="0" applyProtection="0"/>
    <xf numFmtId="0" fontId="12" fillId="10" borderId="18" applyNumberFormat="0" applyFont="0" applyAlignment="0" applyProtection="0"/>
    <xf numFmtId="0" fontId="26" fillId="0" borderId="0" applyNumberFormat="0" applyFill="0" applyBorder="0" applyAlignment="0" applyProtection="0"/>
    <xf numFmtId="0" fontId="7" fillId="0" borderId="19" applyNumberFormat="0" applyFill="0" applyAlignment="0" applyProtection="0"/>
    <xf numFmtId="0" fontId="27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2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8" fillId="6" borderId="0" applyNumberFormat="0" applyBorder="0" applyAlignment="0" applyProtection="0"/>
    <xf numFmtId="0" fontId="27" fillId="14" borderId="0" applyNumberFormat="0" applyBorder="0" applyAlignment="0" applyProtection="0"/>
    <xf numFmtId="0" fontId="27" fillId="18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12" fillId="10" borderId="18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9" fillId="0" borderId="11">
      <alignment wrapText="1"/>
    </xf>
    <xf numFmtId="0" fontId="10" fillId="0" borderId="9">
      <alignment wrapText="1"/>
    </xf>
    <xf numFmtId="0" fontId="9" fillId="0" borderId="10">
      <alignment wrapText="1"/>
    </xf>
    <xf numFmtId="0" fontId="10" fillId="0" borderId="8">
      <alignment wrapText="1"/>
    </xf>
    <xf numFmtId="0" fontId="9" fillId="0" borderId="0"/>
    <xf numFmtId="0" fontId="8" fillId="0" borderId="0">
      <alignment horizontal="left"/>
    </xf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5" fillId="0" borderId="0"/>
  </cellStyleXfs>
  <cellXfs count="89">
    <xf numFmtId="0" fontId="0" fillId="0" borderId="0" xfId="0"/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1" fontId="0" fillId="0" borderId="0" xfId="0" applyNumberFormat="1"/>
    <xf numFmtId="0" fontId="7" fillId="2" borderId="0" xfId="0" applyFont="1" applyFill="1"/>
    <xf numFmtId="0" fontId="0" fillId="2" borderId="0" xfId="0" applyFill="1"/>
    <xf numFmtId="0" fontId="13" fillId="0" borderId="0" xfId="0" applyFont="1"/>
    <xf numFmtId="0" fontId="7" fillId="35" borderId="0" xfId="0" applyFont="1" applyFill="1"/>
    <xf numFmtId="0" fontId="0" fillId="0" borderId="0" xfId="0" applyAlignment="1">
      <alignment horizontal="right"/>
    </xf>
    <xf numFmtId="169" fontId="0" fillId="0" borderId="0" xfId="0" applyNumberFormat="1" applyAlignment="1">
      <alignment vertical="center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 indent="1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71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indent="1"/>
    </xf>
    <xf numFmtId="0" fontId="1" fillId="0" borderId="0" xfId="83"/>
    <xf numFmtId="4" fontId="1" fillId="0" borderId="0" xfId="83" applyNumberFormat="1"/>
    <xf numFmtId="0" fontId="1" fillId="0" borderId="0" xfId="83" applyAlignment="1">
      <alignment horizontal="right"/>
    </xf>
    <xf numFmtId="11" fontId="1" fillId="0" borderId="0" xfId="83" applyNumberFormat="1"/>
    <xf numFmtId="4" fontId="1" fillId="0" borderId="0" xfId="83" applyNumberFormat="1" applyAlignment="1">
      <alignment horizontal="center"/>
    </xf>
    <xf numFmtId="172" fontId="1" fillId="0" borderId="0" xfId="83" applyNumberFormat="1" applyAlignment="1">
      <alignment horizontal="center" vertical="center"/>
    </xf>
    <xf numFmtId="0" fontId="1" fillId="0" borderId="0" xfId="83" applyAlignment="1">
      <alignment vertical="center"/>
    </xf>
    <xf numFmtId="0" fontId="1" fillId="0" borderId="0" xfId="83" applyAlignment="1">
      <alignment horizontal="right" vertical="center"/>
    </xf>
    <xf numFmtId="0" fontId="1" fillId="0" borderId="0" xfId="83" applyAlignment="1">
      <alignment horizontal="center" vertical="center"/>
    </xf>
    <xf numFmtId="166" fontId="1" fillId="0" borderId="0" xfId="83" applyNumberFormat="1"/>
    <xf numFmtId="0" fontId="1" fillId="0" borderId="0" xfId="83" applyAlignment="1">
      <alignment horizontal="center"/>
    </xf>
    <xf numFmtId="49" fontId="1" fillId="0" borderId="0" xfId="83" applyNumberFormat="1" applyAlignment="1">
      <alignment horizontal="right" vertical="center"/>
    </xf>
    <xf numFmtId="1" fontId="1" fillId="0" borderId="0" xfId="83" applyNumberFormat="1" applyAlignment="1">
      <alignment vertical="center"/>
    </xf>
    <xf numFmtId="3" fontId="1" fillId="0" borderId="0" xfId="83" applyNumberFormat="1" applyAlignment="1">
      <alignment vertical="center"/>
    </xf>
    <xf numFmtId="170" fontId="1" fillId="0" borderId="0" xfId="83" applyNumberFormat="1" applyAlignment="1">
      <alignment vertical="center"/>
    </xf>
    <xf numFmtId="1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8" fontId="0" fillId="0" borderId="0" xfId="0" applyNumberFormat="1"/>
    <xf numFmtId="165" fontId="1" fillId="0" borderId="0" xfId="83" applyNumberFormat="1" applyAlignment="1">
      <alignment vertical="center"/>
    </xf>
    <xf numFmtId="173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vertical="center"/>
    </xf>
    <xf numFmtId="10" fontId="0" fillId="0" borderId="0" xfId="84" applyNumberFormat="1" applyFont="1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vertical="center"/>
    </xf>
    <xf numFmtId="175" fontId="0" fillId="0" borderId="0" xfId="0" applyNumberFormat="1"/>
    <xf numFmtId="168" fontId="0" fillId="0" borderId="0" xfId="0" applyNumberFormat="1" applyAlignment="1">
      <alignment vertical="center"/>
    </xf>
    <xf numFmtId="4" fontId="1" fillId="0" borderId="0" xfId="83" applyNumberFormat="1" applyAlignment="1">
      <alignment vertical="center"/>
    </xf>
    <xf numFmtId="9" fontId="0" fillId="0" borderId="0" xfId="84" applyFont="1" applyAlignment="1">
      <alignment horizontal="center" vertical="center"/>
    </xf>
    <xf numFmtId="174" fontId="1" fillId="0" borderId="0" xfId="83" applyNumberFormat="1" applyAlignment="1">
      <alignment vertical="center"/>
    </xf>
    <xf numFmtId="164" fontId="1" fillId="0" borderId="0" xfId="82" applyNumberFormat="1" applyFont="1" applyAlignment="1">
      <alignment horizontal="center" vertical="center"/>
    </xf>
    <xf numFmtId="4" fontId="1" fillId="3" borderId="0" xfId="83" applyNumberFormat="1" applyFill="1" applyAlignment="1">
      <alignment vertical="center"/>
    </xf>
    <xf numFmtId="166" fontId="1" fillId="0" borderId="0" xfId="83" applyNumberFormat="1" applyAlignment="1">
      <alignment horizontal="center"/>
    </xf>
    <xf numFmtId="2" fontId="11" fillId="0" borderId="0" xfId="13" applyNumberFormat="1" applyFont="1" applyAlignment="1">
      <alignment horizontal="center" vertical="center"/>
    </xf>
    <xf numFmtId="0" fontId="0" fillId="37" borderId="0" xfId="0" applyFill="1"/>
    <xf numFmtId="0" fontId="33" fillId="0" borderId="0" xfId="83" applyFont="1" applyAlignment="1">
      <alignment horizontal="center" vertical="center"/>
    </xf>
    <xf numFmtId="4" fontId="33" fillId="0" borderId="0" xfId="83" applyNumberFormat="1" applyFont="1" applyAlignment="1">
      <alignment vertical="center"/>
    </xf>
    <xf numFmtId="0" fontId="34" fillId="0" borderId="0" xfId="83" applyFont="1" applyAlignment="1">
      <alignment horizontal="center" vertical="center"/>
    </xf>
    <xf numFmtId="9" fontId="34" fillId="0" borderId="0" xfId="84" applyFont="1" applyAlignment="1">
      <alignment vertical="center"/>
    </xf>
    <xf numFmtId="174" fontId="0" fillId="0" borderId="0" xfId="0" applyNumberFormat="1"/>
    <xf numFmtId="0" fontId="36" fillId="0" borderId="0" xfId="85" applyFont="1" applyAlignment="1">
      <alignment vertical="center"/>
    </xf>
    <xf numFmtId="167" fontId="37" fillId="0" borderId="0" xfId="85" applyNumberFormat="1" applyFont="1" applyAlignment="1">
      <alignment vertical="center"/>
    </xf>
    <xf numFmtId="4" fontId="37" fillId="0" borderId="0" xfId="85" applyNumberFormat="1" applyFont="1" applyAlignment="1">
      <alignment vertical="center"/>
    </xf>
    <xf numFmtId="4" fontId="36" fillId="0" borderId="0" xfId="85" applyNumberFormat="1" applyFont="1" applyAlignment="1">
      <alignment vertical="center"/>
    </xf>
    <xf numFmtId="167" fontId="38" fillId="0" borderId="20" xfId="85" applyNumberFormat="1" applyFont="1" applyBorder="1" applyAlignment="1">
      <alignment horizontal="center" vertical="center"/>
    </xf>
    <xf numFmtId="167" fontId="38" fillId="0" borderId="21" xfId="85" applyNumberFormat="1" applyFont="1" applyBorder="1" applyAlignment="1">
      <alignment horizontal="center" vertical="center"/>
    </xf>
    <xf numFmtId="167" fontId="39" fillId="0" borderId="22" xfId="85" applyNumberFormat="1" applyFont="1" applyBorder="1" applyAlignment="1">
      <alignment vertical="center"/>
    </xf>
    <xf numFmtId="176" fontId="38" fillId="0" borderId="23" xfId="85" applyNumberFormat="1" applyFont="1" applyBorder="1" applyAlignment="1">
      <alignment horizontal="center" vertical="center"/>
    </xf>
    <xf numFmtId="176" fontId="38" fillId="0" borderId="24" xfId="85" applyNumberFormat="1" applyFont="1" applyBorder="1" applyAlignment="1">
      <alignment horizontal="center" vertical="center"/>
    </xf>
    <xf numFmtId="0" fontId="39" fillId="0" borderId="25" xfId="85" applyFont="1" applyBorder="1" applyAlignment="1">
      <alignment vertical="center"/>
    </xf>
    <xf numFmtId="167" fontId="39" fillId="0" borderId="26" xfId="85" applyNumberFormat="1" applyFont="1" applyBorder="1" applyAlignment="1">
      <alignment vertical="center"/>
    </xf>
    <xf numFmtId="4" fontId="36" fillId="0" borderId="0" xfId="85" applyNumberFormat="1" applyFont="1" applyAlignment="1">
      <alignment horizontal="right" vertical="center"/>
    </xf>
    <xf numFmtId="11" fontId="36" fillId="0" borderId="0" xfId="85" applyNumberFormat="1" applyFont="1" applyAlignment="1">
      <alignment vertical="center"/>
    </xf>
    <xf numFmtId="175" fontId="40" fillId="0" borderId="0" xfId="0" applyNumberFormat="1" applyFont="1"/>
    <xf numFmtId="0" fontId="40" fillId="0" borderId="0" xfId="0" applyFont="1" applyAlignment="1">
      <alignment horizontal="right"/>
    </xf>
    <xf numFmtId="0" fontId="7" fillId="3" borderId="0" xfId="0" applyFont="1" applyFill="1"/>
    <xf numFmtId="0" fontId="41" fillId="3" borderId="0" xfId="0" applyFont="1" applyFill="1" applyAlignment="1">
      <alignment horizontal="right"/>
    </xf>
    <xf numFmtId="0" fontId="41" fillId="3" borderId="0" xfId="0" applyFont="1" applyFill="1"/>
    <xf numFmtId="0" fontId="0" fillId="0" borderId="0" xfId="0" applyAlignment="1">
      <alignment horizontal="right" indent="1"/>
    </xf>
    <xf numFmtId="0" fontId="0" fillId="3" borderId="0" xfId="0" applyFill="1" applyAlignment="1">
      <alignment horizontal="right" indent="1"/>
    </xf>
    <xf numFmtId="0" fontId="0" fillId="3" borderId="0" xfId="0" applyFill="1"/>
    <xf numFmtId="0" fontId="0" fillId="36" borderId="0" xfId="0" applyFill="1" applyAlignment="1">
      <alignment horizontal="right" indent="1"/>
    </xf>
    <xf numFmtId="0" fontId="0" fillId="37" borderId="0" xfId="0" applyFill="1" applyAlignment="1">
      <alignment horizontal="right" indent="1"/>
    </xf>
    <xf numFmtId="0" fontId="0" fillId="38" borderId="0" xfId="0" applyFill="1" applyAlignment="1">
      <alignment horizontal="right" indent="1"/>
    </xf>
    <xf numFmtId="177" fontId="0" fillId="0" borderId="0" xfId="0" applyNumberFormat="1"/>
    <xf numFmtId="175" fontId="0" fillId="0" borderId="0" xfId="0" applyNumberFormat="1" applyFill="1"/>
    <xf numFmtId="1" fontId="0" fillId="0" borderId="0" xfId="0" applyNumberFormat="1" applyFill="1"/>
  </cellXfs>
  <cellStyles count="86">
    <cellStyle name="20% - Accent1" xfId="37" builtinId="30" customBuiltin="1"/>
    <cellStyle name="20% - Accent1 2" xfId="62" xr:uid="{00000000-0005-0000-0000-000001000000}"/>
    <cellStyle name="20% - Accent2" xfId="40" builtinId="34" customBuiltin="1"/>
    <cellStyle name="20% - Accent2 2" xfId="64" xr:uid="{00000000-0005-0000-0000-000003000000}"/>
    <cellStyle name="20% - Accent3" xfId="43" builtinId="38" customBuiltin="1"/>
    <cellStyle name="20% - Accent3 2" xfId="66" xr:uid="{00000000-0005-0000-0000-000005000000}"/>
    <cellStyle name="20% - Accent4" xfId="46" builtinId="42" customBuiltin="1"/>
    <cellStyle name="20% - Accent4 2" xfId="68" xr:uid="{00000000-0005-0000-0000-000007000000}"/>
    <cellStyle name="20% - Accent5" xfId="49" builtinId="46" customBuiltin="1"/>
    <cellStyle name="20% - Accent5 2" xfId="70" xr:uid="{00000000-0005-0000-0000-000009000000}"/>
    <cellStyle name="20% - Accent6" xfId="52" builtinId="50" customBuiltin="1"/>
    <cellStyle name="20% - Accent6 2" xfId="72" xr:uid="{00000000-0005-0000-0000-00000B000000}"/>
    <cellStyle name="40% - Accent1" xfId="38" builtinId="31" customBuiltin="1"/>
    <cellStyle name="40% - Accent1 2" xfId="63" xr:uid="{00000000-0005-0000-0000-00000D000000}"/>
    <cellStyle name="40% - Accent2" xfId="41" builtinId="35" customBuiltin="1"/>
    <cellStyle name="40% - Accent2 2" xfId="65" xr:uid="{00000000-0005-0000-0000-00000F000000}"/>
    <cellStyle name="40% - Accent3" xfId="44" builtinId="39" customBuiltin="1"/>
    <cellStyle name="40% - Accent3 2" xfId="67" xr:uid="{00000000-0005-0000-0000-000011000000}"/>
    <cellStyle name="40% - Accent4" xfId="47" builtinId="43" customBuiltin="1"/>
    <cellStyle name="40% - Accent4 2" xfId="69" xr:uid="{00000000-0005-0000-0000-000013000000}"/>
    <cellStyle name="40% - Accent5" xfId="50" builtinId="47" customBuiltin="1"/>
    <cellStyle name="40% - Accent5 2" xfId="71" xr:uid="{00000000-0005-0000-0000-000015000000}"/>
    <cellStyle name="40% - Accent6" xfId="53" builtinId="51" customBuiltin="1"/>
    <cellStyle name="40% - Accent6 2" xfId="73" xr:uid="{00000000-0005-0000-0000-000017000000}"/>
    <cellStyle name="60% - Accent1 2" xfId="55" xr:uid="{00000000-0005-0000-0000-000018000000}"/>
    <cellStyle name="60% - Accent2 2" xfId="56" xr:uid="{00000000-0005-0000-0000-000019000000}"/>
    <cellStyle name="60% - Accent3 2" xfId="57" xr:uid="{00000000-0005-0000-0000-00001A000000}"/>
    <cellStyle name="60% - Accent4 2" xfId="58" xr:uid="{00000000-0005-0000-0000-00001B000000}"/>
    <cellStyle name="60% - Accent5 2" xfId="59" xr:uid="{00000000-0005-0000-0000-00001C000000}"/>
    <cellStyle name="60% - Accent6 2" xfId="60" xr:uid="{00000000-0005-0000-0000-00001D000000}"/>
    <cellStyle name="Accent1" xfId="36" builtinId="29" customBuiltin="1"/>
    <cellStyle name="Accent2" xfId="39" builtinId="33" customBuiltin="1"/>
    <cellStyle name="Accent3" xfId="42" builtinId="37" customBuiltin="1"/>
    <cellStyle name="Accent4" xfId="45" builtinId="41" customBuiltin="1"/>
    <cellStyle name="Accent5" xfId="48" builtinId="45" customBuiltin="1"/>
    <cellStyle name="Accent6" xfId="51" builtinId="49" customBuiltin="1"/>
    <cellStyle name="Bad" xfId="26" builtinId="27" customBuiltin="1"/>
    <cellStyle name="Body: normal cell" xfId="2" xr:uid="{00000000-0005-0000-0000-000025000000}"/>
    <cellStyle name="Body: normal cell 2" xfId="15" xr:uid="{00000000-0005-0000-0000-000026000000}"/>
    <cellStyle name="Body: normal cell 3" xfId="76" xr:uid="{F725E47C-607B-484A-A9B9-7ED01013F7B0}"/>
    <cellStyle name="Calculation" xfId="29" builtinId="22" customBuiltin="1"/>
    <cellStyle name="Check Cell" xfId="31" builtinId="23" customBuiltin="1"/>
    <cellStyle name="Explanatory Text" xfId="34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nt: Calibri, 9pt regular 3" xfId="78" xr:uid="{382F3E3B-6A74-46AC-9D0B-8E9050B2137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Footnotes: top row 3" xfId="74" xr:uid="{6729D99C-491B-4228-ABBC-8B66D16DD8C0}"/>
    <cellStyle name="Good" xfId="25" builtinId="26" customBuiltin="1"/>
    <cellStyle name="Header: bottom row" xfId="1" xr:uid="{00000000-0005-0000-0000-000033000000}"/>
    <cellStyle name="Header: bottom row 2" xfId="17" xr:uid="{00000000-0005-0000-0000-000034000000}"/>
    <cellStyle name="Header: bottom row 3" xfId="77" xr:uid="{1D682EAE-7AA0-476B-A6FE-FF346F494B3C}"/>
    <cellStyle name="Header: top rows" xfId="3" xr:uid="{00000000-0005-0000-0000-000035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Hyperlink" xfId="9" builtinId="8" customBuiltin="1"/>
    <cellStyle name="Hyperlink 2" xfId="81" xr:uid="{9A0500AD-0E0D-48B2-BAC2-3820E3411A80}"/>
    <cellStyle name="Input" xfId="27" builtinId="20" customBuiltin="1"/>
    <cellStyle name="Linked Cell" xfId="30" builtinId="24" customBuiltin="1"/>
    <cellStyle name="Neutral 2" xfId="54" xr:uid="{00000000-0005-0000-0000-00003D000000}"/>
    <cellStyle name="Normal" xfId="0" builtinId="0"/>
    <cellStyle name="Normal 2" xfId="13" xr:uid="{00000000-0005-0000-0000-00003F000000}"/>
    <cellStyle name="Normal 3" xfId="80" xr:uid="{B24FE9BE-8190-4568-AF51-5C368A4A5258}"/>
    <cellStyle name="Normal 4" xfId="83" xr:uid="{FCBC185C-C12F-4908-A76C-1A4A0A8470B8}"/>
    <cellStyle name="Normal 5" xfId="85" xr:uid="{53F0532A-6B51-452D-9569-A19795B157C9}"/>
    <cellStyle name="Note" xfId="33" builtinId="10" customBuiltin="1"/>
    <cellStyle name="Note 2" xfId="61" xr:uid="{00000000-0005-0000-0000-000041000000}"/>
    <cellStyle name="Output" xfId="28" builtinId="21" customBuiltin="1"/>
    <cellStyle name="Parent row" xfId="5" xr:uid="{00000000-0005-0000-0000-000043000000}"/>
    <cellStyle name="Parent row 2" xfId="16" xr:uid="{00000000-0005-0000-0000-000044000000}"/>
    <cellStyle name="Parent row 3" xfId="75" xr:uid="{3AC57AFE-4986-4094-9828-C60D2A8A8F66}"/>
    <cellStyle name="Percent" xfId="82" builtinId="5"/>
    <cellStyle name="Porcentagem 2" xfId="84" xr:uid="{88DA589F-9AE8-424D-87EA-E39E4F8045D7}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able title 3" xfId="79" xr:uid="{9E8BB10D-19AD-4C6D-8A9A-D43A9F5D123E}"/>
    <cellStyle name="Title" xfId="20" builtinId="15" customBuiltin="1"/>
    <cellStyle name="Total" xfId="35" builtinId="25" customBuiltin="1"/>
    <cellStyle name="Warning Text" xfId="32" builtinId="11" customBuiltin="1"/>
  </cellStyles>
  <dxfs count="3">
    <dxf>
      <font>
        <sz val="11"/>
        <color rgb="FFFF0000"/>
        <name val="Calibri"/>
      </font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DBA-4C07-AA2A-9588561D80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DBA-4C07-AA2A-9588561D80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projections!#REF!</c:f>
            </c:numRef>
          </c:xVal>
          <c:yVal>
            <c:numRef>
              <c:f>projections!#REF!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projections!#REF!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DBA-4C07-AA2A-9588561D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099679"/>
        <c:axId val="1674100159"/>
      </c:scatterChart>
      <c:valAx>
        <c:axId val="167409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100159"/>
        <c:crosses val="autoZero"/>
        <c:crossBetween val="midCat"/>
      </c:valAx>
      <c:valAx>
        <c:axId val="167410015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409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224790</xdr:colOff>
      <xdr:row>40</xdr:row>
      <xdr:rowOff>99060</xdr:rowOff>
    </xdr:from>
    <xdr:to>
      <xdr:col>26</xdr:col>
      <xdr:colOff>510540</xdr:colOff>
      <xdr:row>42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D82D3-4CD9-AA6E-5205-A305AF3B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8"/>
  <sheetViews>
    <sheetView workbookViewId="0"/>
  </sheetViews>
  <sheetFormatPr defaultColWidth="9.19921875" defaultRowHeight="14.25" x14ac:dyDescent="0.45"/>
  <cols>
    <col min="1" max="1" width="19.796875" customWidth="1"/>
    <col min="2" max="2" width="91.796875" customWidth="1"/>
  </cols>
  <sheetData>
    <row r="1" spans="1:2" x14ac:dyDescent="0.45">
      <c r="A1" s="1" t="s">
        <v>59</v>
      </c>
    </row>
    <row r="2" spans="1:2" x14ac:dyDescent="0.45">
      <c r="A2" s="1" t="s">
        <v>60</v>
      </c>
    </row>
    <row r="4" spans="1:2" x14ac:dyDescent="0.45">
      <c r="A4" s="1" t="s">
        <v>2</v>
      </c>
      <c r="B4" s="5" t="s">
        <v>104</v>
      </c>
    </row>
    <row r="5" spans="1:2" x14ac:dyDescent="0.45">
      <c r="B5" s="2" t="s">
        <v>87</v>
      </c>
    </row>
    <row r="6" spans="1:2" x14ac:dyDescent="0.45">
      <c r="B6" t="s">
        <v>86</v>
      </c>
    </row>
    <row r="7" spans="1:2" x14ac:dyDescent="0.45">
      <c r="B7" t="s">
        <v>88</v>
      </c>
    </row>
    <row r="9" spans="1:2" x14ac:dyDescent="0.45">
      <c r="B9" s="5" t="s">
        <v>93</v>
      </c>
    </row>
    <row r="10" spans="1:2" x14ac:dyDescent="0.45">
      <c r="B10" t="s">
        <v>89</v>
      </c>
    </row>
    <row r="11" spans="1:2" x14ac:dyDescent="0.45">
      <c r="B11" t="s">
        <v>90</v>
      </c>
    </row>
    <row r="12" spans="1:2" x14ac:dyDescent="0.45">
      <c r="B12" t="s">
        <v>91</v>
      </c>
    </row>
    <row r="13" spans="1:2" x14ac:dyDescent="0.45">
      <c r="B13" t="s">
        <v>92</v>
      </c>
    </row>
    <row r="14" spans="1:2" x14ac:dyDescent="0.45">
      <c r="B14" t="s">
        <v>94</v>
      </c>
    </row>
    <row r="16" spans="1:2" x14ac:dyDescent="0.45">
      <c r="B16" s="5" t="s">
        <v>95</v>
      </c>
    </row>
    <row r="17" spans="2:2" x14ac:dyDescent="0.45">
      <c r="B17" t="s">
        <v>89</v>
      </c>
    </row>
    <row r="18" spans="2:2" x14ac:dyDescent="0.45">
      <c r="B18" t="s">
        <v>96</v>
      </c>
    </row>
    <row r="19" spans="2:2" x14ac:dyDescent="0.45">
      <c r="B19" t="s">
        <v>98</v>
      </c>
    </row>
    <row r="20" spans="2:2" x14ac:dyDescent="0.45">
      <c r="B20" t="s">
        <v>99</v>
      </c>
    </row>
    <row r="21" spans="2:2" x14ac:dyDescent="0.45">
      <c r="B21" t="s">
        <v>97</v>
      </c>
    </row>
    <row r="23" spans="2:2" x14ac:dyDescent="0.45">
      <c r="B23" s="5" t="s">
        <v>108</v>
      </c>
    </row>
    <row r="24" spans="2:2" x14ac:dyDescent="0.45">
      <c r="B24" t="s">
        <v>101</v>
      </c>
    </row>
    <row r="25" spans="2:2" x14ac:dyDescent="0.45">
      <c r="B25" t="s">
        <v>100</v>
      </c>
    </row>
    <row r="26" spans="2:2" x14ac:dyDescent="0.45">
      <c r="B26" t="s">
        <v>102</v>
      </c>
    </row>
    <row r="27" spans="2:2" x14ac:dyDescent="0.45">
      <c r="B27" t="s">
        <v>103</v>
      </c>
    </row>
    <row r="29" spans="2:2" x14ac:dyDescent="0.45">
      <c r="B29" s="5" t="s">
        <v>105</v>
      </c>
    </row>
    <row r="30" spans="2:2" x14ac:dyDescent="0.45">
      <c r="B30" t="s">
        <v>101</v>
      </c>
    </row>
    <row r="31" spans="2:2" x14ac:dyDescent="0.45">
      <c r="B31" t="s">
        <v>107</v>
      </c>
    </row>
    <row r="32" spans="2:2" x14ac:dyDescent="0.45">
      <c r="B32" t="s">
        <v>106</v>
      </c>
    </row>
    <row r="34" spans="1:2" x14ac:dyDescent="0.45">
      <c r="B34" s="5" t="s">
        <v>109</v>
      </c>
    </row>
    <row r="35" spans="1:2" x14ac:dyDescent="0.45">
      <c r="B35" t="s">
        <v>115</v>
      </c>
    </row>
    <row r="36" spans="1:2" x14ac:dyDescent="0.45">
      <c r="B36" t="s">
        <v>114</v>
      </c>
    </row>
    <row r="37" spans="1:2" x14ac:dyDescent="0.45">
      <c r="B37" t="s">
        <v>117</v>
      </c>
    </row>
    <row r="38" spans="1:2" x14ac:dyDescent="0.45">
      <c r="B38" t="s">
        <v>116</v>
      </c>
    </row>
    <row r="40" spans="1:2" x14ac:dyDescent="0.45">
      <c r="B40" s="5" t="s">
        <v>110</v>
      </c>
    </row>
    <row r="41" spans="1:2" x14ac:dyDescent="0.45">
      <c r="B41" s="10" t="s">
        <v>111</v>
      </c>
    </row>
    <row r="42" spans="1:2" x14ac:dyDescent="0.45">
      <c r="B42" t="s">
        <v>113</v>
      </c>
    </row>
    <row r="43" spans="1:2" x14ac:dyDescent="0.45">
      <c r="B43" t="s">
        <v>112</v>
      </c>
    </row>
    <row r="45" spans="1:2" x14ac:dyDescent="0.45">
      <c r="A45" s="1" t="s">
        <v>0</v>
      </c>
    </row>
    <row r="47" spans="1:2" x14ac:dyDescent="0.45">
      <c r="A47" s="8" t="s">
        <v>33</v>
      </c>
    </row>
    <row r="48" spans="1:2" x14ac:dyDescent="0.45">
      <c r="A48" t="s">
        <v>22</v>
      </c>
    </row>
    <row r="50" spans="1:1" x14ac:dyDescent="0.45">
      <c r="A50" s="8" t="s">
        <v>34</v>
      </c>
    </row>
    <row r="51" spans="1:1" x14ac:dyDescent="0.45">
      <c r="A51" t="s">
        <v>21</v>
      </c>
    </row>
    <row r="52" spans="1:1" x14ac:dyDescent="0.45">
      <c r="A52" s="1" t="s">
        <v>32</v>
      </c>
    </row>
    <row r="53" spans="1:1" x14ac:dyDescent="0.45">
      <c r="A53" t="s">
        <v>24</v>
      </c>
    </row>
    <row r="54" spans="1:1" x14ac:dyDescent="0.45">
      <c r="A54" t="s">
        <v>25</v>
      </c>
    </row>
    <row r="56" spans="1:1" x14ac:dyDescent="0.45">
      <c r="A56" s="8" t="s">
        <v>35</v>
      </c>
    </row>
    <row r="57" spans="1:1" x14ac:dyDescent="0.45">
      <c r="A57" s="1" t="s">
        <v>36</v>
      </c>
    </row>
    <row r="58" spans="1:1" x14ac:dyDescent="0.45">
      <c r="A58" t="s">
        <v>23</v>
      </c>
    </row>
    <row r="59" spans="1:1" x14ac:dyDescent="0.45">
      <c r="A59" t="s">
        <v>27</v>
      </c>
    </row>
    <row r="60" spans="1:1" x14ac:dyDescent="0.45">
      <c r="A60" t="s">
        <v>28</v>
      </c>
    </row>
    <row r="61" spans="1:1" x14ac:dyDescent="0.45">
      <c r="A61" t="s">
        <v>29</v>
      </c>
    </row>
    <row r="62" spans="1:1" x14ac:dyDescent="0.45">
      <c r="A62" t="s">
        <v>30</v>
      </c>
    </row>
    <row r="63" spans="1:1" x14ac:dyDescent="0.45">
      <c r="A63" t="s">
        <v>26</v>
      </c>
    </row>
    <row r="64" spans="1:1" x14ac:dyDescent="0.45">
      <c r="A64" t="s">
        <v>31</v>
      </c>
    </row>
    <row r="65" spans="1:2" x14ac:dyDescent="0.45">
      <c r="A65" t="s">
        <v>37</v>
      </c>
    </row>
    <row r="67" spans="1:2" x14ac:dyDescent="0.45">
      <c r="A67" s="8" t="s">
        <v>61</v>
      </c>
    </row>
    <row r="68" spans="1:2" x14ac:dyDescent="0.45">
      <c r="A68" t="s">
        <v>62</v>
      </c>
    </row>
    <row r="69" spans="1:2" x14ac:dyDescent="0.45">
      <c r="A69" t="s">
        <v>63</v>
      </c>
    </row>
    <row r="71" spans="1:2" x14ac:dyDescent="0.45">
      <c r="A71" s="8" t="s">
        <v>38</v>
      </c>
    </row>
    <row r="72" spans="1:2" x14ac:dyDescent="0.45">
      <c r="A72" t="s">
        <v>4</v>
      </c>
    </row>
    <row r="73" spans="1:2" x14ac:dyDescent="0.45">
      <c r="A73" t="s">
        <v>1</v>
      </c>
    </row>
    <row r="75" spans="1:2" x14ac:dyDescent="0.45">
      <c r="A75" s="8" t="s">
        <v>332</v>
      </c>
    </row>
    <row r="76" spans="1:2" x14ac:dyDescent="0.45">
      <c r="A76" s="80" t="s">
        <v>39</v>
      </c>
    </row>
    <row r="77" spans="1:2" x14ac:dyDescent="0.45">
      <c r="A77" s="80" t="s">
        <v>118</v>
      </c>
      <c r="B77" s="34" t="s">
        <v>345</v>
      </c>
    </row>
    <row r="78" spans="1:2" x14ac:dyDescent="0.45">
      <c r="A78" s="80" t="s">
        <v>119</v>
      </c>
      <c r="B78" s="34" t="s">
        <v>346</v>
      </c>
    </row>
    <row r="79" spans="1:2" x14ac:dyDescent="0.45">
      <c r="A79" s="80" t="s">
        <v>42</v>
      </c>
      <c r="B79" t="s">
        <v>347</v>
      </c>
    </row>
    <row r="80" spans="1:2" x14ac:dyDescent="0.45">
      <c r="A80" s="80" t="s">
        <v>281</v>
      </c>
      <c r="B80" t="s">
        <v>347</v>
      </c>
    </row>
    <row r="81" spans="1:2" x14ac:dyDescent="0.45">
      <c r="A81" s="80" t="s">
        <v>282</v>
      </c>
      <c r="B81" t="s">
        <v>347</v>
      </c>
    </row>
    <row r="82" spans="1:2" x14ac:dyDescent="0.45">
      <c r="A82" s="80" t="s">
        <v>283</v>
      </c>
      <c r="B82" t="s">
        <v>347</v>
      </c>
    </row>
    <row r="83" spans="1:2" x14ac:dyDescent="0.45">
      <c r="A83" s="80" t="s">
        <v>8</v>
      </c>
      <c r="B83" t="s">
        <v>347</v>
      </c>
    </row>
    <row r="84" spans="1:2" x14ac:dyDescent="0.45">
      <c r="A84" s="80" t="s">
        <v>126</v>
      </c>
      <c r="B84" t="s">
        <v>347</v>
      </c>
    </row>
    <row r="85" spans="1:2" x14ac:dyDescent="0.45">
      <c r="A85" s="80" t="s">
        <v>127</v>
      </c>
      <c r="B85" t="s">
        <v>348</v>
      </c>
    </row>
    <row r="87" spans="1:2" x14ac:dyDescent="0.45">
      <c r="A87" s="80" t="s">
        <v>337</v>
      </c>
      <c r="B87" t="s">
        <v>336</v>
      </c>
    </row>
    <row r="88" spans="1:2" x14ac:dyDescent="0.45">
      <c r="A88" s="80" t="s">
        <v>120</v>
      </c>
      <c r="B88" t="s">
        <v>342</v>
      </c>
    </row>
    <row r="89" spans="1:2" x14ac:dyDescent="0.45">
      <c r="A89" s="80" t="s">
        <v>121</v>
      </c>
      <c r="B89" t="s">
        <v>343</v>
      </c>
    </row>
    <row r="90" spans="1:2" x14ac:dyDescent="0.45">
      <c r="A90" s="80" t="s">
        <v>124</v>
      </c>
      <c r="B90" t="s">
        <v>344</v>
      </c>
    </row>
    <row r="91" spans="1:2" x14ac:dyDescent="0.45">
      <c r="A91" s="80" t="s">
        <v>122</v>
      </c>
      <c r="B91" t="s">
        <v>340</v>
      </c>
    </row>
    <row r="92" spans="1:2" x14ac:dyDescent="0.45">
      <c r="A92" s="80" t="s">
        <v>123</v>
      </c>
      <c r="B92" t="s">
        <v>341</v>
      </c>
    </row>
    <row r="94" spans="1:2" x14ac:dyDescent="0.45">
      <c r="A94" s="80" t="s">
        <v>5</v>
      </c>
      <c r="B94" t="s">
        <v>338</v>
      </c>
    </row>
    <row r="95" spans="1:2" x14ac:dyDescent="0.45">
      <c r="A95" s="80" t="s">
        <v>284</v>
      </c>
      <c r="B95" t="s">
        <v>339</v>
      </c>
    </row>
    <row r="96" spans="1:2" x14ac:dyDescent="0.45">
      <c r="A96" s="80" t="s">
        <v>51</v>
      </c>
      <c r="B96" t="s">
        <v>339</v>
      </c>
    </row>
    <row r="97" spans="1:2" x14ac:dyDescent="0.45">
      <c r="A97" s="80" t="s">
        <v>125</v>
      </c>
      <c r="B97" t="s">
        <v>339</v>
      </c>
    </row>
    <row r="98" spans="1:2" x14ac:dyDescent="0.45">
      <c r="A98" s="80" t="s">
        <v>128</v>
      </c>
      <c r="B98" t="s">
        <v>339</v>
      </c>
    </row>
    <row r="99" spans="1:2" x14ac:dyDescent="0.45">
      <c r="A99" s="80" t="s">
        <v>9</v>
      </c>
      <c r="B99" t="s">
        <v>339</v>
      </c>
    </row>
    <row r="101" spans="1:2" x14ac:dyDescent="0.45">
      <c r="A101" s="8" t="s">
        <v>85</v>
      </c>
    </row>
    <row r="102" spans="1:2" x14ac:dyDescent="0.45">
      <c r="A102" t="s">
        <v>101</v>
      </c>
    </row>
    <row r="103" spans="1:2" x14ac:dyDescent="0.45">
      <c r="A103" t="s">
        <v>100</v>
      </c>
    </row>
    <row r="104" spans="1:2" x14ac:dyDescent="0.45">
      <c r="A104" t="s">
        <v>141</v>
      </c>
    </row>
    <row r="105" spans="1:2" x14ac:dyDescent="0.45">
      <c r="A105" t="s">
        <v>142</v>
      </c>
    </row>
    <row r="106" spans="1:2" x14ac:dyDescent="0.45">
      <c r="A106" t="s">
        <v>143</v>
      </c>
    </row>
    <row r="107" spans="1:2" x14ac:dyDescent="0.45">
      <c r="A107" t="s">
        <v>144</v>
      </c>
    </row>
    <row r="108" spans="1:2" x14ac:dyDescent="0.45">
      <c r="A108" t="s">
        <v>145</v>
      </c>
    </row>
    <row r="109" spans="1:2" x14ac:dyDescent="0.45">
      <c r="A109" t="s">
        <v>103</v>
      </c>
    </row>
    <row r="111" spans="1:2" x14ac:dyDescent="0.45">
      <c r="A111" s="77" t="s">
        <v>137</v>
      </c>
    </row>
    <row r="112" spans="1:2" x14ac:dyDescent="0.45">
      <c r="A112" t="s">
        <v>120</v>
      </c>
      <c r="B112" s="18">
        <v>30556000</v>
      </c>
    </row>
    <row r="113" spans="1:2" x14ac:dyDescent="0.45">
      <c r="A113" t="s">
        <v>121</v>
      </c>
      <c r="B113" s="18">
        <v>33651000</v>
      </c>
    </row>
    <row r="114" spans="1:2" x14ac:dyDescent="0.45">
      <c r="A114" t="s">
        <v>122</v>
      </c>
      <c r="B114" s="18">
        <v>20238000</v>
      </c>
    </row>
    <row r="115" spans="1:2" x14ac:dyDescent="0.45">
      <c r="A115" t="s">
        <v>138</v>
      </c>
      <c r="B115" s="18">
        <f>9000*880*3.968</f>
        <v>31426560</v>
      </c>
    </row>
    <row r="116" spans="1:2" x14ac:dyDescent="0.45">
      <c r="A116" t="s">
        <v>124</v>
      </c>
      <c r="B116" s="18">
        <v>32619000</v>
      </c>
    </row>
    <row r="117" spans="1:2" x14ac:dyDescent="0.45">
      <c r="A117" t="s">
        <v>126</v>
      </c>
      <c r="B117" s="18">
        <v>37977000</v>
      </c>
    </row>
    <row r="118" spans="1:2" x14ac:dyDescent="0.45">
      <c r="A118" t="s">
        <v>127</v>
      </c>
      <c r="B118" s="18">
        <v>24246000</v>
      </c>
    </row>
    <row r="119" spans="1:2" x14ac:dyDescent="0.45">
      <c r="B119" s="18"/>
    </row>
    <row r="120" spans="1:2" x14ac:dyDescent="0.45">
      <c r="A120" s="77" t="s">
        <v>129</v>
      </c>
      <c r="B120" s="18"/>
    </row>
    <row r="121" spans="1:2" x14ac:dyDescent="0.45">
      <c r="A121" t="s">
        <v>119</v>
      </c>
      <c r="B121" s="18">
        <v>34920000</v>
      </c>
    </row>
    <row r="122" spans="1:2" x14ac:dyDescent="0.45">
      <c r="B122" s="18"/>
    </row>
    <row r="123" spans="1:2" x14ac:dyDescent="0.45">
      <c r="A123" s="77" t="s">
        <v>139</v>
      </c>
      <c r="B123" s="18"/>
    </row>
    <row r="124" spans="1:2" x14ac:dyDescent="0.45">
      <c r="A124" t="s">
        <v>118</v>
      </c>
      <c r="B124" s="18">
        <v>29370000</v>
      </c>
    </row>
    <row r="125" spans="1:2" x14ac:dyDescent="0.45">
      <c r="A125" t="s">
        <v>51</v>
      </c>
      <c r="B125" s="18">
        <v>16750000</v>
      </c>
    </row>
    <row r="126" spans="1:2" x14ac:dyDescent="0.45">
      <c r="A126" t="s">
        <v>140</v>
      </c>
      <c r="B126" s="18">
        <v>25640000</v>
      </c>
    </row>
    <row r="127" spans="1:2" x14ac:dyDescent="0.45">
      <c r="B127" s="12"/>
    </row>
    <row r="128" spans="1:2" x14ac:dyDescent="0.45">
      <c r="A128" s="77" t="s">
        <v>130</v>
      </c>
      <c r="B128" s="12"/>
    </row>
    <row r="129" spans="1:2" x14ac:dyDescent="0.45">
      <c r="A129" t="s">
        <v>39</v>
      </c>
      <c r="B129" s="17">
        <f>1/kWh_to_BTU</f>
        <v>2.9307121044271339E-4</v>
      </c>
    </row>
    <row r="131" spans="1:2" x14ac:dyDescent="0.45">
      <c r="A131" s="78"/>
      <c r="B131" s="79" t="s">
        <v>331</v>
      </c>
    </row>
    <row r="132" spans="1:2" x14ac:dyDescent="0.45">
      <c r="A132">
        <v>3.7850000000000001</v>
      </c>
      <c r="B132" t="s">
        <v>131</v>
      </c>
    </row>
    <row r="133" spans="1:2" x14ac:dyDescent="0.45">
      <c r="A133" s="13">
        <v>159</v>
      </c>
      <c r="B133" t="s">
        <v>132</v>
      </c>
    </row>
    <row r="134" spans="1:2" x14ac:dyDescent="0.45">
      <c r="A134" s="14">
        <v>9.4780000000000005E-4</v>
      </c>
      <c r="B134" t="s">
        <v>133</v>
      </c>
    </row>
    <row r="135" spans="1:2" x14ac:dyDescent="0.45">
      <c r="A135">
        <v>3.968</v>
      </c>
      <c r="B135" t="s">
        <v>134</v>
      </c>
    </row>
    <row r="136" spans="1:2" x14ac:dyDescent="0.45">
      <c r="A136" s="15">
        <v>3412.14</v>
      </c>
      <c r="B136" t="s">
        <v>135</v>
      </c>
    </row>
    <row r="137" spans="1:2" x14ac:dyDescent="0.45">
      <c r="A137" s="16">
        <v>39680000</v>
      </c>
      <c r="B137" t="s">
        <v>136</v>
      </c>
    </row>
    <row r="138" spans="1:2" x14ac:dyDescent="0.45">
      <c r="A138" s="4">
        <v>5630000</v>
      </c>
      <c r="B138" t="s">
        <v>184</v>
      </c>
    </row>
  </sheetData>
  <phoneticPr fontId="29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eletr!N7</f>
        <v>2.4525323223557636E-5</v>
      </c>
      <c r="C2" s="3">
        <f>eletr!O7</f>
        <v>2.790584465455071E-5</v>
      </c>
      <c r="D2" s="3">
        <f>eletr!P7</f>
        <v>3.0133217644150248E-5</v>
      </c>
      <c r="E2" s="3">
        <f>eletr!Q7</f>
        <v>3.164807253838479E-5</v>
      </c>
      <c r="F2" s="3">
        <f>E2*projections!C$5</f>
        <v>3.164807253838479E-5</v>
      </c>
      <c r="G2" s="3">
        <f>F2*projections!D$5</f>
        <v>3.164807253838479E-5</v>
      </c>
      <c r="H2" s="3">
        <f>G2*projections!E$5</f>
        <v>3.164807253838479E-5</v>
      </c>
      <c r="I2" s="3">
        <f>H2*projections!F$5</f>
        <v>3.164807253838479E-5</v>
      </c>
      <c r="J2" s="3">
        <f>I2*projections!G$5</f>
        <v>3.164807253838479E-5</v>
      </c>
      <c r="K2" s="3">
        <f>J2*projections!H$5</f>
        <v>3.164807253838479E-5</v>
      </c>
      <c r="L2" s="3">
        <f>K2*projections!I$5</f>
        <v>3.164807253838479E-5</v>
      </c>
      <c r="M2" s="3">
        <f>L2*projections!J$5</f>
        <v>3.164807253838479E-5</v>
      </c>
      <c r="N2" s="3">
        <f>M2*projections!K$5</f>
        <v>3.164807253838479E-5</v>
      </c>
      <c r="O2" s="3">
        <f>N2*projections!L$5</f>
        <v>3.164807253838479E-5</v>
      </c>
      <c r="P2" s="3">
        <f>O2*projections!M$5</f>
        <v>3.164807253838479E-5</v>
      </c>
      <c r="Q2" s="3">
        <f>P2*projections!N$5</f>
        <v>3.164807253838479E-5</v>
      </c>
      <c r="R2" s="3">
        <f>Q2*projections!O$5</f>
        <v>3.164807253838479E-5</v>
      </c>
      <c r="S2" s="3">
        <f>R2*projections!P$5</f>
        <v>3.164807253838479E-5</v>
      </c>
      <c r="T2" s="3">
        <f>S2*projections!Q$5</f>
        <v>3.164807253838479E-5</v>
      </c>
      <c r="U2" s="3">
        <f>T2*projections!R$5</f>
        <v>3.164807253838479E-5</v>
      </c>
      <c r="V2" s="3">
        <f>U2*projections!S$5</f>
        <v>3.164807253838479E-5</v>
      </c>
      <c r="W2" s="3">
        <f>V2*projections!T$5</f>
        <v>3.164807253838479E-5</v>
      </c>
      <c r="X2" s="3">
        <f>W2*projections!U$5</f>
        <v>3.164807253838479E-5</v>
      </c>
      <c r="Y2" s="3">
        <f>X2*projections!V$5</f>
        <v>3.164807253838479E-5</v>
      </c>
      <c r="Z2" s="3">
        <f>Y2*projections!W$5</f>
        <v>3.164807253838479E-5</v>
      </c>
      <c r="AA2" s="3">
        <f>Z2*projections!X$5</f>
        <v>3.164807253838479E-5</v>
      </c>
      <c r="AB2" s="3">
        <f>AA2*projections!Y$5</f>
        <v>3.164807253838479E-5</v>
      </c>
      <c r="AC2" s="3">
        <f>AB2*projections!Z$5</f>
        <v>3.164807253838479E-5</v>
      </c>
      <c r="AD2" s="3">
        <f>AC2*projections!AA$5</f>
        <v>3.164807253838479E-5</v>
      </c>
      <c r="AE2" s="3">
        <f>AD2*projections!AB$5</f>
        <v>3.164807253838479E-5</v>
      </c>
      <c r="AF2" s="3">
        <f>AE2*projections!AC$5</f>
        <v>3.164807253838479E-5</v>
      </c>
      <c r="AG2" s="3">
        <f>AF2*projections!AD$5</f>
        <v>3.164807253838479E-5</v>
      </c>
      <c r="AH2" s="3">
        <f>AG2*projections!AE$5</f>
        <v>3.164807253838479E-5</v>
      </c>
      <c r="AI2" s="3">
        <f>AH2*projections!AF$5</f>
        <v>3.164807253838479E-5</v>
      </c>
      <c r="AJ2" s="3">
        <f>AI2*projections!AG$5</f>
        <v>3.164807253838479E-5</v>
      </c>
      <c r="AK2" s="3">
        <f>AJ2*projections!AH$5</f>
        <v>3.164807253838479E-5</v>
      </c>
      <c r="AL2" s="3">
        <f>AK2*projections!AI$5</f>
        <v>3.164807253838479E-5</v>
      </c>
      <c r="AM2" s="3">
        <f>AL2*projections!AJ$5</f>
        <v>3.164807253838479E-5</v>
      </c>
      <c r="AN2" s="3">
        <f>AM2*projections!AK$5</f>
        <v>3.164807253838479E-5</v>
      </c>
      <c r="AO2" s="3">
        <f>AN2*projections!AL$5</f>
        <v>3.164807253838479E-5</v>
      </c>
      <c r="AP2" s="3">
        <f>AO2*projections!AM$5</f>
        <v>3.164807253838479E-5</v>
      </c>
      <c r="AQ2" s="3">
        <f>AP2*projections!AN$5</f>
        <v>3.164807253838479E-5</v>
      </c>
      <c r="AR2" s="3">
        <f>AQ2*projections!AO$5</f>
        <v>3.164807253838479E-5</v>
      </c>
      <c r="AS2" s="3">
        <f>AR2*projections!AP$5</f>
        <v>3.164807253838479E-5</v>
      </c>
      <c r="AT2" s="3">
        <f>AS2*projections!AQ$5</f>
        <v>3.164807253838479E-5</v>
      </c>
      <c r="AU2" s="3">
        <f>AT2*projections!AR$5</f>
        <v>3.164807253838479E-5</v>
      </c>
      <c r="AV2" s="3">
        <f>AU2*projections!AS$5</f>
        <v>3.164807253838479E-5</v>
      </c>
      <c r="AW2" s="3">
        <f>AV2*projections!AT$5</f>
        <v>3.164807253838479E-5</v>
      </c>
      <c r="AX2" s="3">
        <f>AW2*projections!AU$5</f>
        <v>3.164807253838479E-5</v>
      </c>
      <c r="AY2" s="3">
        <f>AX2*projections!AV$5</f>
        <v>3.164807253838479E-5</v>
      </c>
      <c r="AZ2" s="3">
        <f>AY2*projections!AW$5</f>
        <v>3.164807253838479E-5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eletr!N8</f>
        <v>3.0746575273734384E-5</v>
      </c>
      <c r="C4" s="3">
        <f>eletr!O8</f>
        <v>3.4203153807949542E-5</v>
      </c>
      <c r="D4" s="3">
        <f>eletr!P8</f>
        <v>3.7122563701912203E-5</v>
      </c>
      <c r="E4" s="3">
        <f>eletr!Q8</f>
        <v>3.8703399321693237E-5</v>
      </c>
      <c r="F4" s="3">
        <f>E4*projections!C$5</f>
        <v>3.8703399321693237E-5</v>
      </c>
      <c r="G4" s="3">
        <f>F4*projections!D$5</f>
        <v>3.8703399321693237E-5</v>
      </c>
      <c r="H4" s="3">
        <f>G4*projections!E$5</f>
        <v>3.8703399321693237E-5</v>
      </c>
      <c r="I4" s="3">
        <f>H4*projections!F$5</f>
        <v>3.8703399321693237E-5</v>
      </c>
      <c r="J4" s="3">
        <f>I4*projections!G$5</f>
        <v>3.8703399321693237E-5</v>
      </c>
      <c r="K4" s="3">
        <f>J4*projections!H$5</f>
        <v>3.8703399321693237E-5</v>
      </c>
      <c r="L4" s="3">
        <f>K4*projections!I$5</f>
        <v>3.8703399321693237E-5</v>
      </c>
      <c r="M4" s="3">
        <f>L4*projections!J$5</f>
        <v>3.8703399321693237E-5</v>
      </c>
      <c r="N4" s="3">
        <f>M4*projections!K$5</f>
        <v>3.8703399321693237E-5</v>
      </c>
      <c r="O4" s="3">
        <f>N4*projections!L$5</f>
        <v>3.8703399321693237E-5</v>
      </c>
      <c r="P4" s="3">
        <f>O4*projections!M$5</f>
        <v>3.8703399321693237E-5</v>
      </c>
      <c r="Q4" s="3">
        <f>P4*projections!N$5</f>
        <v>3.8703399321693237E-5</v>
      </c>
      <c r="R4" s="3">
        <f>Q4*projections!O$5</f>
        <v>3.8703399321693237E-5</v>
      </c>
      <c r="S4" s="3">
        <f>R4*projections!P$5</f>
        <v>3.8703399321693237E-5</v>
      </c>
      <c r="T4" s="3">
        <f>S4*projections!Q$5</f>
        <v>3.8703399321693237E-5</v>
      </c>
      <c r="U4" s="3">
        <f>T4*projections!R$5</f>
        <v>3.8703399321693237E-5</v>
      </c>
      <c r="V4" s="3">
        <f>U4*projections!S$5</f>
        <v>3.8703399321693237E-5</v>
      </c>
      <c r="W4" s="3">
        <f>V4*projections!T$5</f>
        <v>3.8703399321693237E-5</v>
      </c>
      <c r="X4" s="3">
        <f>W4*projections!U$5</f>
        <v>3.8703399321693237E-5</v>
      </c>
      <c r="Y4" s="3">
        <f>X4*projections!V$5</f>
        <v>3.8703399321693237E-5</v>
      </c>
      <c r="Z4" s="3">
        <f>Y4*projections!W$5</f>
        <v>3.8703399321693237E-5</v>
      </c>
      <c r="AA4" s="3">
        <f>Z4*projections!X$5</f>
        <v>3.8703399321693237E-5</v>
      </c>
      <c r="AB4" s="3">
        <f>AA4*projections!Y$5</f>
        <v>3.8703399321693237E-5</v>
      </c>
      <c r="AC4" s="3">
        <f>AB4*projections!Z$5</f>
        <v>3.8703399321693237E-5</v>
      </c>
      <c r="AD4" s="3">
        <f>AC4*projections!AA$5</f>
        <v>3.8703399321693237E-5</v>
      </c>
      <c r="AE4" s="3">
        <f>AD4*projections!AB$5</f>
        <v>3.8703399321693237E-5</v>
      </c>
      <c r="AF4" s="3">
        <f>AE4*projections!AC$5</f>
        <v>3.8703399321693237E-5</v>
      </c>
      <c r="AG4" s="3">
        <f>AF4*projections!AD$5</f>
        <v>3.8703399321693237E-5</v>
      </c>
      <c r="AH4" s="3">
        <f>AG4*projections!AE$5</f>
        <v>3.8703399321693237E-5</v>
      </c>
      <c r="AI4" s="3">
        <f>AH4*projections!AF$5</f>
        <v>3.8703399321693237E-5</v>
      </c>
      <c r="AJ4" s="3">
        <f>AI4*projections!AG$5</f>
        <v>3.8703399321693237E-5</v>
      </c>
      <c r="AK4" s="3">
        <f>AJ4*projections!AH$5</f>
        <v>3.8703399321693237E-5</v>
      </c>
      <c r="AL4" s="3">
        <f>AK4*projections!AI$5</f>
        <v>3.8703399321693237E-5</v>
      </c>
      <c r="AM4" s="3">
        <f>AL4*projections!AJ$5</f>
        <v>3.8703399321693237E-5</v>
      </c>
      <c r="AN4" s="3">
        <f>AM4*projections!AK$5</f>
        <v>3.8703399321693237E-5</v>
      </c>
      <c r="AO4" s="3">
        <f>AN4*projections!AL$5</f>
        <v>3.8703399321693237E-5</v>
      </c>
      <c r="AP4" s="3">
        <f>AO4*projections!AM$5</f>
        <v>3.8703399321693237E-5</v>
      </c>
      <c r="AQ4" s="3">
        <f>AP4*projections!AN$5</f>
        <v>3.8703399321693237E-5</v>
      </c>
      <c r="AR4" s="3">
        <f>AQ4*projections!AO$5</f>
        <v>3.8703399321693237E-5</v>
      </c>
      <c r="AS4" s="3">
        <f>AR4*projections!AP$5</f>
        <v>3.8703399321693237E-5</v>
      </c>
      <c r="AT4" s="3">
        <f>AS4*projections!AQ$5</f>
        <v>3.8703399321693237E-5</v>
      </c>
      <c r="AU4" s="3">
        <f>AT4*projections!AR$5</f>
        <v>3.8703399321693237E-5</v>
      </c>
      <c r="AV4" s="3">
        <f>AU4*projections!AS$5</f>
        <v>3.8703399321693237E-5</v>
      </c>
      <c r="AW4" s="3">
        <f>AV4*projections!AT$5</f>
        <v>3.8703399321693237E-5</v>
      </c>
      <c r="AX4" s="3">
        <f>AW4*projections!AU$5</f>
        <v>3.8703399321693237E-5</v>
      </c>
      <c r="AY4" s="3">
        <f>AX4*projections!AV$5</f>
        <v>3.8703399321693237E-5</v>
      </c>
      <c r="AZ4" s="3">
        <f>AY4*projections!AW$5</f>
        <v>3.8703399321693237E-5</v>
      </c>
    </row>
    <row r="5" spans="1:52" x14ac:dyDescent="0.45">
      <c r="A5" s="1" t="s">
        <v>14</v>
      </c>
      <c r="B5" s="3">
        <f>eletr!N9</f>
        <v>3.0997081514366208E-5</v>
      </c>
      <c r="C5" s="3">
        <f>eletr!O9</f>
        <v>3.4952212225069847E-5</v>
      </c>
      <c r="D5" s="3">
        <f>eletr!P9</f>
        <v>3.9005145417632888E-5</v>
      </c>
      <c r="E5" s="3">
        <f>eletr!Q9</f>
        <v>4.0536365740162663E-5</v>
      </c>
      <c r="F5" s="3">
        <f>E5*projections!C$5</f>
        <v>4.0536365740162663E-5</v>
      </c>
      <c r="G5" s="3">
        <f>F5*projections!D$5</f>
        <v>4.0536365740162663E-5</v>
      </c>
      <c r="H5" s="3">
        <f>G5*projections!E$5</f>
        <v>4.0536365740162663E-5</v>
      </c>
      <c r="I5" s="3">
        <f>H5*projections!F$5</f>
        <v>4.0536365740162663E-5</v>
      </c>
      <c r="J5" s="3">
        <f>I5*projections!G$5</f>
        <v>4.0536365740162663E-5</v>
      </c>
      <c r="K5" s="3">
        <f>J5*projections!H$5</f>
        <v>4.0536365740162663E-5</v>
      </c>
      <c r="L5" s="3">
        <f>K5*projections!I$5</f>
        <v>4.0536365740162663E-5</v>
      </c>
      <c r="M5" s="3">
        <f>L5*projections!J$5</f>
        <v>4.0536365740162663E-5</v>
      </c>
      <c r="N5" s="3">
        <f>M5*projections!K$5</f>
        <v>4.0536365740162663E-5</v>
      </c>
      <c r="O5" s="3">
        <f>N5*projections!L$5</f>
        <v>4.0536365740162663E-5</v>
      </c>
      <c r="P5" s="3">
        <f>O5*projections!M$5</f>
        <v>4.0536365740162663E-5</v>
      </c>
      <c r="Q5" s="3">
        <f>P5*projections!N$5</f>
        <v>4.0536365740162663E-5</v>
      </c>
      <c r="R5" s="3">
        <f>Q5*projections!O$5</f>
        <v>4.0536365740162663E-5</v>
      </c>
      <c r="S5" s="3">
        <f>R5*projections!P$5</f>
        <v>4.0536365740162663E-5</v>
      </c>
      <c r="T5" s="3">
        <f>S5*projections!Q$5</f>
        <v>4.0536365740162663E-5</v>
      </c>
      <c r="U5" s="3">
        <f>T5*projections!R$5</f>
        <v>4.0536365740162663E-5</v>
      </c>
      <c r="V5" s="3">
        <f>U5*projections!S$5</f>
        <v>4.0536365740162663E-5</v>
      </c>
      <c r="W5" s="3">
        <f>V5*projections!T$5</f>
        <v>4.0536365740162663E-5</v>
      </c>
      <c r="X5" s="3">
        <f>W5*projections!U$5</f>
        <v>4.0536365740162663E-5</v>
      </c>
      <c r="Y5" s="3">
        <f>X5*projections!V$5</f>
        <v>4.0536365740162663E-5</v>
      </c>
      <c r="Z5" s="3">
        <f>Y5*projections!W$5</f>
        <v>4.0536365740162663E-5</v>
      </c>
      <c r="AA5" s="3">
        <f>Z5*projections!X$5</f>
        <v>4.0536365740162663E-5</v>
      </c>
      <c r="AB5" s="3">
        <f>AA5*projections!Y$5</f>
        <v>4.0536365740162663E-5</v>
      </c>
      <c r="AC5" s="3">
        <f>AB5*projections!Z$5</f>
        <v>4.0536365740162663E-5</v>
      </c>
      <c r="AD5" s="3">
        <f>AC5*projections!AA$5</f>
        <v>4.0536365740162663E-5</v>
      </c>
      <c r="AE5" s="3">
        <f>AD5*projections!AB$5</f>
        <v>4.0536365740162663E-5</v>
      </c>
      <c r="AF5" s="3">
        <f>AE5*projections!AC$5</f>
        <v>4.0536365740162663E-5</v>
      </c>
      <c r="AG5" s="3">
        <f>AF5*projections!AD$5</f>
        <v>4.0536365740162663E-5</v>
      </c>
      <c r="AH5" s="3">
        <f>AG5*projections!AE$5</f>
        <v>4.0536365740162663E-5</v>
      </c>
      <c r="AI5" s="3">
        <f>AH5*projections!AF$5</f>
        <v>4.0536365740162663E-5</v>
      </c>
      <c r="AJ5" s="3">
        <f>AI5*projections!AG$5</f>
        <v>4.0536365740162663E-5</v>
      </c>
      <c r="AK5" s="3">
        <f>AJ5*projections!AH$5</f>
        <v>4.0536365740162663E-5</v>
      </c>
      <c r="AL5" s="3">
        <f>AK5*projections!AI$5</f>
        <v>4.0536365740162663E-5</v>
      </c>
      <c r="AM5" s="3">
        <f>AL5*projections!AJ$5</f>
        <v>4.0536365740162663E-5</v>
      </c>
      <c r="AN5" s="3">
        <f>AM5*projections!AK$5</f>
        <v>4.0536365740162663E-5</v>
      </c>
      <c r="AO5" s="3">
        <f>AN5*projections!AL$5</f>
        <v>4.0536365740162663E-5</v>
      </c>
      <c r="AP5" s="3">
        <f>AO5*projections!AM$5</f>
        <v>4.0536365740162663E-5</v>
      </c>
      <c r="AQ5" s="3">
        <f>AP5*projections!AN$5</f>
        <v>4.0536365740162663E-5</v>
      </c>
      <c r="AR5" s="3">
        <f>AQ5*projections!AO$5</f>
        <v>4.0536365740162663E-5</v>
      </c>
      <c r="AS5" s="3">
        <f>AR5*projections!AP$5</f>
        <v>4.0536365740162663E-5</v>
      </c>
      <c r="AT5" s="3">
        <f>AS5*projections!AQ$5</f>
        <v>4.0536365740162663E-5</v>
      </c>
      <c r="AU5" s="3">
        <f>AT5*projections!AR$5</f>
        <v>4.0536365740162663E-5</v>
      </c>
      <c r="AV5" s="3">
        <f>AU5*projections!AS$5</f>
        <v>4.0536365740162663E-5</v>
      </c>
      <c r="AW5" s="3">
        <f>AV5*projections!AT$5</f>
        <v>4.0536365740162663E-5</v>
      </c>
      <c r="AX5" s="3">
        <f>AW5*projections!AU$5</f>
        <v>4.0536365740162663E-5</v>
      </c>
      <c r="AY5" s="3">
        <f>AX5*projections!AV$5</f>
        <v>4.0536365740162663E-5</v>
      </c>
      <c r="AZ5" s="3">
        <f>AY5*projections!AW$5</f>
        <v>4.0536365740162663E-5</v>
      </c>
    </row>
    <row r="6" spans="1:52" x14ac:dyDescent="0.45">
      <c r="A6" s="1" t="s">
        <v>15</v>
      </c>
      <c r="B6" s="3">
        <f>eletr!N10</f>
        <v>2.7357697369195332E-5</v>
      </c>
      <c r="C6" s="3">
        <f>eletr!O10</f>
        <v>3.1213493647965788E-5</v>
      </c>
      <c r="D6" s="3">
        <f>eletr!P10</f>
        <v>3.4349065686208039E-5</v>
      </c>
      <c r="E6" s="3">
        <f>eletr!Q10</f>
        <v>3.5893735065452371E-5</v>
      </c>
      <c r="F6" s="3">
        <f>E6*projections!C$5</f>
        <v>3.5893735065452371E-5</v>
      </c>
      <c r="G6" s="3">
        <f>F6*projections!D$5</f>
        <v>3.5893735065452371E-5</v>
      </c>
      <c r="H6" s="3">
        <f>G6*projections!E$5</f>
        <v>3.5893735065452371E-5</v>
      </c>
      <c r="I6" s="3">
        <f>H6*projections!F$5</f>
        <v>3.5893735065452371E-5</v>
      </c>
      <c r="J6" s="3">
        <f>I6*projections!G$5</f>
        <v>3.5893735065452371E-5</v>
      </c>
      <c r="K6" s="3">
        <f>J6*projections!H$5</f>
        <v>3.5893735065452371E-5</v>
      </c>
      <c r="L6" s="3">
        <f>K6*projections!I$5</f>
        <v>3.5893735065452371E-5</v>
      </c>
      <c r="M6" s="3">
        <f>L6*projections!J$5</f>
        <v>3.5893735065452371E-5</v>
      </c>
      <c r="N6" s="3">
        <f>M6*projections!K$5</f>
        <v>3.5893735065452371E-5</v>
      </c>
      <c r="O6" s="3">
        <f>N6*projections!L$5</f>
        <v>3.5893735065452371E-5</v>
      </c>
      <c r="P6" s="3">
        <f>O6*projections!M$5</f>
        <v>3.5893735065452371E-5</v>
      </c>
      <c r="Q6" s="3">
        <f>P6*projections!N$5</f>
        <v>3.5893735065452371E-5</v>
      </c>
      <c r="R6" s="3">
        <f>Q6*projections!O$5</f>
        <v>3.5893735065452371E-5</v>
      </c>
      <c r="S6" s="3">
        <f>R6*projections!P$5</f>
        <v>3.5893735065452371E-5</v>
      </c>
      <c r="T6" s="3">
        <f>S6*projections!Q$5</f>
        <v>3.5893735065452371E-5</v>
      </c>
      <c r="U6" s="3">
        <f>T6*projections!R$5</f>
        <v>3.5893735065452371E-5</v>
      </c>
      <c r="V6" s="3">
        <f>U6*projections!S$5</f>
        <v>3.5893735065452371E-5</v>
      </c>
      <c r="W6" s="3">
        <f>V6*projections!T$5</f>
        <v>3.5893735065452371E-5</v>
      </c>
      <c r="X6" s="3">
        <f>W6*projections!U$5</f>
        <v>3.5893735065452371E-5</v>
      </c>
      <c r="Y6" s="3">
        <f>X6*projections!V$5</f>
        <v>3.5893735065452371E-5</v>
      </c>
      <c r="Z6" s="3">
        <f>Y6*projections!W$5</f>
        <v>3.5893735065452371E-5</v>
      </c>
      <c r="AA6" s="3">
        <f>Z6*projections!X$5</f>
        <v>3.5893735065452371E-5</v>
      </c>
      <c r="AB6" s="3">
        <f>AA6*projections!Y$5</f>
        <v>3.5893735065452371E-5</v>
      </c>
      <c r="AC6" s="3">
        <f>AB6*projections!Z$5</f>
        <v>3.5893735065452371E-5</v>
      </c>
      <c r="AD6" s="3">
        <f>AC6*projections!AA$5</f>
        <v>3.5893735065452371E-5</v>
      </c>
      <c r="AE6" s="3">
        <f>AD6*projections!AB$5</f>
        <v>3.5893735065452371E-5</v>
      </c>
      <c r="AF6" s="3">
        <f>AE6*projections!AC$5</f>
        <v>3.5893735065452371E-5</v>
      </c>
      <c r="AG6" s="3">
        <f>AF6*projections!AD$5</f>
        <v>3.5893735065452371E-5</v>
      </c>
      <c r="AH6" s="3">
        <f>AG6*projections!AE$5</f>
        <v>3.5893735065452371E-5</v>
      </c>
      <c r="AI6" s="3">
        <f>AH6*projections!AF$5</f>
        <v>3.5893735065452371E-5</v>
      </c>
      <c r="AJ6" s="3">
        <f>AI6*projections!AG$5</f>
        <v>3.5893735065452371E-5</v>
      </c>
      <c r="AK6" s="3">
        <f>AJ6*projections!AH$5</f>
        <v>3.5893735065452371E-5</v>
      </c>
      <c r="AL6" s="3">
        <f>AK6*projections!AI$5</f>
        <v>3.5893735065452371E-5</v>
      </c>
      <c r="AM6" s="3">
        <f>AL6*projections!AJ$5</f>
        <v>3.5893735065452371E-5</v>
      </c>
      <c r="AN6" s="3">
        <f>AM6*projections!AK$5</f>
        <v>3.5893735065452371E-5</v>
      </c>
      <c r="AO6" s="3">
        <f>AN6*projections!AL$5</f>
        <v>3.5893735065452371E-5</v>
      </c>
      <c r="AP6" s="3">
        <f>AO6*projections!AM$5</f>
        <v>3.5893735065452371E-5</v>
      </c>
      <c r="AQ6" s="3">
        <f>AP6*projections!AN$5</f>
        <v>3.5893735065452371E-5</v>
      </c>
      <c r="AR6" s="3">
        <f>AQ6*projections!AO$5</f>
        <v>3.5893735065452371E-5</v>
      </c>
      <c r="AS6" s="3">
        <f>AR6*projections!AP$5</f>
        <v>3.5893735065452371E-5</v>
      </c>
      <c r="AT6" s="3">
        <f>AS6*projections!AQ$5</f>
        <v>3.5893735065452371E-5</v>
      </c>
      <c r="AU6" s="3">
        <f>AT6*projections!AR$5</f>
        <v>3.5893735065452371E-5</v>
      </c>
      <c r="AV6" s="3">
        <f>AU6*projections!AS$5</f>
        <v>3.5893735065452371E-5</v>
      </c>
      <c r="AW6" s="3">
        <f>AV6*projections!AT$5</f>
        <v>3.5893735065452371E-5</v>
      </c>
      <c r="AX6" s="3">
        <f>AW6*projections!AU$5</f>
        <v>3.5893735065452371E-5</v>
      </c>
      <c r="AY6" s="3">
        <f>AX6*projections!AV$5</f>
        <v>3.5893735065452371E-5</v>
      </c>
      <c r="AZ6" s="3">
        <f>AY6*projections!AW$5</f>
        <v>3.5893735065452371E-5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f>eletr!N11</f>
        <v>2.3664273403527654E-5</v>
      </c>
      <c r="C8">
        <f>eletr!O11</f>
        <v>2.74416756997691E-5</v>
      </c>
      <c r="D8">
        <f>eletr!P11</f>
        <v>3.1470621033882742E-5</v>
      </c>
      <c r="E8">
        <f>eletr!Q11</f>
        <v>3.394592192829367E-5</v>
      </c>
      <c r="F8" s="3">
        <f>E8*projections!C$5</f>
        <v>3.394592192829367E-5</v>
      </c>
      <c r="G8" s="3">
        <f>F8*projections!D$5</f>
        <v>3.394592192829367E-5</v>
      </c>
      <c r="H8" s="3">
        <f>G8*projections!E$5</f>
        <v>3.394592192829367E-5</v>
      </c>
      <c r="I8" s="3">
        <f>H8*projections!F$5</f>
        <v>3.394592192829367E-5</v>
      </c>
      <c r="J8" s="3">
        <f>I8*projections!G$5</f>
        <v>3.394592192829367E-5</v>
      </c>
      <c r="K8" s="3">
        <f>J8*projections!H$5</f>
        <v>3.394592192829367E-5</v>
      </c>
      <c r="L8" s="3">
        <f>K8*projections!I$5</f>
        <v>3.394592192829367E-5</v>
      </c>
      <c r="M8" s="3">
        <f>L8*projections!J$5</f>
        <v>3.394592192829367E-5</v>
      </c>
      <c r="N8" s="3">
        <f>M8*projections!K$5</f>
        <v>3.394592192829367E-5</v>
      </c>
      <c r="O8" s="3">
        <f>N8*projections!L$5</f>
        <v>3.394592192829367E-5</v>
      </c>
      <c r="P8" s="3">
        <f>O8*projections!M$5</f>
        <v>3.394592192829367E-5</v>
      </c>
      <c r="Q8" s="3">
        <f>P8*projections!N$5</f>
        <v>3.394592192829367E-5</v>
      </c>
      <c r="R8" s="3">
        <f>Q8*projections!O$5</f>
        <v>3.394592192829367E-5</v>
      </c>
      <c r="S8" s="3">
        <f>R8*projections!P$5</f>
        <v>3.394592192829367E-5</v>
      </c>
      <c r="T8" s="3">
        <f>S8*projections!Q$5</f>
        <v>3.394592192829367E-5</v>
      </c>
      <c r="U8" s="3">
        <f>T8*projections!R$5</f>
        <v>3.394592192829367E-5</v>
      </c>
      <c r="V8" s="3">
        <f>U8*projections!S$5</f>
        <v>3.394592192829367E-5</v>
      </c>
      <c r="W8" s="3">
        <f>V8*projections!T$5</f>
        <v>3.394592192829367E-5</v>
      </c>
      <c r="X8" s="3">
        <f>W8*projections!U$5</f>
        <v>3.394592192829367E-5</v>
      </c>
      <c r="Y8" s="3">
        <f>X8*projections!V$5</f>
        <v>3.394592192829367E-5</v>
      </c>
      <c r="Z8" s="3">
        <f>Y8*projections!W$5</f>
        <v>3.394592192829367E-5</v>
      </c>
      <c r="AA8" s="3">
        <f>Z8*projections!X$5</f>
        <v>3.394592192829367E-5</v>
      </c>
      <c r="AB8" s="3">
        <f>AA8*projections!Y$5</f>
        <v>3.394592192829367E-5</v>
      </c>
      <c r="AC8" s="3">
        <f>AB8*projections!Z$5</f>
        <v>3.394592192829367E-5</v>
      </c>
      <c r="AD8" s="3">
        <f>AC8*projections!AA$5</f>
        <v>3.394592192829367E-5</v>
      </c>
      <c r="AE8" s="3">
        <f>AD8*projections!AB$5</f>
        <v>3.394592192829367E-5</v>
      </c>
      <c r="AF8" s="3">
        <f>AE8*projections!AC$5</f>
        <v>3.394592192829367E-5</v>
      </c>
      <c r="AG8" s="3">
        <f>AF8*projections!AD$5</f>
        <v>3.394592192829367E-5</v>
      </c>
      <c r="AH8" s="3">
        <f>AG8*projections!AE$5</f>
        <v>3.394592192829367E-5</v>
      </c>
      <c r="AI8" s="3">
        <f>AH8*projections!AF$5</f>
        <v>3.394592192829367E-5</v>
      </c>
      <c r="AJ8" s="3">
        <f>AI8*projections!AG$5</f>
        <v>3.394592192829367E-5</v>
      </c>
      <c r="AK8" s="3">
        <f>AJ8*projections!AH$5</f>
        <v>3.394592192829367E-5</v>
      </c>
      <c r="AL8" s="3">
        <f>AK8*projections!AI$5</f>
        <v>3.394592192829367E-5</v>
      </c>
      <c r="AM8" s="3">
        <f>AL8*projections!AJ$5</f>
        <v>3.394592192829367E-5</v>
      </c>
      <c r="AN8" s="3">
        <f>AM8*projections!AK$5</f>
        <v>3.394592192829367E-5</v>
      </c>
      <c r="AO8" s="3">
        <f>AN8*projections!AL$5</f>
        <v>3.394592192829367E-5</v>
      </c>
      <c r="AP8" s="3">
        <f>AO8*projections!AM$5</f>
        <v>3.394592192829367E-5</v>
      </c>
      <c r="AQ8" s="3">
        <f>AP8*projections!AN$5</f>
        <v>3.394592192829367E-5</v>
      </c>
      <c r="AR8" s="3">
        <f>AQ8*projections!AO$5</f>
        <v>3.394592192829367E-5</v>
      </c>
      <c r="AS8" s="3">
        <f>AR8*projections!AP$5</f>
        <v>3.394592192829367E-5</v>
      </c>
      <c r="AT8" s="3">
        <f>AS8*projections!AQ$5</f>
        <v>3.394592192829367E-5</v>
      </c>
      <c r="AU8" s="3">
        <f>AT8*projections!AR$5</f>
        <v>3.394592192829367E-5</v>
      </c>
      <c r="AV8" s="3">
        <f>AU8*projections!AS$5</f>
        <v>3.394592192829367E-5</v>
      </c>
      <c r="AW8" s="3">
        <f>AV8*projections!AT$5</f>
        <v>3.394592192829367E-5</v>
      </c>
      <c r="AX8" s="3">
        <f>AW8*projections!AU$5</f>
        <v>3.394592192829367E-5</v>
      </c>
      <c r="AY8" s="3">
        <f>AX8*projections!AV$5</f>
        <v>3.394592192829367E-5</v>
      </c>
      <c r="AZ8" s="3">
        <f>AY8*projections!AW$5</f>
        <v>3.394592192829367E-5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Z9"/>
  <sheetViews>
    <sheetView workbookViewId="0">
      <selection activeCell="AN9" sqref="AN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'coal imp'!N10</f>
        <v>3.0770109240011271E-6</v>
      </c>
      <c r="C6" s="3">
        <f>'coal imp'!O10</f>
        <v>4.2187782538560436E-6</v>
      </c>
      <c r="D6" s="3">
        <f>'coal imp'!P10</f>
        <v>1.008991827961144E-5</v>
      </c>
      <c r="E6" s="3">
        <f>'coal imp'!Q10</f>
        <v>7.5837561092168202E-6</v>
      </c>
      <c r="F6" s="3">
        <f>E6*projections!C$12</f>
        <v>7.0953299231672186E-6</v>
      </c>
      <c r="G6" s="3">
        <f>F6*projections!D$12</f>
        <v>6.9846849566716771E-6</v>
      </c>
      <c r="H6" s="3">
        <f>G6*projections!E$12</f>
        <v>6.9085847263638677E-6</v>
      </c>
      <c r="I6" s="3">
        <f>H6*projections!F$12</f>
        <v>6.8583858627551833E-6</v>
      </c>
      <c r="J6" s="3">
        <f>I6*projections!G$12</f>
        <v>6.8490525126403831E-6</v>
      </c>
      <c r="K6" s="3">
        <f>J6*projections!H$12</f>
        <v>6.8573701923559436E-6</v>
      </c>
      <c r="L6" s="3">
        <f>K6*projections!I$12</f>
        <v>6.8855051793838878E-6</v>
      </c>
      <c r="M6" s="3">
        <f>L6*projections!J$12</f>
        <v>6.9093893899487504E-6</v>
      </c>
      <c r="N6" s="3">
        <f>M6*projections!K$12</f>
        <v>6.9508193909765399E-6</v>
      </c>
      <c r="O6" s="3">
        <f>N6*projections!L$12</f>
        <v>6.9775116129289629E-6</v>
      </c>
      <c r="P6" s="3">
        <f>O6*projections!M$12</f>
        <v>6.9978843287782237E-6</v>
      </c>
      <c r="Q6" s="3">
        <f>P6*projections!N$12</f>
        <v>7.0094291647306782E-6</v>
      </c>
      <c r="R6" s="3">
        <f>Q6*projections!O$12</f>
        <v>7.0288872183117163E-6</v>
      </c>
      <c r="S6" s="3">
        <f>R6*projections!P$12</f>
        <v>7.0502950304340917E-6</v>
      </c>
      <c r="T6" s="3">
        <f>S6*projections!Q$12</f>
        <v>7.0707237994784664E-6</v>
      </c>
      <c r="U6" s="3">
        <f>T6*projections!R$12</f>
        <v>7.0921870767291901E-6</v>
      </c>
      <c r="V6" s="3">
        <f>U6*projections!S$12</f>
        <v>7.1213487924364014E-6</v>
      </c>
      <c r="W6" s="3">
        <f>V6*projections!T$12</f>
        <v>7.1452720907151425E-6</v>
      </c>
      <c r="X6" s="3">
        <f>W6*projections!U$12</f>
        <v>7.168293526891227E-6</v>
      </c>
      <c r="Y6" s="3">
        <f>X6*projections!V$12</f>
        <v>7.1977702380930455E-6</v>
      </c>
      <c r="Z6" s="3">
        <f>Y6*projections!W$12</f>
        <v>7.2333138296131247E-6</v>
      </c>
      <c r="AA6" s="3">
        <f>Z6*projections!X$12</f>
        <v>7.2664156035952223E-6</v>
      </c>
      <c r="AB6" s="3">
        <f>AA6*projections!Y$12</f>
        <v>7.3046888084826756E-6</v>
      </c>
      <c r="AC6" s="3">
        <f>AB6*projections!Z$12</f>
        <v>7.3346258980226359E-6</v>
      </c>
      <c r="AD6" s="3">
        <f>AC6*projections!AA$12</f>
        <v>7.3497162976868373E-6</v>
      </c>
      <c r="AE6" s="3">
        <f>AD6*projections!AB$12</f>
        <v>7.3724766968583606E-6</v>
      </c>
      <c r="AF6" s="3">
        <f>AE6*projections!AC$12</f>
        <v>7.4008227773398257E-6</v>
      </c>
      <c r="AG6" s="3">
        <f>AF6*projections!AD$12</f>
        <v>7.4358499451976207E-6</v>
      </c>
      <c r="AH6" s="3">
        <f>AG6*projections!AE$12</f>
        <v>7.4776460980845927E-6</v>
      </c>
      <c r="AI6" s="3">
        <f>AH6*projections!AF$12</f>
        <v>7.5263175046503606E-6</v>
      </c>
      <c r="AJ6" s="3">
        <f>AI6*projections!AG$12</f>
        <v>7.5819892526510956E-6</v>
      </c>
      <c r="AK6" s="3">
        <f>AJ6*projections!AH$12</f>
        <v>7.6448057823412214E-6</v>
      </c>
      <c r="AL6" s="3">
        <f>AK6*projections!AI$12</f>
        <v>7.7149315083169055E-6</v>
      </c>
      <c r="AM6" s="3">
        <f>AL6*projections!AJ$12</f>
        <v>7.7925515335432463E-6</v>
      </c>
      <c r="AN6" s="3">
        <f>AM6*projections!AK$12</f>
        <v>7.8778724598877411E-6</v>
      </c>
      <c r="AO6" s="3">
        <f>AN6*projections!AL$12</f>
        <v>7.9711233001068261E-6</v>
      </c>
      <c r="AP6" s="3">
        <f>AO6*projections!AM$12</f>
        <v>8.07255649689512E-6</v>
      </c>
      <c r="AQ6" s="3">
        <f>AP6*projections!AN$12</f>
        <v>8.1824490553140201E-6</v>
      </c>
      <c r="AR6" s="3">
        <f>AQ6*projections!AO$12</f>
        <v>8.3011037956734034E-6</v>
      </c>
      <c r="AS6" s="3">
        <f>AR6*projections!AP$12</f>
        <v>8.428850734753856E-6</v>
      </c>
      <c r="AT6" s="3">
        <f>AS6*projections!AQ$12</f>
        <v>8.5660486041339612E-6</v>
      </c>
      <c r="AU6" s="3">
        <f>AT6*projections!AR$12</f>
        <v>8.7130865153354394E-6</v>
      </c>
      <c r="AV6" s="3">
        <f>AU6*projections!AS$12</f>
        <v>8.870385782526526E-6</v>
      </c>
      <c r="AW6" s="3">
        <f>AV6*projections!AT$12</f>
        <v>9.0384019146400517E-6</v>
      </c>
      <c r="AX6" s="3">
        <f>AW6*projections!AU$12</f>
        <v>9.2176267899772305E-6</v>
      </c>
      <c r="AY6" s="3">
        <f>AX6*projections!AV$12</f>
        <v>9.4085910276920096E-6</v>
      </c>
      <c r="AZ6" s="3">
        <f>AY6*projections!AW$12</f>
        <v>9.6118665719962812E-6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132812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anp!K13</f>
        <v>2.471050766408723E-5</v>
      </c>
      <c r="C2" s="3">
        <f>anp!L13</f>
        <v>2.8985253580769926E-5</v>
      </c>
      <c r="D2" s="3">
        <f>anp!M13</f>
        <v>3.910044290450682E-5</v>
      </c>
      <c r="E2" s="3">
        <f>anp!N13</f>
        <v>3.686954676628164E-5</v>
      </c>
      <c r="F2" s="3">
        <f>E2*projections!C$15</f>
        <v>2.7854378248906942E-5</v>
      </c>
      <c r="G2" s="3">
        <f>F2*projections!D$15</f>
        <v>2.1043556422091262E-5</v>
      </c>
      <c r="H2" s="3">
        <f>G2*projections!E$15</f>
        <v>1.5898084779799957E-5</v>
      </c>
      <c r="I2" s="3">
        <f>H2*projections!F$15</f>
        <v>1.2010759711717464E-5</v>
      </c>
      <c r="J2" s="3">
        <f>I2*projections!G$15</f>
        <v>9.0739451229942774E-6</v>
      </c>
      <c r="K2" s="3">
        <f>J2*projections!H$15</f>
        <v>6.8552266527142128E-6</v>
      </c>
      <c r="L2" s="3">
        <f>K2*projections!I$15</f>
        <v>5.1790188085880657E-6</v>
      </c>
      <c r="M2" s="3">
        <f>L2*projections!J$15</f>
        <v>3.9126694387397284E-6</v>
      </c>
      <c r="N2" s="3">
        <f>M2*projections!K$15</f>
        <v>2.9559618728284723E-6</v>
      </c>
      <c r="O2" s="3">
        <f>N2*projections!L$15</f>
        <v>2.2331839503492601E-6</v>
      </c>
      <c r="P2" s="3">
        <f>O2*projections!M$15</f>
        <v>1.6871362929067514E-6</v>
      </c>
      <c r="Q2" s="3">
        <f>P2*projections!N$15</f>
        <v>1.2746056456289536E-6</v>
      </c>
      <c r="R2" s="3">
        <f>Q2*projections!O$15</f>
        <v>9.6294505589122243E-7</v>
      </c>
      <c r="S2" s="3">
        <f>R2*projections!P$15</f>
        <v>7.2749025068674627E-7</v>
      </c>
      <c r="T2" s="3">
        <f>S2*projections!Q$15</f>
        <v>5.4960774927541652E-7</v>
      </c>
      <c r="U2" s="3">
        <f>T2*projections!R$15</f>
        <v>4.1522024216604711E-7</v>
      </c>
      <c r="V2" s="3">
        <f>U2*projections!S$15</f>
        <v>3.1369253750829975E-7</v>
      </c>
      <c r="W2" s="3">
        <f>V2*projections!T$15</f>
        <v>2.3698991064372185E-7</v>
      </c>
      <c r="X2" s="3">
        <f>W2*projections!U$15</f>
        <v>1.7904225007403391E-7</v>
      </c>
      <c r="Y2" s="3">
        <f>X2*projections!V$15</f>
        <v>1.3526367947268603E-7</v>
      </c>
      <c r="Z2" s="3">
        <f>Y2*projections!W$15</f>
        <v>1.0218963946735503E-7</v>
      </c>
      <c r="AA2" s="3">
        <f>Z2*projections!X$15</f>
        <v>7.7202708481523427E-8</v>
      </c>
      <c r="AB2" s="3">
        <f>AA2*projections!Y$15</f>
        <v>5.832546457693612E-8</v>
      </c>
      <c r="AC2" s="3">
        <f>AB2*projections!Z$15</f>
        <v>4.4063995746076472E-8</v>
      </c>
      <c r="AD2" s="3">
        <f>AC2*projections!AA$15</f>
        <v>3.3289674333396302E-8</v>
      </c>
      <c r="AE2" s="3">
        <f>AD2*projections!AB$15</f>
        <v>2.5149839420140662E-8</v>
      </c>
      <c r="AF2" s="3">
        <f>AE2*projections!AC$15</f>
        <v>1.9000318733197122E-8</v>
      </c>
      <c r="AG2" s="3">
        <f>AF2*projections!AD$15</f>
        <v>1.435444998006521E-8</v>
      </c>
      <c r="AH2" s="3">
        <f>AG2*projections!AE$15</f>
        <v>1.0844567247715993E-8</v>
      </c>
      <c r="AI2" s="3">
        <f>AH2*projections!AF$15</f>
        <v>8.1929045664277105E-9</v>
      </c>
      <c r="AJ2" s="3">
        <f>AI2*projections!AG$15</f>
        <v>6.18961399761979E-9</v>
      </c>
      <c r="AK2" s="3">
        <f>AJ2*projections!AH$15</f>
        <v>4.6761586356711871E-9</v>
      </c>
      <c r="AL2" s="3">
        <f>AK2*projections!AI$15</f>
        <v>3.5327662749843436E-9</v>
      </c>
      <c r="AM2" s="3">
        <f>AL2*projections!AJ$15</f>
        <v>2.6689508474888147E-9</v>
      </c>
      <c r="AN2" s="3">
        <f>AM2*projections!AK$15</f>
        <v>2.0163515137561232E-9</v>
      </c>
      <c r="AO2" s="3">
        <f>AN2*projections!AL$15</f>
        <v>1.5233227059434067E-9</v>
      </c>
      <c r="AP2" s="3">
        <f>AO2*projections!AM$15</f>
        <v>1.1508469880432801E-9</v>
      </c>
      <c r="AQ2" s="3">
        <f>AP2*projections!AN$15</f>
        <v>8.6944728436122614E-10</v>
      </c>
      <c r="AR2" s="3">
        <f>AQ2*projections!AO$15</f>
        <v>6.5685411539234282E-10</v>
      </c>
      <c r="AS2" s="3">
        <f>AR2*projections!AP$15</f>
        <v>4.962432302320024E-10</v>
      </c>
      <c r="AT2" s="3">
        <f>AS2*projections!AQ$15</f>
        <v>3.7490416483727316E-10</v>
      </c>
      <c r="AU2" s="3">
        <f>AT2*projections!AR$15</f>
        <v>2.8323435817274975E-10</v>
      </c>
      <c r="AV2" s="3">
        <f>AU2*projections!AS$15</f>
        <v>2.1397922235499746E-10</v>
      </c>
      <c r="AW2" s="3">
        <f>AV2*projections!AT$15</f>
        <v>1.6165802727832567E-10</v>
      </c>
      <c r="AX2" s="3">
        <f>AW2*projections!AU$15</f>
        <v>1.2213016523709011E-10</v>
      </c>
      <c r="AY2" s="3">
        <f>AX2*projections!AV$15</f>
        <v>9.2267470486686869E-11</v>
      </c>
      <c r="AZ2" s="3">
        <f>AY2*projections!AW$15</f>
        <v>6.9706661687428916E-11</v>
      </c>
    </row>
    <row r="3" spans="1:52" x14ac:dyDescent="0.45">
      <c r="A3" s="1" t="s">
        <v>12</v>
      </c>
      <c r="B3" s="3">
        <f>auctions!R10</f>
        <v>3.4258078591062541E-5</v>
      </c>
      <c r="C3" s="3">
        <f>auctions!S10</f>
        <v>5.2051975983612762E-5</v>
      </c>
      <c r="D3" s="3">
        <f>auctions!T10</f>
        <v>2.7330020939069974E-5</v>
      </c>
      <c r="E3" s="3">
        <f>auctions!U10</f>
        <v>2.7330020939069974E-5</v>
      </c>
      <c r="F3" s="3">
        <f>E3*projections!C$16</f>
        <v>2.064741250043244E-5</v>
      </c>
      <c r="G3" s="3">
        <f>F3*projections!D$16</f>
        <v>1.55988041104487E-5</v>
      </c>
      <c r="H3" s="3">
        <f>G3*projections!E$16</f>
        <v>1.1784657746875309E-5</v>
      </c>
      <c r="I3" s="3">
        <f>H3*projections!F$16</f>
        <v>8.9031285493201442E-6</v>
      </c>
      <c r="J3" s="3">
        <f>I3*projections!G$16</f>
        <v>6.7261773458577229E-6</v>
      </c>
      <c r="K3" s="3">
        <f>J3*projections!H$16</f>
        <v>5.0815240325137555E-6</v>
      </c>
      <c r="L3" s="3">
        <f>K3*projections!I$16</f>
        <v>3.8390136276910861E-6</v>
      </c>
      <c r="M3" s="3">
        <f>L3*projections!J$16</f>
        <v>2.9003160349725217E-6</v>
      </c>
      <c r="N3" s="3">
        <f>M3*projections!K$16</f>
        <v>2.1911443715759593E-6</v>
      </c>
      <c r="O3" s="3">
        <f>N3*projections!L$16</f>
        <v>1.6553760346101362E-6</v>
      </c>
      <c r="P3" s="3">
        <f>O3*projections!M$16</f>
        <v>1.2506112566150381E-6</v>
      </c>
      <c r="Q3" s="3">
        <f>P3*projections!N$16</f>
        <v>9.4481766225436214E-7</v>
      </c>
      <c r="R3" s="3">
        <f>Q3*projections!O$16</f>
        <v>7.1379528225578879E-7</v>
      </c>
      <c r="S3" s="3">
        <f>R3*projections!P$16</f>
        <v>5.3926141024388848E-7</v>
      </c>
      <c r="T3" s="3">
        <f>S3*projections!Q$16</f>
        <v>4.0740374139096375E-7</v>
      </c>
      <c r="U3" s="3">
        <f>T3*projections!R$16</f>
        <v>3.0778729081372522E-7</v>
      </c>
      <c r="V3" s="3">
        <f>U3*projections!S$16</f>
        <v>2.3252858715291575E-7</v>
      </c>
      <c r="W3" s="3">
        <f>V3*projections!T$16</f>
        <v>1.7567178846268332E-7</v>
      </c>
      <c r="X3" s="3">
        <f>W3*projections!U$16</f>
        <v>1.3271734731430327E-7</v>
      </c>
      <c r="Y3" s="3">
        <f>X3*projections!V$16</f>
        <v>1.0026592449639115E-7</v>
      </c>
      <c r="Z3" s="3">
        <f>Y3*projections!W$16</f>
        <v>7.57493712657452E-8</v>
      </c>
      <c r="AA3" s="3">
        <f>Z3*projections!X$16</f>
        <v>5.722749055550004E-8</v>
      </c>
      <c r="AB3" s="3">
        <f>AA3*projections!Y$16</f>
        <v>4.3234493178702263E-8</v>
      </c>
      <c r="AC3" s="3">
        <f>AB3*projections!Z$16</f>
        <v>3.2662997840285432E-8</v>
      </c>
      <c r="AD3" s="3">
        <f>AC3*projections!AA$16</f>
        <v>2.4676394921637292E-8</v>
      </c>
      <c r="AE3" s="3">
        <f>AD3*projections!AB$16</f>
        <v>1.8642638661218659E-8</v>
      </c>
      <c r="AF3" s="3">
        <f>AE3*projections!AC$16</f>
        <v>1.4084228160411717E-8</v>
      </c>
      <c r="AG3" s="3">
        <f>AF3*projections!AD$16</f>
        <v>1.0640418799039649E-8</v>
      </c>
      <c r="AH3" s="3">
        <f>AG3*projections!AE$16</f>
        <v>8.0386735381917232E-9</v>
      </c>
      <c r="AI3" s="3">
        <f>AH3*projections!AF$16</f>
        <v>6.073094816479981E-9</v>
      </c>
      <c r="AJ3" s="3">
        <f>AI3*projections!AG$16</f>
        <v>4.5881301777870957E-9</v>
      </c>
      <c r="AK3" s="3">
        <f>AJ3*projections!AH$16</f>
        <v>3.4662621224349591E-9</v>
      </c>
      <c r="AL3" s="3">
        <f>AK3*projections!AI$16</f>
        <v>2.6187079781642675E-9</v>
      </c>
      <c r="AM3" s="3">
        <f>AL3*projections!AJ$16</f>
        <v>1.978393795009328E-9</v>
      </c>
      <c r="AN3" s="3">
        <f>AM3*projections!AK$16</f>
        <v>1.4946462304190104E-9</v>
      </c>
      <c r="AO3" s="3">
        <f>AN3*projections!AL$16</f>
        <v>1.1291823497127499E-9</v>
      </c>
      <c r="AP3" s="3">
        <f>AO3*projections!AM$16</f>
        <v>8.5307998170601052E-10</v>
      </c>
      <c r="AQ3" s="3">
        <f>AP3*projections!AN$16</f>
        <v>6.4448886875769605E-10</v>
      </c>
      <c r="AR3" s="3">
        <f>AQ3*projections!AO$16</f>
        <v>4.8690147566458627E-10</v>
      </c>
      <c r="AS3" s="3">
        <f>AR3*projections!AP$16</f>
        <v>3.6784661224844578E-10</v>
      </c>
      <c r="AT3" s="3">
        <f>AS3*projections!AQ$16</f>
        <v>2.7790248521627138E-10</v>
      </c>
      <c r="AU3" s="3">
        <f>AT3*projections!AR$16</f>
        <v>2.0995107394714427E-10</v>
      </c>
      <c r="AV3" s="3">
        <f>AU3*projections!AS$16</f>
        <v>1.5861482281187732E-10</v>
      </c>
      <c r="AW3" s="3">
        <f>AV3*projections!AT$16</f>
        <v>1.1983107084261448E-10</v>
      </c>
      <c r="AX3" s="3">
        <f>AW3*projections!AU$16</f>
        <v>9.0530539862081732E-11</v>
      </c>
      <c r="AY3" s="3">
        <f>AX3*projections!AV$16</f>
        <v>6.8394437186364327E-11</v>
      </c>
      <c r="AZ3" s="3">
        <f>AY3*projections!AW$16</f>
        <v>5.167095043469202E-11</v>
      </c>
    </row>
    <row r="4" spans="1:52" x14ac:dyDescent="0.45">
      <c r="A4" s="1" t="s">
        <v>13</v>
      </c>
      <c r="B4" s="3">
        <f>ben!$I$50*B$6</f>
        <v>2.7903563695837983E-5</v>
      </c>
      <c r="C4" s="3">
        <f>ben!$I$50*C$6</f>
        <v>3.4931435923254703E-5</v>
      </c>
      <c r="D4" s="3">
        <f>ben!$I$50*D$6</f>
        <v>5.1690208157863804E-5</v>
      </c>
      <c r="E4" s="3">
        <f>D4*0.988148966183324</f>
        <v>5.1077625752993942E-5</v>
      </c>
      <c r="F4" s="3">
        <f>E4*projections!C$17</f>
        <v>3.8588364451529953E-5</v>
      </c>
      <c r="G4" s="3">
        <f>F4*projections!D$17</f>
        <v>2.9152918701527906E-5</v>
      </c>
      <c r="H4" s="3">
        <f>G4*projections!E$17</f>
        <v>2.2024583858313772E-5</v>
      </c>
      <c r="I4" s="3">
        <f>H4*projections!F$17</f>
        <v>1.6639235992054282E-5</v>
      </c>
      <c r="J4" s="3">
        <f>I4*projections!G$17</f>
        <v>1.2570688108359643E-5</v>
      </c>
      <c r="K4" s="3">
        <f>J4*projections!H$17</f>
        <v>9.4969624562759202E-6</v>
      </c>
      <c r="L4" s="3">
        <f>K4*projections!I$17</f>
        <v>7.1748097732164323E-6</v>
      </c>
      <c r="M4" s="3">
        <f>L4*projections!J$17</f>
        <v>5.4204589645211944E-6</v>
      </c>
      <c r="N4" s="3">
        <f>M4*projections!K$17</f>
        <v>4.0950737810135208E-6</v>
      </c>
      <c r="O4" s="3">
        <f>N4*projections!L$17</f>
        <v>3.093765561497187E-6</v>
      </c>
      <c r="P4" s="3">
        <f>O4*projections!M$17</f>
        <v>2.3372925278863011E-6</v>
      </c>
      <c r="Q4" s="3">
        <f>P4*projections!N$17</f>
        <v>1.7657887297282539E-6</v>
      </c>
      <c r="R4" s="3">
        <f>Q4*projections!O$17</f>
        <v>1.3340263577768976E-6</v>
      </c>
      <c r="S4" s="3">
        <f>R4*projections!P$17</f>
        <v>1.0078364944131062E-6</v>
      </c>
      <c r="T4" s="3">
        <f>S4*projections!Q$17</f>
        <v>7.6140504537225215E-7</v>
      </c>
      <c r="U4" s="3">
        <f>T4*projections!R$17</f>
        <v>5.7522985755335266E-7</v>
      </c>
      <c r="V4" s="3">
        <f>U4*projections!S$17</f>
        <v>4.3457735279266248E-7</v>
      </c>
      <c r="W4" s="3">
        <f>V4*projections!T$17</f>
        <v>3.2831653830271089E-7</v>
      </c>
      <c r="X4" s="3">
        <f>W4*projections!U$17</f>
        <v>2.4803811940587489E-7</v>
      </c>
      <c r="Y4" s="3">
        <f>X4*projections!V$17</f>
        <v>1.8738900268763905E-7</v>
      </c>
      <c r="Z4" s="3">
        <f>Y4*projections!W$17</f>
        <v>1.4156952331511786E-7</v>
      </c>
      <c r="AA4" s="3">
        <f>Z4*projections!X$17</f>
        <v>1.0695360797174331E-7</v>
      </c>
      <c r="AB4" s="3">
        <f>AA4*projections!Y$17</f>
        <v>8.0801813768287267E-8</v>
      </c>
      <c r="AC4" s="3">
        <f>AB4*projections!Z$17</f>
        <v>6.104453353242551E-8</v>
      </c>
      <c r="AD4" s="3">
        <f>AC4*projections!AA$17</f>
        <v>4.6118210723308754E-8</v>
      </c>
      <c r="AE4" s="3">
        <f>AD4*projections!AB$17</f>
        <v>3.4841602306449831E-8</v>
      </c>
      <c r="AF4" s="3">
        <f>AE4*projections!AC$17</f>
        <v>2.6322297249647418E-8</v>
      </c>
      <c r="AG4" s="3">
        <f>AF4*projections!AD$17</f>
        <v>1.9886092677503925E-8</v>
      </c>
      <c r="AH4" s="3">
        <f>AG4*projections!AE$17</f>
        <v>1.5023638637147153E-8</v>
      </c>
      <c r="AI4" s="3">
        <f>AH4*projections!AF$17</f>
        <v>1.1350129035399403E-8</v>
      </c>
      <c r="AJ4" s="3">
        <f>AI4*projections!AG$17</f>
        <v>8.5748487587877266E-9</v>
      </c>
      <c r="AK4" s="3">
        <f>AJ4*projections!AH$17</f>
        <v>6.4781669888298337E-9</v>
      </c>
      <c r="AL4" s="3">
        <f>AK4*projections!AI$17</f>
        <v>4.8941560038777466E-9</v>
      </c>
      <c r="AM4" s="3">
        <f>AL4*projections!AJ$17</f>
        <v>3.6974599499509405E-9</v>
      </c>
      <c r="AN4" s="3">
        <f>AM4*projections!AK$17</f>
        <v>2.793374398090133E-9</v>
      </c>
      <c r="AO4" s="3">
        <f>AN4*projections!AL$17</f>
        <v>2.1103516017824468E-9</v>
      </c>
      <c r="AP4" s="3">
        <f>AO4*projections!AM$17</f>
        <v>1.5943383336622236E-9</v>
      </c>
      <c r="AQ4" s="3">
        <f>AP4*projections!AN$17</f>
        <v>1.2044982078047477E-9</v>
      </c>
      <c r="AR4" s="3">
        <f>AQ4*projections!AO$17</f>
        <v>9.0997995969418804E-10</v>
      </c>
      <c r="AS4" s="3">
        <f>AR4*projections!AP$17</f>
        <v>6.8747593120476215E-10</v>
      </c>
      <c r="AT4" s="3">
        <f>AS4*projections!AQ$17</f>
        <v>5.1937754337434726E-10</v>
      </c>
      <c r="AU4" s="3">
        <f>AT4*projections!AR$17</f>
        <v>3.9238178431766366E-10</v>
      </c>
      <c r="AV4" s="3">
        <f>AU4*projections!AS$17</f>
        <v>2.9643843217407379E-10</v>
      </c>
      <c r="AW4" s="3">
        <f>AV4*projections!AT$17</f>
        <v>2.2395469815867058E-10</v>
      </c>
      <c r="AX4" s="3">
        <f>AW4*projections!AU$17</f>
        <v>1.6919434656127498E-10</v>
      </c>
      <c r="AY4" s="3">
        <f>AX4*projections!AV$17</f>
        <v>1.278237391028741E-10</v>
      </c>
      <c r="AZ4" s="3">
        <f>AY4*projections!AW$17</f>
        <v>9.656887839525044E-11</v>
      </c>
    </row>
    <row r="5" spans="1:52" x14ac:dyDescent="0.45">
      <c r="A5" s="1" t="s">
        <v>14</v>
      </c>
      <c r="B5" s="3">
        <f>ben!$I$50*B$6</f>
        <v>2.7903563695837983E-5</v>
      </c>
      <c r="C5" s="3">
        <f>ben!$I$50*C$6</f>
        <v>3.4931435923254703E-5</v>
      </c>
      <c r="D5" s="3">
        <f>ben!$I$50*D$6</f>
        <v>5.1690208157863804E-5</v>
      </c>
      <c r="E5" s="3">
        <f t="shared" ref="E5:E8" si="0">D5*0.988148966183324</f>
        <v>5.1077625752993942E-5</v>
      </c>
      <c r="F5" s="3">
        <f>E5*projections!C$18</f>
        <v>3.8588364451529953E-5</v>
      </c>
      <c r="G5" s="3">
        <f>F5*projections!D$18</f>
        <v>2.9152918701527909E-5</v>
      </c>
      <c r="H5" s="3">
        <f>G5*projections!E$18</f>
        <v>2.2024583858313775E-5</v>
      </c>
      <c r="I5" s="3">
        <f>H5*projections!F$18</f>
        <v>1.6639235992054289E-5</v>
      </c>
      <c r="J5" s="3">
        <f>I5*projections!G$18</f>
        <v>1.257068810835965E-5</v>
      </c>
      <c r="K5" s="3">
        <f>J5*projections!H$18</f>
        <v>9.496962456275927E-6</v>
      </c>
      <c r="L5" s="3">
        <f>K5*projections!I$18</f>
        <v>7.174809773216439E-6</v>
      </c>
      <c r="M5" s="3">
        <f>L5*projections!J$18</f>
        <v>5.4204589645212004E-6</v>
      </c>
      <c r="N5" s="3">
        <f>M5*projections!K$18</f>
        <v>4.0950737810135259E-6</v>
      </c>
      <c r="O5" s="3">
        <f>N5*projections!L$18</f>
        <v>3.0937655614971917E-6</v>
      </c>
      <c r="P5" s="3">
        <f>O5*projections!M$18</f>
        <v>2.3372925278863049E-6</v>
      </c>
      <c r="Q5" s="3">
        <f>P5*projections!N$18</f>
        <v>1.7657887297282569E-6</v>
      </c>
      <c r="R5" s="3">
        <f>Q5*projections!O$18</f>
        <v>1.3340263577769002E-6</v>
      </c>
      <c r="S5" s="3">
        <f>R5*projections!P$18</f>
        <v>1.0078364944131083E-6</v>
      </c>
      <c r="T5" s="3">
        <f>S5*projections!Q$18</f>
        <v>7.6140504537225395E-7</v>
      </c>
      <c r="U5" s="3">
        <f>T5*projections!R$18</f>
        <v>5.7522985755335414E-7</v>
      </c>
      <c r="V5" s="3">
        <f>U5*projections!S$18</f>
        <v>4.3457735279266364E-7</v>
      </c>
      <c r="W5" s="3">
        <f>V5*projections!T$18</f>
        <v>3.2831653830271179E-7</v>
      </c>
      <c r="X5" s="3">
        <f>W5*projections!U$18</f>
        <v>2.4803811940587558E-7</v>
      </c>
      <c r="Y5" s="3">
        <f>X5*projections!V$18</f>
        <v>1.873890026876396E-7</v>
      </c>
      <c r="Z5" s="3">
        <f>Y5*projections!W$18</f>
        <v>1.4156952331511831E-7</v>
      </c>
      <c r="AA5" s="3">
        <f>Z5*projections!X$18</f>
        <v>1.0695360797174367E-7</v>
      </c>
      <c r="AB5" s="3">
        <f>AA5*projections!Y$18</f>
        <v>8.0801813768287544E-8</v>
      </c>
      <c r="AC5" s="3">
        <f>AB5*projections!Z$18</f>
        <v>6.1044533532425735E-8</v>
      </c>
      <c r="AD5" s="3">
        <f>AC5*projections!AA$18</f>
        <v>4.6118210723308933E-8</v>
      </c>
      <c r="AE5" s="3">
        <f>AD5*projections!AB$18</f>
        <v>3.484160230644997E-8</v>
      </c>
      <c r="AF5" s="3">
        <f>AE5*projections!AC$18</f>
        <v>2.6322297249647527E-8</v>
      </c>
      <c r="AG5" s="3">
        <f>AF5*projections!AD$18</f>
        <v>1.9886092677504008E-8</v>
      </c>
      <c r="AH5" s="3">
        <f>AG5*projections!AE$18</f>
        <v>1.5023638637147216E-8</v>
      </c>
      <c r="AI5" s="3">
        <f>AH5*projections!AF$18</f>
        <v>1.1350129035399451E-8</v>
      </c>
      <c r="AJ5" s="3">
        <f>AI5*projections!AG$18</f>
        <v>8.574848758787763E-9</v>
      </c>
      <c r="AK5" s="3">
        <f>AJ5*projections!AH$18</f>
        <v>6.478166988829861E-9</v>
      </c>
      <c r="AL5" s="3">
        <f>AK5*projections!AI$18</f>
        <v>4.8941560038777672E-9</v>
      </c>
      <c r="AM5" s="3">
        <f>AL5*projections!AJ$18</f>
        <v>3.6974599499509562E-9</v>
      </c>
      <c r="AN5" s="3">
        <f>AM5*projections!AK$18</f>
        <v>2.793374398090145E-9</v>
      </c>
      <c r="AO5" s="3">
        <f>AN5*projections!AL$18</f>
        <v>2.1103516017824559E-9</v>
      </c>
      <c r="AP5" s="3">
        <f>AO5*projections!AM$18</f>
        <v>1.5943383336622304E-9</v>
      </c>
      <c r="AQ5" s="3">
        <f>AP5*projections!AN$18</f>
        <v>1.2044982078047528E-9</v>
      </c>
      <c r="AR5" s="3">
        <f>AQ5*projections!AO$18</f>
        <v>9.0997995969419187E-10</v>
      </c>
      <c r="AS5" s="3">
        <f>AR5*projections!AP$18</f>
        <v>6.8747593120476504E-10</v>
      </c>
      <c r="AT5" s="3">
        <f>AS5*projections!AQ$18</f>
        <v>5.1937754337434943E-10</v>
      </c>
      <c r="AU5" s="3">
        <f>AT5*projections!AR$18</f>
        <v>3.9238178431766526E-10</v>
      </c>
      <c r="AV5" s="3">
        <f>AU5*projections!AS$18</f>
        <v>2.9643843217407503E-10</v>
      </c>
      <c r="AW5" s="3">
        <f>AV5*projections!AT$18</f>
        <v>2.2395469815867154E-10</v>
      </c>
      <c r="AX5" s="3">
        <f>AW5*projections!AU$18</f>
        <v>1.691943465612757E-10</v>
      </c>
      <c r="AY5" s="3">
        <f>AX5*projections!AV$18</f>
        <v>1.2782373910287464E-10</v>
      </c>
      <c r="AZ5" s="3">
        <f>AY5*projections!AW$18</f>
        <v>9.6568878395250853E-11</v>
      </c>
    </row>
    <row r="6" spans="1:52" x14ac:dyDescent="0.45">
      <c r="A6" s="1" t="s">
        <v>15</v>
      </c>
      <c r="B6" s="3">
        <f>ben!K12</f>
        <v>1.1918294849023089E-5</v>
      </c>
      <c r="C6" s="3">
        <f>ben!L12</f>
        <v>1.4920071047957371E-5</v>
      </c>
      <c r="D6" s="3">
        <f>ben!M12</f>
        <v>2.2078152753108347E-5</v>
      </c>
      <c r="E6" s="3">
        <f t="shared" si="0"/>
        <v>2.1816503818221523E-5</v>
      </c>
      <c r="F6" s="3">
        <f>E6*projections!C$19</f>
        <v>1.6482034706681338E-5</v>
      </c>
      <c r="G6" s="3">
        <f>F6*projections!D$19</f>
        <v>1.2451924943416239E-5</v>
      </c>
      <c r="H6" s="3">
        <f>G6*projections!E$19</f>
        <v>9.4072387029750987E-6</v>
      </c>
      <c r="I6" s="3">
        <f>H6*projections!F$19</f>
        <v>7.107024850928255E-6</v>
      </c>
      <c r="J6" s="3">
        <f>I6*projections!G$19</f>
        <v>5.3692484932627189E-6</v>
      </c>
      <c r="K6" s="3">
        <f>J6*projections!H$19</f>
        <v>4.0563850538159609E-6</v>
      </c>
      <c r="L6" s="3">
        <f>K6*projections!I$19</f>
        <v>3.0645368202772066E-6</v>
      </c>
      <c r="M6" s="3">
        <f>L6*projections!J$19</f>
        <v>2.3152106612758514E-6</v>
      </c>
      <c r="N6" s="3">
        <f>M6*projections!K$19</f>
        <v>1.7491062174937424E-6</v>
      </c>
      <c r="O6" s="3">
        <f>N6*projections!L$19</f>
        <v>1.3214229751297567E-6</v>
      </c>
      <c r="P6" s="3">
        <f>O6*projections!M$19</f>
        <v>9.9831483173321051E-7</v>
      </c>
      <c r="Q6" s="3">
        <f>P6*projections!N$19</f>
        <v>7.5421157495815771E-7</v>
      </c>
      <c r="R6" s="3">
        <f>Q6*projections!O$19</f>
        <v>5.6979530076027171E-7</v>
      </c>
      <c r="S6" s="3">
        <f>R6*projections!P$19</f>
        <v>4.3047162831795631E-7</v>
      </c>
      <c r="T6" s="3">
        <f>S6*projections!Q$19</f>
        <v>3.2521472630515058E-7</v>
      </c>
      <c r="U6" s="3">
        <f>T6*projections!R$19</f>
        <v>2.456947479187033E-7</v>
      </c>
      <c r="V6" s="3">
        <f>U6*projections!S$19</f>
        <v>1.8561862139721657E-7</v>
      </c>
      <c r="W6" s="3">
        <f>V6*projections!T$19</f>
        <v>1.4023202734803117E-7</v>
      </c>
      <c r="X6" s="3">
        <f>W6*projections!U$19</f>
        <v>1.0594315024060322E-7</v>
      </c>
      <c r="Y6" s="3">
        <f>X6*projections!V$19</f>
        <v>8.0038428418688951E-8</v>
      </c>
      <c r="Z6" s="3">
        <f>Y6*projections!W$19</f>
        <v>6.0467807585340316E-8</v>
      </c>
      <c r="AA6" s="3">
        <f>Z6*projections!X$19</f>
        <v>4.5682503097774241E-8</v>
      </c>
      <c r="AB6" s="3">
        <f>AA6*projections!Y$19</f>
        <v>3.4512431864390836E-8</v>
      </c>
      <c r="AC6" s="3">
        <f>AB6*projections!Z$19</f>
        <v>2.6073614019023697E-8</v>
      </c>
      <c r="AD6" s="3">
        <f>AC6*projections!AA$19</f>
        <v>1.9698216303165412E-8</v>
      </c>
      <c r="AE6" s="3">
        <f>AD6*projections!AB$19</f>
        <v>1.4881700912009616E-8</v>
      </c>
      <c r="AF6" s="3">
        <f>AE6*projections!AC$19</f>
        <v>1.1242897256586599E-8</v>
      </c>
      <c r="AG6" s="3">
        <f>AF6*projections!AD$19</f>
        <v>8.4938367912067598E-9</v>
      </c>
      <c r="AH6" s="3">
        <f>AG6*projections!AE$19</f>
        <v>6.4169636873085874E-9</v>
      </c>
      <c r="AI6" s="3">
        <f>AH6*projections!AF$19</f>
        <v>4.8479178463690196E-9</v>
      </c>
      <c r="AJ6" s="3">
        <f>AI6*projections!AG$19</f>
        <v>3.6625277296840383E-9</v>
      </c>
      <c r="AK6" s="3">
        <f>AJ6*projections!AH$19</f>
        <v>2.7669836403583818E-9</v>
      </c>
      <c r="AL6" s="3">
        <f>AK6*projections!AI$19</f>
        <v>2.090413788258584E-9</v>
      </c>
      <c r="AM6" s="3">
        <f>AL6*projections!AJ$19</f>
        <v>1.5792756207173024E-9</v>
      </c>
      <c r="AN6" s="3">
        <f>AM6*projections!AK$19</f>
        <v>1.1931185587279045E-9</v>
      </c>
      <c r="AO6" s="3">
        <f>AN6*projections!AL$19</f>
        <v>9.0138280899592945E-10</v>
      </c>
      <c r="AP6" s="3">
        <f>AO6*projections!AM$19</f>
        <v>6.809809154420203E-10</v>
      </c>
      <c r="AQ6" s="3">
        <f>AP6*projections!AN$19</f>
        <v>5.1447065837966984E-10</v>
      </c>
      <c r="AR6" s="3">
        <f>AQ6*projections!AO$19</f>
        <v>3.8867470780999616E-10</v>
      </c>
      <c r="AS6" s="3">
        <f>AR6*projections!AP$19</f>
        <v>2.9363779261382188E-10</v>
      </c>
      <c r="AT6" s="3">
        <f>AS6*projections!AQ$19</f>
        <v>2.2183885783807702E-10</v>
      </c>
      <c r="AU6" s="3">
        <f>AT6*projections!AR$19</f>
        <v>1.6759586158456244E-10</v>
      </c>
      <c r="AV6" s="3">
        <f>AU6*projections!AS$19</f>
        <v>1.2661610816971422E-10</v>
      </c>
      <c r="AW6" s="3">
        <f>AV6*projections!AT$19</f>
        <v>9.5656531709500603E-11</v>
      </c>
      <c r="AX6" s="3">
        <f>AW6*projections!AU$19</f>
        <v>7.2267045567582521E-11</v>
      </c>
      <c r="AY6" s="3">
        <f>AX6*projections!AV$19</f>
        <v>5.4596646791745921E-11</v>
      </c>
      <c r="AZ6" s="3">
        <f>AY6*projections!AW$19</f>
        <v>4.124693098343267E-11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B5</f>
        <v>2.7903563695837983E-5</v>
      </c>
      <c r="C8" s="3">
        <f t="shared" ref="C8:D8" si="1">C5</f>
        <v>3.4931435923254703E-5</v>
      </c>
      <c r="D8" s="3">
        <f t="shared" si="1"/>
        <v>5.1690208157863804E-5</v>
      </c>
      <c r="E8" s="3">
        <f t="shared" si="0"/>
        <v>5.1077625752993942E-5</v>
      </c>
      <c r="F8" s="3">
        <f>E8*projections!C$20</f>
        <v>3.8588364451529953E-5</v>
      </c>
      <c r="G8" s="3">
        <f>F8*projections!D$20</f>
        <v>2.9152918701527909E-5</v>
      </c>
      <c r="H8" s="3">
        <f>G8*projections!E$20</f>
        <v>2.2024583858313775E-5</v>
      </c>
      <c r="I8" s="3">
        <f>H8*projections!F$20</f>
        <v>1.6639235992054289E-5</v>
      </c>
      <c r="J8" s="3">
        <f>I8*projections!G$20</f>
        <v>1.257068810835965E-5</v>
      </c>
      <c r="K8" s="3">
        <f>J8*projections!H$20</f>
        <v>9.496962456275927E-6</v>
      </c>
      <c r="L8" s="3">
        <f>K8*projections!I$20</f>
        <v>7.174809773216439E-6</v>
      </c>
      <c r="M8" s="3">
        <f>L8*projections!J$20</f>
        <v>5.4204589645212004E-6</v>
      </c>
      <c r="N8" s="3">
        <f>M8*projections!K$20</f>
        <v>4.0950737810135259E-6</v>
      </c>
      <c r="O8" s="3">
        <f>N8*projections!L$20</f>
        <v>3.0937655614971917E-6</v>
      </c>
      <c r="P8" s="3">
        <f>O8*projections!M$20</f>
        <v>2.3372925278863049E-6</v>
      </c>
      <c r="Q8" s="3">
        <f>P8*projections!N$20</f>
        <v>1.7657887297282569E-6</v>
      </c>
      <c r="R8" s="3">
        <f>Q8*projections!O$20</f>
        <v>1.3340263577769002E-6</v>
      </c>
      <c r="S8" s="3">
        <f>R8*projections!P$20</f>
        <v>1.0078364944131083E-6</v>
      </c>
      <c r="T8" s="3">
        <f>S8*projections!Q$20</f>
        <v>7.6140504537225395E-7</v>
      </c>
      <c r="U8" s="3">
        <f>T8*projections!R$20</f>
        <v>5.7522985755335414E-7</v>
      </c>
      <c r="V8" s="3">
        <f>U8*projections!S$20</f>
        <v>4.3457735279266364E-7</v>
      </c>
      <c r="W8" s="3">
        <f>V8*projections!T$20</f>
        <v>3.2831653830271179E-7</v>
      </c>
      <c r="X8" s="3">
        <f>W8*projections!U$20</f>
        <v>2.4803811940587558E-7</v>
      </c>
      <c r="Y8" s="3">
        <f>X8*projections!V$20</f>
        <v>1.873890026876396E-7</v>
      </c>
      <c r="Z8" s="3">
        <f>Y8*projections!W$20</f>
        <v>1.4156952331511831E-7</v>
      </c>
      <c r="AA8" s="3">
        <f>Z8*projections!X$20</f>
        <v>1.0695360797174367E-7</v>
      </c>
      <c r="AB8" s="3">
        <f>AA8*projections!Y$20</f>
        <v>8.0801813768287544E-8</v>
      </c>
      <c r="AC8" s="3">
        <f>AB8*projections!Z$20</f>
        <v>6.1044533532425735E-8</v>
      </c>
      <c r="AD8" s="3">
        <f>AC8*projections!AA$20</f>
        <v>4.6118210723308933E-8</v>
      </c>
      <c r="AE8" s="3">
        <f>AD8*projections!AB$20</f>
        <v>3.484160230644997E-8</v>
      </c>
      <c r="AF8" s="3">
        <f>AE8*projections!AC$20</f>
        <v>2.6322297249647527E-8</v>
      </c>
      <c r="AG8" s="3">
        <f>AF8*projections!AD$20</f>
        <v>1.9886092677504008E-8</v>
      </c>
      <c r="AH8" s="3">
        <f>AG8*projections!AE$20</f>
        <v>1.5023638637147216E-8</v>
      </c>
      <c r="AI8" s="3">
        <f>AH8*projections!AF$20</f>
        <v>1.1350129035399451E-8</v>
      </c>
      <c r="AJ8" s="3">
        <f>AI8*projections!AG$20</f>
        <v>8.574848758787763E-9</v>
      </c>
      <c r="AK8" s="3">
        <f>AJ8*projections!AH$20</f>
        <v>6.478166988829861E-9</v>
      </c>
      <c r="AL8" s="3">
        <f>AK8*projections!AI$20</f>
        <v>4.8941560038777672E-9</v>
      </c>
      <c r="AM8" s="3">
        <f>AL8*projections!AJ$20</f>
        <v>3.6974599499509562E-9</v>
      </c>
      <c r="AN8" s="3">
        <f>AM8*projections!AK$20</f>
        <v>2.793374398090145E-9</v>
      </c>
      <c r="AO8" s="3">
        <f>AN8*projections!AL$20</f>
        <v>2.1103516017824559E-9</v>
      </c>
      <c r="AP8" s="3">
        <f>AO8*projections!AM$20</f>
        <v>1.5943383336622304E-9</v>
      </c>
      <c r="AQ8" s="3">
        <f>AP8*projections!AN$20</f>
        <v>1.2044982078047528E-9</v>
      </c>
      <c r="AR8" s="3">
        <f>AQ8*projections!AO$20</f>
        <v>9.0997995969419187E-10</v>
      </c>
      <c r="AS8" s="3">
        <f>AR8*projections!AP$20</f>
        <v>6.8747593120476504E-10</v>
      </c>
      <c r="AT8" s="3">
        <f>AS8*projections!AQ$20</f>
        <v>5.1937754337434943E-10</v>
      </c>
      <c r="AU8" s="3">
        <f>AT8*projections!AR$20</f>
        <v>3.9238178431766526E-10</v>
      </c>
      <c r="AV8" s="3">
        <f>AU8*projections!AS$20</f>
        <v>2.9643843217407503E-10</v>
      </c>
      <c r="AW8" s="3">
        <f>AV8*projections!AT$20</f>
        <v>2.2395469815867154E-10</v>
      </c>
      <c r="AX8" s="3">
        <f>AW8*projections!AU$20</f>
        <v>1.691943465612757E-10</v>
      </c>
      <c r="AY8" s="3">
        <f>AX8*projections!AV$20</f>
        <v>1.2782373910287464E-10</v>
      </c>
      <c r="AZ8" s="3">
        <f>AY8*projections!AW$20</f>
        <v>9.6568878395250853E-11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auctions!R11</f>
        <v>1.5329339957862691E-5</v>
      </c>
      <c r="C3" s="3">
        <f>auctions!S11</f>
        <v>1.3549143120174415E-5</v>
      </c>
      <c r="D3" s="3">
        <f>auctions!T11</f>
        <v>1.982213420321792E-5</v>
      </c>
      <c r="E3" s="3">
        <f>auctions!U11</f>
        <v>2.038986749420948E-5</v>
      </c>
      <c r="F3" s="3">
        <f>E3*projections!C6</f>
        <v>2.038986749420948E-5</v>
      </c>
      <c r="G3" s="3">
        <f>F3*projections!D6</f>
        <v>2.038986749420948E-5</v>
      </c>
      <c r="H3" s="3">
        <f>G3*projections!E6</f>
        <v>2.038986749420948E-5</v>
      </c>
      <c r="I3" s="3">
        <f>H3*projections!F6</f>
        <v>2.038986749420948E-5</v>
      </c>
      <c r="J3" s="3">
        <f>I3*projections!G6</f>
        <v>2.038986749420948E-5</v>
      </c>
      <c r="K3" s="3">
        <f>J3*projections!H6</f>
        <v>2.038986749420948E-5</v>
      </c>
      <c r="L3" s="3">
        <f>K3*projections!I6</f>
        <v>2.038986749420948E-5</v>
      </c>
      <c r="M3" s="3">
        <f>L3*projections!J6</f>
        <v>2.038986749420948E-5</v>
      </c>
      <c r="N3" s="3">
        <f>M3*projections!K6</f>
        <v>2.038986749420948E-5</v>
      </c>
      <c r="O3" s="3">
        <f>N3*projections!L6</f>
        <v>2.038986749420948E-5</v>
      </c>
      <c r="P3" s="3">
        <f>O3*projections!M6</f>
        <v>2.038986749420948E-5</v>
      </c>
      <c r="Q3" s="3">
        <f>P3*projections!N6</f>
        <v>2.038986749420948E-5</v>
      </c>
      <c r="R3" s="3">
        <f>Q3*projections!O6</f>
        <v>2.038986749420948E-5</v>
      </c>
      <c r="S3" s="3">
        <f>R3*projections!P6</f>
        <v>2.038986749420948E-5</v>
      </c>
      <c r="T3" s="3">
        <f>S3*projections!Q6</f>
        <v>2.038986749420948E-5</v>
      </c>
      <c r="U3" s="3">
        <f>T3*projections!R6</f>
        <v>2.038986749420948E-5</v>
      </c>
      <c r="V3" s="3">
        <f>U3*projections!S6</f>
        <v>2.038986749420948E-5</v>
      </c>
      <c r="W3" s="3">
        <f>V3*projections!T6</f>
        <v>2.038986749420948E-5</v>
      </c>
      <c r="X3" s="3">
        <f>W3*projections!U6</f>
        <v>2.038986749420948E-5</v>
      </c>
      <c r="Y3" s="3">
        <f>X3*projections!V6</f>
        <v>2.038986749420948E-5</v>
      </c>
      <c r="Z3" s="3">
        <f>Y3*projections!W6</f>
        <v>2.038986749420948E-5</v>
      </c>
      <c r="AA3" s="3">
        <f>Z3*projections!X6</f>
        <v>2.038986749420948E-5</v>
      </c>
      <c r="AB3" s="3">
        <f>AA3*projections!Y6</f>
        <v>2.038986749420948E-5</v>
      </c>
      <c r="AC3" s="3">
        <f>AB3*projections!Z6</f>
        <v>2.038986749420948E-5</v>
      </c>
      <c r="AD3" s="3">
        <f>AC3*projections!AA6</f>
        <v>2.038986749420948E-5</v>
      </c>
      <c r="AE3" s="3">
        <f>AD3*projections!AB6</f>
        <v>2.038986749420948E-5</v>
      </c>
      <c r="AF3" s="3">
        <f>AE3*projections!AC6</f>
        <v>2.038986749420948E-5</v>
      </c>
      <c r="AG3" s="3">
        <f>AF3*projections!AD6</f>
        <v>2.038986749420948E-5</v>
      </c>
      <c r="AH3" s="3">
        <f>AG3*projections!AE6</f>
        <v>2.038986749420948E-5</v>
      </c>
      <c r="AI3" s="3">
        <f>AH3*projections!AF6</f>
        <v>2.038986749420948E-5</v>
      </c>
      <c r="AJ3" s="3">
        <f>AI3*projections!AG6</f>
        <v>2.038986749420948E-5</v>
      </c>
      <c r="AK3" s="3">
        <f>AJ3*projections!AH6</f>
        <v>2.038986749420948E-5</v>
      </c>
      <c r="AL3" s="3">
        <f>AK3*projections!AI6</f>
        <v>2.038986749420948E-5</v>
      </c>
      <c r="AM3" s="3">
        <f>AL3*projections!AJ6</f>
        <v>2.038986749420948E-5</v>
      </c>
      <c r="AN3" s="3">
        <f>AM3*projections!AK6</f>
        <v>2.038986749420948E-5</v>
      </c>
      <c r="AO3" s="3">
        <f>AN3*projections!AL6</f>
        <v>2.038986749420948E-5</v>
      </c>
      <c r="AP3" s="3">
        <f>AO3*projections!AM6</f>
        <v>2.038986749420948E-5</v>
      </c>
      <c r="AQ3" s="3">
        <f>AP3*projections!AN6</f>
        <v>2.038986749420948E-5</v>
      </c>
      <c r="AR3" s="3">
        <f>AQ3*projections!AO6</f>
        <v>2.038986749420948E-5</v>
      </c>
      <c r="AS3" s="3">
        <f>AR3*projections!AP6</f>
        <v>2.038986749420948E-5</v>
      </c>
      <c r="AT3" s="3">
        <f>AS3*projections!AQ6</f>
        <v>2.038986749420948E-5</v>
      </c>
      <c r="AU3" s="3">
        <f>AT3*projections!AR6</f>
        <v>2.038986749420948E-5</v>
      </c>
      <c r="AV3" s="3">
        <f>AU3*projections!AS6</f>
        <v>2.038986749420948E-5</v>
      </c>
      <c r="AW3" s="3">
        <f>AV3*projections!AT6</f>
        <v>2.038986749420948E-5</v>
      </c>
      <c r="AX3" s="3">
        <f>AW3*projections!AU6</f>
        <v>2.038986749420948E-5</v>
      </c>
      <c r="AY3" s="3">
        <f>AX3*projections!AV6</f>
        <v>2.038986749420948E-5</v>
      </c>
      <c r="AZ3" s="3">
        <f>AY3*projections!AW6</f>
        <v>2.038986749420948E-5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ref="AG9:AZ9" si="1">AG6</f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1"/>
        <v>0</v>
      </c>
      <c r="AX9">
        <f t="shared" si="1"/>
        <v>0</v>
      </c>
      <c r="AY9">
        <f t="shared" si="1"/>
        <v>0</v>
      </c>
      <c r="AZ9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BA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  <col min="25" max="32" width="10.46484375" bestFit="1" customWidth="1"/>
  </cols>
  <sheetData>
    <row r="1" spans="1:53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</row>
    <row r="2" spans="1:53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3" x14ac:dyDescent="0.45">
      <c r="A3" s="1" t="s">
        <v>12</v>
      </c>
      <c r="B3" s="61">
        <f>auctions!R12</f>
        <v>1.2109025241243854E-5</v>
      </c>
      <c r="C3" s="61">
        <f>auctions!S12</f>
        <v>1.1833586621518887E-5</v>
      </c>
      <c r="D3" s="61">
        <f>auctions!T12</f>
        <v>1.7127244955384648E-5</v>
      </c>
      <c r="E3" s="61">
        <f>auctions!U12</f>
        <v>1.7127244955384648E-5</v>
      </c>
      <c r="F3" s="3">
        <f>E3*projections!C$7</f>
        <v>1.7127244955384648E-5</v>
      </c>
      <c r="G3" s="3">
        <f>F3*projections!D$7</f>
        <v>1.7127244955384648E-5</v>
      </c>
      <c r="H3" s="3">
        <f>G3*projections!E$7</f>
        <v>1.7127244955384648E-5</v>
      </c>
      <c r="I3" s="3">
        <f>H3*projections!F$7</f>
        <v>1.7127244955384648E-5</v>
      </c>
      <c r="J3" s="3">
        <f>I3*projections!G$7</f>
        <v>1.7127244955384648E-5</v>
      </c>
      <c r="K3" s="3">
        <f>J3*projections!H$7</f>
        <v>1.7127244955384648E-5</v>
      </c>
      <c r="L3" s="3">
        <f>K3*projections!I$7</f>
        <v>1.7127244955384648E-5</v>
      </c>
      <c r="M3" s="3">
        <f>L3*projections!J$7</f>
        <v>1.7127244955384648E-5</v>
      </c>
      <c r="N3" s="3">
        <f>M3*projections!K$7</f>
        <v>1.7127244955384648E-5</v>
      </c>
      <c r="O3" s="3">
        <f>N3*projections!L$7</f>
        <v>1.7127244955384648E-5</v>
      </c>
      <c r="P3" s="3">
        <f>O3*projections!M$7</f>
        <v>1.7127244955384648E-5</v>
      </c>
      <c r="Q3" s="3">
        <f>P3*projections!N$7</f>
        <v>1.7127244955384648E-5</v>
      </c>
      <c r="R3" s="3">
        <f>Q3*projections!O$7</f>
        <v>1.7127244955384648E-5</v>
      </c>
      <c r="S3" s="3">
        <f>R3*projections!P$7</f>
        <v>1.7127244955384648E-5</v>
      </c>
      <c r="T3" s="3">
        <f>S3*projections!Q$7</f>
        <v>1.7127244955384648E-5</v>
      </c>
      <c r="U3" s="3">
        <f>T3*projections!R$7</f>
        <v>1.7127244955384648E-5</v>
      </c>
      <c r="V3" s="3">
        <f>U3*projections!S$7</f>
        <v>1.7127244955384648E-5</v>
      </c>
      <c r="W3" s="3">
        <f>V3*projections!T$7</f>
        <v>1.7127244955384648E-5</v>
      </c>
      <c r="X3" s="3">
        <f>W3*projections!U$7</f>
        <v>1.7127244955384648E-5</v>
      </c>
      <c r="Y3" s="3">
        <f>X3*projections!V$7</f>
        <v>1.7127244955384648E-5</v>
      </c>
      <c r="Z3" s="3">
        <f>Y3*projections!W$7</f>
        <v>1.7127244955384648E-5</v>
      </c>
      <c r="AA3" s="3">
        <f>Z3*projections!X$7</f>
        <v>1.7127244955384648E-5</v>
      </c>
      <c r="AB3" s="3">
        <f>AA3*projections!Y$7</f>
        <v>1.7127244955384648E-5</v>
      </c>
      <c r="AC3" s="3">
        <f>AB3*projections!Z$7</f>
        <v>1.7127244955384648E-5</v>
      </c>
      <c r="AD3" s="3">
        <f>AC3*projections!AA$7</f>
        <v>1.7127244955384648E-5</v>
      </c>
      <c r="AE3" s="3">
        <f>AD3*projections!AB$7</f>
        <v>1.7127244955384648E-5</v>
      </c>
      <c r="AF3" s="3">
        <f>AE3*projections!AC$7</f>
        <v>1.7127244955384648E-5</v>
      </c>
      <c r="AG3" s="3">
        <f>AF3*projections!AD$7</f>
        <v>1.7127244955384648E-5</v>
      </c>
      <c r="AH3" s="3">
        <f>AG3*projections!AE$7</f>
        <v>1.7127244955384648E-5</v>
      </c>
      <c r="AI3" s="3">
        <f>AH3*projections!AF$7</f>
        <v>1.7127244955384648E-5</v>
      </c>
      <c r="AJ3" s="3">
        <f>AI3*projections!AG$7</f>
        <v>1.7127244955384648E-5</v>
      </c>
      <c r="AK3" s="3">
        <f>AJ3*projections!AH$7</f>
        <v>1.7127244955384648E-5</v>
      </c>
      <c r="AL3" s="3">
        <f>AK3*projections!AI$7</f>
        <v>1.7127244955384648E-5</v>
      </c>
      <c r="AM3" s="3">
        <f>AL3*projections!AJ$7</f>
        <v>1.7127244955384648E-5</v>
      </c>
      <c r="AN3" s="3">
        <f>AM3*projections!AK$7</f>
        <v>1.7127244955384648E-5</v>
      </c>
      <c r="AO3" s="3">
        <f>AN3*projections!AL$7</f>
        <v>1.7127244955384648E-5</v>
      </c>
      <c r="AP3" s="3">
        <f>AO3*projections!AM$7</f>
        <v>1.7127244955384648E-5</v>
      </c>
      <c r="AQ3" s="3">
        <f>AP3*projections!AN$7</f>
        <v>1.7127244955384648E-5</v>
      </c>
      <c r="AR3" s="3">
        <f>AQ3*projections!AO$7</f>
        <v>1.7127244955384648E-5</v>
      </c>
      <c r="AS3" s="3">
        <f>AR3*projections!AP$7</f>
        <v>1.7127244955384648E-5</v>
      </c>
      <c r="AT3" s="3">
        <f>AS3*projections!AQ$7</f>
        <v>1.7127244955384648E-5</v>
      </c>
      <c r="AU3" s="3">
        <f>AT3*projections!AR$7</f>
        <v>1.7127244955384648E-5</v>
      </c>
      <c r="AV3" s="3">
        <f>AU3*projections!AS$7</f>
        <v>1.7127244955384648E-5</v>
      </c>
      <c r="AW3" s="3">
        <f>AV3*projections!AT$7</f>
        <v>1.7127244955384648E-5</v>
      </c>
      <c r="AX3" s="3">
        <f>AW3*projections!AU$7</f>
        <v>1.7127244955384648E-5</v>
      </c>
      <c r="AY3" s="3">
        <f>AX3*projections!AV$7</f>
        <v>1.7127244955384648E-5</v>
      </c>
      <c r="AZ3" s="3">
        <f>AY3*projections!AW$7</f>
        <v>1.7127244955384648E-5</v>
      </c>
      <c r="BA3" s="3"/>
    </row>
    <row r="4" spans="1:53" x14ac:dyDescent="0.45">
      <c r="A4" s="1" t="s">
        <v>13</v>
      </c>
      <c r="B4" s="61">
        <f>pld!S7</f>
        <v>1.1855761997530901E-5</v>
      </c>
      <c r="C4" s="61">
        <f>pld!T7</f>
        <v>1.7105232172324677E-5</v>
      </c>
      <c r="D4" s="61">
        <f>pld!U7</f>
        <v>3.6070812458809111E-6</v>
      </c>
      <c r="E4" s="61">
        <f>pld!V7</f>
        <v>4.3665683389441783E-6</v>
      </c>
      <c r="F4" s="3">
        <f>E4*projections!C$7</f>
        <v>4.3665683389441783E-6</v>
      </c>
      <c r="G4" s="3">
        <f>F4*projections!D$7</f>
        <v>4.3665683389441783E-6</v>
      </c>
      <c r="H4" s="3">
        <f>G4*projections!E$7</f>
        <v>4.3665683389441783E-6</v>
      </c>
      <c r="I4" s="3">
        <f>H4*projections!F$7</f>
        <v>4.3665683389441783E-6</v>
      </c>
      <c r="J4" s="3">
        <f>I4*projections!G$7</f>
        <v>4.3665683389441783E-6</v>
      </c>
      <c r="K4" s="3">
        <f>J4*projections!H$7</f>
        <v>4.3665683389441783E-6</v>
      </c>
      <c r="L4" s="3">
        <f>K4*projections!I$7</f>
        <v>4.3665683389441783E-6</v>
      </c>
      <c r="M4" s="3">
        <f>L4*projections!J$7</f>
        <v>4.3665683389441783E-6</v>
      </c>
      <c r="N4" s="3">
        <f>M4*projections!K$7</f>
        <v>4.3665683389441783E-6</v>
      </c>
      <c r="O4" s="3">
        <f>N4*projections!L$7</f>
        <v>4.3665683389441783E-6</v>
      </c>
      <c r="P4" s="3">
        <f>O4*projections!M$7</f>
        <v>4.3665683389441783E-6</v>
      </c>
      <c r="Q4" s="3">
        <f>P4*projections!N$7</f>
        <v>4.3665683389441783E-6</v>
      </c>
      <c r="R4" s="3">
        <f>Q4*projections!O$7</f>
        <v>4.3665683389441783E-6</v>
      </c>
      <c r="S4" s="3">
        <f>R4*projections!P$7</f>
        <v>4.3665683389441783E-6</v>
      </c>
      <c r="T4" s="3">
        <f>S4*projections!Q$7</f>
        <v>4.3665683389441783E-6</v>
      </c>
      <c r="U4" s="3">
        <f>T4*projections!R$7</f>
        <v>4.3665683389441783E-6</v>
      </c>
      <c r="V4" s="3">
        <f>U4*projections!S$7</f>
        <v>4.3665683389441783E-6</v>
      </c>
      <c r="W4" s="3">
        <f>V4*projections!T$7</f>
        <v>4.3665683389441783E-6</v>
      </c>
      <c r="X4" s="3">
        <f>W4*projections!U$7</f>
        <v>4.3665683389441783E-6</v>
      </c>
      <c r="Y4" s="3">
        <f>X4*projections!V$7</f>
        <v>4.3665683389441783E-6</v>
      </c>
      <c r="Z4" s="3">
        <f>Y4*projections!W$7</f>
        <v>4.3665683389441783E-6</v>
      </c>
      <c r="AA4" s="3">
        <f>Z4*projections!X$7</f>
        <v>4.3665683389441783E-6</v>
      </c>
      <c r="AB4" s="3">
        <f>AA4*projections!Y$7</f>
        <v>4.3665683389441783E-6</v>
      </c>
      <c r="AC4" s="3">
        <f>AB4*projections!Z$7</f>
        <v>4.3665683389441783E-6</v>
      </c>
      <c r="AD4" s="3">
        <f>AC4*projections!AA$7</f>
        <v>4.3665683389441783E-6</v>
      </c>
      <c r="AE4" s="3">
        <f>AD4*projections!AB$7</f>
        <v>4.3665683389441783E-6</v>
      </c>
      <c r="AF4" s="3">
        <f>AE4*projections!AC$7</f>
        <v>4.3665683389441783E-6</v>
      </c>
      <c r="AG4" s="3">
        <f>AF4*projections!AD$7</f>
        <v>4.3665683389441783E-6</v>
      </c>
      <c r="AH4" s="3">
        <f>AG4*projections!AE$7</f>
        <v>4.3665683389441783E-6</v>
      </c>
      <c r="AI4" s="3">
        <f>AH4*projections!AF$7</f>
        <v>4.3665683389441783E-6</v>
      </c>
      <c r="AJ4" s="3">
        <f>AI4*projections!AG$7</f>
        <v>4.3665683389441783E-6</v>
      </c>
      <c r="AK4" s="3">
        <f>AJ4*projections!AH$7</f>
        <v>4.3665683389441783E-6</v>
      </c>
      <c r="AL4" s="3">
        <f>AK4*projections!AI$7</f>
        <v>4.3665683389441783E-6</v>
      </c>
      <c r="AM4" s="3">
        <f>AL4*projections!AJ$7</f>
        <v>4.3665683389441783E-6</v>
      </c>
      <c r="AN4" s="3">
        <f>AM4*projections!AK$7</f>
        <v>4.3665683389441783E-6</v>
      </c>
      <c r="AO4" s="3">
        <f>AN4*projections!AL$7</f>
        <v>4.3665683389441783E-6</v>
      </c>
      <c r="AP4" s="3">
        <f>AO4*projections!AM$7</f>
        <v>4.3665683389441783E-6</v>
      </c>
      <c r="AQ4" s="3">
        <f>AP4*projections!AN$7</f>
        <v>4.3665683389441783E-6</v>
      </c>
      <c r="AR4" s="3">
        <f>AQ4*projections!AO$7</f>
        <v>4.3665683389441783E-6</v>
      </c>
      <c r="AS4" s="3">
        <f>AR4*projections!AP$7</f>
        <v>4.3665683389441783E-6</v>
      </c>
      <c r="AT4" s="3">
        <f>AS4*projections!AQ$7</f>
        <v>4.3665683389441783E-6</v>
      </c>
      <c r="AU4" s="3">
        <f>AT4*projections!AR$7</f>
        <v>4.3665683389441783E-6</v>
      </c>
      <c r="AV4" s="3">
        <f>AU4*projections!AS$7</f>
        <v>4.3665683389441783E-6</v>
      </c>
      <c r="AW4" s="3">
        <f>AV4*projections!AT$7</f>
        <v>4.3665683389441783E-6</v>
      </c>
      <c r="AX4" s="3">
        <f>AW4*projections!AU$7</f>
        <v>4.3665683389441783E-6</v>
      </c>
      <c r="AY4" s="3">
        <f>AX4*projections!AV$7</f>
        <v>4.3665683389441783E-6</v>
      </c>
      <c r="AZ4" s="3">
        <f>AY4*projections!AW$7</f>
        <v>4.3665683389441783E-6</v>
      </c>
      <c r="BA4" s="3"/>
    </row>
    <row r="5" spans="1:53" x14ac:dyDescent="0.45">
      <c r="A5" s="1" t="s">
        <v>14</v>
      </c>
      <c r="B5" s="61">
        <f>B$4</f>
        <v>1.1855761997530901E-5</v>
      </c>
      <c r="C5" s="61">
        <f t="shared" ref="C5:E6" si="0">C$4</f>
        <v>1.7105232172324677E-5</v>
      </c>
      <c r="D5" s="61">
        <f t="shared" si="0"/>
        <v>3.6070812458809111E-6</v>
      </c>
      <c r="E5" s="61">
        <f t="shared" si="0"/>
        <v>4.3665683389441783E-6</v>
      </c>
      <c r="F5" s="3">
        <f>E5*projections!C$7</f>
        <v>4.3665683389441783E-6</v>
      </c>
      <c r="G5" s="3">
        <f>F5*projections!D$7</f>
        <v>4.3665683389441783E-6</v>
      </c>
      <c r="H5" s="3">
        <f>G5*projections!E$7</f>
        <v>4.3665683389441783E-6</v>
      </c>
      <c r="I5" s="3">
        <f>H5*projections!F$7</f>
        <v>4.3665683389441783E-6</v>
      </c>
      <c r="J5" s="3">
        <f>I5*projections!G$7</f>
        <v>4.3665683389441783E-6</v>
      </c>
      <c r="K5" s="3">
        <f>J5*projections!H$7</f>
        <v>4.3665683389441783E-6</v>
      </c>
      <c r="L5" s="3">
        <f>K5*projections!I$7</f>
        <v>4.3665683389441783E-6</v>
      </c>
      <c r="M5" s="3">
        <f>L5*projections!J$7</f>
        <v>4.3665683389441783E-6</v>
      </c>
      <c r="N5" s="3">
        <f>M5*projections!K$7</f>
        <v>4.3665683389441783E-6</v>
      </c>
      <c r="O5" s="3">
        <f>N5*projections!L$7</f>
        <v>4.3665683389441783E-6</v>
      </c>
      <c r="P5" s="3">
        <f>O5*projections!M$7</f>
        <v>4.3665683389441783E-6</v>
      </c>
      <c r="Q5" s="3">
        <f>P5*projections!N$7</f>
        <v>4.3665683389441783E-6</v>
      </c>
      <c r="R5" s="3">
        <f>Q5*projections!O$7</f>
        <v>4.3665683389441783E-6</v>
      </c>
      <c r="S5" s="3">
        <f>R5*projections!P$7</f>
        <v>4.3665683389441783E-6</v>
      </c>
      <c r="T5" s="3">
        <f>S5*projections!Q$7</f>
        <v>4.3665683389441783E-6</v>
      </c>
      <c r="U5" s="3">
        <f>T5*projections!R$7</f>
        <v>4.3665683389441783E-6</v>
      </c>
      <c r="V5" s="3">
        <f>U5*projections!S$7</f>
        <v>4.3665683389441783E-6</v>
      </c>
      <c r="W5" s="3">
        <f>V5*projections!T$7</f>
        <v>4.3665683389441783E-6</v>
      </c>
      <c r="X5" s="3">
        <f>W5*projections!U$7</f>
        <v>4.3665683389441783E-6</v>
      </c>
      <c r="Y5" s="3">
        <f>X5*projections!V$7</f>
        <v>4.3665683389441783E-6</v>
      </c>
      <c r="Z5" s="3">
        <f>Y5*projections!W$7</f>
        <v>4.3665683389441783E-6</v>
      </c>
      <c r="AA5" s="3">
        <f>Z5*projections!X$7</f>
        <v>4.3665683389441783E-6</v>
      </c>
      <c r="AB5" s="3">
        <f>AA5*projections!Y$7</f>
        <v>4.3665683389441783E-6</v>
      </c>
      <c r="AC5" s="3">
        <f>AB5*projections!Z$7</f>
        <v>4.3665683389441783E-6</v>
      </c>
      <c r="AD5" s="3">
        <f>AC5*projections!AA$7</f>
        <v>4.3665683389441783E-6</v>
      </c>
      <c r="AE5" s="3">
        <f>AD5*projections!AB$7</f>
        <v>4.3665683389441783E-6</v>
      </c>
      <c r="AF5" s="3">
        <f>AE5*projections!AC$7</f>
        <v>4.3665683389441783E-6</v>
      </c>
      <c r="AG5" s="3">
        <f>AF5*projections!AD$7</f>
        <v>4.3665683389441783E-6</v>
      </c>
      <c r="AH5" s="3">
        <f>AG5*projections!AE$7</f>
        <v>4.3665683389441783E-6</v>
      </c>
      <c r="AI5" s="3">
        <f>AH5*projections!AF$7</f>
        <v>4.3665683389441783E-6</v>
      </c>
      <c r="AJ5" s="3">
        <f>AI5*projections!AG$7</f>
        <v>4.3665683389441783E-6</v>
      </c>
      <c r="AK5" s="3">
        <f>AJ5*projections!AH$7</f>
        <v>4.3665683389441783E-6</v>
      </c>
      <c r="AL5" s="3">
        <f>AK5*projections!AI$7</f>
        <v>4.3665683389441783E-6</v>
      </c>
      <c r="AM5" s="3">
        <f>AL5*projections!AJ$7</f>
        <v>4.3665683389441783E-6</v>
      </c>
      <c r="AN5" s="3">
        <f>AM5*projections!AK$7</f>
        <v>4.3665683389441783E-6</v>
      </c>
      <c r="AO5" s="3">
        <f>AN5*projections!AL$7</f>
        <v>4.3665683389441783E-6</v>
      </c>
      <c r="AP5" s="3">
        <f>AO5*projections!AM$7</f>
        <v>4.3665683389441783E-6</v>
      </c>
      <c r="AQ5" s="3">
        <f>AP5*projections!AN$7</f>
        <v>4.3665683389441783E-6</v>
      </c>
      <c r="AR5" s="3">
        <f>AQ5*projections!AO$7</f>
        <v>4.3665683389441783E-6</v>
      </c>
      <c r="AS5" s="3">
        <f>AR5*projections!AP$7</f>
        <v>4.3665683389441783E-6</v>
      </c>
      <c r="AT5" s="3">
        <f>AS5*projections!AQ$7</f>
        <v>4.3665683389441783E-6</v>
      </c>
      <c r="AU5" s="3">
        <f>AT5*projections!AR$7</f>
        <v>4.3665683389441783E-6</v>
      </c>
      <c r="AV5" s="3">
        <f>AU5*projections!AS$7</f>
        <v>4.3665683389441783E-6</v>
      </c>
      <c r="AW5" s="3">
        <f>AV5*projections!AT$7</f>
        <v>4.3665683389441783E-6</v>
      </c>
      <c r="AX5" s="3">
        <f>AW5*projections!AU$7</f>
        <v>4.3665683389441783E-6</v>
      </c>
      <c r="AY5" s="3">
        <f>AX5*projections!AV$7</f>
        <v>4.3665683389441783E-6</v>
      </c>
      <c r="AZ5" s="3">
        <f>AY5*projections!AW$7</f>
        <v>4.3665683389441783E-6</v>
      </c>
      <c r="BA5" s="3"/>
    </row>
    <row r="6" spans="1:53" x14ac:dyDescent="0.45">
      <c r="A6" s="1" t="s">
        <v>15</v>
      </c>
      <c r="B6" s="61">
        <f>B$4</f>
        <v>1.1855761997530901E-5</v>
      </c>
      <c r="C6" s="61">
        <f t="shared" si="0"/>
        <v>1.7105232172324677E-5</v>
      </c>
      <c r="D6" s="61">
        <f t="shared" si="0"/>
        <v>3.6070812458809111E-6</v>
      </c>
      <c r="E6" s="61">
        <f t="shared" si="0"/>
        <v>4.3665683389441783E-6</v>
      </c>
      <c r="F6" s="3">
        <f>E6*projections!C$7</f>
        <v>4.3665683389441783E-6</v>
      </c>
      <c r="G6" s="3">
        <f>F6*projections!D$7</f>
        <v>4.3665683389441783E-6</v>
      </c>
      <c r="H6" s="3">
        <f>G6*projections!E$7</f>
        <v>4.3665683389441783E-6</v>
      </c>
      <c r="I6" s="3">
        <f>H6*projections!F$7</f>
        <v>4.3665683389441783E-6</v>
      </c>
      <c r="J6" s="3">
        <f>I6*projections!G$7</f>
        <v>4.3665683389441783E-6</v>
      </c>
      <c r="K6" s="3">
        <f>J6*projections!H$7</f>
        <v>4.3665683389441783E-6</v>
      </c>
      <c r="L6" s="3">
        <f>K6*projections!I$7</f>
        <v>4.3665683389441783E-6</v>
      </c>
      <c r="M6" s="3">
        <f>L6*projections!J$7</f>
        <v>4.3665683389441783E-6</v>
      </c>
      <c r="N6" s="3">
        <f>M6*projections!K$7</f>
        <v>4.3665683389441783E-6</v>
      </c>
      <c r="O6" s="3">
        <f>N6*projections!L$7</f>
        <v>4.3665683389441783E-6</v>
      </c>
      <c r="P6" s="3">
        <f>O6*projections!M$7</f>
        <v>4.3665683389441783E-6</v>
      </c>
      <c r="Q6" s="3">
        <f>P6*projections!N$7</f>
        <v>4.3665683389441783E-6</v>
      </c>
      <c r="R6" s="3">
        <f>Q6*projections!O$7</f>
        <v>4.3665683389441783E-6</v>
      </c>
      <c r="S6" s="3">
        <f>R6*projections!P$7</f>
        <v>4.3665683389441783E-6</v>
      </c>
      <c r="T6" s="3">
        <f>S6*projections!Q$7</f>
        <v>4.3665683389441783E-6</v>
      </c>
      <c r="U6" s="3">
        <f>T6*projections!R$7</f>
        <v>4.3665683389441783E-6</v>
      </c>
      <c r="V6" s="3">
        <f>U6*projections!S$7</f>
        <v>4.3665683389441783E-6</v>
      </c>
      <c r="W6" s="3">
        <f>V6*projections!T$7</f>
        <v>4.3665683389441783E-6</v>
      </c>
      <c r="X6" s="3">
        <f>W6*projections!U$7</f>
        <v>4.3665683389441783E-6</v>
      </c>
      <c r="Y6" s="3">
        <f>X6*projections!V$7</f>
        <v>4.3665683389441783E-6</v>
      </c>
      <c r="Z6" s="3">
        <f>Y6*projections!W$7</f>
        <v>4.3665683389441783E-6</v>
      </c>
      <c r="AA6" s="3">
        <f>Z6*projections!X$7</f>
        <v>4.3665683389441783E-6</v>
      </c>
      <c r="AB6" s="3">
        <f>AA6*projections!Y$7</f>
        <v>4.3665683389441783E-6</v>
      </c>
      <c r="AC6" s="3">
        <f>AB6*projections!Z$7</f>
        <v>4.3665683389441783E-6</v>
      </c>
      <c r="AD6" s="3">
        <f>AC6*projections!AA$7</f>
        <v>4.3665683389441783E-6</v>
      </c>
      <c r="AE6" s="3">
        <f>AD6*projections!AB$7</f>
        <v>4.3665683389441783E-6</v>
      </c>
      <c r="AF6" s="3">
        <f>AE6*projections!AC$7</f>
        <v>4.3665683389441783E-6</v>
      </c>
      <c r="AG6" s="3">
        <f>AF6*projections!AD$7</f>
        <v>4.3665683389441783E-6</v>
      </c>
      <c r="AH6" s="3">
        <f>AG6*projections!AE$7</f>
        <v>4.3665683389441783E-6</v>
      </c>
      <c r="AI6" s="3">
        <f>AH6*projections!AF$7</f>
        <v>4.3665683389441783E-6</v>
      </c>
      <c r="AJ6" s="3">
        <f>AI6*projections!AG$7</f>
        <v>4.3665683389441783E-6</v>
      </c>
      <c r="AK6" s="3">
        <f>AJ6*projections!AH$7</f>
        <v>4.3665683389441783E-6</v>
      </c>
      <c r="AL6" s="3">
        <f>AK6*projections!AI$7</f>
        <v>4.3665683389441783E-6</v>
      </c>
      <c r="AM6" s="3">
        <f>AL6*projections!AJ$7</f>
        <v>4.3665683389441783E-6</v>
      </c>
      <c r="AN6" s="3">
        <f>AM6*projections!AK$7</f>
        <v>4.3665683389441783E-6</v>
      </c>
      <c r="AO6" s="3">
        <f>AN6*projections!AL$7</f>
        <v>4.3665683389441783E-6</v>
      </c>
      <c r="AP6" s="3">
        <f>AO6*projections!AM$7</f>
        <v>4.3665683389441783E-6</v>
      </c>
      <c r="AQ6" s="3">
        <f>AP6*projections!AN$7</f>
        <v>4.3665683389441783E-6</v>
      </c>
      <c r="AR6" s="3">
        <f>AQ6*projections!AO$7</f>
        <v>4.3665683389441783E-6</v>
      </c>
      <c r="AS6" s="3">
        <f>AR6*projections!AP$7</f>
        <v>4.3665683389441783E-6</v>
      </c>
      <c r="AT6" s="3">
        <f>AS6*projections!AQ$7</f>
        <v>4.3665683389441783E-6</v>
      </c>
      <c r="AU6" s="3">
        <f>AT6*projections!AR$7</f>
        <v>4.3665683389441783E-6</v>
      </c>
      <c r="AV6" s="3">
        <f>AU6*projections!AS$7</f>
        <v>4.3665683389441783E-6</v>
      </c>
      <c r="AW6" s="3">
        <f>AV6*projections!AT$7</f>
        <v>4.3665683389441783E-6</v>
      </c>
      <c r="AX6" s="3">
        <f>AW6*projections!AU$7</f>
        <v>4.3665683389441783E-6</v>
      </c>
      <c r="AY6" s="3">
        <f>AX6*projections!AV$7</f>
        <v>4.3665683389441783E-6</v>
      </c>
      <c r="AZ6" s="3">
        <f>AY6*projections!AW$7</f>
        <v>4.3665683389441783E-6</v>
      </c>
      <c r="BA6" s="3"/>
    </row>
    <row r="7" spans="1:53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3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3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Z9"/>
  <sheetViews>
    <sheetView topLeftCell="AI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f>auctions!R13</f>
        <v>8.8031621526242834E-6</v>
      </c>
      <c r="C3">
        <f>auctions!S13</f>
        <v>9.7349455123722139E-6</v>
      </c>
      <c r="D3">
        <f>auctions!T13</f>
        <v>1.0987479425000508E-5</v>
      </c>
      <c r="E3">
        <f>auctions!U13</f>
        <v>1.0987479425000508E-5</v>
      </c>
      <c r="F3">
        <f>E3*projections!C$8</f>
        <v>1.0987479425000508E-5</v>
      </c>
      <c r="G3">
        <f>F3*projections!D$8</f>
        <v>1.0987479425000508E-5</v>
      </c>
      <c r="H3">
        <f>G3*projections!E$8</f>
        <v>1.0987479425000508E-5</v>
      </c>
      <c r="I3">
        <f>H3*projections!F$8</f>
        <v>1.0987479425000508E-5</v>
      </c>
      <c r="J3">
        <f>I3*projections!G$8</f>
        <v>1.0987479425000508E-5</v>
      </c>
      <c r="K3">
        <f>J3*projections!H$8</f>
        <v>1.0987479425000508E-5</v>
      </c>
      <c r="L3">
        <f>K3*projections!I$8</f>
        <v>1.0987479425000508E-5</v>
      </c>
      <c r="M3">
        <f>L3*projections!J$8</f>
        <v>1.0987479425000508E-5</v>
      </c>
      <c r="N3">
        <f>M3*projections!K$8</f>
        <v>1.0987479425000508E-5</v>
      </c>
      <c r="O3">
        <f>N3*projections!L$8</f>
        <v>1.0987479425000508E-5</v>
      </c>
      <c r="P3">
        <f>O3*projections!M$8</f>
        <v>1.0987479425000508E-5</v>
      </c>
      <c r="Q3">
        <f>P3*projections!N$8</f>
        <v>1.0987479425000508E-5</v>
      </c>
      <c r="R3">
        <f>Q3*projections!O$8</f>
        <v>1.0987479425000508E-5</v>
      </c>
      <c r="S3">
        <f>R3*projections!P$8</f>
        <v>1.0987479425000508E-5</v>
      </c>
      <c r="T3">
        <f>S3*projections!Q$8</f>
        <v>1.0987479425000508E-5</v>
      </c>
      <c r="U3">
        <f>T3*projections!R$8</f>
        <v>1.0987479425000508E-5</v>
      </c>
      <c r="V3">
        <f>U3*projections!S$8</f>
        <v>1.0987479425000508E-5</v>
      </c>
      <c r="W3">
        <f>V3*projections!T$8</f>
        <v>1.0987479425000508E-5</v>
      </c>
      <c r="X3">
        <f>W3*projections!U$8</f>
        <v>1.0987479425000508E-5</v>
      </c>
      <c r="Y3">
        <f>X3*projections!V$8</f>
        <v>1.0987479425000508E-5</v>
      </c>
      <c r="Z3">
        <f>Y3*projections!W$8</f>
        <v>1.0987479425000508E-5</v>
      </c>
      <c r="AA3">
        <f>Z3*projections!X$8</f>
        <v>1.0987479425000508E-5</v>
      </c>
      <c r="AB3">
        <f>AA3*projections!Y$8</f>
        <v>1.0987479425000508E-5</v>
      </c>
      <c r="AC3">
        <f>AB3*projections!Z$8</f>
        <v>1.0987479425000508E-5</v>
      </c>
      <c r="AD3">
        <f>AC3*projections!AA$8</f>
        <v>1.0987479425000508E-5</v>
      </c>
      <c r="AE3">
        <f>AD3*projections!AB$8</f>
        <v>1.0987479425000508E-5</v>
      </c>
      <c r="AF3">
        <f>AE3*projections!AC$8</f>
        <v>1.0987479425000508E-5</v>
      </c>
      <c r="AG3">
        <f>AF3*projections!AD$8</f>
        <v>1.0987479425000508E-5</v>
      </c>
      <c r="AH3">
        <f>AG3*projections!AE$8</f>
        <v>1.0987479425000508E-5</v>
      </c>
      <c r="AI3">
        <f>AH3*projections!AF$8</f>
        <v>1.0987479425000508E-5</v>
      </c>
      <c r="AJ3">
        <f>AI3*projections!AG$8</f>
        <v>1.0987479425000508E-5</v>
      </c>
      <c r="AK3">
        <f>AJ3*projections!AH$8</f>
        <v>1.0987479425000508E-5</v>
      </c>
      <c r="AL3">
        <f>AK3*projections!AI$8</f>
        <v>1.0987479425000508E-5</v>
      </c>
      <c r="AM3">
        <f>AL3*projections!AJ$8</f>
        <v>1.0987479425000508E-5</v>
      </c>
      <c r="AN3">
        <f>AM3*projections!AK$8</f>
        <v>1.0987479425000508E-5</v>
      </c>
      <c r="AO3">
        <f>AN3*projections!AL$8</f>
        <v>1.0987479425000508E-5</v>
      </c>
      <c r="AP3">
        <f>AO3*projections!AM$8</f>
        <v>1.0987479425000508E-5</v>
      </c>
      <c r="AQ3">
        <f>AP3*projections!AN$8</f>
        <v>1.0987479425000508E-5</v>
      </c>
      <c r="AR3">
        <f>AQ3*projections!AO$8</f>
        <v>1.0987479425000508E-5</v>
      </c>
      <c r="AS3">
        <f>AR3*projections!AP$8</f>
        <v>1.0987479425000508E-5</v>
      </c>
      <c r="AT3">
        <f>AS3*projections!AQ$8</f>
        <v>1.0987479425000508E-5</v>
      </c>
      <c r="AU3">
        <f>AT3*projections!AR$8</f>
        <v>1.0987479425000508E-5</v>
      </c>
      <c r="AV3">
        <f>AU3*projections!AS$8</f>
        <v>1.0987479425000508E-5</v>
      </c>
      <c r="AW3">
        <f>AV3*projections!AT$8</f>
        <v>1.0987479425000508E-5</v>
      </c>
      <c r="AX3">
        <f>AW3*projections!AU$8</f>
        <v>1.0987479425000508E-5</v>
      </c>
      <c r="AY3">
        <f>AX3*projections!AV$8</f>
        <v>1.0987479425000508E-5</v>
      </c>
      <c r="AZ3">
        <f>AY3*projections!AW$8</f>
        <v>1.0987479425000508E-5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2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BB9"/>
  <sheetViews>
    <sheetView topLeftCell="X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4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  <c r="BA1" s="1"/>
      <c r="BB1" s="1"/>
    </row>
    <row r="2" spans="1:54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4" x14ac:dyDescent="0.45">
      <c r="A3" s="1" t="s">
        <v>12</v>
      </c>
      <c r="B3">
        <f>auctions!R14</f>
        <v>8.5730948099640372E-6</v>
      </c>
      <c r="C3">
        <f>auctions!S14</f>
        <v>1.0447781638879965E-5</v>
      </c>
      <c r="D3">
        <f>auctions!T14</f>
        <v>1.0848700435419689E-5</v>
      </c>
      <c r="E3">
        <f>auctions!U14</f>
        <v>1.0848700435419689E-5</v>
      </c>
      <c r="F3">
        <f>E3*projections!C$8</f>
        <v>1.0848700435419689E-5</v>
      </c>
      <c r="G3">
        <f>F3*projections!D$8</f>
        <v>1.0848700435419689E-5</v>
      </c>
      <c r="H3">
        <f>G3*projections!E$8</f>
        <v>1.0848700435419689E-5</v>
      </c>
      <c r="I3">
        <f>H3*projections!F$8</f>
        <v>1.0848700435419689E-5</v>
      </c>
      <c r="J3">
        <f>I3*projections!G$8</f>
        <v>1.0848700435419689E-5</v>
      </c>
      <c r="K3">
        <f>J3*projections!H$8</f>
        <v>1.0848700435419689E-5</v>
      </c>
      <c r="L3">
        <f>K3*projections!I$8</f>
        <v>1.0848700435419689E-5</v>
      </c>
      <c r="M3">
        <f>L3*projections!J$8</f>
        <v>1.0848700435419689E-5</v>
      </c>
      <c r="N3">
        <f>M3*projections!K$8</f>
        <v>1.0848700435419689E-5</v>
      </c>
      <c r="O3">
        <f>N3*projections!L$8</f>
        <v>1.0848700435419689E-5</v>
      </c>
      <c r="P3">
        <f>O3*projections!M$8</f>
        <v>1.0848700435419689E-5</v>
      </c>
      <c r="Q3">
        <f>P3*projections!N$8</f>
        <v>1.0848700435419689E-5</v>
      </c>
      <c r="R3">
        <f>Q3*projections!O$8</f>
        <v>1.0848700435419689E-5</v>
      </c>
      <c r="S3">
        <f>R3*projections!P$8</f>
        <v>1.0848700435419689E-5</v>
      </c>
      <c r="T3">
        <f>S3*projections!Q$8</f>
        <v>1.0848700435419689E-5</v>
      </c>
      <c r="U3">
        <f>T3*projections!R$8</f>
        <v>1.0848700435419689E-5</v>
      </c>
      <c r="V3">
        <f>U3*projections!S$8</f>
        <v>1.0848700435419689E-5</v>
      </c>
      <c r="W3">
        <f>V3*projections!T$8</f>
        <v>1.0848700435419689E-5</v>
      </c>
      <c r="X3">
        <f>W3*projections!U$8</f>
        <v>1.0848700435419689E-5</v>
      </c>
      <c r="Y3">
        <f>X3*projections!V$8</f>
        <v>1.0848700435419689E-5</v>
      </c>
      <c r="Z3">
        <f>Y3*projections!W$8</f>
        <v>1.0848700435419689E-5</v>
      </c>
      <c r="AA3">
        <f>Z3*projections!X$8</f>
        <v>1.0848700435419689E-5</v>
      </c>
      <c r="AB3">
        <f>AA3*projections!Y$8</f>
        <v>1.0848700435419689E-5</v>
      </c>
      <c r="AC3">
        <f>AB3*projections!Z$8</f>
        <v>1.0848700435419689E-5</v>
      </c>
      <c r="AD3">
        <f>AC3*projections!AA$8</f>
        <v>1.0848700435419689E-5</v>
      </c>
      <c r="AE3">
        <f>AD3*projections!AB$8</f>
        <v>1.0848700435419689E-5</v>
      </c>
      <c r="AF3">
        <f>AE3*projections!AC$8</f>
        <v>1.0848700435419689E-5</v>
      </c>
      <c r="AG3">
        <f>AF3*projections!AD$8</f>
        <v>1.0848700435419689E-5</v>
      </c>
      <c r="AH3">
        <f>AG3*projections!AE$8</f>
        <v>1.0848700435419689E-5</v>
      </c>
      <c r="AI3">
        <f>AH3*projections!AF$8</f>
        <v>1.0848700435419689E-5</v>
      </c>
      <c r="AJ3">
        <f>AI3*projections!AG$8</f>
        <v>1.0848700435419689E-5</v>
      </c>
      <c r="AK3">
        <f>AJ3*projections!AH$8</f>
        <v>1.0848700435419689E-5</v>
      </c>
      <c r="AL3">
        <f>AK3*projections!AI$8</f>
        <v>1.0848700435419689E-5</v>
      </c>
      <c r="AM3">
        <f>AL3*projections!AJ$8</f>
        <v>1.0848700435419689E-5</v>
      </c>
      <c r="AN3">
        <f>AM3*projections!AK$8</f>
        <v>1.0848700435419689E-5</v>
      </c>
      <c r="AO3">
        <f>AN3*projections!AL$8</f>
        <v>1.0848700435419689E-5</v>
      </c>
      <c r="AP3">
        <f>AO3*projections!AM$8</f>
        <v>1.0848700435419689E-5</v>
      </c>
      <c r="AQ3">
        <f>AP3*projections!AN$8</f>
        <v>1.0848700435419689E-5</v>
      </c>
      <c r="AR3">
        <f>AQ3*projections!AO$8</f>
        <v>1.0848700435419689E-5</v>
      </c>
      <c r="AS3">
        <f>AR3*projections!AP$8</f>
        <v>1.0848700435419689E-5</v>
      </c>
      <c r="AT3">
        <f>AS3*projections!AQ$8</f>
        <v>1.0848700435419689E-5</v>
      </c>
      <c r="AU3">
        <f>AT3*projections!AR$8</f>
        <v>1.0848700435419689E-5</v>
      </c>
      <c r="AV3">
        <f>AU3*projections!AS$8</f>
        <v>1.0848700435419689E-5</v>
      </c>
      <c r="AW3">
        <f>AV3*projections!AT$8</f>
        <v>1.0848700435419689E-5</v>
      </c>
      <c r="AX3">
        <f>AW3*projections!AU$8</f>
        <v>1.0848700435419689E-5</v>
      </c>
      <c r="AY3">
        <f>AX3*projections!AV$8</f>
        <v>1.0848700435419689E-5</v>
      </c>
      <c r="AZ3">
        <f>AY3*projections!AW$8</f>
        <v>1.0848700435419689E-5</v>
      </c>
    </row>
    <row r="4" spans="1:54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4" x14ac:dyDescent="0.45">
      <c r="A5" s="1" t="s">
        <v>14</v>
      </c>
      <c r="B5" s="61">
        <f>pld!S7</f>
        <v>1.1855761997530901E-5</v>
      </c>
      <c r="C5" s="61">
        <f>pld!T7</f>
        <v>1.7105232172324677E-5</v>
      </c>
      <c r="D5" s="61">
        <f>pld!U7</f>
        <v>3.6070812458809111E-6</v>
      </c>
      <c r="E5" s="61">
        <f>pld!V7</f>
        <v>4.3665683389441783E-6</v>
      </c>
      <c r="F5">
        <f>E5*projections!C$8</f>
        <v>4.3665683389441783E-6</v>
      </c>
      <c r="G5">
        <f>F5*projections!D$8</f>
        <v>4.3665683389441783E-6</v>
      </c>
      <c r="H5">
        <f>G5*projections!E$8</f>
        <v>4.3665683389441783E-6</v>
      </c>
      <c r="I5">
        <f>H5*projections!F$8</f>
        <v>4.3665683389441783E-6</v>
      </c>
      <c r="J5">
        <f>I5*projections!G$8</f>
        <v>4.3665683389441783E-6</v>
      </c>
      <c r="K5">
        <f>J5*projections!H$8</f>
        <v>4.3665683389441783E-6</v>
      </c>
      <c r="L5">
        <f>K5*projections!I$8</f>
        <v>4.3665683389441783E-6</v>
      </c>
      <c r="M5">
        <f>L5*projections!J$8</f>
        <v>4.3665683389441783E-6</v>
      </c>
      <c r="N5">
        <f>M5*projections!K$8</f>
        <v>4.3665683389441783E-6</v>
      </c>
      <c r="O5">
        <f>N5*projections!L$8</f>
        <v>4.3665683389441783E-6</v>
      </c>
      <c r="P5">
        <f>O5*projections!M$8</f>
        <v>4.3665683389441783E-6</v>
      </c>
      <c r="Q5">
        <f>P5*projections!N$8</f>
        <v>4.3665683389441783E-6</v>
      </c>
      <c r="R5">
        <f>Q5*projections!O$8</f>
        <v>4.3665683389441783E-6</v>
      </c>
      <c r="S5">
        <f>R5*projections!P$8</f>
        <v>4.3665683389441783E-6</v>
      </c>
      <c r="T5">
        <f>S5*projections!Q$8</f>
        <v>4.3665683389441783E-6</v>
      </c>
      <c r="U5">
        <f>T5*projections!R$8</f>
        <v>4.3665683389441783E-6</v>
      </c>
      <c r="V5">
        <f>U5*projections!S$8</f>
        <v>4.3665683389441783E-6</v>
      </c>
      <c r="W5">
        <f>V5*projections!T$8</f>
        <v>4.3665683389441783E-6</v>
      </c>
      <c r="X5">
        <f>W5*projections!U$8</f>
        <v>4.3665683389441783E-6</v>
      </c>
      <c r="Y5">
        <f>X5*projections!V$8</f>
        <v>4.3665683389441783E-6</v>
      </c>
      <c r="Z5">
        <f>Y5*projections!W$8</f>
        <v>4.3665683389441783E-6</v>
      </c>
      <c r="AA5">
        <f>Z5*projections!X$8</f>
        <v>4.3665683389441783E-6</v>
      </c>
      <c r="AB5">
        <f>AA5*projections!Y$8</f>
        <v>4.3665683389441783E-6</v>
      </c>
      <c r="AC5">
        <f>AB5*projections!Z$8</f>
        <v>4.3665683389441783E-6</v>
      </c>
      <c r="AD5">
        <f>AC5*projections!AA$8</f>
        <v>4.3665683389441783E-6</v>
      </c>
      <c r="AE5">
        <f>AD5*projections!AB$8</f>
        <v>4.3665683389441783E-6</v>
      </c>
      <c r="AF5">
        <f>AE5*projections!AC$8</f>
        <v>4.3665683389441783E-6</v>
      </c>
      <c r="AG5">
        <f>AF5*projections!AD$8</f>
        <v>4.3665683389441783E-6</v>
      </c>
      <c r="AH5">
        <f>AG5*projections!AE$8</f>
        <v>4.3665683389441783E-6</v>
      </c>
      <c r="AI5">
        <f>AH5*projections!AF$8</f>
        <v>4.3665683389441783E-6</v>
      </c>
      <c r="AJ5">
        <f>AI5*projections!AG$8</f>
        <v>4.3665683389441783E-6</v>
      </c>
      <c r="AK5">
        <f>AJ5*projections!AH$8</f>
        <v>4.3665683389441783E-6</v>
      </c>
      <c r="AL5">
        <f>AK5*projections!AI$8</f>
        <v>4.3665683389441783E-6</v>
      </c>
      <c r="AM5">
        <f>AL5*projections!AJ$8</f>
        <v>4.3665683389441783E-6</v>
      </c>
      <c r="AN5">
        <f>AM5*projections!AK$8</f>
        <v>4.3665683389441783E-6</v>
      </c>
      <c r="AO5">
        <f>AN5*projections!AL$8</f>
        <v>4.3665683389441783E-6</v>
      </c>
      <c r="AP5">
        <f>AO5*projections!AM$8</f>
        <v>4.3665683389441783E-6</v>
      </c>
      <c r="AQ5">
        <f>AP5*projections!AN$8</f>
        <v>4.3665683389441783E-6</v>
      </c>
      <c r="AR5">
        <f>AQ5*projections!AO$8</f>
        <v>4.3665683389441783E-6</v>
      </c>
      <c r="AS5">
        <f>AR5*projections!AP$8</f>
        <v>4.3665683389441783E-6</v>
      </c>
      <c r="AT5">
        <f>AS5*projections!AQ$8</f>
        <v>4.3665683389441783E-6</v>
      </c>
      <c r="AU5">
        <f>AT5*projections!AR$8</f>
        <v>4.3665683389441783E-6</v>
      </c>
      <c r="AV5">
        <f>AU5*projections!AS$8</f>
        <v>4.3665683389441783E-6</v>
      </c>
      <c r="AW5">
        <f>AV5*projections!AT$8</f>
        <v>4.3665683389441783E-6</v>
      </c>
      <c r="AX5">
        <f>AW5*projections!AU$8</f>
        <v>4.3665683389441783E-6</v>
      </c>
      <c r="AY5">
        <f>AX5*projections!AV$8</f>
        <v>4.3665683389441783E-6</v>
      </c>
      <c r="AZ5">
        <f>AY5*projections!AW$8</f>
        <v>4.3665683389441783E-6</v>
      </c>
    </row>
    <row r="6" spans="1:54" x14ac:dyDescent="0.45">
      <c r="A6" s="1" t="s">
        <v>15</v>
      </c>
      <c r="B6" s="61">
        <f>pld!S7</f>
        <v>1.1855761997530901E-5</v>
      </c>
      <c r="C6" s="61">
        <f>pld!T7</f>
        <v>1.7105232172324677E-5</v>
      </c>
      <c r="D6" s="61">
        <f>pld!U7</f>
        <v>3.6070812458809111E-6</v>
      </c>
      <c r="E6" s="61">
        <f>pld!V7</f>
        <v>4.3665683389441783E-6</v>
      </c>
      <c r="F6">
        <f>E6*projections!C$8</f>
        <v>4.3665683389441783E-6</v>
      </c>
      <c r="G6">
        <f>F6*projections!D$8</f>
        <v>4.3665683389441783E-6</v>
      </c>
      <c r="H6">
        <f>G6*projections!E$8</f>
        <v>4.3665683389441783E-6</v>
      </c>
      <c r="I6">
        <f>H6*projections!F$8</f>
        <v>4.3665683389441783E-6</v>
      </c>
      <c r="J6">
        <f>I6*projections!G$8</f>
        <v>4.3665683389441783E-6</v>
      </c>
      <c r="K6">
        <f>J6*projections!H$8</f>
        <v>4.3665683389441783E-6</v>
      </c>
      <c r="L6">
        <f>K6*projections!I$8</f>
        <v>4.3665683389441783E-6</v>
      </c>
      <c r="M6">
        <f>L6*projections!J$8</f>
        <v>4.3665683389441783E-6</v>
      </c>
      <c r="N6">
        <f>M6*projections!K$8</f>
        <v>4.3665683389441783E-6</v>
      </c>
      <c r="O6">
        <f>N6*projections!L$8</f>
        <v>4.3665683389441783E-6</v>
      </c>
      <c r="P6">
        <f>O6*projections!M$8</f>
        <v>4.3665683389441783E-6</v>
      </c>
      <c r="Q6">
        <f>P6*projections!N$8</f>
        <v>4.3665683389441783E-6</v>
      </c>
      <c r="R6">
        <f>Q6*projections!O$8</f>
        <v>4.3665683389441783E-6</v>
      </c>
      <c r="S6">
        <f>R6*projections!P$8</f>
        <v>4.3665683389441783E-6</v>
      </c>
      <c r="T6">
        <f>S6*projections!Q$8</f>
        <v>4.3665683389441783E-6</v>
      </c>
      <c r="U6">
        <f>T6*projections!R$8</f>
        <v>4.3665683389441783E-6</v>
      </c>
      <c r="V6">
        <f>U6*projections!S$8</f>
        <v>4.3665683389441783E-6</v>
      </c>
      <c r="W6">
        <f>V6*projections!T$8</f>
        <v>4.3665683389441783E-6</v>
      </c>
      <c r="X6">
        <f>W6*projections!U$8</f>
        <v>4.3665683389441783E-6</v>
      </c>
      <c r="Y6">
        <f>X6*projections!V$8</f>
        <v>4.3665683389441783E-6</v>
      </c>
      <c r="Z6">
        <f>Y6*projections!W$8</f>
        <v>4.3665683389441783E-6</v>
      </c>
      <c r="AA6">
        <f>Z6*projections!X$8</f>
        <v>4.3665683389441783E-6</v>
      </c>
      <c r="AB6">
        <f>AA6*projections!Y$8</f>
        <v>4.3665683389441783E-6</v>
      </c>
      <c r="AC6">
        <f>AB6*projections!Z$8</f>
        <v>4.3665683389441783E-6</v>
      </c>
      <c r="AD6">
        <f>AC6*projections!AA$8</f>
        <v>4.3665683389441783E-6</v>
      </c>
      <c r="AE6">
        <f>AD6*projections!AB$8</f>
        <v>4.3665683389441783E-6</v>
      </c>
      <c r="AF6">
        <f>AE6*projections!AC$8</f>
        <v>4.3665683389441783E-6</v>
      </c>
      <c r="AG6">
        <f>AF6*projections!AD$8</f>
        <v>4.3665683389441783E-6</v>
      </c>
      <c r="AH6">
        <f>AG6*projections!AE$8</f>
        <v>4.3665683389441783E-6</v>
      </c>
      <c r="AI6">
        <f>AH6*projections!AF$8</f>
        <v>4.3665683389441783E-6</v>
      </c>
      <c r="AJ6">
        <f>AI6*projections!AG$8</f>
        <v>4.3665683389441783E-6</v>
      </c>
      <c r="AK6">
        <f>AJ6*projections!AH$8</f>
        <v>4.3665683389441783E-6</v>
      </c>
      <c r="AL6">
        <f>AK6*projections!AI$8</f>
        <v>4.3665683389441783E-6</v>
      </c>
      <c r="AM6">
        <f>AL6*projections!AJ$8</f>
        <v>4.3665683389441783E-6</v>
      </c>
      <c r="AN6">
        <f>AM6*projections!AK$8</f>
        <v>4.3665683389441783E-6</v>
      </c>
      <c r="AO6">
        <f>AN6*projections!AL$8</f>
        <v>4.3665683389441783E-6</v>
      </c>
      <c r="AP6">
        <f>AO6*projections!AM$8</f>
        <v>4.3665683389441783E-6</v>
      </c>
      <c r="AQ6">
        <f>AP6*projections!AN$8</f>
        <v>4.3665683389441783E-6</v>
      </c>
      <c r="AR6">
        <f>AQ6*projections!AO$8</f>
        <v>4.3665683389441783E-6</v>
      </c>
      <c r="AS6">
        <f>AR6*projections!AP$8</f>
        <v>4.3665683389441783E-6</v>
      </c>
      <c r="AT6">
        <f>AS6*projections!AQ$8</f>
        <v>4.3665683389441783E-6</v>
      </c>
      <c r="AU6">
        <f>AT6*projections!AR$8</f>
        <v>4.3665683389441783E-6</v>
      </c>
      <c r="AV6">
        <f>AU6*projections!AS$8</f>
        <v>4.3665683389441783E-6</v>
      </c>
      <c r="AW6">
        <f>AV6*projections!AT$8</f>
        <v>4.3665683389441783E-6</v>
      </c>
      <c r="AX6">
        <f>AW6*projections!AU$8</f>
        <v>4.3665683389441783E-6</v>
      </c>
      <c r="AY6">
        <f>AX6*projections!AV$8</f>
        <v>4.3665683389441783E-6</v>
      </c>
      <c r="AZ6">
        <f>AY6*projections!AW$8</f>
        <v>4.3665683389441783E-6</v>
      </c>
    </row>
    <row r="7" spans="1:54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4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4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Z9"/>
  <sheetViews>
    <sheetView topLeftCell="AF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2" width="9.464843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auctions!R15</f>
        <v>1.5400681855833675E-5</v>
      </c>
      <c r="C3" s="3">
        <f>auctions!S15</f>
        <v>1.590004071343045E-5</v>
      </c>
      <c r="D3" s="3">
        <f>auctions!T15</f>
        <v>1.686431711608161E-5</v>
      </c>
      <c r="E3" s="3">
        <f>auctions!U15</f>
        <v>1.686431711608161E-5</v>
      </c>
      <c r="F3" s="3">
        <f>E3*projections!C$28</f>
        <v>1.686431711608161E-5</v>
      </c>
      <c r="G3" s="3">
        <f>F3*projections!D$28</f>
        <v>1.686431711608161E-5</v>
      </c>
      <c r="H3" s="3">
        <f>G3*projections!E$28</f>
        <v>1.686431711608161E-5</v>
      </c>
      <c r="I3" s="3">
        <f>H3*projections!F$28</f>
        <v>1.686431711608161E-5</v>
      </c>
      <c r="J3" s="3">
        <f>I3*projections!G$28</f>
        <v>1.686431711608161E-5</v>
      </c>
      <c r="K3" s="3">
        <f>J3*projections!H$28</f>
        <v>1.686431711608161E-5</v>
      </c>
      <c r="L3" s="3">
        <f>K3*projections!I$28</f>
        <v>1.686431711608161E-5</v>
      </c>
      <c r="M3" s="3">
        <f>L3*projections!J$28</f>
        <v>1.686431711608161E-5</v>
      </c>
      <c r="N3" s="3">
        <f>M3*projections!K$28</f>
        <v>1.686431711608161E-5</v>
      </c>
      <c r="O3" s="3">
        <f>N3*projections!L$28</f>
        <v>1.686431711608161E-5</v>
      </c>
      <c r="P3" s="3">
        <f>O3*projections!M$28</f>
        <v>1.686431711608161E-5</v>
      </c>
      <c r="Q3" s="3">
        <f>P3*projections!N$28</f>
        <v>1.686431711608161E-5</v>
      </c>
      <c r="R3" s="3">
        <f>Q3*projections!O$28</f>
        <v>1.686431711608161E-5</v>
      </c>
      <c r="S3" s="3">
        <f>R3*projections!P$28</f>
        <v>1.686431711608161E-5</v>
      </c>
      <c r="T3" s="3">
        <f>S3*projections!Q$28</f>
        <v>1.686431711608161E-5</v>
      </c>
      <c r="U3" s="3">
        <f>T3*projections!R$28</f>
        <v>1.686431711608161E-5</v>
      </c>
      <c r="V3" s="3">
        <f>U3*projections!S$28</f>
        <v>1.686431711608161E-5</v>
      </c>
      <c r="W3" s="3">
        <f>V3*projections!T$28</f>
        <v>1.686431711608161E-5</v>
      </c>
      <c r="X3" s="3">
        <f>W3*projections!U$28</f>
        <v>1.686431711608161E-5</v>
      </c>
      <c r="Y3" s="3">
        <f>X3*projections!V$28</f>
        <v>1.686431711608161E-5</v>
      </c>
      <c r="Z3" s="3">
        <f>Y3*projections!W$28</f>
        <v>1.686431711608161E-5</v>
      </c>
      <c r="AA3" s="3">
        <f>Z3*projections!X$28</f>
        <v>1.686431711608161E-5</v>
      </c>
      <c r="AB3" s="3">
        <f>AA3*projections!Y$28</f>
        <v>1.686431711608161E-5</v>
      </c>
      <c r="AC3" s="3">
        <f>AB3*projections!Z$28</f>
        <v>1.686431711608161E-5</v>
      </c>
      <c r="AD3" s="3">
        <f>AC3*projections!AA$28</f>
        <v>1.686431711608161E-5</v>
      </c>
      <c r="AE3" s="3">
        <f>AD3*projections!AB$28</f>
        <v>1.686431711608161E-5</v>
      </c>
      <c r="AF3" s="3">
        <f>AE3*projections!AC$28</f>
        <v>1.686431711608161E-5</v>
      </c>
      <c r="AG3" s="3">
        <f>AF3*projections!AD$28</f>
        <v>1.686431711608161E-5</v>
      </c>
      <c r="AH3" s="3">
        <f>AG3*projections!AE$28</f>
        <v>1.686431711608161E-5</v>
      </c>
      <c r="AI3" s="3">
        <f>AH3*projections!AF$28</f>
        <v>1.686431711608161E-5</v>
      </c>
      <c r="AJ3" s="3">
        <f>AI3*projections!AG$28</f>
        <v>1.686431711608161E-5</v>
      </c>
      <c r="AK3" s="3">
        <f>AJ3*projections!AH$28</f>
        <v>1.686431711608161E-5</v>
      </c>
      <c r="AL3" s="3">
        <f>AK3*projections!AI$28</f>
        <v>1.686431711608161E-5</v>
      </c>
      <c r="AM3" s="3">
        <f>AL3*projections!AJ$28</f>
        <v>1.686431711608161E-5</v>
      </c>
      <c r="AN3" s="3">
        <f>AM3*projections!AK$28</f>
        <v>1.686431711608161E-5</v>
      </c>
      <c r="AO3" s="3">
        <f>AN3*projections!AL$28</f>
        <v>1.686431711608161E-5</v>
      </c>
      <c r="AP3" s="3">
        <f>AO3*projections!AM$28</f>
        <v>1.686431711608161E-5</v>
      </c>
      <c r="AQ3" s="3">
        <f>AP3*projections!AN$28</f>
        <v>1.686431711608161E-5</v>
      </c>
      <c r="AR3" s="3">
        <f>AQ3*projections!AO$28</f>
        <v>1.686431711608161E-5</v>
      </c>
      <c r="AS3" s="3">
        <f>AR3*projections!AP$28</f>
        <v>1.686431711608161E-5</v>
      </c>
      <c r="AT3" s="3">
        <f>AS3*projections!AQ$28</f>
        <v>1.686431711608161E-5</v>
      </c>
      <c r="AU3" s="3">
        <f>AT3*projections!AR$28</f>
        <v>1.686431711608161E-5</v>
      </c>
      <c r="AV3" s="3">
        <f>AU3*projections!AS$28</f>
        <v>1.686431711608161E-5</v>
      </c>
      <c r="AW3" s="3">
        <f>AV3*projections!AT$28</f>
        <v>1.686431711608161E-5</v>
      </c>
      <c r="AX3" s="3">
        <f>AW3*projections!AU$28</f>
        <v>1.686431711608161E-5</v>
      </c>
      <c r="AY3" s="3">
        <f>AX3*projections!AV$28</f>
        <v>1.686431711608161E-5</v>
      </c>
      <c r="AZ3" s="3">
        <f>AY3*projections!AW$28</f>
        <v>1.686431711608161E-5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B$6</f>
        <v>1.0959147424511546E-5</v>
      </c>
      <c r="C5" s="3">
        <f t="shared" ref="C5:E5" si="0">C$6</f>
        <v>1.0959147424511546E-5</v>
      </c>
      <c r="D5" s="3">
        <f t="shared" si="0"/>
        <v>1.0959147424511546E-5</v>
      </c>
      <c r="E5" s="3">
        <f t="shared" si="0"/>
        <v>1.0959147424511546E-5</v>
      </c>
      <c r="F5" s="3">
        <f>E5*projections!C$28</f>
        <v>1.0959147424511546E-5</v>
      </c>
      <c r="G5" s="3">
        <f>F5*projections!D$28</f>
        <v>1.0959147424511546E-5</v>
      </c>
      <c r="H5" s="3">
        <f>G5*projections!E$28</f>
        <v>1.0959147424511546E-5</v>
      </c>
      <c r="I5" s="3">
        <f>H5*projections!F$28</f>
        <v>1.0959147424511546E-5</v>
      </c>
      <c r="J5" s="3">
        <f>I5*projections!G$28</f>
        <v>1.0959147424511546E-5</v>
      </c>
      <c r="K5" s="3">
        <f>J5*projections!H$28</f>
        <v>1.0959147424511546E-5</v>
      </c>
      <c r="L5" s="3">
        <f>K5*projections!I$28</f>
        <v>1.0959147424511546E-5</v>
      </c>
      <c r="M5" s="3">
        <f>L5*projections!J$28</f>
        <v>1.0959147424511546E-5</v>
      </c>
      <c r="N5" s="3">
        <f>M5*projections!K$28</f>
        <v>1.0959147424511546E-5</v>
      </c>
      <c r="O5" s="3">
        <f>N5*projections!L$28</f>
        <v>1.0959147424511546E-5</v>
      </c>
      <c r="P5" s="3">
        <f>O5*projections!M$28</f>
        <v>1.0959147424511546E-5</v>
      </c>
      <c r="Q5" s="3">
        <f>P5*projections!N$28</f>
        <v>1.0959147424511546E-5</v>
      </c>
      <c r="R5" s="3">
        <f>Q5*projections!O$28</f>
        <v>1.0959147424511546E-5</v>
      </c>
      <c r="S5" s="3">
        <f>R5*projections!P$28</f>
        <v>1.0959147424511546E-5</v>
      </c>
      <c r="T5" s="3">
        <f>S5*projections!Q$28</f>
        <v>1.0959147424511546E-5</v>
      </c>
      <c r="U5" s="3">
        <f>T5*projections!R$28</f>
        <v>1.0959147424511546E-5</v>
      </c>
      <c r="V5" s="3">
        <f>U5*projections!S$28</f>
        <v>1.0959147424511546E-5</v>
      </c>
      <c r="W5" s="3">
        <f>V5*projections!T$28</f>
        <v>1.0959147424511546E-5</v>
      </c>
      <c r="X5" s="3">
        <f>W5*projections!U$28</f>
        <v>1.0959147424511546E-5</v>
      </c>
      <c r="Y5" s="3">
        <f>X5*projections!V$28</f>
        <v>1.0959147424511546E-5</v>
      </c>
      <c r="Z5" s="3">
        <f>Y5*projections!W$28</f>
        <v>1.0959147424511546E-5</v>
      </c>
      <c r="AA5" s="3">
        <f>Z5*projections!X$28</f>
        <v>1.0959147424511546E-5</v>
      </c>
      <c r="AB5" s="3">
        <f>AA5*projections!Y$28</f>
        <v>1.0959147424511546E-5</v>
      </c>
      <c r="AC5" s="3">
        <f>AB5*projections!Z$28</f>
        <v>1.0959147424511546E-5</v>
      </c>
      <c r="AD5" s="3">
        <f>AC5*projections!AA$28</f>
        <v>1.0959147424511546E-5</v>
      </c>
      <c r="AE5" s="3">
        <f>AD5*projections!AB$28</f>
        <v>1.0959147424511546E-5</v>
      </c>
      <c r="AF5" s="3">
        <f>AE5*projections!AC$28</f>
        <v>1.0959147424511546E-5</v>
      </c>
      <c r="AG5" s="3">
        <f>AF5*projections!AD$28</f>
        <v>1.0959147424511546E-5</v>
      </c>
      <c r="AH5" s="3">
        <f>AG5*projections!AE$28</f>
        <v>1.0959147424511546E-5</v>
      </c>
      <c r="AI5" s="3">
        <f>AH5*projections!AF$28</f>
        <v>1.0959147424511546E-5</v>
      </c>
      <c r="AJ5" s="3">
        <f>AI5*projections!AG$28</f>
        <v>1.0959147424511546E-5</v>
      </c>
      <c r="AK5" s="3">
        <f>AJ5*projections!AH$28</f>
        <v>1.0959147424511546E-5</v>
      </c>
      <c r="AL5" s="3">
        <f>AK5*projections!AI$28</f>
        <v>1.0959147424511546E-5</v>
      </c>
      <c r="AM5" s="3">
        <f>AL5*projections!AJ$28</f>
        <v>1.0959147424511546E-5</v>
      </c>
      <c r="AN5" s="3">
        <f>AM5*projections!AK$28</f>
        <v>1.0959147424511546E-5</v>
      </c>
      <c r="AO5" s="3">
        <f>AN5*projections!AL$28</f>
        <v>1.0959147424511546E-5</v>
      </c>
      <c r="AP5" s="3">
        <f>AO5*projections!AM$28</f>
        <v>1.0959147424511546E-5</v>
      </c>
      <c r="AQ5" s="3">
        <f>AP5*projections!AN$28</f>
        <v>1.0959147424511546E-5</v>
      </c>
      <c r="AR5" s="3">
        <f>AQ5*projections!AO$28</f>
        <v>1.0959147424511546E-5</v>
      </c>
      <c r="AS5" s="3">
        <f>AR5*projections!AP$28</f>
        <v>1.0959147424511546E-5</v>
      </c>
      <c r="AT5" s="3">
        <f>AS5*projections!AQ$28</f>
        <v>1.0959147424511546E-5</v>
      </c>
      <c r="AU5" s="3">
        <f>AT5*projections!AR$28</f>
        <v>1.0959147424511546E-5</v>
      </c>
      <c r="AV5" s="3">
        <f>AU5*projections!AS$28</f>
        <v>1.0959147424511546E-5</v>
      </c>
      <c r="AW5" s="3">
        <f>AV5*projections!AT$28</f>
        <v>1.0959147424511546E-5</v>
      </c>
      <c r="AX5" s="3">
        <f>AW5*projections!AU$28</f>
        <v>1.0959147424511546E-5</v>
      </c>
      <c r="AY5" s="3">
        <f>AX5*projections!AV$28</f>
        <v>1.0959147424511546E-5</v>
      </c>
      <c r="AZ5" s="3">
        <f>AY5*projections!AW$28</f>
        <v>1.0959147424511546E-5</v>
      </c>
    </row>
    <row r="6" spans="1:52" x14ac:dyDescent="0.45">
      <c r="A6" s="1" t="s">
        <v>15</v>
      </c>
      <c r="B6" s="3">
        <f>ben!K16</f>
        <v>1.0959147424511546E-5</v>
      </c>
      <c r="C6" s="3">
        <f>$B6</f>
        <v>1.0959147424511546E-5</v>
      </c>
      <c r="D6" s="3">
        <f>$B6</f>
        <v>1.0959147424511546E-5</v>
      </c>
      <c r="E6" s="3">
        <f>$B6</f>
        <v>1.0959147424511546E-5</v>
      </c>
      <c r="F6" s="3">
        <f>E6*projections!C$28</f>
        <v>1.0959147424511546E-5</v>
      </c>
      <c r="G6" s="3">
        <f>F6*projections!D$28</f>
        <v>1.0959147424511546E-5</v>
      </c>
      <c r="H6" s="3">
        <f>G6*projections!E$28</f>
        <v>1.0959147424511546E-5</v>
      </c>
      <c r="I6" s="3">
        <f>H6*projections!F$28</f>
        <v>1.0959147424511546E-5</v>
      </c>
      <c r="J6" s="3">
        <f>I6*projections!G$28</f>
        <v>1.0959147424511546E-5</v>
      </c>
      <c r="K6" s="3">
        <f>J6*projections!H$28</f>
        <v>1.0959147424511546E-5</v>
      </c>
      <c r="L6" s="3">
        <f>K6*projections!I$28</f>
        <v>1.0959147424511546E-5</v>
      </c>
      <c r="M6" s="3">
        <f>L6*projections!J$28</f>
        <v>1.0959147424511546E-5</v>
      </c>
      <c r="N6" s="3">
        <f>M6*projections!K$28</f>
        <v>1.0959147424511546E-5</v>
      </c>
      <c r="O6" s="3">
        <f>N6*projections!L$28</f>
        <v>1.0959147424511546E-5</v>
      </c>
      <c r="P6" s="3">
        <f>O6*projections!M$28</f>
        <v>1.0959147424511546E-5</v>
      </c>
      <c r="Q6" s="3">
        <f>P6*projections!N$28</f>
        <v>1.0959147424511546E-5</v>
      </c>
      <c r="R6" s="3">
        <f>Q6*projections!O$28</f>
        <v>1.0959147424511546E-5</v>
      </c>
      <c r="S6" s="3">
        <f>R6*projections!P$28</f>
        <v>1.0959147424511546E-5</v>
      </c>
      <c r="T6" s="3">
        <f>S6*projections!Q$28</f>
        <v>1.0959147424511546E-5</v>
      </c>
      <c r="U6" s="3">
        <f>T6*projections!R$28</f>
        <v>1.0959147424511546E-5</v>
      </c>
      <c r="V6" s="3">
        <f>U6*projections!S$28</f>
        <v>1.0959147424511546E-5</v>
      </c>
      <c r="W6" s="3">
        <f>V6*projections!T$28</f>
        <v>1.0959147424511546E-5</v>
      </c>
      <c r="X6" s="3">
        <f>W6*projections!U$28</f>
        <v>1.0959147424511546E-5</v>
      </c>
      <c r="Y6" s="3">
        <f>X6*projections!V$28</f>
        <v>1.0959147424511546E-5</v>
      </c>
      <c r="Z6" s="3">
        <f>Y6*projections!W$28</f>
        <v>1.0959147424511546E-5</v>
      </c>
      <c r="AA6" s="3">
        <f>Z6*projections!X$28</f>
        <v>1.0959147424511546E-5</v>
      </c>
      <c r="AB6" s="3">
        <f>AA6*projections!Y$28</f>
        <v>1.0959147424511546E-5</v>
      </c>
      <c r="AC6" s="3">
        <f>AB6*projections!Z$28</f>
        <v>1.0959147424511546E-5</v>
      </c>
      <c r="AD6" s="3">
        <f>AC6*projections!AA$28</f>
        <v>1.0959147424511546E-5</v>
      </c>
      <c r="AE6" s="3">
        <f>AD6*projections!AB$28</f>
        <v>1.0959147424511546E-5</v>
      </c>
      <c r="AF6" s="3">
        <f>AE6*projections!AC$28</f>
        <v>1.0959147424511546E-5</v>
      </c>
      <c r="AG6" s="3">
        <f>AF6*projections!AD$28</f>
        <v>1.0959147424511546E-5</v>
      </c>
      <c r="AH6" s="3">
        <f>AG6*projections!AE$28</f>
        <v>1.0959147424511546E-5</v>
      </c>
      <c r="AI6" s="3">
        <f>AH6*projections!AF$28</f>
        <v>1.0959147424511546E-5</v>
      </c>
      <c r="AJ6" s="3">
        <f>AI6*projections!AG$28</f>
        <v>1.0959147424511546E-5</v>
      </c>
      <c r="AK6" s="3">
        <f>AJ6*projections!AH$28</f>
        <v>1.0959147424511546E-5</v>
      </c>
      <c r="AL6" s="3">
        <f>AK6*projections!AI$28</f>
        <v>1.0959147424511546E-5</v>
      </c>
      <c r="AM6" s="3">
        <f>AL6*projections!AJ$28</f>
        <v>1.0959147424511546E-5</v>
      </c>
      <c r="AN6" s="3">
        <f>AM6*projections!AK$28</f>
        <v>1.0959147424511546E-5</v>
      </c>
      <c r="AO6" s="3">
        <f>AN6*projections!AL$28</f>
        <v>1.0959147424511546E-5</v>
      </c>
      <c r="AP6" s="3">
        <f>AO6*projections!AM$28</f>
        <v>1.0959147424511546E-5</v>
      </c>
      <c r="AQ6" s="3">
        <f>AP6*projections!AN$28</f>
        <v>1.0959147424511546E-5</v>
      </c>
      <c r="AR6" s="3">
        <f>AQ6*projections!AO$28</f>
        <v>1.0959147424511546E-5</v>
      </c>
      <c r="AS6" s="3">
        <f>AR6*projections!AP$28</f>
        <v>1.0959147424511546E-5</v>
      </c>
      <c r="AT6" s="3">
        <f>AS6*projections!AQ$28</f>
        <v>1.0959147424511546E-5</v>
      </c>
      <c r="AU6" s="3">
        <f>AT6*projections!AR$28</f>
        <v>1.0959147424511546E-5</v>
      </c>
      <c r="AV6" s="3">
        <f>AU6*projections!AS$28</f>
        <v>1.0959147424511546E-5</v>
      </c>
      <c r="AW6" s="3">
        <f>AV6*projections!AT$28</f>
        <v>1.0959147424511546E-5</v>
      </c>
      <c r="AX6" s="3">
        <f>AW6*projections!AU$28</f>
        <v>1.0959147424511546E-5</v>
      </c>
      <c r="AY6" s="3">
        <f>AX6*projections!AV$28</f>
        <v>1.0959147424511546E-5</v>
      </c>
      <c r="AZ6" s="3">
        <f>AY6*projections!AW$28</f>
        <v>1.0959147424511546E-5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B$6</f>
        <v>1.0959147424511546E-5</v>
      </c>
      <c r="C8" s="3">
        <f t="shared" ref="C8:E8" si="1">C$6</f>
        <v>1.0959147424511546E-5</v>
      </c>
      <c r="D8" s="3">
        <f t="shared" si="1"/>
        <v>1.0959147424511546E-5</v>
      </c>
      <c r="E8" s="3">
        <f t="shared" si="1"/>
        <v>1.0959147424511546E-5</v>
      </c>
      <c r="F8" s="3">
        <f>E8*projections!C$28</f>
        <v>1.0959147424511546E-5</v>
      </c>
      <c r="G8" s="3">
        <f>F8*projections!D$28</f>
        <v>1.0959147424511546E-5</v>
      </c>
      <c r="H8" s="3">
        <f>G8*projections!E$28</f>
        <v>1.0959147424511546E-5</v>
      </c>
      <c r="I8" s="3">
        <f>H8*projections!F$28</f>
        <v>1.0959147424511546E-5</v>
      </c>
      <c r="J8" s="3">
        <f>I8*projections!G$28</f>
        <v>1.0959147424511546E-5</v>
      </c>
      <c r="K8" s="3">
        <f>J8*projections!H$28</f>
        <v>1.0959147424511546E-5</v>
      </c>
      <c r="L8" s="3">
        <f>K8*projections!I$28</f>
        <v>1.0959147424511546E-5</v>
      </c>
      <c r="M8" s="3">
        <f>L8*projections!J$28</f>
        <v>1.0959147424511546E-5</v>
      </c>
      <c r="N8" s="3">
        <f>M8*projections!K$28</f>
        <v>1.0959147424511546E-5</v>
      </c>
      <c r="O8" s="3">
        <f>N8*projections!L$28</f>
        <v>1.0959147424511546E-5</v>
      </c>
      <c r="P8" s="3">
        <f>O8*projections!M$28</f>
        <v>1.0959147424511546E-5</v>
      </c>
      <c r="Q8" s="3">
        <f>P8*projections!N$28</f>
        <v>1.0959147424511546E-5</v>
      </c>
      <c r="R8" s="3">
        <f>Q8*projections!O$28</f>
        <v>1.0959147424511546E-5</v>
      </c>
      <c r="S8" s="3">
        <f>R8*projections!P$28</f>
        <v>1.0959147424511546E-5</v>
      </c>
      <c r="T8" s="3">
        <f>S8*projections!Q$28</f>
        <v>1.0959147424511546E-5</v>
      </c>
      <c r="U8" s="3">
        <f>T8*projections!R$28</f>
        <v>1.0959147424511546E-5</v>
      </c>
      <c r="V8" s="3">
        <f>U8*projections!S$28</f>
        <v>1.0959147424511546E-5</v>
      </c>
      <c r="W8" s="3">
        <f>V8*projections!T$28</f>
        <v>1.0959147424511546E-5</v>
      </c>
      <c r="X8" s="3">
        <f>W8*projections!U$28</f>
        <v>1.0959147424511546E-5</v>
      </c>
      <c r="Y8" s="3">
        <f>X8*projections!V$28</f>
        <v>1.0959147424511546E-5</v>
      </c>
      <c r="Z8" s="3">
        <f>Y8*projections!W$28</f>
        <v>1.0959147424511546E-5</v>
      </c>
      <c r="AA8" s="3">
        <f>Z8*projections!X$28</f>
        <v>1.0959147424511546E-5</v>
      </c>
      <c r="AB8" s="3">
        <f>AA8*projections!Y$28</f>
        <v>1.0959147424511546E-5</v>
      </c>
      <c r="AC8" s="3">
        <f>AB8*projections!Z$28</f>
        <v>1.0959147424511546E-5</v>
      </c>
      <c r="AD8" s="3">
        <f>AC8*projections!AA$28</f>
        <v>1.0959147424511546E-5</v>
      </c>
      <c r="AE8" s="3">
        <f>AD8*projections!AB$28</f>
        <v>1.0959147424511546E-5</v>
      </c>
      <c r="AF8" s="3">
        <f>AE8*projections!AC$28</f>
        <v>1.0959147424511546E-5</v>
      </c>
      <c r="AG8" s="3">
        <f>AF8*projections!AD$28</f>
        <v>1.0959147424511546E-5</v>
      </c>
      <c r="AH8" s="3">
        <f>AG8*projections!AE$28</f>
        <v>1.0959147424511546E-5</v>
      </c>
      <c r="AI8" s="3">
        <f>AH8*projections!AF$28</f>
        <v>1.0959147424511546E-5</v>
      </c>
      <c r="AJ8" s="3">
        <f>AI8*projections!AG$28</f>
        <v>1.0959147424511546E-5</v>
      </c>
      <c r="AK8" s="3">
        <f>AJ8*projections!AH$28</f>
        <v>1.0959147424511546E-5</v>
      </c>
      <c r="AL8" s="3">
        <f>AK8*projections!AI$28</f>
        <v>1.0959147424511546E-5</v>
      </c>
      <c r="AM8" s="3">
        <f>AL8*projections!AJ$28</f>
        <v>1.0959147424511546E-5</v>
      </c>
      <c r="AN8" s="3">
        <f>AM8*projections!AK$28</f>
        <v>1.0959147424511546E-5</v>
      </c>
      <c r="AO8" s="3">
        <f>AN8*projections!AL$28</f>
        <v>1.0959147424511546E-5</v>
      </c>
      <c r="AP8" s="3">
        <f>AO8*projections!AM$28</f>
        <v>1.0959147424511546E-5</v>
      </c>
      <c r="AQ8" s="3">
        <f>AP8*projections!AN$28</f>
        <v>1.0959147424511546E-5</v>
      </c>
      <c r="AR8" s="3">
        <f>AQ8*projections!AO$28</f>
        <v>1.0959147424511546E-5</v>
      </c>
      <c r="AS8" s="3">
        <f>AR8*projections!AP$28</f>
        <v>1.0959147424511546E-5</v>
      </c>
      <c r="AT8" s="3">
        <f>AS8*projections!AQ$28</f>
        <v>1.0959147424511546E-5</v>
      </c>
      <c r="AU8" s="3">
        <f>AT8*projections!AR$28</f>
        <v>1.0959147424511546E-5</v>
      </c>
      <c r="AV8" s="3">
        <f>AU8*projections!AS$28</f>
        <v>1.0959147424511546E-5</v>
      </c>
      <c r="AW8" s="3">
        <f>AV8*projections!AT$28</f>
        <v>1.0959147424511546E-5</v>
      </c>
      <c r="AX8" s="3">
        <f>AW8*projections!AU$28</f>
        <v>1.0959147424511546E-5</v>
      </c>
      <c r="AY8" s="3">
        <f>AX8*projections!AV$28</f>
        <v>1.0959147424511546E-5</v>
      </c>
      <c r="AZ8" s="3">
        <f>AY8*projections!AW$28</f>
        <v>1.0959147424511546E-5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Z9"/>
  <sheetViews>
    <sheetView topLeftCell="AL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ben!K9</f>
        <v>2.6181172291296626E-5</v>
      </c>
      <c r="C2" s="3">
        <f>ben!L9</f>
        <v>3.4227353463587917E-5</v>
      </c>
      <c r="D2" s="3">
        <f>ben!M9</f>
        <v>3.7797513321492006E-5</v>
      </c>
      <c r="E2" s="3">
        <f>D2*1.02589714335782</f>
        <v>3.8776360942547792E-5</v>
      </c>
      <c r="F2" s="3">
        <f>E2*projections!C$23</f>
        <v>3.8459162578639948E-5</v>
      </c>
      <c r="G2" s="3">
        <f>F2*projections!D$23</f>
        <v>3.81335426290348E-5</v>
      </c>
      <c r="H2" s="3">
        <f>G2*projections!E$23</f>
        <v>3.8226356439991986E-5</v>
      </c>
      <c r="I2" s="3">
        <f>H2*projections!F$23</f>
        <v>3.8664102527964886E-5</v>
      </c>
      <c r="J2" s="3">
        <f>I2*projections!G$23</f>
        <v>3.8984078692390682E-5</v>
      </c>
      <c r="K2" s="3">
        <f>J2*projections!H$23</f>
        <v>3.9218589724478238E-5</v>
      </c>
      <c r="L2" s="3">
        <f>K2*projections!I$23</f>
        <v>3.9794931891204318E-5</v>
      </c>
      <c r="M2" s="3">
        <f>L2*projections!J$23</f>
        <v>3.9882969061059196E-5</v>
      </c>
      <c r="N2" s="3">
        <f>M2*projections!K$23</f>
        <v>4.1571239789616791E-5</v>
      </c>
      <c r="O2" s="3">
        <f>N2*projections!L$23</f>
        <v>4.1853546627441913E-5</v>
      </c>
      <c r="P2" s="3">
        <f>O2*projections!M$23</f>
        <v>4.2013321597974866E-5</v>
      </c>
      <c r="Q2" s="3">
        <f>P2*projections!N$23</f>
        <v>4.2218702468016944E-5</v>
      </c>
      <c r="R2" s="3">
        <f>Q2*projections!O$23</f>
        <v>4.2224360950553532E-5</v>
      </c>
      <c r="S2" s="3">
        <f>R2*projections!P$23</f>
        <v>4.240067044797909E-5</v>
      </c>
      <c r="T2" s="3">
        <f>S2*projections!Q$23</f>
        <v>4.2670572716295446E-5</v>
      </c>
      <c r="U2" s="3">
        <f>T2*projections!R$23</f>
        <v>4.2574407907888025E-5</v>
      </c>
      <c r="V2" s="3">
        <f>U2*projections!S$23</f>
        <v>4.3162463868332679E-5</v>
      </c>
      <c r="W2" s="3">
        <f>V2*projections!T$23</f>
        <v>4.34970786005674E-5</v>
      </c>
      <c r="X2" s="3">
        <f>W2*projections!U$23</f>
        <v>4.3788630076095141E-5</v>
      </c>
      <c r="Y2" s="3">
        <f>X2*projections!V$23</f>
        <v>4.4296247400376909E-5</v>
      </c>
      <c r="Z2" s="3">
        <f>Y2*projections!W$23</f>
        <v>4.46374465486542E-5</v>
      </c>
      <c r="AA2" s="3">
        <f>Z2*projections!X$23</f>
        <v>4.4773602866105893E-5</v>
      </c>
      <c r="AB2" s="3">
        <f>AA2*projections!Y$23</f>
        <v>4.5201648698301797E-5</v>
      </c>
      <c r="AC2" s="3">
        <f>AB2*projections!Z$23</f>
        <v>4.527847178458418E-5</v>
      </c>
      <c r="AD2" s="3">
        <f>AC2*projections!AA$23</f>
        <v>4.5401194717520436E-5</v>
      </c>
      <c r="AE2" s="3">
        <f>AD2*projections!AB$23</f>
        <v>4.5548565118544623E-5</v>
      </c>
      <c r="AF2" s="3">
        <f>AE2*projections!AC$23</f>
        <v>4.5166360343573659E-5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Z9"/>
  <sheetViews>
    <sheetView workbookViewId="0">
      <selection activeCell="AQ11" sqref="AQ11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ben!K7</f>
        <v>1.9058614564831262E-5</v>
      </c>
      <c r="C2" s="3">
        <f>ben!L7</f>
        <v>2.4547069271758435E-5</v>
      </c>
      <c r="D2" s="3">
        <f>ben!M7</f>
        <v>3.6980461811722911E-5</v>
      </c>
      <c r="E2" s="3">
        <f>D2*1.08281943779972</f>
        <v>4.0043162868543816E-5</v>
      </c>
      <c r="F2" s="3">
        <f>E2*projections!C$24</f>
        <v>4.1353898319749793E-5</v>
      </c>
      <c r="G2" s="3">
        <f>F2*projections!D$24</f>
        <v>4.1490215764222147E-5</v>
      </c>
      <c r="H2" s="3">
        <f>G2*projections!E$24</f>
        <v>4.1403823752583869E-5</v>
      </c>
      <c r="I2" s="3">
        <f>H2*projections!F$24</f>
        <v>4.1519500741073667E-5</v>
      </c>
      <c r="J2" s="3">
        <f>I2*projections!G$24</f>
        <v>4.1683294462646494E-5</v>
      </c>
      <c r="K2" s="3">
        <f>J2*projections!H$24</f>
        <v>4.1888980862276678E-5</v>
      </c>
      <c r="L2" s="3">
        <f>K2*projections!I$24</f>
        <v>4.1842965412727961E-5</v>
      </c>
      <c r="M2" s="3">
        <f>L2*projections!J$24</f>
        <v>4.213231747510697E-5</v>
      </c>
      <c r="N2" s="3">
        <f>M2*projections!K$24</f>
        <v>4.2984082065221704E-5</v>
      </c>
      <c r="O2" s="3">
        <f>N2*projections!L$24</f>
        <v>4.3134137648244288E-5</v>
      </c>
      <c r="P2" s="3">
        <f>O2*projections!M$24</f>
        <v>4.3024551722151391E-5</v>
      </c>
      <c r="Q2" s="3">
        <f>P2*projections!N$24</f>
        <v>4.3108483370157731E-5</v>
      </c>
      <c r="R2" s="3">
        <f>Q2*projections!O$24</f>
        <v>4.3093614794263088E-5</v>
      </c>
      <c r="S2" s="3">
        <f>R2*projections!P$24</f>
        <v>4.3396811389295341E-5</v>
      </c>
      <c r="T2" s="3">
        <f>S2*projections!Q$24</f>
        <v>4.3579383670048162E-5</v>
      </c>
      <c r="U2" s="3">
        <f>T2*projections!R$24</f>
        <v>4.3589757095090937E-5</v>
      </c>
      <c r="V2" s="3">
        <f>U2*projections!S$24</f>
        <v>4.4024682888903544E-5</v>
      </c>
      <c r="W2" s="3">
        <f>V2*projections!T$24</f>
        <v>4.4335978735026891E-5</v>
      </c>
      <c r="X2" s="3">
        <f>W2*projections!U$24</f>
        <v>4.4500862996155499E-5</v>
      </c>
      <c r="Y2" s="3">
        <f>X2*projections!V$24</f>
        <v>4.499014287733966E-5</v>
      </c>
      <c r="Z2" s="3">
        <f>Y2*projections!W$24</f>
        <v>4.5480234013559227E-5</v>
      </c>
      <c r="AA2" s="3">
        <f>Z2*projections!X$24</f>
        <v>4.5487854491186806E-5</v>
      </c>
      <c r="AB2" s="3">
        <f>AA2*projections!Y$24</f>
        <v>4.5863957645301726E-5</v>
      </c>
      <c r="AC2" s="3">
        <f>AB2*projections!Z$24</f>
        <v>4.5841747876299894E-5</v>
      </c>
      <c r="AD2" s="3">
        <f>AC2*projections!AA$24</f>
        <v>4.5651927497280016E-5</v>
      </c>
      <c r="AE2" s="3">
        <f>AD2*projections!AB$24</f>
        <v>4.5804629633614801E-5</v>
      </c>
      <c r="AF2" s="3">
        <f>AE2*projections!AC$24</f>
        <v>4.5557662322019526E-5</v>
      </c>
      <c r="AG2" s="3">
        <f>AF2*projections!AD$24</f>
        <v>4.5374479879979906E-5</v>
      </c>
      <c r="AH2" s="3">
        <f>AG2*projections!AE$24</f>
        <v>4.5177290370794139E-5</v>
      </c>
      <c r="AI2" s="3">
        <f>AH2*projections!AF$24</f>
        <v>4.4966278261760479E-5</v>
      </c>
      <c r="AJ2" s="3">
        <f>AI2*projections!AG$24</f>
        <v>4.4741640752672313E-5</v>
      </c>
      <c r="AK2" s="3">
        <f>AJ2*projections!AH$24</f>
        <v>4.4503587468316002E-5</v>
      </c>
      <c r="AL2" s="3">
        <f>AK2*projections!AI$24</f>
        <v>4.4252340132018792E-5</v>
      </c>
      <c r="AM2" s="3">
        <f>AL2*projections!AJ$24</f>
        <v>4.3988132220959387E-5</v>
      </c>
      <c r="AN2" s="3">
        <f>AM2*projections!AK$24</f>
        <v>4.3711208603992474E-5</v>
      </c>
      <c r="AO2" s="3">
        <f>AN2*projections!AL$24</f>
        <v>4.3421825162774965E-5</v>
      </c>
      <c r="AP2" s="3">
        <f>AO2*projections!AM$24</f>
        <v>4.3120248397015996E-5</v>
      </c>
      <c r="AQ2" s="3">
        <f>AP2*projections!AN$24</f>
        <v>4.2806755014704812E-5</v>
      </c>
      <c r="AR2" s="3">
        <f>AQ2*projections!AO$24</f>
        <v>4.248163150820018E-5</v>
      </c>
      <c r="AS2" s="3">
        <f>AR2*projections!AP$24</f>
        <v>4.2145173717092215E-5</v>
      </c>
      <c r="AT2" s="3">
        <f>AS2*projections!AQ$24</f>
        <v>4.1797686378772158E-5</v>
      </c>
      <c r="AU2" s="3">
        <f>AT2*projections!AR$24</f>
        <v>4.1439482667667648E-5</v>
      </c>
      <c r="AV2" s="3">
        <f>AU2*projections!AS$24</f>
        <v>4.1070883724120532E-5</v>
      </c>
      <c r="AW2" s="3">
        <f>AV2*projections!AT$24</f>
        <v>4.0692218173901033E-5</v>
      </c>
      <c r="AX2" s="3">
        <f>AW2*projections!AU$24</f>
        <v>4.0303821639366113E-5</v>
      </c>
      <c r="AY2" s="3">
        <f>AX2*projections!AV$24</f>
        <v>3.9906036243281231E-5</v>
      </c>
      <c r="AZ2" s="3">
        <f>AY2*projections!AW$24</f>
        <v>3.9499210106333416E-5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D96A-9885-4986-8838-94DFB58BA4D2}">
  <dimension ref="B3:V10"/>
  <sheetViews>
    <sheetView workbookViewId="0">
      <selection activeCell="AN26" sqref="AN26"/>
    </sheetView>
  </sheetViews>
  <sheetFormatPr defaultRowHeight="14.25" x14ac:dyDescent="0.45"/>
  <cols>
    <col min="2" max="2" width="18.46484375" customWidth="1"/>
  </cols>
  <sheetData>
    <row r="3" spans="2:22" s="34" customFormat="1" x14ac:dyDescent="0.45">
      <c r="B3" s="36" t="s">
        <v>221</v>
      </c>
      <c r="C3" s="34">
        <v>2004</v>
      </c>
      <c r="D3" s="34">
        <v>2005</v>
      </c>
      <c r="E3" s="34">
        <v>2006</v>
      </c>
      <c r="F3" s="34">
        <v>2007</v>
      </c>
      <c r="G3" s="34">
        <v>2008</v>
      </c>
      <c r="H3" s="34">
        <v>2009</v>
      </c>
      <c r="I3" s="34">
        <v>2010</v>
      </c>
      <c r="J3" s="34">
        <v>2011</v>
      </c>
      <c r="K3" s="34">
        <v>2012</v>
      </c>
      <c r="L3" s="34">
        <v>2013</v>
      </c>
      <c r="M3" s="34">
        <v>2014</v>
      </c>
      <c r="N3" s="34">
        <v>2015</v>
      </c>
      <c r="O3" s="34">
        <v>2016</v>
      </c>
      <c r="P3" s="34">
        <v>2017</v>
      </c>
      <c r="Q3" s="34">
        <v>2018</v>
      </c>
      <c r="R3" s="34">
        <v>2019</v>
      </c>
      <c r="S3" s="34">
        <v>2020</v>
      </c>
      <c r="T3" s="34">
        <v>2021</v>
      </c>
      <c r="U3" s="34">
        <v>2022</v>
      </c>
      <c r="V3" s="34">
        <v>2023</v>
      </c>
    </row>
    <row r="4" spans="2:22" s="35" customFormat="1" x14ac:dyDescent="0.45">
      <c r="B4" s="37" t="s">
        <v>220</v>
      </c>
      <c r="C4" s="35">
        <v>2378.4700000000166</v>
      </c>
      <c r="D4" s="35">
        <v>2526.3099999999868</v>
      </c>
      <c r="E4" s="35">
        <v>2602.5599999999986</v>
      </c>
      <c r="F4" s="35">
        <v>2711.5500000000015</v>
      </c>
      <c r="G4" s="35">
        <v>2895.9354000000017</v>
      </c>
      <c r="H4" s="35">
        <v>3006.4700000000007</v>
      </c>
      <c r="I4" s="35">
        <v>3175.8800000000028</v>
      </c>
      <c r="J4" s="35">
        <v>3386.7999999999429</v>
      </c>
      <c r="K4" s="35">
        <v>3574.2199999999793</v>
      </c>
      <c r="L4" s="35">
        <v>3780.6099999997255</v>
      </c>
      <c r="M4" s="35">
        <v>4028.4400000000019</v>
      </c>
      <c r="N4" s="35">
        <v>4450.4500000001035</v>
      </c>
      <c r="O4" s="35">
        <v>4761.42</v>
      </c>
      <c r="P4" s="35">
        <v>4894.9199999999355</v>
      </c>
      <c r="Q4" s="35">
        <v>5092.9699999999921</v>
      </c>
      <c r="R4" s="35">
        <v>5259.7600000000048</v>
      </c>
      <c r="S4" s="35">
        <v>5486.52</v>
      </c>
      <c r="T4" s="35">
        <v>6043.6134146341465</v>
      </c>
      <c r="U4" s="35">
        <v>6407.9299999999967</v>
      </c>
      <c r="V4" s="35">
        <v>6716.7399999999925</v>
      </c>
    </row>
    <row r="5" spans="2:22" x14ac:dyDescent="0.45">
      <c r="B5" s="9" t="s">
        <v>222</v>
      </c>
      <c r="C5" s="38">
        <v>2.9249301587301613</v>
      </c>
      <c r="D5" s="38">
        <v>2.4332848605577699</v>
      </c>
      <c r="E5" s="38">
        <v>2.1763802419354836</v>
      </c>
      <c r="F5" s="38">
        <v>1.9475519999999991</v>
      </c>
      <c r="G5" s="38">
        <v>1.8325369047619047</v>
      </c>
      <c r="H5" s="38">
        <v>1.9951572580645158</v>
      </c>
      <c r="I5" s="38">
        <v>1.7587712000000002</v>
      </c>
      <c r="J5" s="38">
        <v>1.6731120000000006</v>
      </c>
      <c r="K5" s="38">
        <v>1.9543645418326694</v>
      </c>
      <c r="L5" s="38">
        <v>2.159913833992094</v>
      </c>
      <c r="M5" s="38">
        <v>2.3541094861660086</v>
      </c>
      <c r="N5" s="38">
        <v>3.3380675999999991</v>
      </c>
      <c r="O5" s="38">
        <v>3.4843694779116463</v>
      </c>
      <c r="P5" s="38">
        <v>3.1919212851405585</v>
      </c>
      <c r="Q5" s="38">
        <v>3.6551728000000003</v>
      </c>
      <c r="R5" s="38">
        <v>3.9455067193675877</v>
      </c>
      <c r="S5" s="38">
        <v>5.1571665338645403</v>
      </c>
      <c r="T5" s="38">
        <v>5.3997729838709656</v>
      </c>
      <c r="U5" s="38">
        <v>5.1621995934959335</v>
      </c>
      <c r="V5" s="38">
        <v>4.9947477911646603</v>
      </c>
    </row>
    <row r="6" spans="2:22" x14ac:dyDescent="0.45">
      <c r="B6" t="s">
        <v>224</v>
      </c>
    </row>
    <row r="7" spans="2:22" x14ac:dyDescent="0.45">
      <c r="B7" s="11" t="s">
        <v>111</v>
      </c>
    </row>
    <row r="8" spans="2:22" x14ac:dyDescent="0.45">
      <c r="B8" s="11" t="s">
        <v>112</v>
      </c>
    </row>
    <row r="9" spans="2:22" x14ac:dyDescent="0.45">
      <c r="B9" t="s">
        <v>223</v>
      </c>
    </row>
    <row r="10" spans="2:22" x14ac:dyDescent="0.45">
      <c r="B10" s="11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Z9"/>
  <sheetViews>
    <sheetView topLeftCell="AG1" workbookViewId="0">
      <selection activeCell="B1" sqref="B1:AZ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ben!K10</f>
        <v>2.7975133214920071E-5</v>
      </c>
      <c r="C2" s="3">
        <f>ben!L10</f>
        <v>4.0017761989342805E-5</v>
      </c>
      <c r="D2" s="3">
        <f>ben!M10</f>
        <v>4.271758436944938E-5</v>
      </c>
      <c r="E2" s="3">
        <f>D2*1.02589714335782</f>
        <v>4.3823847775764775E-5</v>
      </c>
      <c r="F2" s="3">
        <f>E2*projections!C$26</f>
        <v>4.3465359963171559E-5</v>
      </c>
      <c r="G2" s="3">
        <f>F2*projections!D$26</f>
        <v>4.3097354334036041E-5</v>
      </c>
      <c r="H2" s="3">
        <f>G2*projections!E$26</f>
        <v>4.3202249642002224E-5</v>
      </c>
      <c r="I2" s="3">
        <f>H2*projections!F$26</f>
        <v>4.3696976776200914E-5</v>
      </c>
      <c r="J2" s="3">
        <f>I2*projections!G$26</f>
        <v>4.405860397330807E-5</v>
      </c>
      <c r="K2" s="3">
        <f>J2*projections!H$26</f>
        <v>4.4323641112485971E-5</v>
      </c>
      <c r="L2" s="3">
        <f>K2*projections!I$26</f>
        <v>4.4975005262380811E-5</v>
      </c>
      <c r="M2" s="3">
        <f>L2*projections!J$26</f>
        <v>4.5074502157822996E-5</v>
      </c>
      <c r="N2" s="3">
        <f>M2*projections!K$26</f>
        <v>4.6982533690802799E-5</v>
      </c>
      <c r="O2" s="3">
        <f>N2*projections!L$26</f>
        <v>4.7301588176220754E-5</v>
      </c>
      <c r="P2" s="3">
        <f>O2*projections!M$26</f>
        <v>4.7482160922523269E-5</v>
      </c>
      <c r="Q2" s="3">
        <f>P2*projections!N$26</f>
        <v>4.7714276050554842E-5</v>
      </c>
      <c r="R2" s="3">
        <f>Q2*projections!O$26</f>
        <v>4.7720671093083269E-5</v>
      </c>
      <c r="S2" s="3">
        <f>R2*projections!P$26</f>
        <v>4.7919930651968832E-5</v>
      </c>
      <c r="T2" s="3">
        <f>S2*projections!Q$26</f>
        <v>4.8224965875324489E-5</v>
      </c>
      <c r="U2" s="3">
        <f>T2*projections!R$26</f>
        <v>4.811628337334148E-5</v>
      </c>
      <c r="V2" s="3">
        <f>U2*projections!S$26</f>
        <v>4.8780886091795143E-5</v>
      </c>
      <c r="W2" s="3">
        <f>V2*projections!T$26</f>
        <v>4.9159057346975836E-5</v>
      </c>
      <c r="X2" s="3">
        <f>W2*projections!U$26</f>
        <v>4.9488559836940225E-5</v>
      </c>
      <c r="Y2" s="3">
        <f>X2*projections!V$26</f>
        <v>5.0062253288489869E-5</v>
      </c>
      <c r="Z2" s="3">
        <f>Y2*projections!W$26</f>
        <v>5.0447866047703631E-5</v>
      </c>
      <c r="AA2" s="3">
        <f>Z2*projections!X$26</f>
        <v>5.0601745720387519E-5</v>
      </c>
      <c r="AB2" s="3">
        <f>AA2*projections!Y$26</f>
        <v>5.1085509924537494E-5</v>
      </c>
      <c r="AC2" s="3">
        <f>AB2*projections!Z$26</f>
        <v>5.1172333008423365E-5</v>
      </c>
      <c r="AD2" s="3">
        <f>AC2*projections!AA$26</f>
        <v>5.1311030684039765E-5</v>
      </c>
      <c r="AE2" s="3">
        <f>AD2*projections!AB$26</f>
        <v>5.1477584168279974E-5</v>
      </c>
      <c r="AF2" s="3">
        <f>AE2*projections!AC$26</f>
        <v>5.104562811386025E-5</v>
      </c>
      <c r="AG2" s="3">
        <f>AF2*projections!AD$26</f>
        <v>5.1114633141403257E-5</v>
      </c>
      <c r="AH2" s="3">
        <f>AG2*projections!AE$26</f>
        <v>5.1182222119056863E-5</v>
      </c>
      <c r="AI2" s="3">
        <f>AH2*projections!AF$26</f>
        <v>5.1248389140974125E-5</v>
      </c>
      <c r="AJ2" s="3">
        <f>AI2*projections!AG$26</f>
        <v>5.1313128419288571E-5</v>
      </c>
      <c r="AK2" s="3">
        <f>AJ2*projections!AH$26</f>
        <v>5.1376434284957352E-5</v>
      </c>
      <c r="AL2" s="3">
        <f>AK2*projections!AI$26</f>
        <v>5.143830118858795E-5</v>
      </c>
      <c r="AM2" s="3">
        <f>AL2*projections!AJ$26</f>
        <v>5.1498723701248323E-5</v>
      </c>
      <c r="AN2" s="3">
        <f>AM2*projections!AK$26</f>
        <v>5.1557696515260271E-5</v>
      </c>
      <c r="AO2" s="3">
        <f>AN2*projections!AL$26</f>
        <v>5.1615214444975991E-5</v>
      </c>
      <c r="AP2" s="3">
        <f>AO2*projections!AM$26</f>
        <v>5.1671272427537472E-5</v>
      </c>
      <c r="AQ2" s="3">
        <f>AP2*projections!AN$26</f>
        <v>5.172586552361877E-5</v>
      </c>
      <c r="AR2" s="3">
        <f>AQ2*projections!AO$26</f>
        <v>5.1778988918150823E-5</v>
      </c>
      <c r="AS2" s="3">
        <f>AR2*projections!AP$26</f>
        <v>5.1830637921028823E-5</v>
      </c>
      <c r="AT2" s="3">
        <f>AS2*projections!AQ$26</f>
        <v>5.1880807967801908E-5</v>
      </c>
      <c r="AU2" s="3">
        <f>AT2*projections!AR$26</f>
        <v>5.1929494620345018E-5</v>
      </c>
      <c r="AV2" s="3">
        <f>AU2*projections!AS$26</f>
        <v>5.1976693567512861E-5</v>
      </c>
      <c r="AW2" s="3">
        <f>AV2*projections!AT$26</f>
        <v>5.2022400625775777E-5</v>
      </c>
      <c r="AX2" s="3">
        <f>AW2*projections!AU$26</f>
        <v>5.2066611739837388E-5</v>
      </c>
      <c r="AY2" s="3">
        <f>AX2*projections!AV$26</f>
        <v>5.2109322983233907E-5</v>
      </c>
      <c r="AZ2" s="3">
        <f>AY2*projections!AW$26</f>
        <v>5.2150530558915046E-5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Z9"/>
  <sheetViews>
    <sheetView workbookViewId="0">
      <selection activeCell="AM12" sqref="AM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 s="3">
        <f>anp!M15</f>
        <v>6.1273259726369854E-5</v>
      </c>
      <c r="E2" s="3">
        <f>anp!N15</f>
        <v>4.4590255831264137E-5</v>
      </c>
      <c r="F2" s="3">
        <f>E2*1.08281943779972</f>
        <v>4.828319575055512E-5</v>
      </c>
      <c r="G2" s="3">
        <f>F2*projections!C24</f>
        <v>4.9863652733324721E-5</v>
      </c>
      <c r="H2" s="3">
        <f>G2*projections!D24</f>
        <v>5.0028021414122519E-5</v>
      </c>
      <c r="I2" s="3">
        <f>H2*projections!E24</f>
        <v>4.9923851760418866E-5</v>
      </c>
      <c r="J2" s="3">
        <f>I2*projections!F24</f>
        <v>5.006333261754854E-5</v>
      </c>
      <c r="K2" s="3">
        <f>J2*projections!G24</f>
        <v>5.0260831610007626E-5</v>
      </c>
      <c r="L2" s="3">
        <f>K2*projections!H24</f>
        <v>5.0508843904370435E-5</v>
      </c>
      <c r="M2" s="3">
        <f>L2*projections!I24</f>
        <v>5.0453359452120642E-5</v>
      </c>
      <c r="N2" s="3">
        <f>M2*projections!J24</f>
        <v>5.0802254026571146E-5</v>
      </c>
      <c r="O2" s="3">
        <f>N2*projections!K24</f>
        <v>5.1829293688071212E-5</v>
      </c>
      <c r="P2" s="3">
        <f>O2*projections!L24</f>
        <v>5.2010227524699654E-5</v>
      </c>
      <c r="Q2" s="3">
        <f>P2*projections!M24</f>
        <v>5.187809114130708E-5</v>
      </c>
      <c r="R2" s="3">
        <f>Q2*projections!N24</f>
        <v>5.1979294140771952E-5</v>
      </c>
      <c r="S2" s="3">
        <f>R2*projections!O24</f>
        <v>5.1961365927588347E-5</v>
      </c>
      <c r="T2" s="3">
        <f>S2*projections!P24</f>
        <v>5.2326953945620359E-5</v>
      </c>
      <c r="U2" s="3">
        <f>T2*projections!Q24</f>
        <v>5.2547095726107403E-5</v>
      </c>
      <c r="V2" s="3">
        <f>U2*projections!R24</f>
        <v>5.2559603781816891E-5</v>
      </c>
      <c r="W2" s="3">
        <f>V2*projections!S24</f>
        <v>5.3084028071390578E-5</v>
      </c>
      <c r="X2" s="3">
        <f>W2*projections!T24</f>
        <v>5.3459381994457317E-5</v>
      </c>
      <c r="Y2" s="3">
        <f>X2*projections!U24</f>
        <v>5.3658195936362797E-5</v>
      </c>
      <c r="Z2" s="3">
        <f>Y2*projections!V24</f>
        <v>5.4248159230660442E-5</v>
      </c>
      <c r="AA2" s="3">
        <f>Z2*projections!W24</f>
        <v>5.4839100719058454E-5</v>
      </c>
      <c r="AB2" s="3">
        <f>AA2*projections!X24</f>
        <v>5.4848289329214274E-5</v>
      </c>
      <c r="AC2" s="3">
        <f>AB2*projections!Y24</f>
        <v>5.5301786528527601E-5</v>
      </c>
      <c r="AD2" s="3">
        <f>AC2*projections!Z24</f>
        <v>5.5275006460534204E-5</v>
      </c>
      <c r="AE2" s="3">
        <f>AD2*projections!AA24</f>
        <v>5.5046125077019388E-5</v>
      </c>
      <c r="AF2" s="3">
        <f>AE2*projections!AB24</f>
        <v>5.523025007145064E-5</v>
      </c>
      <c r="AG2" s="3">
        <f>AF2*projections!AC24</f>
        <v>5.4932462129751596E-5</v>
      </c>
      <c r="AH2" s="3">
        <f>AG2*projections!AD24</f>
        <v>5.4711584629737435E-5</v>
      </c>
      <c r="AI2" s="3">
        <f>AH2*projections!AE24</f>
        <v>5.4473817705500498E-5</v>
      </c>
      <c r="AJ2" s="3">
        <f>AI2*projections!AF24</f>
        <v>5.4219383783793147E-5</v>
      </c>
      <c r="AK2" s="3">
        <f>AJ2*projections!AG24</f>
        <v>5.394852064394009E-5</v>
      </c>
      <c r="AL2" s="3">
        <f>AK2*projections!AH24</f>
        <v>5.3661481047058808E-5</v>
      </c>
      <c r="AM2" s="3">
        <f>AL2*projections!AI24</f>
        <v>5.3358532342430553E-5</v>
      </c>
      <c r="AN2" s="3">
        <f>AM2*projections!AJ24</f>
        <v>5.3039956051881141E-5</v>
      </c>
      <c r="AO2" s="3">
        <f>AN2*projections!AK24</f>
        <v>5.2706047433077485E-5</v>
      </c>
      <c r="AP2" s="3">
        <f>AO2*projections!AL24</f>
        <v>5.2357115022689636E-5</v>
      </c>
      <c r="AQ2" s="3">
        <f>AP2*projections!AM24</f>
        <v>5.199348016040961E-5</v>
      </c>
      <c r="AR2" s="3">
        <f>AQ2*projections!AN24</f>
        <v>5.1615476494856883E-5</v>
      </c>
      <c r="AS2" s="3">
        <f>AR2*projections!AO24</f>
        <v>5.1223449472435996E-5</v>
      </c>
      <c r="AT2" s="3">
        <f>AS2*projections!AP24</f>
        <v>5.0817755810244623E-5</v>
      </c>
      <c r="AU2" s="3">
        <f>AT2*projections!AQ24</f>
        <v>5.0398762954160157E-5</v>
      </c>
      <c r="AV2" s="3">
        <f>AU2*projections!AR24</f>
        <v>4.9966848523259376E-5</v>
      </c>
      <c r="AW2" s="3">
        <f>AV2*projections!AS24</f>
        <v>4.9522399741749316E-5</v>
      </c>
      <c r="AX2" s="3">
        <f>AW2*projections!AT24</f>
        <v>4.9065812859607646E-5</v>
      </c>
      <c r="AY2" s="3">
        <f>AX2*projections!AU24</f>
        <v>4.859749256314779E-5</v>
      </c>
      <c r="AZ2" s="3">
        <f>AY2*projections!AV24</f>
        <v>4.8117851376737759E-5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0">B3</f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Z9"/>
  <sheetViews>
    <sheetView topLeftCell="V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anp!K16</f>
        <v>1.1071992500351125E-5</v>
      </c>
      <c r="C2" s="3">
        <f>anp!L16</f>
        <v>1.6060081447953849E-5</v>
      </c>
      <c r="D2" s="3">
        <f>anp!M16</f>
        <v>2.902064066036404E-5</v>
      </c>
      <c r="E2" s="3">
        <f>anp!N16</f>
        <v>2.5655718115650482E-5</v>
      </c>
      <c r="F2" s="3">
        <f>E2*projections!C$25</f>
        <v>2.7671926166407452E-5</v>
      </c>
      <c r="G2" s="3">
        <f>F2*projections!D$25</f>
        <v>2.7877514247558163E-5</v>
      </c>
      <c r="H2" s="3">
        <f>G2*projections!E$25</f>
        <v>2.818961653456219E-5</v>
      </c>
      <c r="I2" s="3">
        <f>H2*projections!F$25</f>
        <v>2.8628785083873492E-5</v>
      </c>
      <c r="J2" s="3">
        <f>I2*projections!G$25</f>
        <v>2.8982558623319631E-5</v>
      </c>
      <c r="K2" s="3">
        <f>J2*projections!H$25</f>
        <v>2.9262550010029649E-5</v>
      </c>
      <c r="L2" s="3">
        <f>K2*projections!I$25</f>
        <v>2.9251963405391082E-5</v>
      </c>
      <c r="M2" s="3">
        <f>L2*projections!J$25</f>
        <v>2.9770072376535366E-5</v>
      </c>
      <c r="N2" s="3">
        <f>M2*projections!K$25</f>
        <v>3.0438716384045359E-5</v>
      </c>
      <c r="O2" s="3">
        <f>N2*projections!L$25</f>
        <v>3.054879546697085E-5</v>
      </c>
      <c r="P2" s="3">
        <f>O2*projections!M$25</f>
        <v>3.0589278427055576E-5</v>
      </c>
      <c r="Q2" s="3">
        <f>P2*projections!N$25</f>
        <v>3.0644844598085799E-5</v>
      </c>
      <c r="R2" s="3">
        <f>Q2*projections!O$25</f>
        <v>3.0765847868705937E-5</v>
      </c>
      <c r="S2" s="3">
        <f>R2*projections!P$25</f>
        <v>3.1167720241981881E-5</v>
      </c>
      <c r="T2" s="3">
        <f>S2*projections!Q$25</f>
        <v>3.1419665228393047E-5</v>
      </c>
      <c r="U2" s="3">
        <f>T2*projections!R$25</f>
        <v>3.1499105273149015E-5</v>
      </c>
      <c r="V2" s="3">
        <f>U2*projections!S$25</f>
        <v>3.1961769603163256E-5</v>
      </c>
      <c r="W2" s="3">
        <f>V2*projections!T$25</f>
        <v>3.2318756933303245E-5</v>
      </c>
      <c r="X2" s="3">
        <f>W2*projections!U$25</f>
        <v>3.2472357223818136E-5</v>
      </c>
      <c r="Y2" s="3">
        <f>X2*projections!V$25</f>
        <v>3.3024210997247839E-5</v>
      </c>
      <c r="Z2" s="3">
        <f>Y2*projections!W$25</f>
        <v>3.3553811295620964E-5</v>
      </c>
      <c r="AA2" s="3">
        <f>Z2*projections!X$25</f>
        <v>3.3592079710857821E-5</v>
      </c>
      <c r="AB2" s="3">
        <f>AA2*projections!Y$25</f>
        <v>3.3928974097500122E-5</v>
      </c>
      <c r="AC2" s="3">
        <f>AB2*projections!Z$25</f>
        <v>3.3947257595817234E-5</v>
      </c>
      <c r="AD2" s="3">
        <f>AC2*projections!AA$25</f>
        <v>3.3868992340096409E-5</v>
      </c>
      <c r="AE2" s="3">
        <f>AD2*projections!AB$25</f>
        <v>3.4071096564108407E-5</v>
      </c>
      <c r="AF2" s="3">
        <f>AE2*projections!AC$25</f>
        <v>3.3921655296844371E-5</v>
      </c>
      <c r="AG2" s="3"/>
      <c r="AH2" s="3"/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f t="shared" ref="F3:I9" si="0">($J3-$E3)/5+E3</f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f t="shared" ref="F4:F5" si="1">($J4-$E4)/5+E4</f>
        <v>0</v>
      </c>
      <c r="G4">
        <f t="shared" ref="G4:G5" si="2">($J4-$E4)/5+F4</f>
        <v>0</v>
      </c>
      <c r="H4">
        <f t="shared" ref="H4:H5" si="3">($J4-$E4)/5+G4</f>
        <v>0</v>
      </c>
      <c r="I4">
        <f t="shared" ref="I4:I5" si="4">($J4-$E4)/5+H4</f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52" x14ac:dyDescent="0.45">
      <c r="A7" s="1" t="s">
        <v>16</v>
      </c>
      <c r="B7">
        <f t="shared" ref="B7:X7" si="5">B3</f>
        <v>0</v>
      </c>
      <c r="C7">
        <f t="shared" si="5"/>
        <v>0</v>
      </c>
      <c r="D7">
        <f t="shared" si="5"/>
        <v>0</v>
      </c>
      <c r="E7">
        <f t="shared" si="5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f t="shared" si="5"/>
        <v>0</v>
      </c>
      <c r="U7">
        <f t="shared" si="5"/>
        <v>0</v>
      </c>
      <c r="V7">
        <f t="shared" si="5"/>
        <v>0</v>
      </c>
      <c r="W7">
        <f t="shared" si="5"/>
        <v>0</v>
      </c>
      <c r="X7">
        <f t="shared" si="5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52" x14ac:dyDescent="0.45">
      <c r="A9" s="1" t="s">
        <v>18</v>
      </c>
      <c r="B9">
        <f t="shared" ref="B9:X9" si="6">B6</f>
        <v>0</v>
      </c>
      <c r="C9">
        <f t="shared" si="6"/>
        <v>0</v>
      </c>
      <c r="D9">
        <f t="shared" si="6"/>
        <v>0</v>
      </c>
      <c r="E9">
        <f t="shared" si="6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Z9"/>
  <sheetViews>
    <sheetView topLeftCell="AM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Z9"/>
  <sheetViews>
    <sheetView topLeftCell="AK1"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Z9"/>
  <sheetViews>
    <sheetView workbookViewId="0">
      <selection activeCell="AN26" sqref="AN26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Z9"/>
  <sheetViews>
    <sheetView topLeftCell="C1" workbookViewId="0">
      <selection activeCell="C3" sqref="C3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auctions!R25</f>
        <v>3.2378737459773781E-6</v>
      </c>
      <c r="C3" s="3">
        <f>auctions!S25</f>
        <v>6.1847985733883852E-6</v>
      </c>
      <c r="D3" s="3">
        <f>$C3</f>
        <v>6.1847985733883852E-6</v>
      </c>
      <c r="E3" s="3">
        <f>$C3</f>
        <v>6.1847985733883852E-6</v>
      </c>
      <c r="F3" s="3">
        <f>E3*projections!C$30</f>
        <v>6.1847985733883852E-6</v>
      </c>
      <c r="G3" s="3">
        <f>F3*projections!D$30</f>
        <v>6.1847985733883852E-6</v>
      </c>
      <c r="H3" s="3">
        <f>G3*projections!E$30</f>
        <v>6.1847985733883852E-6</v>
      </c>
      <c r="I3" s="3">
        <f>H3*projections!F$30</f>
        <v>6.1847985733883852E-6</v>
      </c>
      <c r="J3" s="3">
        <f>I3*projections!G$30</f>
        <v>6.1847985733883852E-6</v>
      </c>
      <c r="K3" s="3">
        <f>J3*projections!H$30</f>
        <v>6.1847985733883852E-6</v>
      </c>
      <c r="L3" s="3">
        <f>K3*projections!I$30</f>
        <v>6.1847985733883852E-6</v>
      </c>
      <c r="M3" s="3">
        <f>L3*projections!J$30</f>
        <v>6.1847985733883852E-6</v>
      </c>
      <c r="N3" s="3">
        <f>M3*projections!K$30</f>
        <v>6.1847985733883852E-6</v>
      </c>
      <c r="O3" s="3">
        <f>N3*projections!L$30</f>
        <v>6.1847985733883852E-6</v>
      </c>
      <c r="P3" s="3">
        <f>O3*projections!M$30</f>
        <v>6.1847985733883852E-6</v>
      </c>
      <c r="Q3" s="3">
        <f>P3*projections!N$30</f>
        <v>6.1847985733883852E-6</v>
      </c>
      <c r="R3" s="3">
        <f>Q3*projections!O$30</f>
        <v>6.1847985733883852E-6</v>
      </c>
      <c r="S3" s="3">
        <f>R3*projections!P$30</f>
        <v>6.1847985733883852E-6</v>
      </c>
      <c r="T3" s="3">
        <f>S3*projections!Q$30</f>
        <v>6.1847985733883852E-6</v>
      </c>
      <c r="U3" s="3">
        <f>T3*projections!R$30</f>
        <v>6.1847985733883852E-6</v>
      </c>
      <c r="V3" s="3">
        <f>U3*projections!S$30</f>
        <v>6.1847985733883852E-6</v>
      </c>
      <c r="W3" s="3">
        <f>V3*projections!T$30</f>
        <v>6.1847985733883852E-6</v>
      </c>
      <c r="X3" s="3">
        <f>W3*projections!U$30</f>
        <v>6.1847985733883852E-6</v>
      </c>
      <c r="Y3" s="3">
        <f>X3*projections!V$30</f>
        <v>6.1847985733883852E-6</v>
      </c>
      <c r="Z3" s="3">
        <f>Y3*projections!W$30</f>
        <v>6.1847985733883852E-6</v>
      </c>
      <c r="AA3" s="3">
        <f>Z3*projections!X$30</f>
        <v>6.1847985733883852E-6</v>
      </c>
      <c r="AB3" s="3">
        <f>AA3*projections!Y$30</f>
        <v>6.1847985733883852E-6</v>
      </c>
      <c r="AC3" s="3">
        <f>AB3*projections!Z$30</f>
        <v>6.1847985733883852E-6</v>
      </c>
      <c r="AD3" s="3">
        <f>AC3*projections!AA$30</f>
        <v>6.1847985733883852E-6</v>
      </c>
      <c r="AE3" s="3">
        <f>AD3*projections!AB$30</f>
        <v>6.1847985733883852E-6</v>
      </c>
      <c r="AF3" s="3">
        <f>AE3*projections!AC$30</f>
        <v>6.1847985733883852E-6</v>
      </c>
      <c r="AG3" s="3">
        <f>AF3*projections!AD$30</f>
        <v>6.1847985733883852E-6</v>
      </c>
      <c r="AH3" s="3">
        <f>AG3*projections!AE$30</f>
        <v>6.1847985733883852E-6</v>
      </c>
      <c r="AI3" s="3">
        <f>AH3*projections!AF$30</f>
        <v>6.1847985733883852E-6</v>
      </c>
      <c r="AJ3" s="3">
        <f>AI3*projections!AG$30</f>
        <v>6.1847985733883852E-6</v>
      </c>
      <c r="AK3" s="3">
        <f>AJ3*projections!AH$30</f>
        <v>6.1847985733883852E-6</v>
      </c>
      <c r="AL3" s="3">
        <f>AK3*projections!AI$30</f>
        <v>6.1847985733883852E-6</v>
      </c>
      <c r="AM3" s="3">
        <f>AL3*projections!AJ$30</f>
        <v>6.1847985733883852E-6</v>
      </c>
      <c r="AN3" s="3">
        <f>AM3*projections!AK$30</f>
        <v>6.1847985733883852E-6</v>
      </c>
      <c r="AO3" s="3">
        <f>AN3*projections!AL$30</f>
        <v>6.1847985733883852E-6</v>
      </c>
      <c r="AP3" s="3">
        <f>AO3*projections!AM$30</f>
        <v>6.1847985733883852E-6</v>
      </c>
      <c r="AQ3" s="3">
        <f>AP3*projections!AN$30</f>
        <v>6.1847985733883852E-6</v>
      </c>
      <c r="AR3" s="3">
        <f>AQ3*projections!AO$30</f>
        <v>6.1847985733883852E-6</v>
      </c>
      <c r="AS3" s="3">
        <f>AR3*projections!AP$30</f>
        <v>6.1847985733883852E-6</v>
      </c>
      <c r="AT3" s="3">
        <f>AS3*projections!AQ$30</f>
        <v>6.1847985733883852E-6</v>
      </c>
      <c r="AU3" s="3">
        <f>AT3*projections!AR$30</f>
        <v>6.1847985733883852E-6</v>
      </c>
      <c r="AV3" s="3">
        <f>AU3*projections!AS$30</f>
        <v>6.1847985733883852E-6</v>
      </c>
      <c r="AW3" s="3">
        <f>AV3*projections!AT$30</f>
        <v>6.1847985733883852E-6</v>
      </c>
      <c r="AX3" s="3">
        <f>AW3*projections!AU$30</f>
        <v>6.1847985733883852E-6</v>
      </c>
      <c r="AY3" s="3">
        <f>AX3*projections!AV$30</f>
        <v>6.1847985733883852E-6</v>
      </c>
      <c r="AZ3" s="3">
        <f>AY3*projections!AW$30</f>
        <v>6.1847985733883852E-6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anp!K29</f>
        <v>1.9155525000000002</v>
      </c>
      <c r="C6" s="3">
        <f>anp!L29</f>
        <v>3.0941644230769234</v>
      </c>
      <c r="D6" s="3">
        <f>anp!M29</f>
        <v>4.3107805769230767</v>
      </c>
      <c r="E6" s="3">
        <f>anp!N29</f>
        <v>3.6201941509433957</v>
      </c>
      <c r="F6" s="3">
        <f>E6*projections!C$30</f>
        <v>3.6201941509433957</v>
      </c>
      <c r="G6" s="3">
        <f>F6*projections!D$30</f>
        <v>3.6201941509433957</v>
      </c>
      <c r="H6" s="3">
        <f>G6*projections!E$30</f>
        <v>3.6201941509433957</v>
      </c>
      <c r="I6" s="3">
        <f>H6*projections!F$30</f>
        <v>3.6201941509433957</v>
      </c>
      <c r="J6" s="3">
        <f>I6*projections!G$30</f>
        <v>3.6201941509433957</v>
      </c>
      <c r="K6" s="3">
        <f>J6*projections!H$30</f>
        <v>3.6201941509433957</v>
      </c>
      <c r="L6" s="3">
        <f>K6*projections!I$30</f>
        <v>3.6201941509433957</v>
      </c>
      <c r="M6" s="3">
        <f>L6*projections!J$30</f>
        <v>3.6201941509433957</v>
      </c>
      <c r="N6" s="3">
        <f>M6*projections!K$30</f>
        <v>3.6201941509433957</v>
      </c>
      <c r="O6" s="3">
        <f>N6*projections!L$30</f>
        <v>3.6201941509433957</v>
      </c>
      <c r="P6" s="3">
        <f>O6*projections!M$30</f>
        <v>3.6201941509433957</v>
      </c>
      <c r="Q6" s="3">
        <f>P6*projections!N$30</f>
        <v>3.6201941509433957</v>
      </c>
      <c r="R6" s="3">
        <f>Q6*projections!O$30</f>
        <v>3.6201941509433957</v>
      </c>
      <c r="S6" s="3">
        <f>R6*projections!P$30</f>
        <v>3.6201941509433957</v>
      </c>
      <c r="T6" s="3">
        <f>S6*projections!Q$30</f>
        <v>3.6201941509433957</v>
      </c>
      <c r="U6" s="3">
        <f>T6*projections!R$30</f>
        <v>3.6201941509433957</v>
      </c>
      <c r="V6" s="3">
        <f>U6*projections!S$30</f>
        <v>3.6201941509433957</v>
      </c>
      <c r="W6" s="3">
        <f>V6*projections!T$30</f>
        <v>3.6201941509433957</v>
      </c>
      <c r="X6" s="3">
        <f>W6*projections!U$30</f>
        <v>3.6201941509433957</v>
      </c>
      <c r="Y6" s="3">
        <f>X6*projections!V$30</f>
        <v>3.6201941509433957</v>
      </c>
      <c r="Z6" s="3">
        <f>Y6*projections!W$30</f>
        <v>3.6201941509433957</v>
      </c>
      <c r="AA6" s="3">
        <f>Z6*projections!X$30</f>
        <v>3.6201941509433957</v>
      </c>
      <c r="AB6" s="3">
        <f>AA6*projections!Y$30</f>
        <v>3.6201941509433957</v>
      </c>
      <c r="AC6" s="3">
        <f>AB6*projections!Z$30</f>
        <v>3.6201941509433957</v>
      </c>
      <c r="AD6" s="3">
        <f>AC6*projections!AA$30</f>
        <v>3.6201941509433957</v>
      </c>
      <c r="AE6" s="3">
        <f>AD6*projections!AB$30</f>
        <v>3.6201941509433957</v>
      </c>
      <c r="AF6" s="3">
        <f>AE6*projections!AC$30</f>
        <v>3.6201941509433957</v>
      </c>
      <c r="AG6" s="3">
        <f>AF6*projections!AD$30</f>
        <v>3.6201941509433957</v>
      </c>
      <c r="AH6" s="3">
        <f>AG6*projections!AE$30</f>
        <v>3.6201941509433957</v>
      </c>
      <c r="AI6" s="3">
        <f>AH6*projections!AF$30</f>
        <v>3.6201941509433957</v>
      </c>
      <c r="AJ6" s="3">
        <f>AI6*projections!AG$30</f>
        <v>3.6201941509433957</v>
      </c>
      <c r="AK6" s="3">
        <f>AJ6*projections!AH$30</f>
        <v>3.6201941509433957</v>
      </c>
      <c r="AL6" s="3">
        <f>AK6*projections!AI$30</f>
        <v>3.6201941509433957</v>
      </c>
      <c r="AM6" s="3">
        <f>AL6*projections!AJ$30</f>
        <v>3.6201941509433957</v>
      </c>
      <c r="AN6" s="3">
        <f>AM6*projections!AK$30</f>
        <v>3.6201941509433957</v>
      </c>
      <c r="AO6" s="3">
        <f>AN6*projections!AL$30</f>
        <v>3.6201941509433957</v>
      </c>
      <c r="AP6" s="3">
        <f>AO6*projections!AM$30</f>
        <v>3.6201941509433957</v>
      </c>
      <c r="AQ6" s="3">
        <f>AP6*projections!AN$30</f>
        <v>3.6201941509433957</v>
      </c>
      <c r="AR6" s="3">
        <f>AQ6*projections!AO$30</f>
        <v>3.6201941509433957</v>
      </c>
      <c r="AS6" s="3">
        <f>AR6*projections!AP$30</f>
        <v>3.6201941509433957</v>
      </c>
      <c r="AT6" s="3">
        <f>AS6*projections!AQ$30</f>
        <v>3.6201941509433957</v>
      </c>
      <c r="AU6" s="3">
        <f>AT6*projections!AR$30</f>
        <v>3.6201941509433957</v>
      </c>
      <c r="AV6" s="3">
        <f>AU6*projections!AS$30</f>
        <v>3.6201941509433957</v>
      </c>
      <c r="AW6" s="3">
        <f>AV6*projections!AT$30</f>
        <v>3.6201941509433957</v>
      </c>
      <c r="AX6" s="3">
        <f>AW6*projections!AU$30</f>
        <v>3.6201941509433957</v>
      </c>
      <c r="AY6" s="3">
        <f>AX6*projections!AV$30</f>
        <v>3.6201941509433957</v>
      </c>
      <c r="AZ6" s="3">
        <f>AY6*projections!AW$30</f>
        <v>3.6201941509433957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2060"/>
  </sheetPr>
  <dimension ref="A1:AZ9"/>
  <sheetViews>
    <sheetView topLeftCell="AG1" workbookViewId="0">
      <selection activeCell="AR12" sqref="AR12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anp!K12</f>
        <v>4.3515579594563437E-5</v>
      </c>
      <c r="C4" s="3">
        <f>anp!L12</f>
        <v>5.3179813106177075E-5</v>
      </c>
      <c r="D4" s="3">
        <f>anp!M12</f>
        <v>6.7517610932609553E-5</v>
      </c>
      <c r="E4" s="3">
        <f>anp!N12</f>
        <v>6.6197811872081285E-5</v>
      </c>
      <c r="F4" s="3">
        <f>E4*projections!C$35</f>
        <v>6.6188163862089869E-5</v>
      </c>
      <c r="G4" s="3">
        <f>F4*projections!D$35</f>
        <v>6.6000517975961661E-5</v>
      </c>
      <c r="H4" s="3">
        <f>G4*projections!E$35</f>
        <v>6.6132426833877145E-5</v>
      </c>
      <c r="I4" s="3">
        <f>H4*projections!F$35</f>
        <v>6.6797854827908333E-5</v>
      </c>
      <c r="J4" s="3">
        <f>I4*projections!G$35</f>
        <v>6.8060763519375392E-5</v>
      </c>
      <c r="K4" s="3">
        <f>J4*projections!H$35</f>
        <v>6.954829686313449E-5</v>
      </c>
      <c r="L4" s="3">
        <f>K4*projections!I$35</f>
        <v>7.0928278620104008E-5</v>
      </c>
      <c r="M4" s="3">
        <f>L4*projections!J$35</f>
        <v>7.2283713309029775E-5</v>
      </c>
      <c r="N4" s="3">
        <f>M4*projections!K$35</f>
        <v>7.4041485831007563E-5</v>
      </c>
      <c r="O4" s="3">
        <f>N4*projections!L$35</f>
        <v>7.5300535318478077E-5</v>
      </c>
      <c r="P4" s="3">
        <f>O4*projections!M$35</f>
        <v>7.6179326681008054E-5</v>
      </c>
      <c r="Q4" s="3">
        <f>P4*projections!N$35</f>
        <v>7.6739417385624732E-5</v>
      </c>
      <c r="R4" s="3">
        <f>Q4*projections!O$35</f>
        <v>7.7058149676357673E-5</v>
      </c>
      <c r="S4" s="3">
        <f>R4*projections!P$35</f>
        <v>7.7597932110762892E-5</v>
      </c>
      <c r="T4" s="3">
        <f>S4*projections!Q$35</f>
        <v>7.8238085481898529E-5</v>
      </c>
      <c r="U4" s="3">
        <f>T4*projections!R$35</f>
        <v>7.8730735015034175E-5</v>
      </c>
      <c r="V4" s="3">
        <f>U4*projections!S$35</f>
        <v>7.9541737245067041E-5</v>
      </c>
      <c r="W4" s="3">
        <f>V4*projections!T$35</f>
        <v>8.0384941685497519E-5</v>
      </c>
      <c r="X4" s="3">
        <f>W4*projections!U$35</f>
        <v>8.1175414215581439E-5</v>
      </c>
      <c r="Y4" s="3">
        <f>X4*projections!V$35</f>
        <v>8.2203196158634636E-5</v>
      </c>
      <c r="Z4" s="3">
        <f>Y4*projections!W$35</f>
        <v>8.3140508237506002E-5</v>
      </c>
      <c r="AA4" s="3">
        <f>Z4*projections!X$35</f>
        <v>8.3529022528373609E-5</v>
      </c>
      <c r="AB4" s="3">
        <f>AA4*projections!Y$35</f>
        <v>8.3466326279839196E-5</v>
      </c>
      <c r="AC4" s="3">
        <f>AB4*projections!Z$35</f>
        <v>8.3216237207733732E-5</v>
      </c>
      <c r="AD4" s="3">
        <f>AC4*projections!AA$35</f>
        <v>8.3025428039641125E-5</v>
      </c>
      <c r="AE4" s="3">
        <f>AD4*projections!AB$35</f>
        <v>8.2975258387685743E-5</v>
      </c>
      <c r="AF4" s="3">
        <f>AE4*projections!AC$35</f>
        <v>8.2818581031989007E-5</v>
      </c>
      <c r="AG4" s="3">
        <f>AF4*projections!AD$35</f>
        <v>8.2633767431761633E-5</v>
      </c>
      <c r="AH4" s="3">
        <f>AG4*projections!AE$35</f>
        <v>8.2415568871551837E-5</v>
      </c>
      <c r="AI4" s="3">
        <f>AH4*projections!AF$35</f>
        <v>8.2164238338801774E-5</v>
      </c>
      <c r="AJ4" s="3">
        <f>AI4*projections!AG$35</f>
        <v>8.1880068909534216E-5</v>
      </c>
      <c r="AK4" s="3">
        <f>AJ4*projections!AH$35</f>
        <v>8.1563393179418214E-5</v>
      </c>
      <c r="AL4" s="3">
        <f>AK4*projections!AI$35</f>
        <v>8.1214582615286228E-5</v>
      </c>
      <c r="AM4" s="3">
        <f>AL4*projections!AJ$35</f>
        <v>8.0834046828871759E-5</v>
      </c>
      <c r="AN4" s="3">
        <f>AM4*projections!AK$35</f>
        <v>8.0422232774755007E-5</v>
      </c>
      <c r="AO4" s="3">
        <f>AN4*projections!AL$35</f>
        <v>7.9979623874715927E-5</v>
      </c>
      <c r="AP4" s="3">
        <f>AO4*projections!AM$35</f>
        <v>7.9506739070898198E-5</v>
      </c>
      <c r="AQ4" s="3">
        <f>AP4*projections!AN$35</f>
        <v>7.9004131810382776E-5</v>
      </c>
      <c r="AR4" s="3">
        <f>AQ4*projections!AO$35</f>
        <v>7.8472388963956465E-5</v>
      </c>
      <c r="AS4" s="3">
        <f>AR4*projections!AP$35</f>
        <v>7.7912129682036914E-5</v>
      </c>
      <c r="AT4" s="3">
        <f>AS4*projections!AQ$35</f>
        <v>7.7324004190882078E-5</v>
      </c>
      <c r="AU4" s="3">
        <f>AT4*projections!AR$35</f>
        <v>7.6708692532366629E-5</v>
      </c>
      <c r="AV4" s="3">
        <f>AU4*projections!AS$35</f>
        <v>7.6066903250751822E-5</v>
      </c>
      <c r="AW4" s="3">
        <f>AV4*projections!AT$35</f>
        <v>7.5399372030006385E-5</v>
      </c>
      <c r="AX4" s="3">
        <f>AW4*projections!AU$35</f>
        <v>7.4706860285355471E-5</v>
      </c>
      <c r="AY4" s="3">
        <f>AX4*projections!AV$35</f>
        <v>7.3990153712840594E-5</v>
      </c>
      <c r="AZ4" s="3">
        <f>AY4*projections!AW$35</f>
        <v>7.3250060800767177E-5</v>
      </c>
    </row>
    <row r="5" spans="1:52" x14ac:dyDescent="0.45">
      <c r="A5" s="1" t="s">
        <v>14</v>
      </c>
      <c r="B5" s="3">
        <f>B$4</f>
        <v>4.3515579594563437E-5</v>
      </c>
      <c r="C5" s="3">
        <f t="shared" ref="C5:E8" si="0">C$4</f>
        <v>5.3179813106177075E-5</v>
      </c>
      <c r="D5" s="3">
        <f t="shared" si="0"/>
        <v>6.7517610932609553E-5</v>
      </c>
      <c r="E5" s="3">
        <f t="shared" si="0"/>
        <v>6.6197811872081285E-5</v>
      </c>
      <c r="F5" s="3">
        <f>E5*projections!C$35</f>
        <v>6.6188163862089869E-5</v>
      </c>
      <c r="G5" s="3">
        <f>F5*projections!D$35</f>
        <v>6.6000517975961661E-5</v>
      </c>
      <c r="H5" s="3">
        <f>G5*projections!E$35</f>
        <v>6.6132426833877145E-5</v>
      </c>
      <c r="I5" s="3">
        <f>H5*projections!F$35</f>
        <v>6.6797854827908333E-5</v>
      </c>
      <c r="J5" s="3">
        <f>I5*projections!G$35</f>
        <v>6.8060763519375392E-5</v>
      </c>
      <c r="K5" s="3">
        <f>J5*projections!H$35</f>
        <v>6.954829686313449E-5</v>
      </c>
      <c r="L5" s="3">
        <f>K5*projections!I$35</f>
        <v>7.0928278620104008E-5</v>
      </c>
      <c r="M5" s="3">
        <f>L5*projections!J$35</f>
        <v>7.2283713309029775E-5</v>
      </c>
      <c r="N5" s="3">
        <f>M5*projections!K$35</f>
        <v>7.4041485831007563E-5</v>
      </c>
      <c r="O5" s="3">
        <f>N5*projections!L$35</f>
        <v>7.5300535318478077E-5</v>
      </c>
      <c r="P5" s="3">
        <f>O5*projections!M$35</f>
        <v>7.6179326681008054E-5</v>
      </c>
      <c r="Q5" s="3">
        <f>P5*projections!N$35</f>
        <v>7.6739417385624732E-5</v>
      </c>
      <c r="R5" s="3">
        <f>Q5*projections!O$35</f>
        <v>7.7058149676357673E-5</v>
      </c>
      <c r="S5" s="3">
        <f>R5*projections!P$35</f>
        <v>7.7597932110762892E-5</v>
      </c>
      <c r="T5" s="3">
        <f>S5*projections!Q$35</f>
        <v>7.8238085481898529E-5</v>
      </c>
      <c r="U5" s="3">
        <f>T5*projections!R$35</f>
        <v>7.8730735015034175E-5</v>
      </c>
      <c r="V5" s="3">
        <f>U5*projections!S$35</f>
        <v>7.9541737245067041E-5</v>
      </c>
      <c r="W5" s="3">
        <f>V5*projections!T$35</f>
        <v>8.0384941685497519E-5</v>
      </c>
      <c r="X5" s="3">
        <f>W5*projections!U$35</f>
        <v>8.1175414215581439E-5</v>
      </c>
      <c r="Y5" s="3">
        <f>X5*projections!V$35</f>
        <v>8.2203196158634636E-5</v>
      </c>
      <c r="Z5" s="3">
        <f>Y5*projections!W$35</f>
        <v>8.3140508237506002E-5</v>
      </c>
      <c r="AA5" s="3">
        <f>Z5*projections!X$35</f>
        <v>8.3529022528373609E-5</v>
      </c>
      <c r="AB5" s="3">
        <f>AA5*projections!Y$35</f>
        <v>8.3466326279839196E-5</v>
      </c>
      <c r="AC5" s="3">
        <f>AB5*projections!Z$35</f>
        <v>8.3216237207733732E-5</v>
      </c>
      <c r="AD5" s="3">
        <f>AC5*projections!AA$35</f>
        <v>8.3025428039641125E-5</v>
      </c>
      <c r="AE5" s="3">
        <f>AD5*projections!AB$35</f>
        <v>8.2975258387685743E-5</v>
      </c>
      <c r="AF5" s="3">
        <f>AE5*projections!AC$35</f>
        <v>8.2818581031989007E-5</v>
      </c>
      <c r="AG5" s="3">
        <f>AF5*projections!AD$35</f>
        <v>8.2633767431761633E-5</v>
      </c>
      <c r="AH5" s="3">
        <f>AG5*projections!AE$35</f>
        <v>8.2415568871551837E-5</v>
      </c>
      <c r="AI5" s="3">
        <f>AH5*projections!AF$35</f>
        <v>8.2164238338801774E-5</v>
      </c>
      <c r="AJ5" s="3">
        <f>AI5*projections!AG$35</f>
        <v>8.1880068909534216E-5</v>
      </c>
      <c r="AK5" s="3">
        <f>AJ5*projections!AH$35</f>
        <v>8.1563393179418214E-5</v>
      </c>
      <c r="AL5" s="3">
        <f>AK5*projections!AI$35</f>
        <v>8.1214582615286228E-5</v>
      </c>
      <c r="AM5" s="3">
        <f>AL5*projections!AJ$35</f>
        <v>8.0834046828871759E-5</v>
      </c>
      <c r="AN5" s="3">
        <f>AM5*projections!AK$35</f>
        <v>8.0422232774755007E-5</v>
      </c>
      <c r="AO5" s="3">
        <f>AN5*projections!AL$35</f>
        <v>7.9979623874715927E-5</v>
      </c>
      <c r="AP5" s="3">
        <f>AO5*projections!AM$35</f>
        <v>7.9506739070898198E-5</v>
      </c>
      <c r="AQ5" s="3">
        <f>AP5*projections!AN$35</f>
        <v>7.9004131810382776E-5</v>
      </c>
      <c r="AR5" s="3">
        <f>AQ5*projections!AO$35</f>
        <v>7.8472388963956465E-5</v>
      </c>
      <c r="AS5" s="3">
        <f>AR5*projections!AP$35</f>
        <v>7.7912129682036914E-5</v>
      </c>
      <c r="AT5" s="3">
        <f>AS5*projections!AQ$35</f>
        <v>7.7324004190882078E-5</v>
      </c>
      <c r="AU5" s="3">
        <f>AT5*projections!AR$35</f>
        <v>7.6708692532366629E-5</v>
      </c>
      <c r="AV5" s="3">
        <f>AU5*projections!AS$35</f>
        <v>7.6066903250751822E-5</v>
      </c>
      <c r="AW5" s="3">
        <f>AV5*projections!AT$35</f>
        <v>7.5399372030006385E-5</v>
      </c>
      <c r="AX5" s="3">
        <f>AW5*projections!AU$35</f>
        <v>7.4706860285355471E-5</v>
      </c>
      <c r="AY5" s="3">
        <f>AX5*projections!AV$35</f>
        <v>7.3990153712840594E-5</v>
      </c>
      <c r="AZ5" s="3">
        <f>AY5*projections!AW$35</f>
        <v>7.3250060800767177E-5</v>
      </c>
    </row>
    <row r="6" spans="1:52" x14ac:dyDescent="0.45">
      <c r="A6" s="1" t="s">
        <v>15</v>
      </c>
      <c r="B6" s="3">
        <f>B$4</f>
        <v>4.3515579594563437E-5</v>
      </c>
      <c r="C6" s="3">
        <f t="shared" si="0"/>
        <v>5.3179813106177075E-5</v>
      </c>
      <c r="D6" s="3">
        <f t="shared" si="0"/>
        <v>6.7517610932609553E-5</v>
      </c>
      <c r="E6" s="3">
        <f t="shared" si="0"/>
        <v>6.6197811872081285E-5</v>
      </c>
      <c r="F6" s="3">
        <f>E6*projections!C$35</f>
        <v>6.6188163862089869E-5</v>
      </c>
      <c r="G6" s="3">
        <f>F6*projections!D$35</f>
        <v>6.6000517975961661E-5</v>
      </c>
      <c r="H6" s="3">
        <f>G6*projections!E$35</f>
        <v>6.6132426833877145E-5</v>
      </c>
      <c r="I6" s="3">
        <f>H6*projections!F$35</f>
        <v>6.6797854827908333E-5</v>
      </c>
      <c r="J6" s="3">
        <f>I6*projections!G$35</f>
        <v>6.8060763519375392E-5</v>
      </c>
      <c r="K6" s="3">
        <f>J6*projections!H$35</f>
        <v>6.954829686313449E-5</v>
      </c>
      <c r="L6" s="3">
        <f>K6*projections!I$35</f>
        <v>7.0928278620104008E-5</v>
      </c>
      <c r="M6" s="3">
        <f>L6*projections!J$35</f>
        <v>7.2283713309029775E-5</v>
      </c>
      <c r="N6" s="3">
        <f>M6*projections!K$35</f>
        <v>7.4041485831007563E-5</v>
      </c>
      <c r="O6" s="3">
        <f>N6*projections!L$35</f>
        <v>7.5300535318478077E-5</v>
      </c>
      <c r="P6" s="3">
        <f>O6*projections!M$35</f>
        <v>7.6179326681008054E-5</v>
      </c>
      <c r="Q6" s="3">
        <f>P6*projections!N$35</f>
        <v>7.6739417385624732E-5</v>
      </c>
      <c r="R6" s="3">
        <f>Q6*projections!O$35</f>
        <v>7.7058149676357673E-5</v>
      </c>
      <c r="S6" s="3">
        <f>R6*projections!P$35</f>
        <v>7.7597932110762892E-5</v>
      </c>
      <c r="T6" s="3">
        <f>S6*projections!Q$35</f>
        <v>7.8238085481898529E-5</v>
      </c>
      <c r="U6" s="3">
        <f>T6*projections!R$35</f>
        <v>7.8730735015034175E-5</v>
      </c>
      <c r="V6" s="3">
        <f>U6*projections!S$35</f>
        <v>7.9541737245067041E-5</v>
      </c>
      <c r="W6" s="3">
        <f>V6*projections!T$35</f>
        <v>8.0384941685497519E-5</v>
      </c>
      <c r="X6" s="3">
        <f>W6*projections!U$35</f>
        <v>8.1175414215581439E-5</v>
      </c>
      <c r="Y6" s="3">
        <f>X6*projections!V$35</f>
        <v>8.2203196158634636E-5</v>
      </c>
      <c r="Z6" s="3">
        <f>Y6*projections!W$35</f>
        <v>8.3140508237506002E-5</v>
      </c>
      <c r="AA6" s="3">
        <f>Z6*projections!X$35</f>
        <v>8.3529022528373609E-5</v>
      </c>
      <c r="AB6" s="3">
        <f>AA6*projections!Y$35</f>
        <v>8.3466326279839196E-5</v>
      </c>
      <c r="AC6" s="3">
        <f>AB6*projections!Z$35</f>
        <v>8.3216237207733732E-5</v>
      </c>
      <c r="AD6" s="3">
        <f>AC6*projections!AA$35</f>
        <v>8.3025428039641125E-5</v>
      </c>
      <c r="AE6" s="3">
        <f>AD6*projections!AB$35</f>
        <v>8.2975258387685743E-5</v>
      </c>
      <c r="AF6" s="3">
        <f>AE6*projections!AC$35</f>
        <v>8.2818581031989007E-5</v>
      </c>
      <c r="AG6" s="3">
        <f>AF6*projections!AD$35</f>
        <v>8.2633767431761633E-5</v>
      </c>
      <c r="AH6" s="3">
        <f>AG6*projections!AE$35</f>
        <v>8.2415568871551837E-5</v>
      </c>
      <c r="AI6" s="3">
        <f>AH6*projections!AF$35</f>
        <v>8.2164238338801774E-5</v>
      </c>
      <c r="AJ6" s="3">
        <f>AI6*projections!AG$35</f>
        <v>8.1880068909534216E-5</v>
      </c>
      <c r="AK6" s="3">
        <f>AJ6*projections!AH$35</f>
        <v>8.1563393179418214E-5</v>
      </c>
      <c r="AL6" s="3">
        <f>AK6*projections!AI$35</f>
        <v>8.1214582615286228E-5</v>
      </c>
      <c r="AM6" s="3">
        <f>AL6*projections!AJ$35</f>
        <v>8.0834046828871759E-5</v>
      </c>
      <c r="AN6" s="3">
        <f>AM6*projections!AK$35</f>
        <v>8.0422232774755007E-5</v>
      </c>
      <c r="AO6" s="3">
        <f>AN6*projections!AL$35</f>
        <v>7.9979623874715927E-5</v>
      </c>
      <c r="AP6" s="3">
        <f>AO6*projections!AM$35</f>
        <v>7.9506739070898198E-5</v>
      </c>
      <c r="AQ6" s="3">
        <f>AP6*projections!AN$35</f>
        <v>7.9004131810382776E-5</v>
      </c>
      <c r="AR6" s="3">
        <f>AQ6*projections!AO$35</f>
        <v>7.8472388963956465E-5</v>
      </c>
      <c r="AS6" s="3">
        <f>AR6*projections!AP$35</f>
        <v>7.7912129682036914E-5</v>
      </c>
      <c r="AT6" s="3">
        <f>AS6*projections!AQ$35</f>
        <v>7.7324004190882078E-5</v>
      </c>
      <c r="AU6" s="3">
        <f>AT6*projections!AR$35</f>
        <v>7.6708692532366629E-5</v>
      </c>
      <c r="AV6" s="3">
        <f>AU6*projections!AS$35</f>
        <v>7.6066903250751822E-5</v>
      </c>
      <c r="AW6" s="3">
        <f>AV6*projections!AT$35</f>
        <v>7.5399372030006385E-5</v>
      </c>
      <c r="AX6" s="3">
        <f>AW6*projections!AU$35</f>
        <v>7.4706860285355471E-5</v>
      </c>
      <c r="AY6" s="3">
        <f>AX6*projections!AV$35</f>
        <v>7.3990153712840594E-5</v>
      </c>
      <c r="AZ6" s="3">
        <f>AY6*projections!AW$35</f>
        <v>7.3250060800767177E-5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B$4</f>
        <v>4.3515579594563437E-5</v>
      </c>
      <c r="C8" s="3">
        <f t="shared" si="0"/>
        <v>5.3179813106177075E-5</v>
      </c>
      <c r="D8" s="3">
        <f t="shared" si="0"/>
        <v>6.7517610932609553E-5</v>
      </c>
      <c r="E8" s="3">
        <f t="shared" si="0"/>
        <v>6.6197811872081285E-5</v>
      </c>
      <c r="F8" s="3">
        <f>E8*projections!C$35</f>
        <v>6.6188163862089869E-5</v>
      </c>
      <c r="G8" s="3">
        <f>F8*projections!D$35</f>
        <v>6.6000517975961661E-5</v>
      </c>
      <c r="H8" s="3">
        <f>G8*projections!E$35</f>
        <v>6.6132426833877145E-5</v>
      </c>
      <c r="I8" s="3">
        <f>H8*projections!F$35</f>
        <v>6.6797854827908333E-5</v>
      </c>
      <c r="J8" s="3">
        <f>I8*projections!G$35</f>
        <v>6.8060763519375392E-5</v>
      </c>
      <c r="K8" s="3">
        <f>J8*projections!H$35</f>
        <v>6.954829686313449E-5</v>
      </c>
      <c r="L8" s="3">
        <f>K8*projections!I$35</f>
        <v>7.0928278620104008E-5</v>
      </c>
      <c r="M8" s="3">
        <f>L8*projections!J$35</f>
        <v>7.2283713309029775E-5</v>
      </c>
      <c r="N8" s="3">
        <f>M8*projections!K$35</f>
        <v>7.4041485831007563E-5</v>
      </c>
      <c r="O8" s="3">
        <f>N8*projections!L$35</f>
        <v>7.5300535318478077E-5</v>
      </c>
      <c r="P8" s="3">
        <f>O8*projections!M$35</f>
        <v>7.6179326681008054E-5</v>
      </c>
      <c r="Q8" s="3">
        <f>P8*projections!N$35</f>
        <v>7.6739417385624732E-5</v>
      </c>
      <c r="R8" s="3">
        <f>Q8*projections!O$35</f>
        <v>7.7058149676357673E-5</v>
      </c>
      <c r="S8" s="3">
        <f>R8*projections!P$35</f>
        <v>7.7597932110762892E-5</v>
      </c>
      <c r="T8" s="3">
        <f>S8*projections!Q$35</f>
        <v>7.8238085481898529E-5</v>
      </c>
      <c r="U8" s="3">
        <f>T8*projections!R$35</f>
        <v>7.8730735015034175E-5</v>
      </c>
      <c r="V8" s="3">
        <f>U8*projections!S$35</f>
        <v>7.9541737245067041E-5</v>
      </c>
      <c r="W8" s="3">
        <f>V8*projections!T$35</f>
        <v>8.0384941685497519E-5</v>
      </c>
      <c r="X8" s="3">
        <f>W8*projections!U$35</f>
        <v>8.1175414215581439E-5</v>
      </c>
      <c r="Y8" s="3">
        <f>X8*projections!V$35</f>
        <v>8.2203196158634636E-5</v>
      </c>
      <c r="Z8" s="3">
        <f>Y8*projections!W$35</f>
        <v>8.3140508237506002E-5</v>
      </c>
      <c r="AA8" s="3">
        <f>Z8*projections!X$35</f>
        <v>8.3529022528373609E-5</v>
      </c>
      <c r="AB8" s="3">
        <f>AA8*projections!Y$35</f>
        <v>8.3466326279839196E-5</v>
      </c>
      <c r="AC8" s="3">
        <f>AB8*projections!Z$35</f>
        <v>8.3216237207733732E-5</v>
      </c>
      <c r="AD8" s="3">
        <f>AC8*projections!AA$35</f>
        <v>8.3025428039641125E-5</v>
      </c>
      <c r="AE8" s="3">
        <f>AD8*projections!AB$35</f>
        <v>8.2975258387685743E-5</v>
      </c>
      <c r="AF8" s="3">
        <f>AE8*projections!AC$35</f>
        <v>8.2818581031989007E-5</v>
      </c>
      <c r="AG8" s="3">
        <f>AF8*projections!AD$35</f>
        <v>8.2633767431761633E-5</v>
      </c>
      <c r="AH8" s="3">
        <f>AG8*projections!AE$35</f>
        <v>8.2415568871551837E-5</v>
      </c>
      <c r="AI8" s="3">
        <f>AH8*projections!AF$35</f>
        <v>8.2164238338801774E-5</v>
      </c>
      <c r="AJ8" s="3">
        <f>AI8*projections!AG$35</f>
        <v>8.1880068909534216E-5</v>
      </c>
      <c r="AK8" s="3">
        <f>AJ8*projections!AH$35</f>
        <v>8.1563393179418214E-5</v>
      </c>
      <c r="AL8" s="3">
        <f>AK8*projections!AI$35</f>
        <v>8.1214582615286228E-5</v>
      </c>
      <c r="AM8" s="3">
        <f>AL8*projections!AJ$35</f>
        <v>8.0834046828871759E-5</v>
      </c>
      <c r="AN8" s="3">
        <f>AM8*projections!AK$35</f>
        <v>8.0422232774755007E-5</v>
      </c>
      <c r="AO8" s="3">
        <f>AN8*projections!AL$35</f>
        <v>7.9979623874715927E-5</v>
      </c>
      <c r="AP8" s="3">
        <f>AO8*projections!AM$35</f>
        <v>7.9506739070898198E-5</v>
      </c>
      <c r="AQ8" s="3">
        <f>AP8*projections!AN$35</f>
        <v>7.9004131810382776E-5</v>
      </c>
      <c r="AR8" s="3">
        <f>AQ8*projections!AO$35</f>
        <v>7.8472388963956465E-5</v>
      </c>
      <c r="AS8" s="3">
        <f>AR8*projections!AP$35</f>
        <v>7.7912129682036914E-5</v>
      </c>
      <c r="AT8" s="3">
        <f>AS8*projections!AQ$35</f>
        <v>7.7324004190882078E-5</v>
      </c>
      <c r="AU8" s="3">
        <f>AT8*projections!AR$35</f>
        <v>7.6708692532366629E-5</v>
      </c>
      <c r="AV8" s="3">
        <f>AU8*projections!AS$35</f>
        <v>7.6066903250751822E-5</v>
      </c>
      <c r="AW8" s="3">
        <f>AV8*projections!AT$35</f>
        <v>7.5399372030006385E-5</v>
      </c>
      <c r="AX8" s="3">
        <f>AW8*projections!AU$35</f>
        <v>7.4706860285355471E-5</v>
      </c>
      <c r="AY8" s="3">
        <f>AX8*projections!AV$35</f>
        <v>7.3990153712840594E-5</v>
      </c>
      <c r="AZ8" s="3">
        <f>AY8*projections!AW$35</f>
        <v>7.3250060800767177E-5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2060"/>
  </sheetPr>
  <dimension ref="A1:AZ9"/>
  <sheetViews>
    <sheetView topLeftCell="AL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668-0A57-4F18-B44B-B8086072A0DB}">
  <dimension ref="C2:N50"/>
  <sheetViews>
    <sheetView workbookViewId="0">
      <selection activeCell="AN26" sqref="AN26"/>
    </sheetView>
  </sheetViews>
  <sheetFormatPr defaultColWidth="8.86328125" defaultRowHeight="11.65" x14ac:dyDescent="0.35"/>
  <cols>
    <col min="1" max="2" width="8.86328125" style="19"/>
    <col min="3" max="3" width="24.6640625" style="19" customWidth="1"/>
    <col min="4" max="4" width="9.33203125" style="19" customWidth="1"/>
    <col min="5" max="10" width="8.86328125" style="19" customWidth="1"/>
    <col min="11" max="16384" width="8.86328125" style="19"/>
  </cols>
  <sheetData>
    <row r="2" spans="3:13" x14ac:dyDescent="0.35">
      <c r="C2" s="19" t="s">
        <v>189</v>
      </c>
    </row>
    <row r="3" spans="3:13" x14ac:dyDescent="0.35">
      <c r="C3" s="19" t="s">
        <v>180</v>
      </c>
    </row>
    <row r="4" spans="3:13" x14ac:dyDescent="0.35">
      <c r="C4" s="19" t="s">
        <v>181</v>
      </c>
      <c r="D4" s="19">
        <v>2013</v>
      </c>
      <c r="E4" s="19">
        <v>2014</v>
      </c>
      <c r="F4" s="19">
        <v>2015</v>
      </c>
      <c r="G4" s="19">
        <v>2016</v>
      </c>
      <c r="H4" s="19">
        <v>2017</v>
      </c>
      <c r="I4" s="19">
        <v>2018</v>
      </c>
      <c r="J4" s="19">
        <v>2019</v>
      </c>
      <c r="K4" s="19">
        <v>2020</v>
      </c>
      <c r="L4" s="19">
        <v>2021</v>
      </c>
      <c r="M4" s="19">
        <v>2022</v>
      </c>
    </row>
    <row r="5" spans="3:13" x14ac:dyDescent="0.35">
      <c r="C5" s="21" t="s">
        <v>176</v>
      </c>
      <c r="D5" s="22">
        <f t="shared" ref="D5:M5" si="0">D25/boe_to_BTU</f>
        <v>1.9786856127886323E-5</v>
      </c>
      <c r="E5" s="22">
        <f t="shared" si="0"/>
        <v>1.9715808170515098E-5</v>
      </c>
      <c r="F5" s="22">
        <f t="shared" si="0"/>
        <v>1.1172291296625222E-5</v>
      </c>
      <c r="G5" s="22">
        <f t="shared" si="0"/>
        <v>8.0994671403197159E-6</v>
      </c>
      <c r="H5" s="22">
        <f t="shared" si="0"/>
        <v>9.9111900532859671E-6</v>
      </c>
      <c r="I5" s="22">
        <f t="shared" si="0"/>
        <v>1.3516873889875666E-5</v>
      </c>
      <c r="J5" s="22">
        <f t="shared" si="0"/>
        <v>1.2255772646536412E-5</v>
      </c>
      <c r="K5" s="22">
        <f t="shared" si="0"/>
        <v>9.6802841918294852E-6</v>
      </c>
      <c r="L5" s="22">
        <f t="shared" si="0"/>
        <v>1.0373001776198934E-5</v>
      </c>
      <c r="M5" s="22">
        <f t="shared" si="0"/>
        <v>1.7761989342806394E-5</v>
      </c>
    </row>
    <row r="6" spans="3:13" x14ac:dyDescent="0.35">
      <c r="C6" s="21" t="s">
        <v>174</v>
      </c>
      <c r="D6" s="22">
        <f t="shared" ref="D6:M6" si="1">D26/boe_to_BTU</f>
        <v>1.8507992895204264E-5</v>
      </c>
      <c r="E6" s="22">
        <f t="shared" si="1"/>
        <v>1.8152753108348136E-5</v>
      </c>
      <c r="F6" s="22">
        <f t="shared" si="1"/>
        <v>1.0284191829484902E-5</v>
      </c>
      <c r="G6" s="22">
        <f t="shared" si="1"/>
        <v>7.3534635879218473E-6</v>
      </c>
      <c r="H6" s="22">
        <f t="shared" si="1"/>
        <v>8.8277087033747792E-6</v>
      </c>
      <c r="I6" s="22">
        <f t="shared" si="1"/>
        <v>1.172291296625222E-5</v>
      </c>
      <c r="J6" s="22">
        <f t="shared" si="1"/>
        <v>1.0461811722912966E-5</v>
      </c>
      <c r="K6" s="22">
        <f t="shared" si="1"/>
        <v>8.1705150976909408E-6</v>
      </c>
      <c r="L6" s="22">
        <f t="shared" si="1"/>
        <v>8.3481349911190049E-6</v>
      </c>
      <c r="M6" s="22">
        <f t="shared" si="1"/>
        <v>1.3232682060390764E-5</v>
      </c>
    </row>
    <row r="7" spans="3:13" x14ac:dyDescent="0.35">
      <c r="C7" s="21" t="s">
        <v>172</v>
      </c>
      <c r="D7" s="22">
        <f t="shared" ref="D7:M7" si="2">D27/boe_to_BTU</f>
        <v>3.1172291296625221E-5</v>
      </c>
      <c r="E7" s="22">
        <f t="shared" si="2"/>
        <v>3.0976909413854351E-5</v>
      </c>
      <c r="F7" s="22">
        <f t="shared" si="2"/>
        <v>2.4600355239786855E-5</v>
      </c>
      <c r="G7" s="22">
        <f t="shared" si="2"/>
        <v>2.5719360568383662E-5</v>
      </c>
      <c r="H7" s="22">
        <f t="shared" si="2"/>
        <v>2.8916518650088811E-5</v>
      </c>
      <c r="I7" s="22">
        <f t="shared" si="2"/>
        <v>2.7708703374777974E-5</v>
      </c>
      <c r="J7" s="22">
        <f t="shared" si="2"/>
        <v>2.6412078152753106E-5</v>
      </c>
      <c r="K7" s="22">
        <f t="shared" si="2"/>
        <v>1.9058614564831262E-5</v>
      </c>
      <c r="L7" s="22">
        <f t="shared" si="2"/>
        <v>2.4547069271758435E-5</v>
      </c>
      <c r="M7" s="22">
        <f t="shared" si="2"/>
        <v>3.6980461811722911E-5</v>
      </c>
    </row>
    <row r="8" spans="3:13" x14ac:dyDescent="0.35">
      <c r="C8" s="21" t="s">
        <v>170</v>
      </c>
      <c r="D8" s="22">
        <f t="shared" ref="D8:M8" si="3">D28/boe_to_BTU</f>
        <v>1.3214920071047959E-5</v>
      </c>
      <c r="E8" s="22">
        <f t="shared" si="3"/>
        <v>1.3712255772646537E-5</v>
      </c>
      <c r="F8" s="22">
        <f t="shared" si="3"/>
        <v>1.0266429840142095E-5</v>
      </c>
      <c r="G8" s="22">
        <f t="shared" si="3"/>
        <v>1.0124333925399645E-5</v>
      </c>
      <c r="H8" s="22">
        <f t="shared" si="3"/>
        <v>1.1172291296625222E-5</v>
      </c>
      <c r="I8" s="22">
        <f t="shared" si="3"/>
        <v>1.3889875666074601E-5</v>
      </c>
      <c r="J8" s="22">
        <f t="shared" si="3"/>
        <v>1.3357015985790409E-5</v>
      </c>
      <c r="K8" s="22">
        <f t="shared" si="3"/>
        <v>9.644760213143871E-6</v>
      </c>
      <c r="L8" s="22">
        <f t="shared" si="3"/>
        <v>1.511545293072824E-5</v>
      </c>
      <c r="M8" s="22">
        <f t="shared" si="3"/>
        <v>2.1936056838365897E-5</v>
      </c>
    </row>
    <row r="9" spans="3:13" x14ac:dyDescent="0.35">
      <c r="C9" s="21" t="s">
        <v>168</v>
      </c>
      <c r="D9" s="22">
        <f t="shared" ref="D9:M9" si="4">D29/boe_to_BTU</f>
        <v>4.2202486678507993E-5</v>
      </c>
      <c r="E9" s="22">
        <f t="shared" si="4"/>
        <v>4.0355239786856125E-5</v>
      </c>
      <c r="F9" s="22">
        <f t="shared" si="4"/>
        <v>3.1989342806394316E-5</v>
      </c>
      <c r="G9" s="22">
        <f t="shared" si="4"/>
        <v>3.3747779751332148E-5</v>
      </c>
      <c r="H9" s="22">
        <f t="shared" si="4"/>
        <v>3.7584369449378328E-5</v>
      </c>
      <c r="I9" s="22">
        <f t="shared" si="4"/>
        <v>3.8525754884547071E-5</v>
      </c>
      <c r="J9" s="22">
        <f t="shared" si="4"/>
        <v>3.5435168738898758E-5</v>
      </c>
      <c r="K9" s="22">
        <f t="shared" si="4"/>
        <v>2.6181172291296626E-5</v>
      </c>
      <c r="L9" s="22">
        <f t="shared" si="4"/>
        <v>3.4227353463587917E-5</v>
      </c>
      <c r="M9" s="22">
        <f t="shared" si="4"/>
        <v>3.7797513321492006E-5</v>
      </c>
    </row>
    <row r="10" spans="3:13" x14ac:dyDescent="0.35">
      <c r="C10" s="21" t="s">
        <v>166</v>
      </c>
      <c r="D10" s="22">
        <f t="shared" ref="D10:M10" si="5">D30/boe_to_BTU</f>
        <v>4.6625222024866782E-5</v>
      </c>
      <c r="E10" s="22">
        <f t="shared" si="5"/>
        <v>4.3747779751332154E-5</v>
      </c>
      <c r="F10" s="22">
        <f t="shared" si="5"/>
        <v>3.3268206039076378E-5</v>
      </c>
      <c r="G10" s="22">
        <f t="shared" si="5"/>
        <v>3.7957371225577265E-5</v>
      </c>
      <c r="H10" s="22">
        <f t="shared" si="5"/>
        <v>4.1989342806394315E-5</v>
      </c>
      <c r="I10" s="22">
        <f t="shared" si="5"/>
        <v>3.9378330373001777E-5</v>
      </c>
      <c r="J10" s="22">
        <f t="shared" si="5"/>
        <v>3.6625222024866783E-5</v>
      </c>
      <c r="K10" s="22">
        <f t="shared" si="5"/>
        <v>2.7975133214920071E-5</v>
      </c>
      <c r="L10" s="22">
        <f t="shared" si="5"/>
        <v>4.0017761989342805E-5</v>
      </c>
      <c r="M10" s="22">
        <f t="shared" si="5"/>
        <v>4.271758436944938E-5</v>
      </c>
    </row>
    <row r="11" spans="3:13" x14ac:dyDescent="0.35">
      <c r="C11" s="21" t="s">
        <v>164</v>
      </c>
      <c r="D11" s="22">
        <f t="shared" ref="D11:M11" si="6">D31/boe_to_BTU</f>
        <v>3.3143872113676731E-5</v>
      </c>
      <c r="E11" s="22">
        <f t="shared" si="6"/>
        <v>3.1918294849023088E-5</v>
      </c>
      <c r="F11" s="22">
        <f t="shared" si="6"/>
        <v>2.5168738898756657E-5</v>
      </c>
      <c r="G11" s="22">
        <f t="shared" si="6"/>
        <v>2.6998223801065721E-5</v>
      </c>
      <c r="H11" s="22">
        <f t="shared" si="6"/>
        <v>3.2149200710479575E-5</v>
      </c>
      <c r="I11" s="22">
        <f t="shared" si="6"/>
        <v>3.2362344582593246E-5</v>
      </c>
      <c r="J11" s="22">
        <f t="shared" si="6"/>
        <v>3.0444049733570163E-5</v>
      </c>
      <c r="K11" s="22">
        <f t="shared" si="6"/>
        <v>2.3552397868561279E-5</v>
      </c>
      <c r="L11" s="22">
        <f t="shared" si="6"/>
        <v>2.9182948490230909E-5</v>
      </c>
      <c r="M11" s="22">
        <f t="shared" si="6"/>
        <v>3.699822380106572E-5</v>
      </c>
    </row>
    <row r="12" spans="3:13" x14ac:dyDescent="0.35">
      <c r="C12" s="21" t="s">
        <v>162</v>
      </c>
      <c r="D12" s="22">
        <f t="shared" ref="D12:M12" si="7">D32/boe_to_BTU</f>
        <v>1.7424511545293071E-5</v>
      </c>
      <c r="E12" s="22">
        <f t="shared" si="7"/>
        <v>1.6856127886323268E-5</v>
      </c>
      <c r="F12" s="22">
        <f t="shared" si="7"/>
        <v>1.2717584369449378E-5</v>
      </c>
      <c r="G12" s="22">
        <f t="shared" si="7"/>
        <v>1.2184724689165185E-5</v>
      </c>
      <c r="H12" s="22">
        <f t="shared" si="7"/>
        <v>1.4582593250444048E-5</v>
      </c>
      <c r="I12" s="22">
        <f t="shared" si="7"/>
        <v>1.5328596802841917E-5</v>
      </c>
      <c r="J12" s="22">
        <f t="shared" si="7"/>
        <v>1.6891651865008879E-5</v>
      </c>
      <c r="K12" s="22">
        <f t="shared" si="7"/>
        <v>1.1918294849023089E-5</v>
      </c>
      <c r="L12" s="22">
        <f t="shared" si="7"/>
        <v>1.4920071047957371E-5</v>
      </c>
      <c r="M12" s="22">
        <f t="shared" si="7"/>
        <v>2.2078152753108347E-5</v>
      </c>
    </row>
    <row r="13" spans="3:13" x14ac:dyDescent="0.35">
      <c r="C13" s="21" t="s">
        <v>160</v>
      </c>
      <c r="D13" s="22">
        <f t="shared" ref="D13:M13" si="8">D33/boe_to_BTU</f>
        <v>4.8543516873889879E-5</v>
      </c>
      <c r="E13" s="22">
        <f t="shared" si="8"/>
        <v>4.7584369449378327E-5</v>
      </c>
      <c r="F13" s="22">
        <f t="shared" si="8"/>
        <v>5.3321492007104796E-5</v>
      </c>
      <c r="G13" s="22">
        <f t="shared" si="8"/>
        <v>4.7939609236234455E-5</v>
      </c>
      <c r="H13" s="22">
        <f t="shared" si="8"/>
        <v>5.2646536412078151E-5</v>
      </c>
      <c r="I13" s="22">
        <f t="shared" si="8"/>
        <v>5.1865008880994673E-5</v>
      </c>
      <c r="J13" s="22">
        <f t="shared" si="8"/>
        <v>5.0994671403197165E-5</v>
      </c>
      <c r="K13" s="22">
        <f t="shared" si="8"/>
        <v>3.8863232682060391E-5</v>
      </c>
      <c r="L13" s="22">
        <f t="shared" si="8"/>
        <v>4.314387211367673E-5</v>
      </c>
      <c r="M13" s="22">
        <f t="shared" si="8"/>
        <v>4.6429840142095913E-5</v>
      </c>
    </row>
    <row r="14" spans="3:13" x14ac:dyDescent="0.35">
      <c r="C14" s="21" t="s">
        <v>158</v>
      </c>
      <c r="D14" s="22">
        <f t="shared" ref="D14:M14" si="9">D34/boe_to_BTU</f>
        <v>6.198934280639432E-5</v>
      </c>
      <c r="E14" s="22">
        <f t="shared" si="9"/>
        <v>6.3570159857904084E-5</v>
      </c>
      <c r="F14" s="22">
        <f t="shared" si="9"/>
        <v>6.6642984014209596E-5</v>
      </c>
      <c r="G14" s="22">
        <f t="shared" si="9"/>
        <v>5.6891651865008886E-5</v>
      </c>
      <c r="H14" s="22">
        <f t="shared" si="9"/>
        <v>6.190053285968029E-5</v>
      </c>
      <c r="I14" s="22">
        <f t="shared" si="9"/>
        <v>6.0603907637655419E-5</v>
      </c>
      <c r="J14" s="22">
        <f t="shared" si="9"/>
        <v>6.0515097690941381E-5</v>
      </c>
      <c r="K14" s="22">
        <f t="shared" si="9"/>
        <v>4.5133214920071048E-5</v>
      </c>
      <c r="L14" s="22">
        <f t="shared" si="9"/>
        <v>4.9307282415630555E-5</v>
      </c>
      <c r="M14" s="22">
        <f t="shared" si="9"/>
        <v>5.0817051509769098E-5</v>
      </c>
    </row>
    <row r="15" spans="3:13" x14ac:dyDescent="0.35">
      <c r="C15" s="21" t="s">
        <v>156</v>
      </c>
      <c r="D15" s="22">
        <f t="shared" ref="D15:M15" si="10">D35/boe_to_BTU</f>
        <v>5.0976909413854351E-6</v>
      </c>
      <c r="E15" s="22">
        <f t="shared" si="10"/>
        <v>4.8490230905861461E-6</v>
      </c>
      <c r="F15" s="22">
        <f t="shared" si="10"/>
        <v>3.6234458259325041E-6</v>
      </c>
      <c r="G15" s="22">
        <f t="shared" si="10"/>
        <v>4.0674955595026642E-6</v>
      </c>
      <c r="H15" s="22">
        <f t="shared" si="10"/>
        <v>5.3641207815275312E-6</v>
      </c>
      <c r="I15" s="22">
        <f t="shared" si="10"/>
        <v>2.9840142095914745E-6</v>
      </c>
      <c r="J15" s="22">
        <f t="shared" si="10"/>
        <v>2.8952042628774425E-6</v>
      </c>
      <c r="K15" s="22">
        <f t="shared" si="10"/>
        <v>2.3268206039076375E-6</v>
      </c>
      <c r="L15" s="22">
        <f t="shared" si="10"/>
        <v>4.9911190053285969E-6</v>
      </c>
      <c r="M15" s="22">
        <f t="shared" si="10"/>
        <v>5.6483126110124335E-6</v>
      </c>
    </row>
    <row r="16" spans="3:13" x14ac:dyDescent="0.35">
      <c r="C16" s="21" t="s">
        <v>154</v>
      </c>
      <c r="D16" s="22">
        <f t="shared" ref="D16:K16" si="11">D36/boe_to_BTU</f>
        <v>1.2824156305506217E-5</v>
      </c>
      <c r="E16" s="22">
        <f t="shared" si="11"/>
        <v>1.2575488454706926E-5</v>
      </c>
      <c r="F16" s="22">
        <f t="shared" si="11"/>
        <v>9.6980461811722923E-6</v>
      </c>
      <c r="G16" s="22">
        <f t="shared" si="11"/>
        <v>1.0479573712255773E-5</v>
      </c>
      <c r="H16" s="22">
        <f t="shared" si="11"/>
        <v>1.1758436944937834E-5</v>
      </c>
      <c r="I16" s="22">
        <f t="shared" si="11"/>
        <v>1.063943161634103E-5</v>
      </c>
      <c r="J16" s="22">
        <f t="shared" si="11"/>
        <v>1.0959147424511546E-5</v>
      </c>
      <c r="K16" s="22">
        <f t="shared" si="11"/>
        <v>1.0959147424511546E-5</v>
      </c>
      <c r="L16" s="23" t="s">
        <v>185</v>
      </c>
      <c r="M16" s="23" t="s">
        <v>185</v>
      </c>
    </row>
    <row r="17" spans="3:14" ht="13.15" x14ac:dyDescent="0.35">
      <c r="C17" s="21" t="s">
        <v>152</v>
      </c>
      <c r="D17" s="23" t="s">
        <v>187</v>
      </c>
      <c r="E17" s="23" t="s">
        <v>185</v>
      </c>
      <c r="F17" s="23" t="s">
        <v>185</v>
      </c>
      <c r="G17" s="23" t="s">
        <v>185</v>
      </c>
      <c r="H17" s="23" t="s">
        <v>185</v>
      </c>
      <c r="I17" s="23" t="s">
        <v>185</v>
      </c>
      <c r="J17" s="23" t="s">
        <v>185</v>
      </c>
      <c r="K17" s="23" t="s">
        <v>185</v>
      </c>
      <c r="L17" s="23" t="s">
        <v>185</v>
      </c>
      <c r="M17" s="23" t="s">
        <v>185</v>
      </c>
    </row>
    <row r="18" spans="3:14" x14ac:dyDescent="0.35">
      <c r="C18" s="21" t="s">
        <v>149</v>
      </c>
      <c r="D18" s="22">
        <f>D38/boe_to_BTU</f>
        <v>5.4884547069271757E-6</v>
      </c>
      <c r="E18" s="23" t="s">
        <v>185</v>
      </c>
      <c r="F18" s="23" t="s">
        <v>185</v>
      </c>
      <c r="G18" s="23" t="s">
        <v>185</v>
      </c>
      <c r="H18" s="23" t="s">
        <v>185</v>
      </c>
      <c r="I18" s="23" t="s">
        <v>185</v>
      </c>
      <c r="J18" s="23" t="s">
        <v>185</v>
      </c>
      <c r="K18" s="23" t="s">
        <v>185</v>
      </c>
      <c r="L18" s="23" t="s">
        <v>185</v>
      </c>
      <c r="M18" s="23" t="s">
        <v>185</v>
      </c>
    </row>
    <row r="19" spans="3:14" x14ac:dyDescent="0.35">
      <c r="C19" s="19" t="s">
        <v>182</v>
      </c>
    </row>
    <row r="20" spans="3:14" x14ac:dyDescent="0.35">
      <c r="C20" s="19" t="s">
        <v>183</v>
      </c>
    </row>
    <row r="21" spans="3:14" x14ac:dyDescent="0.35">
      <c r="C21" s="19" t="s">
        <v>188</v>
      </c>
    </row>
    <row r="23" spans="3:14" x14ac:dyDescent="0.35">
      <c r="C23" s="19" t="s">
        <v>179</v>
      </c>
      <c r="N23" s="19" t="s">
        <v>178</v>
      </c>
    </row>
    <row r="24" spans="3:14" x14ac:dyDescent="0.35">
      <c r="C24" s="19" t="s">
        <v>186</v>
      </c>
      <c r="D24" s="19">
        <v>2013</v>
      </c>
      <c r="E24" s="19">
        <v>2014</v>
      </c>
      <c r="F24" s="19">
        <v>2015</v>
      </c>
      <c r="G24" s="19">
        <v>2016</v>
      </c>
      <c r="H24" s="19">
        <v>2017</v>
      </c>
      <c r="I24" s="19">
        <v>2018</v>
      </c>
      <c r="J24" s="19">
        <v>2019</v>
      </c>
      <c r="K24" s="19">
        <v>2020</v>
      </c>
      <c r="L24" s="19">
        <v>2021</v>
      </c>
      <c r="M24" s="19">
        <v>2022</v>
      </c>
    </row>
    <row r="25" spans="3:14" x14ac:dyDescent="0.35">
      <c r="C25" s="19" t="s">
        <v>177</v>
      </c>
      <c r="D25" s="20">
        <v>111.4</v>
      </c>
      <c r="E25" s="20">
        <v>111</v>
      </c>
      <c r="F25" s="20">
        <v>62.9</v>
      </c>
      <c r="G25" s="20">
        <v>45.6</v>
      </c>
      <c r="H25" s="20">
        <v>55.8</v>
      </c>
      <c r="I25" s="20">
        <v>76.099999999999994</v>
      </c>
      <c r="J25" s="20">
        <v>69</v>
      </c>
      <c r="K25" s="20">
        <v>54.5</v>
      </c>
      <c r="L25" s="20">
        <v>58.4</v>
      </c>
      <c r="M25" s="20">
        <v>100</v>
      </c>
      <c r="N25" s="19" t="s">
        <v>176</v>
      </c>
    </row>
    <row r="26" spans="3:14" x14ac:dyDescent="0.35">
      <c r="C26" s="19" t="s">
        <v>175</v>
      </c>
      <c r="D26" s="20">
        <v>104.2</v>
      </c>
      <c r="E26" s="20">
        <v>102.2</v>
      </c>
      <c r="F26" s="20">
        <v>57.9</v>
      </c>
      <c r="G26" s="20">
        <v>41.4</v>
      </c>
      <c r="H26" s="20">
        <v>49.7</v>
      </c>
      <c r="I26" s="20">
        <v>66</v>
      </c>
      <c r="J26" s="20">
        <v>58.9</v>
      </c>
      <c r="K26" s="20">
        <v>46</v>
      </c>
      <c r="L26" s="20">
        <v>47</v>
      </c>
      <c r="M26" s="20">
        <v>74.5</v>
      </c>
      <c r="N26" s="19" t="s">
        <v>174</v>
      </c>
    </row>
    <row r="27" spans="3:14" x14ac:dyDescent="0.35">
      <c r="C27" s="19" t="s">
        <v>173</v>
      </c>
      <c r="D27" s="20">
        <v>175.5</v>
      </c>
      <c r="E27" s="20">
        <v>174.4</v>
      </c>
      <c r="F27" s="20">
        <v>138.5</v>
      </c>
      <c r="G27" s="20">
        <v>144.80000000000001</v>
      </c>
      <c r="H27" s="20">
        <v>162.80000000000001</v>
      </c>
      <c r="I27" s="20">
        <v>156</v>
      </c>
      <c r="J27" s="20">
        <v>148.69999999999999</v>
      </c>
      <c r="K27" s="20">
        <v>107.3</v>
      </c>
      <c r="L27" s="20">
        <v>138.19999999999999</v>
      </c>
      <c r="M27" s="20">
        <v>208.2</v>
      </c>
      <c r="N27" s="19" t="s">
        <v>172</v>
      </c>
    </row>
    <row r="28" spans="3:14" x14ac:dyDescent="0.35">
      <c r="C28" s="19" t="s">
        <v>171</v>
      </c>
      <c r="D28" s="20">
        <v>74.400000000000006</v>
      </c>
      <c r="E28" s="20">
        <v>77.2</v>
      </c>
      <c r="F28" s="20">
        <v>57.8</v>
      </c>
      <c r="G28" s="20">
        <v>57</v>
      </c>
      <c r="H28" s="20">
        <v>62.9</v>
      </c>
      <c r="I28" s="20">
        <v>78.2</v>
      </c>
      <c r="J28" s="20">
        <v>75.2</v>
      </c>
      <c r="K28" s="20">
        <v>54.3</v>
      </c>
      <c r="L28" s="20">
        <v>85.1</v>
      </c>
      <c r="M28" s="20">
        <v>123.5</v>
      </c>
      <c r="N28" s="19" t="s">
        <v>170</v>
      </c>
    </row>
    <row r="29" spans="3:14" x14ac:dyDescent="0.35">
      <c r="C29" s="19" t="s">
        <v>169</v>
      </c>
      <c r="D29" s="20">
        <v>237.6</v>
      </c>
      <c r="E29" s="20">
        <v>227.2</v>
      </c>
      <c r="F29" s="20">
        <v>180.1</v>
      </c>
      <c r="G29" s="20">
        <v>190</v>
      </c>
      <c r="H29" s="20">
        <v>211.6</v>
      </c>
      <c r="I29" s="20">
        <v>216.9</v>
      </c>
      <c r="J29" s="20">
        <v>199.5</v>
      </c>
      <c r="K29" s="20">
        <v>147.4</v>
      </c>
      <c r="L29" s="20">
        <v>192.7</v>
      </c>
      <c r="M29" s="20">
        <v>212.8</v>
      </c>
      <c r="N29" s="19" t="s">
        <v>168</v>
      </c>
    </row>
    <row r="30" spans="3:14" x14ac:dyDescent="0.35">
      <c r="C30" s="19" t="s">
        <v>167</v>
      </c>
      <c r="D30" s="20">
        <v>262.5</v>
      </c>
      <c r="E30" s="20">
        <v>246.3</v>
      </c>
      <c r="F30" s="20">
        <v>187.3</v>
      </c>
      <c r="G30" s="20">
        <v>213.7</v>
      </c>
      <c r="H30" s="20">
        <v>236.4</v>
      </c>
      <c r="I30" s="20">
        <v>221.7</v>
      </c>
      <c r="J30" s="20">
        <v>206.2</v>
      </c>
      <c r="K30" s="20">
        <v>157.5</v>
      </c>
      <c r="L30" s="20">
        <v>225.3</v>
      </c>
      <c r="M30" s="20">
        <v>240.5</v>
      </c>
      <c r="N30" s="19" t="s">
        <v>166</v>
      </c>
    </row>
    <row r="31" spans="3:14" x14ac:dyDescent="0.35">
      <c r="C31" s="19" t="s">
        <v>165</v>
      </c>
      <c r="D31" s="20">
        <v>186.6</v>
      </c>
      <c r="E31" s="20">
        <v>179.7</v>
      </c>
      <c r="F31" s="20">
        <v>141.69999999999999</v>
      </c>
      <c r="G31" s="20">
        <v>152</v>
      </c>
      <c r="H31" s="20">
        <v>181</v>
      </c>
      <c r="I31" s="20">
        <v>182.2</v>
      </c>
      <c r="J31" s="20">
        <v>171.4</v>
      </c>
      <c r="K31" s="20">
        <v>132.6</v>
      </c>
      <c r="L31" s="20">
        <v>164.3</v>
      </c>
      <c r="M31" s="20">
        <v>208.3</v>
      </c>
      <c r="N31" s="19" t="s">
        <v>164</v>
      </c>
    </row>
    <row r="32" spans="3:14" x14ac:dyDescent="0.35">
      <c r="C32" s="19" t="s">
        <v>163</v>
      </c>
      <c r="D32" s="20">
        <v>98.1</v>
      </c>
      <c r="E32" s="20">
        <v>94.9</v>
      </c>
      <c r="F32" s="20">
        <v>71.599999999999994</v>
      </c>
      <c r="G32" s="20">
        <v>68.599999999999994</v>
      </c>
      <c r="H32" s="20">
        <v>82.1</v>
      </c>
      <c r="I32" s="20">
        <v>86.3</v>
      </c>
      <c r="J32" s="20">
        <v>95.1</v>
      </c>
      <c r="K32" s="20">
        <v>67.099999999999994</v>
      </c>
      <c r="L32" s="20">
        <v>84</v>
      </c>
      <c r="M32" s="20">
        <v>124.3</v>
      </c>
      <c r="N32" s="19" t="s">
        <v>162</v>
      </c>
    </row>
    <row r="33" spans="3:14" x14ac:dyDescent="0.35">
      <c r="C33" s="19" t="s">
        <v>161</v>
      </c>
      <c r="D33" s="20">
        <v>273.3</v>
      </c>
      <c r="E33" s="20">
        <v>267.89999999999998</v>
      </c>
      <c r="F33" s="20">
        <v>300.2</v>
      </c>
      <c r="G33" s="20">
        <v>269.89999999999998</v>
      </c>
      <c r="H33" s="20">
        <v>296.39999999999998</v>
      </c>
      <c r="I33" s="20">
        <v>292</v>
      </c>
      <c r="J33" s="20">
        <v>287.10000000000002</v>
      </c>
      <c r="K33" s="20">
        <v>218.8</v>
      </c>
      <c r="L33" s="20">
        <v>242.9</v>
      </c>
      <c r="M33" s="20">
        <v>261.39999999999998</v>
      </c>
      <c r="N33" s="19" t="s">
        <v>160</v>
      </c>
    </row>
    <row r="34" spans="3:14" x14ac:dyDescent="0.35">
      <c r="C34" s="19" t="s">
        <v>159</v>
      </c>
      <c r="D34" s="20">
        <v>349</v>
      </c>
      <c r="E34" s="20">
        <v>357.9</v>
      </c>
      <c r="F34" s="20">
        <v>375.2</v>
      </c>
      <c r="G34" s="20">
        <v>320.3</v>
      </c>
      <c r="H34" s="20">
        <v>348.5</v>
      </c>
      <c r="I34" s="20">
        <v>341.2</v>
      </c>
      <c r="J34" s="20">
        <v>340.7</v>
      </c>
      <c r="K34" s="20">
        <v>254.1</v>
      </c>
      <c r="L34" s="20">
        <v>277.60000000000002</v>
      </c>
      <c r="M34" s="20">
        <v>286.10000000000002</v>
      </c>
      <c r="N34" s="19" t="s">
        <v>158</v>
      </c>
    </row>
    <row r="35" spans="3:14" x14ac:dyDescent="0.35">
      <c r="C35" s="19" t="s">
        <v>157</v>
      </c>
      <c r="D35" s="20">
        <v>28.7</v>
      </c>
      <c r="E35" s="20">
        <v>27.3</v>
      </c>
      <c r="F35" s="20">
        <v>20.399999999999999</v>
      </c>
      <c r="G35" s="20">
        <v>22.9</v>
      </c>
      <c r="H35" s="20">
        <v>30.2</v>
      </c>
      <c r="I35" s="20">
        <v>16.8</v>
      </c>
      <c r="J35" s="20">
        <v>16.3</v>
      </c>
      <c r="K35" s="20">
        <v>13.1</v>
      </c>
      <c r="L35" s="20">
        <v>28.1</v>
      </c>
      <c r="M35" s="20">
        <v>31.8</v>
      </c>
      <c r="N35" s="19" t="s">
        <v>156</v>
      </c>
    </row>
    <row r="36" spans="3:14" x14ac:dyDescent="0.35">
      <c r="C36" s="19" t="s">
        <v>155</v>
      </c>
      <c r="D36" s="20">
        <v>72.2</v>
      </c>
      <c r="E36" s="20">
        <v>70.8</v>
      </c>
      <c r="F36" s="20">
        <v>54.6</v>
      </c>
      <c r="G36" s="20">
        <v>59</v>
      </c>
      <c r="H36" s="20">
        <v>66.2</v>
      </c>
      <c r="I36" s="20">
        <v>59.9</v>
      </c>
      <c r="J36" s="20">
        <v>61.7</v>
      </c>
      <c r="K36" s="20">
        <f>J36</f>
        <v>61.7</v>
      </c>
      <c r="L36" s="20" t="s">
        <v>150</v>
      </c>
      <c r="M36" s="20" t="s">
        <v>150</v>
      </c>
      <c r="N36" s="19" t="s">
        <v>154</v>
      </c>
    </row>
    <row r="37" spans="3:14" x14ac:dyDescent="0.35">
      <c r="C37" s="19" t="s">
        <v>153</v>
      </c>
      <c r="D37" s="20" t="s">
        <v>150</v>
      </c>
      <c r="E37" s="20" t="s">
        <v>150</v>
      </c>
      <c r="F37" s="20" t="s">
        <v>150</v>
      </c>
      <c r="G37" s="20" t="s">
        <v>150</v>
      </c>
      <c r="H37" s="20" t="s">
        <v>150</v>
      </c>
      <c r="I37" s="20" t="s">
        <v>150</v>
      </c>
      <c r="J37" s="20" t="s">
        <v>150</v>
      </c>
      <c r="K37" s="20" t="s">
        <v>150</v>
      </c>
      <c r="L37" s="20" t="s">
        <v>150</v>
      </c>
      <c r="M37" s="20" t="s">
        <v>150</v>
      </c>
      <c r="N37" s="19" t="s">
        <v>152</v>
      </c>
    </row>
    <row r="38" spans="3:14" x14ac:dyDescent="0.35">
      <c r="C38" s="19" t="s">
        <v>151</v>
      </c>
      <c r="D38" s="20">
        <v>30.9</v>
      </c>
      <c r="E38" s="20" t="s">
        <v>150</v>
      </c>
      <c r="F38" s="20" t="s">
        <v>150</v>
      </c>
      <c r="G38" s="20" t="s">
        <v>150</v>
      </c>
      <c r="H38" s="20" t="s">
        <v>150</v>
      </c>
      <c r="I38" s="20" t="s">
        <v>150</v>
      </c>
      <c r="J38" s="20" t="s">
        <v>150</v>
      </c>
      <c r="K38" s="20" t="s">
        <v>150</v>
      </c>
      <c r="L38" s="20" t="s">
        <v>150</v>
      </c>
      <c r="M38" s="20" t="s">
        <v>150</v>
      </c>
      <c r="N38" s="19" t="s">
        <v>149</v>
      </c>
    </row>
    <row r="39" spans="3:14" x14ac:dyDescent="0.35">
      <c r="C39" s="19" t="s">
        <v>148</v>
      </c>
    </row>
    <row r="40" spans="3:14" x14ac:dyDescent="0.35">
      <c r="C40" s="19" t="s">
        <v>147</v>
      </c>
      <c r="H40" s="19" t="s">
        <v>146</v>
      </c>
    </row>
    <row r="42" spans="3:14" x14ac:dyDescent="0.35">
      <c r="C42" s="19" t="s">
        <v>296</v>
      </c>
    </row>
    <row r="43" spans="3:14" x14ac:dyDescent="0.35">
      <c r="C43" s="19" t="s">
        <v>300</v>
      </c>
    </row>
    <row r="45" spans="3:14" x14ac:dyDescent="0.35">
      <c r="F45" s="29" t="s">
        <v>288</v>
      </c>
      <c r="G45" s="29" t="s">
        <v>289</v>
      </c>
      <c r="H45" s="29" t="s">
        <v>290</v>
      </c>
      <c r="I45" s="29"/>
    </row>
    <row r="46" spans="3:14" x14ac:dyDescent="0.35">
      <c r="E46" s="21" t="s">
        <v>291</v>
      </c>
      <c r="F46" s="19">
        <v>3.6149999999999998</v>
      </c>
      <c r="G46" s="19">
        <v>4.0520000000000005</v>
      </c>
      <c r="H46" s="19">
        <v>3.1779999999999999</v>
      </c>
    </row>
    <row r="47" spans="3:14" x14ac:dyDescent="0.35">
      <c r="E47" s="21" t="s">
        <v>292</v>
      </c>
      <c r="F47" s="19">
        <v>3.7959999999999994</v>
      </c>
      <c r="G47" s="19">
        <v>4.3220000000000001</v>
      </c>
      <c r="H47" s="19">
        <v>3.2699999999999996</v>
      </c>
      <c r="I47" s="54">
        <v>3.8936666666666664</v>
      </c>
      <c r="J47" s="19" t="s">
        <v>297</v>
      </c>
    </row>
    <row r="48" spans="3:14" x14ac:dyDescent="0.35">
      <c r="E48" s="21" t="s">
        <v>293</v>
      </c>
      <c r="F48" s="19">
        <v>4.2700000000000005</v>
      </c>
      <c r="G48" s="19">
        <v>5.0120000000000005</v>
      </c>
      <c r="H48" s="19">
        <v>3.528</v>
      </c>
      <c r="I48" s="54"/>
    </row>
    <row r="49" spans="5:10" x14ac:dyDescent="0.35">
      <c r="E49" s="21" t="s">
        <v>294</v>
      </c>
      <c r="F49" s="19">
        <v>6.8150000000000004</v>
      </c>
      <c r="G49" s="19">
        <v>9.2740000000000009</v>
      </c>
      <c r="H49" s="19">
        <v>4.3559999999999999</v>
      </c>
      <c r="I49" s="55">
        <f>F49/I$47</f>
        <v>1.7502782296036301</v>
      </c>
      <c r="J49" s="19" t="s">
        <v>298</v>
      </c>
    </row>
    <row r="50" spans="5:10" x14ac:dyDescent="0.35">
      <c r="E50" s="21" t="s">
        <v>295</v>
      </c>
      <c r="F50" s="19">
        <v>9.1159999999999997</v>
      </c>
      <c r="G50" s="19">
        <v>12.033999999999999</v>
      </c>
      <c r="H50" s="19">
        <v>6.1980000000000004</v>
      </c>
      <c r="I50" s="55">
        <f>F50/I$47</f>
        <v>2.3412379077133809</v>
      </c>
      <c r="J50" s="19" t="s">
        <v>299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2060"/>
  </sheetPr>
  <dimension ref="A1:AZ9"/>
  <sheetViews>
    <sheetView topLeftCell="AM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10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38D8-B057-4409-B4FF-2A439AEF91E7}">
  <dimension ref="A1:AZ151"/>
  <sheetViews>
    <sheetView topLeftCell="AD1" workbookViewId="0">
      <selection activeCell="D154" sqref="D154"/>
    </sheetView>
  </sheetViews>
  <sheetFormatPr defaultColWidth="8.796875" defaultRowHeight="14.25" x14ac:dyDescent="0.45"/>
  <cols>
    <col min="1" max="1" width="39.53125" customWidth="1"/>
    <col min="2" max="2" width="11.796875" bestFit="1" customWidth="1"/>
  </cols>
  <sheetData>
    <row r="1" spans="1:52" x14ac:dyDescent="0.4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s="6" customFormat="1" x14ac:dyDescent="0.45">
      <c r="A2" s="5" t="s">
        <v>65</v>
      </c>
    </row>
    <row r="3" spans="1:52" x14ac:dyDescent="0.45">
      <c r="A3" t="s">
        <v>64</v>
      </c>
      <c r="B3">
        <f t="shared" ref="B3:AZ3" si="0">B$1</f>
        <v>2020</v>
      </c>
      <c r="C3">
        <f t="shared" si="0"/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'BFPaT-pretax-coal'!B2</f>
        <v>0</v>
      </c>
      <c r="C4">
        <f>'BFPaT-pretax-coal'!C2</f>
        <v>0</v>
      </c>
      <c r="D4">
        <f>'BFPaT-pretax-coal'!D2</f>
        <v>0</v>
      </c>
      <c r="E4">
        <f>'BFPaT-pretax-coal'!E2</f>
        <v>0</v>
      </c>
      <c r="F4">
        <f>'BFPaT-pretax-coal'!F2</f>
        <v>0</v>
      </c>
      <c r="G4">
        <f>'BFPaT-pretax-coal'!G2</f>
        <v>0</v>
      </c>
      <c r="H4">
        <f>'BFPaT-pretax-coal'!H2</f>
        <v>0</v>
      </c>
      <c r="I4">
        <f>'BFPaT-pretax-coal'!I2</f>
        <v>0</v>
      </c>
      <c r="J4">
        <f>'BFPaT-pretax-coal'!J2</f>
        <v>0</v>
      </c>
      <c r="K4">
        <f>'BFPaT-pretax-coal'!K2</f>
        <v>0</v>
      </c>
      <c r="L4">
        <f>'BFPaT-pretax-coal'!L2</f>
        <v>0</v>
      </c>
      <c r="M4">
        <f>'BFPaT-pretax-coal'!M2</f>
        <v>0</v>
      </c>
      <c r="N4">
        <f>'BFPaT-pretax-coal'!N2</f>
        <v>0</v>
      </c>
      <c r="O4">
        <f>'BFPaT-pretax-coal'!O2</f>
        <v>0</v>
      </c>
      <c r="P4">
        <f>'BFPaT-pretax-coal'!P2</f>
        <v>0</v>
      </c>
      <c r="Q4">
        <f>'BFPaT-pretax-coal'!Q2</f>
        <v>0</v>
      </c>
      <c r="R4">
        <f>'BFPaT-pretax-coal'!R2</f>
        <v>0</v>
      </c>
      <c r="S4">
        <f>'BFPaT-pretax-coal'!S2</f>
        <v>0</v>
      </c>
      <c r="T4">
        <f>'BFPaT-pretax-coal'!T2</f>
        <v>0</v>
      </c>
      <c r="U4">
        <f>'BFPaT-pretax-coal'!U2</f>
        <v>0</v>
      </c>
      <c r="V4">
        <f>'BFPaT-pretax-coal'!V2</f>
        <v>0</v>
      </c>
      <c r="W4">
        <f>'BFPaT-pretax-coal'!W2</f>
        <v>0</v>
      </c>
      <c r="X4">
        <f>'BFPaT-pretax-coal'!X2</f>
        <v>0</v>
      </c>
      <c r="Y4">
        <f>'BFPaT-pretax-coal'!Y2</f>
        <v>0</v>
      </c>
      <c r="Z4">
        <f>'BFPaT-pretax-coal'!Z2</f>
        <v>0</v>
      </c>
      <c r="AA4">
        <f>'BFPaT-pretax-coal'!AA2</f>
        <v>0</v>
      </c>
      <c r="AB4">
        <f>'BFPaT-pretax-coal'!AB2</f>
        <v>0</v>
      </c>
      <c r="AC4">
        <f>'BFPaT-pretax-coal'!AC2</f>
        <v>0</v>
      </c>
      <c r="AD4">
        <f>'BFPaT-pretax-coal'!AD2</f>
        <v>0</v>
      </c>
      <c r="AE4">
        <f>'BFPaT-pretax-coal'!AE2</f>
        <v>0</v>
      </c>
      <c r="AF4">
        <f>'BFPaT-pretax-coal'!AF2</f>
        <v>0</v>
      </c>
      <c r="AG4">
        <f>'BFPaT-pretax-coal'!AG2</f>
        <v>0</v>
      </c>
      <c r="AH4">
        <f>'BFPaT-pretax-coal'!AH2</f>
        <v>0</v>
      </c>
      <c r="AI4">
        <f>'BFPaT-pretax-coal'!AI2</f>
        <v>0</v>
      </c>
      <c r="AJ4">
        <f>'BFPaT-pretax-coal'!AJ2</f>
        <v>0</v>
      </c>
      <c r="AK4">
        <f>'BFPaT-pretax-coal'!AK2</f>
        <v>0</v>
      </c>
      <c r="AL4">
        <f>'BFPaT-pretax-coal'!AL2</f>
        <v>0</v>
      </c>
      <c r="AM4">
        <f>'BFPaT-pretax-coal'!AM2</f>
        <v>0</v>
      </c>
      <c r="AN4">
        <f>'BFPaT-pretax-coal'!AN2</f>
        <v>0</v>
      </c>
      <c r="AO4">
        <f>'BFPaT-pretax-coal'!AO2</f>
        <v>0</v>
      </c>
      <c r="AP4">
        <f>'BFPaT-pretax-coal'!AP2</f>
        <v>0</v>
      </c>
      <c r="AQ4">
        <f>'BFPaT-pretax-coal'!AQ2</f>
        <v>0</v>
      </c>
      <c r="AR4">
        <f>'BFPaT-pretax-coal'!AR2</f>
        <v>0</v>
      </c>
      <c r="AS4">
        <f>'BFPaT-pretax-coal'!AS2</f>
        <v>0</v>
      </c>
      <c r="AT4">
        <f>'BFPaT-pretax-coal'!AT2</f>
        <v>0</v>
      </c>
      <c r="AU4">
        <f>'BFPaT-pretax-coal'!AU2</f>
        <v>0</v>
      </c>
      <c r="AV4">
        <f>'BFPaT-pretax-coal'!AV2</f>
        <v>0</v>
      </c>
      <c r="AW4">
        <f>'BFPaT-pretax-coal'!AW2</f>
        <v>0</v>
      </c>
      <c r="AX4">
        <f>'BFPaT-pretax-coal'!AX2</f>
        <v>0</v>
      </c>
      <c r="AY4">
        <f>'BFPaT-pretax-coal'!AY2</f>
        <v>0</v>
      </c>
      <c r="AZ4">
        <f>'BFPaT-pretax-coal'!AZ2</f>
        <v>0</v>
      </c>
    </row>
    <row r="5" spans="1:52" x14ac:dyDescent="0.45">
      <c r="A5" t="s">
        <v>12</v>
      </c>
      <c r="B5">
        <f>'BFPaT-pretax-coal'!B3</f>
        <v>0</v>
      </c>
      <c r="C5">
        <f>'BFPaT-pretax-coal'!C3</f>
        <v>0</v>
      </c>
      <c r="D5">
        <f>'BFPaT-pretax-coal'!D3</f>
        <v>0</v>
      </c>
      <c r="E5">
        <f>'BFPaT-pretax-coal'!E3</f>
        <v>0</v>
      </c>
      <c r="F5">
        <f>'BFPaT-pretax-coal'!F3</f>
        <v>0</v>
      </c>
      <c r="G5">
        <f>'BFPaT-pretax-coal'!G3</f>
        <v>0</v>
      </c>
      <c r="H5">
        <f>'BFPaT-pretax-coal'!H3</f>
        <v>0</v>
      </c>
      <c r="I5">
        <f>'BFPaT-pretax-coal'!I3</f>
        <v>0</v>
      </c>
      <c r="J5">
        <f>'BFPaT-pretax-coal'!J3</f>
        <v>0</v>
      </c>
      <c r="K5">
        <f>'BFPaT-pretax-coal'!K3</f>
        <v>0</v>
      </c>
      <c r="L5">
        <f>'BFPaT-pretax-coal'!L3</f>
        <v>0</v>
      </c>
      <c r="M5">
        <f>'BFPaT-pretax-coal'!M3</f>
        <v>0</v>
      </c>
      <c r="N5">
        <f>'BFPaT-pretax-coal'!N3</f>
        <v>0</v>
      </c>
      <c r="O5">
        <f>'BFPaT-pretax-coal'!O3</f>
        <v>0</v>
      </c>
      <c r="P5">
        <f>'BFPaT-pretax-coal'!P3</f>
        <v>0</v>
      </c>
      <c r="Q5">
        <f>'BFPaT-pretax-coal'!Q3</f>
        <v>0</v>
      </c>
      <c r="R5">
        <f>'BFPaT-pretax-coal'!R3</f>
        <v>0</v>
      </c>
      <c r="S5">
        <f>'BFPaT-pretax-coal'!S3</f>
        <v>0</v>
      </c>
      <c r="T5">
        <f>'BFPaT-pretax-coal'!T3</f>
        <v>0</v>
      </c>
      <c r="U5">
        <f>'BFPaT-pretax-coal'!U3</f>
        <v>0</v>
      </c>
      <c r="V5">
        <f>'BFPaT-pretax-coal'!V3</f>
        <v>0</v>
      </c>
      <c r="W5">
        <f>'BFPaT-pretax-coal'!W3</f>
        <v>0</v>
      </c>
      <c r="X5">
        <f>'BFPaT-pretax-coal'!X3</f>
        <v>0</v>
      </c>
      <c r="Y5">
        <f>'BFPaT-pretax-coal'!Y3</f>
        <v>0</v>
      </c>
      <c r="Z5">
        <f>'BFPaT-pretax-coal'!Z3</f>
        <v>0</v>
      </c>
      <c r="AA5">
        <f>'BFPaT-pretax-coal'!AA3</f>
        <v>0</v>
      </c>
      <c r="AB5">
        <f>'BFPaT-pretax-coal'!AB3</f>
        <v>0</v>
      </c>
      <c r="AC5">
        <f>'BFPaT-pretax-coal'!AC3</f>
        <v>0</v>
      </c>
      <c r="AD5">
        <f>'BFPaT-pretax-coal'!AD3</f>
        <v>0</v>
      </c>
      <c r="AE5">
        <f>'BFPaT-pretax-coal'!AE3</f>
        <v>0</v>
      </c>
      <c r="AF5">
        <f>'BFPaT-pretax-coal'!AF3</f>
        <v>0</v>
      </c>
      <c r="AG5">
        <f>'BFPaT-pretax-coal'!AG3</f>
        <v>0</v>
      </c>
      <c r="AH5">
        <f>'BFPaT-pretax-coal'!AH3</f>
        <v>0</v>
      </c>
      <c r="AI5">
        <f>'BFPaT-pretax-coal'!AI3</f>
        <v>0</v>
      </c>
      <c r="AJ5">
        <f>'BFPaT-pretax-coal'!AJ3</f>
        <v>0</v>
      </c>
      <c r="AK5">
        <f>'BFPaT-pretax-coal'!AK3</f>
        <v>0</v>
      </c>
      <c r="AL5">
        <f>'BFPaT-pretax-coal'!AL3</f>
        <v>0</v>
      </c>
      <c r="AM5">
        <f>'BFPaT-pretax-coal'!AM3</f>
        <v>0</v>
      </c>
      <c r="AN5">
        <f>'BFPaT-pretax-coal'!AN3</f>
        <v>0</v>
      </c>
      <c r="AO5">
        <f>'BFPaT-pretax-coal'!AO3</f>
        <v>0</v>
      </c>
      <c r="AP5">
        <f>'BFPaT-pretax-coal'!AP3</f>
        <v>0</v>
      </c>
      <c r="AQ5">
        <f>'BFPaT-pretax-coal'!AQ3</f>
        <v>0</v>
      </c>
      <c r="AR5">
        <f>'BFPaT-pretax-coal'!AR3</f>
        <v>0</v>
      </c>
      <c r="AS5">
        <f>'BFPaT-pretax-coal'!AS3</f>
        <v>0</v>
      </c>
      <c r="AT5">
        <f>'BFPaT-pretax-coal'!AT3</f>
        <v>0</v>
      </c>
      <c r="AU5">
        <f>'BFPaT-pretax-coal'!AU3</f>
        <v>0</v>
      </c>
      <c r="AV5">
        <f>'BFPaT-pretax-coal'!AV3</f>
        <v>0</v>
      </c>
      <c r="AW5">
        <f>'BFPaT-pretax-coal'!AW3</f>
        <v>0</v>
      </c>
      <c r="AX5">
        <f>'BFPaT-pretax-coal'!AX3</f>
        <v>0</v>
      </c>
      <c r="AY5">
        <f>'BFPaT-pretax-coal'!AY3</f>
        <v>0</v>
      </c>
      <c r="AZ5">
        <f>'BFPaT-pretax-coal'!AZ3</f>
        <v>0</v>
      </c>
    </row>
    <row r="6" spans="1:52" x14ac:dyDescent="0.45">
      <c r="A6" t="s">
        <v>13</v>
      </c>
      <c r="B6">
        <f>'BFPaT-pretax-coal'!B4</f>
        <v>0</v>
      </c>
      <c r="C6">
        <f>'BFPaT-pretax-coal'!C4</f>
        <v>0</v>
      </c>
      <c r="D6">
        <f>'BFPaT-pretax-coal'!D4</f>
        <v>0</v>
      </c>
      <c r="E6">
        <f>'BFPaT-pretax-coal'!E4</f>
        <v>0</v>
      </c>
      <c r="F6">
        <f>'BFPaT-pretax-coal'!F4</f>
        <v>0</v>
      </c>
      <c r="G6">
        <f>'BFPaT-pretax-coal'!G4</f>
        <v>0</v>
      </c>
      <c r="H6">
        <f>'BFPaT-pretax-coal'!H4</f>
        <v>0</v>
      </c>
      <c r="I6">
        <f>'BFPaT-pretax-coal'!I4</f>
        <v>0</v>
      </c>
      <c r="J6">
        <f>'BFPaT-pretax-coal'!J4</f>
        <v>0</v>
      </c>
      <c r="K6">
        <f>'BFPaT-pretax-coal'!K4</f>
        <v>0</v>
      </c>
      <c r="L6">
        <f>'BFPaT-pretax-coal'!L4</f>
        <v>0</v>
      </c>
      <c r="M6">
        <f>'BFPaT-pretax-coal'!M4</f>
        <v>0</v>
      </c>
      <c r="N6">
        <f>'BFPaT-pretax-coal'!N4</f>
        <v>0</v>
      </c>
      <c r="O6">
        <f>'BFPaT-pretax-coal'!O4</f>
        <v>0</v>
      </c>
      <c r="P6">
        <f>'BFPaT-pretax-coal'!P4</f>
        <v>0</v>
      </c>
      <c r="Q6">
        <f>'BFPaT-pretax-coal'!Q4</f>
        <v>0</v>
      </c>
      <c r="R6">
        <f>'BFPaT-pretax-coal'!R4</f>
        <v>0</v>
      </c>
      <c r="S6">
        <f>'BFPaT-pretax-coal'!S4</f>
        <v>0</v>
      </c>
      <c r="T6">
        <f>'BFPaT-pretax-coal'!T4</f>
        <v>0</v>
      </c>
      <c r="U6">
        <f>'BFPaT-pretax-coal'!U4</f>
        <v>0</v>
      </c>
      <c r="V6">
        <f>'BFPaT-pretax-coal'!V4</f>
        <v>0</v>
      </c>
      <c r="W6">
        <f>'BFPaT-pretax-coal'!W4</f>
        <v>0</v>
      </c>
      <c r="X6">
        <f>'BFPaT-pretax-coal'!X4</f>
        <v>0</v>
      </c>
      <c r="Y6">
        <f>'BFPaT-pretax-coal'!Y4</f>
        <v>0</v>
      </c>
      <c r="Z6">
        <f>'BFPaT-pretax-coal'!Z4</f>
        <v>0</v>
      </c>
      <c r="AA6">
        <f>'BFPaT-pretax-coal'!AA4</f>
        <v>0</v>
      </c>
      <c r="AB6">
        <f>'BFPaT-pretax-coal'!AB4</f>
        <v>0</v>
      </c>
      <c r="AC6">
        <f>'BFPaT-pretax-coal'!AC4</f>
        <v>0</v>
      </c>
      <c r="AD6">
        <f>'BFPaT-pretax-coal'!AD4</f>
        <v>0</v>
      </c>
      <c r="AE6">
        <f>'BFPaT-pretax-coal'!AE4</f>
        <v>0</v>
      </c>
      <c r="AF6">
        <f>'BFPaT-pretax-coal'!AF4</f>
        <v>0</v>
      </c>
      <c r="AG6">
        <f>'BFPaT-pretax-coal'!AG4</f>
        <v>0</v>
      </c>
      <c r="AH6">
        <f>'BFPaT-pretax-coal'!AH4</f>
        <v>0</v>
      </c>
      <c r="AI6">
        <f>'BFPaT-pretax-coal'!AI4</f>
        <v>0</v>
      </c>
      <c r="AJ6">
        <f>'BFPaT-pretax-coal'!AJ4</f>
        <v>0</v>
      </c>
      <c r="AK6">
        <f>'BFPaT-pretax-coal'!AK4</f>
        <v>0</v>
      </c>
      <c r="AL6">
        <f>'BFPaT-pretax-coal'!AL4</f>
        <v>0</v>
      </c>
      <c r="AM6">
        <f>'BFPaT-pretax-coal'!AM4</f>
        <v>0</v>
      </c>
      <c r="AN6">
        <f>'BFPaT-pretax-coal'!AN4</f>
        <v>0</v>
      </c>
      <c r="AO6">
        <f>'BFPaT-pretax-coal'!AO4</f>
        <v>0</v>
      </c>
      <c r="AP6">
        <f>'BFPaT-pretax-coal'!AP4</f>
        <v>0</v>
      </c>
      <c r="AQ6">
        <f>'BFPaT-pretax-coal'!AQ4</f>
        <v>0</v>
      </c>
      <c r="AR6">
        <f>'BFPaT-pretax-coal'!AR4</f>
        <v>0</v>
      </c>
      <c r="AS6">
        <f>'BFPaT-pretax-coal'!AS4</f>
        <v>0</v>
      </c>
      <c r="AT6">
        <f>'BFPaT-pretax-coal'!AT4</f>
        <v>0</v>
      </c>
      <c r="AU6">
        <f>'BFPaT-pretax-coal'!AU4</f>
        <v>0</v>
      </c>
      <c r="AV6">
        <f>'BFPaT-pretax-coal'!AV4</f>
        <v>0</v>
      </c>
      <c r="AW6">
        <f>'BFPaT-pretax-coal'!AW4</f>
        <v>0</v>
      </c>
      <c r="AX6">
        <f>'BFPaT-pretax-coal'!AX4</f>
        <v>0</v>
      </c>
      <c r="AY6">
        <f>'BFPaT-pretax-coal'!AY4</f>
        <v>0</v>
      </c>
      <c r="AZ6">
        <f>'BFPaT-pretax-coal'!AZ4</f>
        <v>0</v>
      </c>
    </row>
    <row r="7" spans="1:52" x14ac:dyDescent="0.45">
      <c r="A7" t="s">
        <v>14</v>
      </c>
      <c r="B7">
        <f>'BFPaT-pretax-coal'!B5</f>
        <v>0</v>
      </c>
      <c r="C7">
        <f>'BFPaT-pretax-coal'!C5</f>
        <v>0</v>
      </c>
      <c r="D7">
        <f>'BFPaT-pretax-coal'!D5</f>
        <v>0</v>
      </c>
      <c r="E7">
        <f>'BFPaT-pretax-coal'!E5</f>
        <v>0</v>
      </c>
      <c r="F7">
        <f>'BFPaT-pretax-coal'!F5</f>
        <v>0</v>
      </c>
      <c r="G7">
        <f>'BFPaT-pretax-coal'!G5</f>
        <v>0</v>
      </c>
      <c r="H7">
        <f>'BFPaT-pretax-coal'!H5</f>
        <v>0</v>
      </c>
      <c r="I7">
        <f>'BFPaT-pretax-coal'!I5</f>
        <v>0</v>
      </c>
      <c r="J7">
        <f>'BFPaT-pretax-coal'!J5</f>
        <v>0</v>
      </c>
      <c r="K7">
        <f>'BFPaT-pretax-coal'!K5</f>
        <v>0</v>
      </c>
      <c r="L7">
        <f>'BFPaT-pretax-coal'!L5</f>
        <v>0</v>
      </c>
      <c r="M7">
        <f>'BFPaT-pretax-coal'!M5</f>
        <v>0</v>
      </c>
      <c r="N7">
        <f>'BFPaT-pretax-coal'!N5</f>
        <v>0</v>
      </c>
      <c r="O7">
        <f>'BFPaT-pretax-coal'!O5</f>
        <v>0</v>
      </c>
      <c r="P7">
        <f>'BFPaT-pretax-coal'!P5</f>
        <v>0</v>
      </c>
      <c r="Q7">
        <f>'BFPaT-pretax-coal'!Q5</f>
        <v>0</v>
      </c>
      <c r="R7">
        <f>'BFPaT-pretax-coal'!R5</f>
        <v>0</v>
      </c>
      <c r="S7">
        <f>'BFPaT-pretax-coal'!S5</f>
        <v>0</v>
      </c>
      <c r="T7">
        <f>'BFPaT-pretax-coal'!T5</f>
        <v>0</v>
      </c>
      <c r="U7">
        <f>'BFPaT-pretax-coal'!U5</f>
        <v>0</v>
      </c>
      <c r="V7">
        <f>'BFPaT-pretax-coal'!V5</f>
        <v>0</v>
      </c>
      <c r="W7">
        <f>'BFPaT-pretax-coal'!W5</f>
        <v>0</v>
      </c>
      <c r="X7">
        <f>'BFPaT-pretax-coal'!X5</f>
        <v>0</v>
      </c>
      <c r="Y7">
        <f>'BFPaT-pretax-coal'!Y5</f>
        <v>0</v>
      </c>
      <c r="Z7">
        <f>'BFPaT-pretax-coal'!Z5</f>
        <v>0</v>
      </c>
      <c r="AA7">
        <f>'BFPaT-pretax-coal'!AA5</f>
        <v>0</v>
      </c>
      <c r="AB7">
        <f>'BFPaT-pretax-coal'!AB5</f>
        <v>0</v>
      </c>
      <c r="AC7">
        <f>'BFPaT-pretax-coal'!AC5</f>
        <v>0</v>
      </c>
      <c r="AD7">
        <f>'BFPaT-pretax-coal'!AD5</f>
        <v>0</v>
      </c>
      <c r="AE7">
        <f>'BFPaT-pretax-coal'!AE5</f>
        <v>0</v>
      </c>
      <c r="AF7">
        <f>'BFPaT-pretax-coal'!AF5</f>
        <v>0</v>
      </c>
      <c r="AG7">
        <f>'BFPaT-pretax-coal'!AG5</f>
        <v>0</v>
      </c>
      <c r="AH7">
        <f>'BFPaT-pretax-coal'!AH5</f>
        <v>0</v>
      </c>
      <c r="AI7">
        <f>'BFPaT-pretax-coal'!AI5</f>
        <v>0</v>
      </c>
      <c r="AJ7">
        <f>'BFPaT-pretax-coal'!AJ5</f>
        <v>0</v>
      </c>
      <c r="AK7">
        <f>'BFPaT-pretax-coal'!AK5</f>
        <v>0</v>
      </c>
      <c r="AL7">
        <f>'BFPaT-pretax-coal'!AL5</f>
        <v>0</v>
      </c>
      <c r="AM7">
        <f>'BFPaT-pretax-coal'!AM5</f>
        <v>0</v>
      </c>
      <c r="AN7">
        <f>'BFPaT-pretax-coal'!AN5</f>
        <v>0</v>
      </c>
      <c r="AO7">
        <f>'BFPaT-pretax-coal'!AO5</f>
        <v>0</v>
      </c>
      <c r="AP7">
        <f>'BFPaT-pretax-coal'!AP5</f>
        <v>0</v>
      </c>
      <c r="AQ7">
        <f>'BFPaT-pretax-coal'!AQ5</f>
        <v>0</v>
      </c>
      <c r="AR7">
        <f>'BFPaT-pretax-coal'!AR5</f>
        <v>0</v>
      </c>
      <c r="AS7">
        <f>'BFPaT-pretax-coal'!AS5</f>
        <v>0</v>
      </c>
      <c r="AT7">
        <f>'BFPaT-pretax-coal'!AT5</f>
        <v>0</v>
      </c>
      <c r="AU7">
        <f>'BFPaT-pretax-coal'!AU5</f>
        <v>0</v>
      </c>
      <c r="AV7">
        <f>'BFPaT-pretax-coal'!AV5</f>
        <v>0</v>
      </c>
      <c r="AW7">
        <f>'BFPaT-pretax-coal'!AW5</f>
        <v>0</v>
      </c>
      <c r="AX7">
        <f>'BFPaT-pretax-coal'!AX5</f>
        <v>0</v>
      </c>
      <c r="AY7">
        <f>'BFPaT-pretax-coal'!AY5</f>
        <v>0</v>
      </c>
      <c r="AZ7">
        <f>'BFPaT-pretax-coal'!AZ5</f>
        <v>0</v>
      </c>
    </row>
    <row r="8" spans="1:52" x14ac:dyDescent="0.45">
      <c r="A8" t="s">
        <v>15</v>
      </c>
      <c r="B8">
        <f>'BFPaT-pretax-coal'!B6</f>
        <v>3.0770109240011271E-6</v>
      </c>
      <c r="C8">
        <f>'BFPaT-pretax-coal'!C6</f>
        <v>4.2187782538560436E-6</v>
      </c>
      <c r="D8">
        <f>'BFPaT-pretax-coal'!D6</f>
        <v>1.008991827961144E-5</v>
      </c>
      <c r="E8">
        <f>'BFPaT-pretax-coal'!E6</f>
        <v>7.5837561092168202E-6</v>
      </c>
      <c r="F8">
        <f>'BFPaT-pretax-coal'!F6</f>
        <v>7.0953299231672186E-6</v>
      </c>
      <c r="G8">
        <f>'BFPaT-pretax-coal'!G6</f>
        <v>6.9846849566716771E-6</v>
      </c>
      <c r="H8">
        <f>'BFPaT-pretax-coal'!H6</f>
        <v>6.9085847263638677E-6</v>
      </c>
      <c r="I8">
        <f>'BFPaT-pretax-coal'!I6</f>
        <v>6.8583858627551833E-6</v>
      </c>
      <c r="J8">
        <f>'BFPaT-pretax-coal'!J6</f>
        <v>6.8490525126403831E-6</v>
      </c>
      <c r="K8">
        <f>'BFPaT-pretax-coal'!K6</f>
        <v>6.8573701923559436E-6</v>
      </c>
      <c r="L8">
        <f>'BFPaT-pretax-coal'!L6</f>
        <v>6.8855051793838878E-6</v>
      </c>
      <c r="M8">
        <f>'BFPaT-pretax-coal'!M6</f>
        <v>6.9093893899487504E-6</v>
      </c>
      <c r="N8">
        <f>'BFPaT-pretax-coal'!N6</f>
        <v>6.9508193909765399E-6</v>
      </c>
      <c r="O8">
        <f>'BFPaT-pretax-coal'!O6</f>
        <v>6.9775116129289629E-6</v>
      </c>
      <c r="P8">
        <f>'BFPaT-pretax-coal'!P6</f>
        <v>6.9978843287782237E-6</v>
      </c>
      <c r="Q8">
        <f>'BFPaT-pretax-coal'!Q6</f>
        <v>7.0094291647306782E-6</v>
      </c>
      <c r="R8">
        <f>'BFPaT-pretax-coal'!R6</f>
        <v>7.0288872183117163E-6</v>
      </c>
      <c r="S8">
        <f>'BFPaT-pretax-coal'!S6</f>
        <v>7.0502950304340917E-6</v>
      </c>
      <c r="T8">
        <f>'BFPaT-pretax-coal'!T6</f>
        <v>7.0707237994784664E-6</v>
      </c>
      <c r="U8">
        <f>'BFPaT-pretax-coal'!U6</f>
        <v>7.0921870767291901E-6</v>
      </c>
      <c r="V8">
        <f>'BFPaT-pretax-coal'!V6</f>
        <v>7.1213487924364014E-6</v>
      </c>
      <c r="W8">
        <f>'BFPaT-pretax-coal'!W6</f>
        <v>7.1452720907151425E-6</v>
      </c>
      <c r="X8">
        <f>'BFPaT-pretax-coal'!X6</f>
        <v>7.168293526891227E-6</v>
      </c>
      <c r="Y8">
        <f>'BFPaT-pretax-coal'!Y6</f>
        <v>7.1977702380930455E-6</v>
      </c>
      <c r="Z8">
        <f>'BFPaT-pretax-coal'!Z6</f>
        <v>7.2333138296131247E-6</v>
      </c>
      <c r="AA8">
        <f>'BFPaT-pretax-coal'!AA6</f>
        <v>7.2664156035952223E-6</v>
      </c>
      <c r="AB8">
        <f>'BFPaT-pretax-coal'!AB6</f>
        <v>7.3046888084826756E-6</v>
      </c>
      <c r="AC8">
        <f>'BFPaT-pretax-coal'!AC6</f>
        <v>7.3346258980226359E-6</v>
      </c>
      <c r="AD8">
        <f>'BFPaT-pretax-coal'!AD6</f>
        <v>7.3497162976868373E-6</v>
      </c>
      <c r="AE8">
        <f>'BFPaT-pretax-coal'!AE6</f>
        <v>7.3724766968583606E-6</v>
      </c>
      <c r="AF8">
        <f>'BFPaT-pretax-coal'!AF6</f>
        <v>7.4008227773398257E-6</v>
      </c>
      <c r="AG8">
        <f>'BFPaT-pretax-coal'!AG6</f>
        <v>7.4358499451976207E-6</v>
      </c>
      <c r="AH8">
        <f>'BFPaT-pretax-coal'!AH6</f>
        <v>7.4776460980845927E-6</v>
      </c>
      <c r="AI8">
        <f>'BFPaT-pretax-coal'!AI6</f>
        <v>7.5263175046503606E-6</v>
      </c>
      <c r="AJ8">
        <f>'BFPaT-pretax-coal'!AJ6</f>
        <v>7.5819892526510956E-6</v>
      </c>
      <c r="AK8">
        <f>'BFPaT-pretax-coal'!AK6</f>
        <v>7.6448057823412214E-6</v>
      </c>
      <c r="AL8">
        <f>'BFPaT-pretax-coal'!AL6</f>
        <v>7.7149315083169055E-6</v>
      </c>
      <c r="AM8">
        <f>'BFPaT-pretax-coal'!AM6</f>
        <v>7.7925515335432463E-6</v>
      </c>
      <c r="AN8">
        <f>'BFPaT-pretax-coal'!AN6</f>
        <v>7.8778724598877411E-6</v>
      </c>
      <c r="AO8">
        <f>'BFPaT-pretax-coal'!AO6</f>
        <v>7.9711233001068261E-6</v>
      </c>
      <c r="AP8">
        <f>'BFPaT-pretax-coal'!AP6</f>
        <v>8.07255649689512E-6</v>
      </c>
      <c r="AQ8">
        <f>'BFPaT-pretax-coal'!AQ6</f>
        <v>8.1824490553140201E-6</v>
      </c>
      <c r="AR8">
        <f>'BFPaT-pretax-coal'!AR6</f>
        <v>8.3011037956734034E-6</v>
      </c>
      <c r="AS8">
        <f>'BFPaT-pretax-coal'!AS6</f>
        <v>8.428850734753856E-6</v>
      </c>
      <c r="AT8">
        <f>'BFPaT-pretax-coal'!AT6</f>
        <v>8.5660486041339612E-6</v>
      </c>
      <c r="AU8">
        <f>'BFPaT-pretax-coal'!AU6</f>
        <v>8.7130865153354394E-6</v>
      </c>
      <c r="AV8">
        <f>'BFPaT-pretax-coal'!AV6</f>
        <v>8.870385782526526E-6</v>
      </c>
      <c r="AW8">
        <f>'BFPaT-pretax-coal'!AW6</f>
        <v>9.0384019146400517E-6</v>
      </c>
      <c r="AX8">
        <f>'BFPaT-pretax-coal'!AX6</f>
        <v>9.2176267899772305E-6</v>
      </c>
      <c r="AY8">
        <f>'BFPaT-pretax-coal'!AY6</f>
        <v>9.4085910276920096E-6</v>
      </c>
      <c r="AZ8">
        <f>'BFPaT-pretax-coal'!AZ6</f>
        <v>9.6118665719962812E-6</v>
      </c>
    </row>
    <row r="9" spans="1:52" x14ac:dyDescent="0.45">
      <c r="A9" t="s">
        <v>16</v>
      </c>
      <c r="B9">
        <f>'BFPaT-pretax-coal'!B7</f>
        <v>0</v>
      </c>
      <c r="C9">
        <f>'BFPaT-pretax-coal'!C7</f>
        <v>0</v>
      </c>
      <c r="D9">
        <f>'BFPaT-pretax-coal'!D7</f>
        <v>0</v>
      </c>
      <c r="E9">
        <f>'BFPaT-pretax-coal'!E7</f>
        <v>0</v>
      </c>
      <c r="F9">
        <f>'BFPaT-pretax-coal'!F7</f>
        <v>0</v>
      </c>
      <c r="G9">
        <f>'BFPaT-pretax-coal'!G7</f>
        <v>0</v>
      </c>
      <c r="H9">
        <f>'BFPaT-pretax-coal'!H7</f>
        <v>0</v>
      </c>
      <c r="I9">
        <f>'BFPaT-pretax-coal'!I7</f>
        <v>0</v>
      </c>
      <c r="J9">
        <f>'BFPaT-pretax-coal'!J7</f>
        <v>0</v>
      </c>
      <c r="K9">
        <f>'BFPaT-pretax-coal'!K7</f>
        <v>0</v>
      </c>
      <c r="L9">
        <f>'BFPaT-pretax-coal'!L7</f>
        <v>0</v>
      </c>
      <c r="M9">
        <f>'BFPaT-pretax-coal'!M7</f>
        <v>0</v>
      </c>
      <c r="N9">
        <f>'BFPaT-pretax-coal'!N7</f>
        <v>0</v>
      </c>
      <c r="O9">
        <f>'BFPaT-pretax-coal'!O7</f>
        <v>0</v>
      </c>
      <c r="P9">
        <f>'BFPaT-pretax-coal'!P7</f>
        <v>0</v>
      </c>
      <c r="Q9">
        <f>'BFPaT-pretax-coal'!Q7</f>
        <v>0</v>
      </c>
      <c r="R9">
        <f>'BFPaT-pretax-coal'!R7</f>
        <v>0</v>
      </c>
      <c r="S9">
        <f>'BFPaT-pretax-coal'!S7</f>
        <v>0</v>
      </c>
      <c r="T9">
        <f>'BFPaT-pretax-coal'!T7</f>
        <v>0</v>
      </c>
      <c r="U9">
        <f>'BFPaT-pretax-coal'!U7</f>
        <v>0</v>
      </c>
      <c r="V9">
        <f>'BFPaT-pretax-coal'!V7</f>
        <v>0</v>
      </c>
      <c r="W9">
        <f>'BFPaT-pretax-coal'!W7</f>
        <v>0</v>
      </c>
      <c r="X9">
        <f>'BFPaT-pretax-coal'!X7</f>
        <v>0</v>
      </c>
      <c r="Y9">
        <f>'BFPaT-pretax-coal'!Y7</f>
        <v>0</v>
      </c>
      <c r="Z9">
        <f>'BFPaT-pretax-coal'!Z7</f>
        <v>0</v>
      </c>
      <c r="AA9">
        <f>'BFPaT-pretax-coal'!AA7</f>
        <v>0</v>
      </c>
      <c r="AB9">
        <f>'BFPaT-pretax-coal'!AB7</f>
        <v>0</v>
      </c>
      <c r="AC9">
        <f>'BFPaT-pretax-coal'!AC7</f>
        <v>0</v>
      </c>
      <c r="AD9">
        <f>'BFPaT-pretax-coal'!AD7</f>
        <v>0</v>
      </c>
      <c r="AE9">
        <f>'BFPaT-pretax-coal'!AE7</f>
        <v>0</v>
      </c>
      <c r="AF9">
        <f>'BFPaT-pretax-coal'!AF7</f>
        <v>0</v>
      </c>
      <c r="AG9">
        <f>'BFPaT-pretax-coal'!AG7</f>
        <v>0</v>
      </c>
      <c r="AH9">
        <f>'BFPaT-pretax-coal'!AH7</f>
        <v>0</v>
      </c>
      <c r="AI9">
        <f>'BFPaT-pretax-coal'!AI7</f>
        <v>0</v>
      </c>
      <c r="AJ9">
        <f>'BFPaT-pretax-coal'!AJ7</f>
        <v>0</v>
      </c>
      <c r="AK9">
        <f>'BFPaT-pretax-coal'!AK7</f>
        <v>0</v>
      </c>
      <c r="AL9">
        <f>'BFPaT-pretax-coal'!AL7</f>
        <v>0</v>
      </c>
      <c r="AM9">
        <f>'BFPaT-pretax-coal'!AM7</f>
        <v>0</v>
      </c>
      <c r="AN9">
        <f>'BFPaT-pretax-coal'!AN7</f>
        <v>0</v>
      </c>
      <c r="AO9">
        <f>'BFPaT-pretax-coal'!AO7</f>
        <v>0</v>
      </c>
      <c r="AP9">
        <f>'BFPaT-pretax-coal'!AP7</f>
        <v>0</v>
      </c>
      <c r="AQ9">
        <f>'BFPaT-pretax-coal'!AQ7</f>
        <v>0</v>
      </c>
      <c r="AR9">
        <f>'BFPaT-pretax-coal'!AR7</f>
        <v>0</v>
      </c>
      <c r="AS9">
        <f>'BFPaT-pretax-coal'!AS7</f>
        <v>0</v>
      </c>
      <c r="AT9">
        <f>'BFPaT-pretax-coal'!AT7</f>
        <v>0</v>
      </c>
      <c r="AU9">
        <f>'BFPaT-pretax-coal'!AU7</f>
        <v>0</v>
      </c>
      <c r="AV9">
        <f>'BFPaT-pretax-coal'!AV7</f>
        <v>0</v>
      </c>
      <c r="AW9">
        <f>'BFPaT-pretax-coal'!AW7</f>
        <v>0</v>
      </c>
      <c r="AX9">
        <f>'BFPaT-pretax-coal'!AX7</f>
        <v>0</v>
      </c>
      <c r="AY9">
        <f>'BFPaT-pretax-coal'!AY7</f>
        <v>0</v>
      </c>
      <c r="AZ9">
        <f>'BFPaT-pretax-coal'!AZ7</f>
        <v>0</v>
      </c>
    </row>
    <row r="10" spans="1:52" x14ac:dyDescent="0.45">
      <c r="A10" t="s">
        <v>17</v>
      </c>
      <c r="B10">
        <f>'BFPaT-pretax-coal'!B8</f>
        <v>0</v>
      </c>
      <c r="C10">
        <f>'BFPaT-pretax-coal'!C8</f>
        <v>0</v>
      </c>
      <c r="D10">
        <f>'BFPaT-pretax-coal'!D8</f>
        <v>0</v>
      </c>
      <c r="E10">
        <f>'BFPaT-pretax-coal'!E8</f>
        <v>0</v>
      </c>
      <c r="F10">
        <f>'BFPaT-pretax-coal'!F8</f>
        <v>0</v>
      </c>
      <c r="G10">
        <f>'BFPaT-pretax-coal'!G8</f>
        <v>0</v>
      </c>
      <c r="H10">
        <f>'BFPaT-pretax-coal'!H8</f>
        <v>0</v>
      </c>
      <c r="I10">
        <f>'BFPaT-pretax-coal'!I8</f>
        <v>0</v>
      </c>
      <c r="J10">
        <f>'BFPaT-pretax-coal'!J8</f>
        <v>0</v>
      </c>
      <c r="K10">
        <f>'BFPaT-pretax-coal'!K8</f>
        <v>0</v>
      </c>
      <c r="L10">
        <f>'BFPaT-pretax-coal'!L8</f>
        <v>0</v>
      </c>
      <c r="M10">
        <f>'BFPaT-pretax-coal'!M8</f>
        <v>0</v>
      </c>
      <c r="N10">
        <f>'BFPaT-pretax-coal'!N8</f>
        <v>0</v>
      </c>
      <c r="O10">
        <f>'BFPaT-pretax-coal'!O8</f>
        <v>0</v>
      </c>
      <c r="P10">
        <f>'BFPaT-pretax-coal'!P8</f>
        <v>0</v>
      </c>
      <c r="Q10">
        <f>'BFPaT-pretax-coal'!Q8</f>
        <v>0</v>
      </c>
      <c r="R10">
        <f>'BFPaT-pretax-coal'!R8</f>
        <v>0</v>
      </c>
      <c r="S10">
        <f>'BFPaT-pretax-coal'!S8</f>
        <v>0</v>
      </c>
      <c r="T10">
        <f>'BFPaT-pretax-coal'!T8</f>
        <v>0</v>
      </c>
      <c r="U10">
        <f>'BFPaT-pretax-coal'!U8</f>
        <v>0</v>
      </c>
      <c r="V10">
        <f>'BFPaT-pretax-coal'!V8</f>
        <v>0</v>
      </c>
      <c r="W10">
        <f>'BFPaT-pretax-coal'!W8</f>
        <v>0</v>
      </c>
      <c r="X10">
        <f>'BFPaT-pretax-coal'!X8</f>
        <v>0</v>
      </c>
      <c r="Y10">
        <f>'BFPaT-pretax-coal'!Y8</f>
        <v>0</v>
      </c>
      <c r="Z10">
        <f>'BFPaT-pretax-coal'!Z8</f>
        <v>0</v>
      </c>
      <c r="AA10">
        <f>'BFPaT-pretax-coal'!AA8</f>
        <v>0</v>
      </c>
      <c r="AB10">
        <f>'BFPaT-pretax-coal'!AB8</f>
        <v>0</v>
      </c>
      <c r="AC10">
        <f>'BFPaT-pretax-coal'!AC8</f>
        <v>0</v>
      </c>
      <c r="AD10">
        <f>'BFPaT-pretax-coal'!AD8</f>
        <v>0</v>
      </c>
      <c r="AE10">
        <f>'BFPaT-pretax-coal'!AE8</f>
        <v>0</v>
      </c>
      <c r="AF10">
        <f>'BFPaT-pretax-coal'!AF8</f>
        <v>0</v>
      </c>
      <c r="AG10">
        <f>'BFPaT-pretax-coal'!AG8</f>
        <v>0</v>
      </c>
      <c r="AH10">
        <f>'BFPaT-pretax-coal'!AH8</f>
        <v>0</v>
      </c>
      <c r="AI10">
        <f>'BFPaT-pretax-coal'!AI8</f>
        <v>0</v>
      </c>
      <c r="AJ10">
        <f>'BFPaT-pretax-coal'!AJ8</f>
        <v>0</v>
      </c>
      <c r="AK10">
        <f>'BFPaT-pretax-coal'!AK8</f>
        <v>0</v>
      </c>
      <c r="AL10">
        <f>'BFPaT-pretax-coal'!AL8</f>
        <v>0</v>
      </c>
      <c r="AM10">
        <f>'BFPaT-pretax-coal'!AM8</f>
        <v>0</v>
      </c>
      <c r="AN10">
        <f>'BFPaT-pretax-coal'!AN8</f>
        <v>0</v>
      </c>
      <c r="AO10">
        <f>'BFPaT-pretax-coal'!AO8</f>
        <v>0</v>
      </c>
      <c r="AP10">
        <f>'BFPaT-pretax-coal'!AP8</f>
        <v>0</v>
      </c>
      <c r="AQ10">
        <f>'BFPaT-pretax-coal'!AQ8</f>
        <v>0</v>
      </c>
      <c r="AR10">
        <f>'BFPaT-pretax-coal'!AR8</f>
        <v>0</v>
      </c>
      <c r="AS10">
        <f>'BFPaT-pretax-coal'!AS8</f>
        <v>0</v>
      </c>
      <c r="AT10">
        <f>'BFPaT-pretax-coal'!AT8</f>
        <v>0</v>
      </c>
      <c r="AU10">
        <f>'BFPaT-pretax-coal'!AU8</f>
        <v>0</v>
      </c>
      <c r="AV10">
        <f>'BFPaT-pretax-coal'!AV8</f>
        <v>0</v>
      </c>
      <c r="AW10">
        <f>'BFPaT-pretax-coal'!AW8</f>
        <v>0</v>
      </c>
      <c r="AX10">
        <f>'BFPaT-pretax-coal'!AX8</f>
        <v>0</v>
      </c>
      <c r="AY10">
        <f>'BFPaT-pretax-coal'!AY8</f>
        <v>0</v>
      </c>
      <c r="AZ10">
        <f>'BFPaT-pretax-coal'!AZ8</f>
        <v>0</v>
      </c>
    </row>
    <row r="11" spans="1:52" x14ac:dyDescent="0.45">
      <c r="A11" t="s">
        <v>18</v>
      </c>
      <c r="B11">
        <f>'BFPaT-pretax-coal'!B9</f>
        <v>0</v>
      </c>
      <c r="C11">
        <f>'BFPaT-pretax-coal'!C9</f>
        <v>0</v>
      </c>
      <c r="D11">
        <f>'BFPaT-pretax-coal'!D9</f>
        <v>0</v>
      </c>
      <c r="E11">
        <f>'BFPaT-pretax-coal'!E9</f>
        <v>0</v>
      </c>
      <c r="F11">
        <f>'BFPaT-pretax-coal'!F9</f>
        <v>0</v>
      </c>
      <c r="G11">
        <f>'BFPaT-pretax-coal'!G9</f>
        <v>0</v>
      </c>
      <c r="H11">
        <f>'BFPaT-pretax-coal'!H9</f>
        <v>0</v>
      </c>
      <c r="I11">
        <f>'BFPaT-pretax-coal'!I9</f>
        <v>0</v>
      </c>
      <c r="J11">
        <f>'BFPaT-pretax-coal'!J9</f>
        <v>0</v>
      </c>
      <c r="K11">
        <f>'BFPaT-pretax-coal'!K9</f>
        <v>0</v>
      </c>
      <c r="L11">
        <f>'BFPaT-pretax-coal'!L9</f>
        <v>0</v>
      </c>
      <c r="M11">
        <f>'BFPaT-pretax-coal'!M9</f>
        <v>0</v>
      </c>
      <c r="N11">
        <f>'BFPaT-pretax-coal'!N9</f>
        <v>0</v>
      </c>
      <c r="O11">
        <f>'BFPaT-pretax-coal'!O9</f>
        <v>0</v>
      </c>
      <c r="P11">
        <f>'BFPaT-pretax-coal'!P9</f>
        <v>0</v>
      </c>
      <c r="Q11">
        <f>'BFPaT-pretax-coal'!Q9</f>
        <v>0</v>
      </c>
      <c r="R11">
        <f>'BFPaT-pretax-coal'!R9</f>
        <v>0</v>
      </c>
      <c r="S11">
        <f>'BFPaT-pretax-coal'!S9</f>
        <v>0</v>
      </c>
      <c r="T11">
        <f>'BFPaT-pretax-coal'!T9</f>
        <v>0</v>
      </c>
      <c r="U11">
        <f>'BFPaT-pretax-coal'!U9</f>
        <v>0</v>
      </c>
      <c r="V11">
        <f>'BFPaT-pretax-coal'!V9</f>
        <v>0</v>
      </c>
      <c r="W11">
        <f>'BFPaT-pretax-coal'!W9</f>
        <v>0</v>
      </c>
      <c r="X11">
        <f>'BFPaT-pretax-coal'!X9</f>
        <v>0</v>
      </c>
      <c r="Y11">
        <f>'BFPaT-pretax-coal'!Y9</f>
        <v>0</v>
      </c>
      <c r="Z11">
        <f>'BFPaT-pretax-coal'!Z9</f>
        <v>0</v>
      </c>
      <c r="AA11">
        <f>'BFPaT-pretax-coal'!AA9</f>
        <v>0</v>
      </c>
      <c r="AB11">
        <f>'BFPaT-pretax-coal'!AB9</f>
        <v>0</v>
      </c>
      <c r="AC11">
        <f>'BFPaT-pretax-coal'!AC9</f>
        <v>0</v>
      </c>
      <c r="AD11">
        <f>'BFPaT-pretax-coal'!AD9</f>
        <v>0</v>
      </c>
      <c r="AE11">
        <f>'BFPaT-pretax-coal'!AE9</f>
        <v>0</v>
      </c>
      <c r="AF11">
        <f>'BFPaT-pretax-coal'!AF9</f>
        <v>0</v>
      </c>
      <c r="AG11">
        <f>'BFPaT-pretax-coal'!AG9</f>
        <v>0</v>
      </c>
      <c r="AH11">
        <f>'BFPaT-pretax-coal'!AH9</f>
        <v>0</v>
      </c>
      <c r="AI11">
        <f>'BFPaT-pretax-coal'!AI9</f>
        <v>0</v>
      </c>
      <c r="AJ11">
        <f>'BFPaT-pretax-coal'!AJ9</f>
        <v>0</v>
      </c>
      <c r="AK11">
        <f>'BFPaT-pretax-coal'!AK9</f>
        <v>0</v>
      </c>
      <c r="AL11">
        <f>'BFPaT-pretax-coal'!AL9</f>
        <v>0</v>
      </c>
      <c r="AM11">
        <f>'BFPaT-pretax-coal'!AM9</f>
        <v>0</v>
      </c>
      <c r="AN11">
        <f>'BFPaT-pretax-coal'!AN9</f>
        <v>0</v>
      </c>
      <c r="AO11">
        <f>'BFPaT-pretax-coal'!AO9</f>
        <v>0</v>
      </c>
      <c r="AP11">
        <f>'BFPaT-pretax-coal'!AP9</f>
        <v>0</v>
      </c>
      <c r="AQ11">
        <f>'BFPaT-pretax-coal'!AQ9</f>
        <v>0</v>
      </c>
      <c r="AR11">
        <f>'BFPaT-pretax-coal'!AR9</f>
        <v>0</v>
      </c>
      <c r="AS11">
        <f>'BFPaT-pretax-coal'!AS9</f>
        <v>0</v>
      </c>
      <c r="AT11">
        <f>'BFPaT-pretax-coal'!AT9</f>
        <v>0</v>
      </c>
      <c r="AU11">
        <f>'BFPaT-pretax-coal'!AU9</f>
        <v>0</v>
      </c>
      <c r="AV11">
        <f>'BFPaT-pretax-coal'!AV9</f>
        <v>0</v>
      </c>
      <c r="AW11">
        <f>'BFPaT-pretax-coal'!AW9</f>
        <v>0</v>
      </c>
      <c r="AX11">
        <f>'BFPaT-pretax-coal'!AX9</f>
        <v>0</v>
      </c>
      <c r="AY11">
        <f>'BFPaT-pretax-coal'!AY9</f>
        <v>0</v>
      </c>
      <c r="AZ11">
        <f>'BFPaT-pretax-coal'!AZ9</f>
        <v>0</v>
      </c>
    </row>
    <row r="12" spans="1:52" s="6" customFormat="1" x14ac:dyDescent="0.45">
      <c r="A12" s="5" t="s">
        <v>19</v>
      </c>
    </row>
    <row r="13" spans="1:52" x14ac:dyDescent="0.45">
      <c r="A13" t="s">
        <v>64</v>
      </c>
      <c r="B13">
        <f t="shared" ref="B13:AZ13" si="1">B$1</f>
        <v>2020</v>
      </c>
      <c r="C13">
        <f t="shared" si="1"/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'BFPaT-pretax-natgas'!B2</f>
        <v>2.471050766408723E-5</v>
      </c>
      <c r="C14">
        <f>'BFPaT-pretax-natgas'!C2</f>
        <v>2.8985253580769926E-5</v>
      </c>
      <c r="D14">
        <f>'BFPaT-pretax-natgas'!D2</f>
        <v>3.910044290450682E-5</v>
      </c>
      <c r="E14">
        <f>'BFPaT-pretax-natgas'!E2</f>
        <v>3.686954676628164E-5</v>
      </c>
      <c r="F14">
        <f>'BFPaT-pretax-natgas'!F2</f>
        <v>2.7854378248906942E-5</v>
      </c>
      <c r="G14">
        <f>'BFPaT-pretax-natgas'!G2</f>
        <v>2.1043556422091262E-5</v>
      </c>
      <c r="H14">
        <f>'BFPaT-pretax-natgas'!H2</f>
        <v>1.5898084779799957E-5</v>
      </c>
      <c r="I14">
        <f>'BFPaT-pretax-natgas'!I2</f>
        <v>1.2010759711717464E-5</v>
      </c>
      <c r="J14">
        <f>'BFPaT-pretax-natgas'!J2</f>
        <v>9.0739451229942774E-6</v>
      </c>
      <c r="K14">
        <f>'BFPaT-pretax-natgas'!K2</f>
        <v>6.8552266527142128E-6</v>
      </c>
      <c r="L14">
        <f>'BFPaT-pretax-natgas'!L2</f>
        <v>5.1790188085880657E-6</v>
      </c>
      <c r="M14">
        <f>'BFPaT-pretax-natgas'!M2</f>
        <v>3.9126694387397284E-6</v>
      </c>
      <c r="N14">
        <f>'BFPaT-pretax-natgas'!N2</f>
        <v>2.9559618728284723E-6</v>
      </c>
      <c r="O14">
        <f>'BFPaT-pretax-natgas'!O2</f>
        <v>2.2331839503492601E-6</v>
      </c>
      <c r="P14">
        <f>'BFPaT-pretax-natgas'!P2</f>
        <v>1.6871362929067514E-6</v>
      </c>
      <c r="Q14">
        <f>'BFPaT-pretax-natgas'!Q2</f>
        <v>1.2746056456289536E-6</v>
      </c>
      <c r="R14">
        <f>'BFPaT-pretax-natgas'!R2</f>
        <v>9.6294505589122243E-7</v>
      </c>
      <c r="S14">
        <f>'BFPaT-pretax-natgas'!S2</f>
        <v>7.2749025068674627E-7</v>
      </c>
      <c r="T14">
        <f>'BFPaT-pretax-natgas'!T2</f>
        <v>5.4960774927541652E-7</v>
      </c>
      <c r="U14">
        <f>'BFPaT-pretax-natgas'!U2</f>
        <v>4.1522024216604711E-7</v>
      </c>
      <c r="V14">
        <f>'BFPaT-pretax-natgas'!V2</f>
        <v>3.1369253750829975E-7</v>
      </c>
      <c r="W14">
        <f>'BFPaT-pretax-natgas'!W2</f>
        <v>2.3698991064372185E-7</v>
      </c>
      <c r="X14">
        <f>'BFPaT-pretax-natgas'!X2</f>
        <v>1.7904225007403391E-7</v>
      </c>
      <c r="Y14">
        <f>'BFPaT-pretax-natgas'!Y2</f>
        <v>1.3526367947268603E-7</v>
      </c>
      <c r="Z14">
        <f>'BFPaT-pretax-natgas'!Z2</f>
        <v>1.0218963946735503E-7</v>
      </c>
      <c r="AA14">
        <f>'BFPaT-pretax-natgas'!AA2</f>
        <v>7.7202708481523427E-8</v>
      </c>
      <c r="AB14">
        <f>'BFPaT-pretax-natgas'!AB2</f>
        <v>5.832546457693612E-8</v>
      </c>
      <c r="AC14">
        <f>'BFPaT-pretax-natgas'!AC2</f>
        <v>4.4063995746076472E-8</v>
      </c>
      <c r="AD14">
        <f>'BFPaT-pretax-natgas'!AD2</f>
        <v>3.3289674333396302E-8</v>
      </c>
      <c r="AE14">
        <f>'BFPaT-pretax-natgas'!AE2</f>
        <v>2.5149839420140662E-8</v>
      </c>
      <c r="AF14">
        <f>'BFPaT-pretax-natgas'!AF2</f>
        <v>1.9000318733197122E-8</v>
      </c>
      <c r="AG14">
        <f>'BFPaT-pretax-natgas'!AG2</f>
        <v>1.435444998006521E-8</v>
      </c>
      <c r="AH14">
        <f>'BFPaT-pretax-natgas'!AH2</f>
        <v>1.0844567247715993E-8</v>
      </c>
      <c r="AI14">
        <f>'BFPaT-pretax-natgas'!AI2</f>
        <v>8.1929045664277105E-9</v>
      </c>
      <c r="AJ14">
        <f>'BFPaT-pretax-natgas'!AJ2</f>
        <v>6.18961399761979E-9</v>
      </c>
      <c r="AK14">
        <f>'BFPaT-pretax-natgas'!AK2</f>
        <v>4.6761586356711871E-9</v>
      </c>
      <c r="AL14">
        <f>'BFPaT-pretax-natgas'!AL2</f>
        <v>3.5327662749843436E-9</v>
      </c>
      <c r="AM14">
        <f>'BFPaT-pretax-natgas'!AM2</f>
        <v>2.6689508474888147E-9</v>
      </c>
      <c r="AN14">
        <f>'BFPaT-pretax-natgas'!AN2</f>
        <v>2.0163515137561232E-9</v>
      </c>
      <c r="AO14">
        <f>'BFPaT-pretax-natgas'!AO2</f>
        <v>1.5233227059434067E-9</v>
      </c>
      <c r="AP14">
        <f>'BFPaT-pretax-natgas'!AP2</f>
        <v>1.1508469880432801E-9</v>
      </c>
      <c r="AQ14">
        <f>'BFPaT-pretax-natgas'!AQ2</f>
        <v>8.6944728436122614E-10</v>
      </c>
      <c r="AR14">
        <f>'BFPaT-pretax-natgas'!AR2</f>
        <v>6.5685411539234282E-10</v>
      </c>
      <c r="AS14">
        <f>'BFPaT-pretax-natgas'!AS2</f>
        <v>4.962432302320024E-10</v>
      </c>
      <c r="AT14">
        <f>'BFPaT-pretax-natgas'!AT2</f>
        <v>3.7490416483727316E-10</v>
      </c>
      <c r="AU14">
        <f>'BFPaT-pretax-natgas'!AU2</f>
        <v>2.8323435817274975E-10</v>
      </c>
      <c r="AV14">
        <f>'BFPaT-pretax-natgas'!AV2</f>
        <v>2.1397922235499746E-10</v>
      </c>
      <c r="AW14">
        <f>'BFPaT-pretax-natgas'!AW2</f>
        <v>1.6165802727832567E-10</v>
      </c>
      <c r="AX14">
        <f>'BFPaT-pretax-natgas'!AX2</f>
        <v>1.2213016523709011E-10</v>
      </c>
      <c r="AY14">
        <f>'BFPaT-pretax-natgas'!AY2</f>
        <v>9.2267470486686869E-11</v>
      </c>
      <c r="AZ14">
        <f>'BFPaT-pretax-natgas'!AZ2</f>
        <v>6.9706661687428916E-11</v>
      </c>
    </row>
    <row r="15" spans="1:52" x14ac:dyDescent="0.45">
      <c r="A15" t="s">
        <v>12</v>
      </c>
      <c r="B15">
        <f>'BFPaT-pretax-natgas'!B3</f>
        <v>3.4258078591062541E-5</v>
      </c>
      <c r="C15">
        <f>'BFPaT-pretax-natgas'!C3</f>
        <v>5.2051975983612762E-5</v>
      </c>
      <c r="D15">
        <f>'BFPaT-pretax-natgas'!D3</f>
        <v>2.7330020939069974E-5</v>
      </c>
      <c r="E15">
        <f>'BFPaT-pretax-natgas'!E3</f>
        <v>2.7330020939069974E-5</v>
      </c>
      <c r="F15">
        <f>'BFPaT-pretax-natgas'!F3</f>
        <v>2.064741250043244E-5</v>
      </c>
      <c r="G15">
        <f>'BFPaT-pretax-natgas'!G3</f>
        <v>1.55988041104487E-5</v>
      </c>
      <c r="H15">
        <f>'BFPaT-pretax-natgas'!H3</f>
        <v>1.1784657746875309E-5</v>
      </c>
      <c r="I15">
        <f>'BFPaT-pretax-natgas'!I3</f>
        <v>8.9031285493201442E-6</v>
      </c>
      <c r="J15">
        <f>'BFPaT-pretax-natgas'!J3</f>
        <v>6.7261773458577229E-6</v>
      </c>
      <c r="K15">
        <f>'BFPaT-pretax-natgas'!K3</f>
        <v>5.0815240325137555E-6</v>
      </c>
      <c r="L15">
        <f>'BFPaT-pretax-natgas'!L3</f>
        <v>3.8390136276910861E-6</v>
      </c>
      <c r="M15">
        <f>'BFPaT-pretax-natgas'!M3</f>
        <v>2.9003160349725217E-6</v>
      </c>
      <c r="N15">
        <f>'BFPaT-pretax-natgas'!N3</f>
        <v>2.1911443715759593E-6</v>
      </c>
      <c r="O15">
        <f>'BFPaT-pretax-natgas'!O3</f>
        <v>1.6553760346101362E-6</v>
      </c>
      <c r="P15">
        <f>'BFPaT-pretax-natgas'!P3</f>
        <v>1.2506112566150381E-6</v>
      </c>
      <c r="Q15">
        <f>'BFPaT-pretax-natgas'!Q3</f>
        <v>9.4481766225436214E-7</v>
      </c>
      <c r="R15">
        <f>'BFPaT-pretax-natgas'!R3</f>
        <v>7.1379528225578879E-7</v>
      </c>
      <c r="S15">
        <f>'BFPaT-pretax-natgas'!S3</f>
        <v>5.3926141024388848E-7</v>
      </c>
      <c r="T15">
        <f>'BFPaT-pretax-natgas'!T3</f>
        <v>4.0740374139096375E-7</v>
      </c>
      <c r="U15">
        <f>'BFPaT-pretax-natgas'!U3</f>
        <v>3.0778729081372522E-7</v>
      </c>
      <c r="V15">
        <f>'BFPaT-pretax-natgas'!V3</f>
        <v>2.3252858715291575E-7</v>
      </c>
      <c r="W15">
        <f>'BFPaT-pretax-natgas'!W3</f>
        <v>1.7567178846268332E-7</v>
      </c>
      <c r="X15">
        <f>'BFPaT-pretax-natgas'!X3</f>
        <v>1.3271734731430327E-7</v>
      </c>
      <c r="Y15">
        <f>'BFPaT-pretax-natgas'!Y3</f>
        <v>1.0026592449639115E-7</v>
      </c>
      <c r="Z15">
        <f>'BFPaT-pretax-natgas'!Z3</f>
        <v>7.57493712657452E-8</v>
      </c>
      <c r="AA15">
        <f>'BFPaT-pretax-natgas'!AA3</f>
        <v>5.722749055550004E-8</v>
      </c>
      <c r="AB15">
        <f>'BFPaT-pretax-natgas'!AB3</f>
        <v>4.3234493178702263E-8</v>
      </c>
      <c r="AC15">
        <f>'BFPaT-pretax-natgas'!AC3</f>
        <v>3.2662997840285432E-8</v>
      </c>
      <c r="AD15">
        <f>'BFPaT-pretax-natgas'!AD3</f>
        <v>2.4676394921637292E-8</v>
      </c>
      <c r="AE15">
        <f>'BFPaT-pretax-natgas'!AE3</f>
        <v>1.8642638661218659E-8</v>
      </c>
      <c r="AF15">
        <f>'BFPaT-pretax-natgas'!AF3</f>
        <v>1.4084228160411717E-8</v>
      </c>
      <c r="AG15">
        <f>'BFPaT-pretax-natgas'!AG3</f>
        <v>1.0640418799039649E-8</v>
      </c>
      <c r="AH15">
        <f>'BFPaT-pretax-natgas'!AH3</f>
        <v>8.0386735381917232E-9</v>
      </c>
      <c r="AI15">
        <f>'BFPaT-pretax-natgas'!AI3</f>
        <v>6.073094816479981E-9</v>
      </c>
      <c r="AJ15">
        <f>'BFPaT-pretax-natgas'!AJ3</f>
        <v>4.5881301777870957E-9</v>
      </c>
      <c r="AK15">
        <f>'BFPaT-pretax-natgas'!AK3</f>
        <v>3.4662621224349591E-9</v>
      </c>
      <c r="AL15">
        <f>'BFPaT-pretax-natgas'!AL3</f>
        <v>2.6187079781642675E-9</v>
      </c>
      <c r="AM15">
        <f>'BFPaT-pretax-natgas'!AM3</f>
        <v>1.978393795009328E-9</v>
      </c>
      <c r="AN15">
        <f>'BFPaT-pretax-natgas'!AN3</f>
        <v>1.4946462304190104E-9</v>
      </c>
      <c r="AO15">
        <f>'BFPaT-pretax-natgas'!AO3</f>
        <v>1.1291823497127499E-9</v>
      </c>
      <c r="AP15">
        <f>'BFPaT-pretax-natgas'!AP3</f>
        <v>8.5307998170601052E-10</v>
      </c>
      <c r="AQ15">
        <f>'BFPaT-pretax-natgas'!AQ3</f>
        <v>6.4448886875769605E-10</v>
      </c>
      <c r="AR15">
        <f>'BFPaT-pretax-natgas'!AR3</f>
        <v>4.8690147566458627E-10</v>
      </c>
      <c r="AS15">
        <f>'BFPaT-pretax-natgas'!AS3</f>
        <v>3.6784661224844578E-10</v>
      </c>
      <c r="AT15">
        <f>'BFPaT-pretax-natgas'!AT3</f>
        <v>2.7790248521627138E-10</v>
      </c>
      <c r="AU15">
        <f>'BFPaT-pretax-natgas'!AU3</f>
        <v>2.0995107394714427E-10</v>
      </c>
      <c r="AV15">
        <f>'BFPaT-pretax-natgas'!AV3</f>
        <v>1.5861482281187732E-10</v>
      </c>
      <c r="AW15">
        <f>'BFPaT-pretax-natgas'!AW3</f>
        <v>1.1983107084261448E-10</v>
      </c>
      <c r="AX15">
        <f>'BFPaT-pretax-natgas'!AX3</f>
        <v>9.0530539862081732E-11</v>
      </c>
      <c r="AY15">
        <f>'BFPaT-pretax-natgas'!AY3</f>
        <v>6.8394437186364327E-11</v>
      </c>
      <c r="AZ15">
        <f>'BFPaT-pretax-natgas'!AZ3</f>
        <v>5.167095043469202E-11</v>
      </c>
    </row>
    <row r="16" spans="1:52" x14ac:dyDescent="0.45">
      <c r="A16" t="s">
        <v>13</v>
      </c>
      <c r="B16">
        <f>'BFPaT-pretax-natgas'!B4</f>
        <v>2.7903563695837983E-5</v>
      </c>
      <c r="C16">
        <f>'BFPaT-pretax-natgas'!C4</f>
        <v>3.4931435923254703E-5</v>
      </c>
      <c r="D16">
        <f>'BFPaT-pretax-natgas'!D4</f>
        <v>5.1690208157863804E-5</v>
      </c>
      <c r="E16">
        <f>'BFPaT-pretax-natgas'!E4</f>
        <v>5.1077625752993942E-5</v>
      </c>
      <c r="F16">
        <f>'BFPaT-pretax-natgas'!F4</f>
        <v>3.8588364451529953E-5</v>
      </c>
      <c r="G16">
        <f>'BFPaT-pretax-natgas'!G4</f>
        <v>2.9152918701527906E-5</v>
      </c>
      <c r="H16">
        <f>'BFPaT-pretax-natgas'!H4</f>
        <v>2.2024583858313772E-5</v>
      </c>
      <c r="I16">
        <f>'BFPaT-pretax-natgas'!I4</f>
        <v>1.6639235992054282E-5</v>
      </c>
      <c r="J16">
        <f>'BFPaT-pretax-natgas'!J4</f>
        <v>1.2570688108359643E-5</v>
      </c>
      <c r="K16">
        <f>'BFPaT-pretax-natgas'!K4</f>
        <v>9.4969624562759202E-6</v>
      </c>
      <c r="L16">
        <f>'BFPaT-pretax-natgas'!L4</f>
        <v>7.1748097732164323E-6</v>
      </c>
      <c r="M16">
        <f>'BFPaT-pretax-natgas'!M4</f>
        <v>5.4204589645211944E-6</v>
      </c>
      <c r="N16">
        <f>'BFPaT-pretax-natgas'!N4</f>
        <v>4.0950737810135208E-6</v>
      </c>
      <c r="O16">
        <f>'BFPaT-pretax-natgas'!O4</f>
        <v>3.093765561497187E-6</v>
      </c>
      <c r="P16">
        <f>'BFPaT-pretax-natgas'!P4</f>
        <v>2.3372925278863011E-6</v>
      </c>
      <c r="Q16">
        <f>'BFPaT-pretax-natgas'!Q4</f>
        <v>1.7657887297282539E-6</v>
      </c>
      <c r="R16">
        <f>'BFPaT-pretax-natgas'!R4</f>
        <v>1.3340263577768976E-6</v>
      </c>
      <c r="S16">
        <f>'BFPaT-pretax-natgas'!S4</f>
        <v>1.0078364944131062E-6</v>
      </c>
      <c r="T16">
        <f>'BFPaT-pretax-natgas'!T4</f>
        <v>7.6140504537225215E-7</v>
      </c>
      <c r="U16">
        <f>'BFPaT-pretax-natgas'!U4</f>
        <v>5.7522985755335266E-7</v>
      </c>
      <c r="V16">
        <f>'BFPaT-pretax-natgas'!V4</f>
        <v>4.3457735279266248E-7</v>
      </c>
      <c r="W16">
        <f>'BFPaT-pretax-natgas'!W4</f>
        <v>3.2831653830271089E-7</v>
      </c>
      <c r="X16">
        <f>'BFPaT-pretax-natgas'!X4</f>
        <v>2.4803811940587489E-7</v>
      </c>
      <c r="Y16">
        <f>'BFPaT-pretax-natgas'!Y4</f>
        <v>1.8738900268763905E-7</v>
      </c>
      <c r="Z16">
        <f>'BFPaT-pretax-natgas'!Z4</f>
        <v>1.4156952331511786E-7</v>
      </c>
      <c r="AA16">
        <f>'BFPaT-pretax-natgas'!AA4</f>
        <v>1.0695360797174331E-7</v>
      </c>
      <c r="AB16">
        <f>'BFPaT-pretax-natgas'!AB4</f>
        <v>8.0801813768287267E-8</v>
      </c>
      <c r="AC16">
        <f>'BFPaT-pretax-natgas'!AC4</f>
        <v>6.104453353242551E-8</v>
      </c>
      <c r="AD16">
        <f>'BFPaT-pretax-natgas'!AD4</f>
        <v>4.6118210723308754E-8</v>
      </c>
      <c r="AE16">
        <f>'BFPaT-pretax-natgas'!AE4</f>
        <v>3.4841602306449831E-8</v>
      </c>
      <c r="AF16">
        <f>'BFPaT-pretax-natgas'!AF4</f>
        <v>2.6322297249647418E-8</v>
      </c>
      <c r="AG16">
        <f>'BFPaT-pretax-natgas'!AG4</f>
        <v>1.9886092677503925E-8</v>
      </c>
      <c r="AH16">
        <f>'BFPaT-pretax-natgas'!AH4</f>
        <v>1.5023638637147153E-8</v>
      </c>
      <c r="AI16">
        <f>'BFPaT-pretax-natgas'!AI4</f>
        <v>1.1350129035399403E-8</v>
      </c>
      <c r="AJ16">
        <f>'BFPaT-pretax-natgas'!AJ4</f>
        <v>8.5748487587877266E-9</v>
      </c>
      <c r="AK16">
        <f>'BFPaT-pretax-natgas'!AK4</f>
        <v>6.4781669888298337E-9</v>
      </c>
      <c r="AL16">
        <f>'BFPaT-pretax-natgas'!AL4</f>
        <v>4.8941560038777466E-9</v>
      </c>
      <c r="AM16">
        <f>'BFPaT-pretax-natgas'!AM4</f>
        <v>3.6974599499509405E-9</v>
      </c>
      <c r="AN16">
        <f>'BFPaT-pretax-natgas'!AN4</f>
        <v>2.793374398090133E-9</v>
      </c>
      <c r="AO16">
        <f>'BFPaT-pretax-natgas'!AO4</f>
        <v>2.1103516017824468E-9</v>
      </c>
      <c r="AP16">
        <f>'BFPaT-pretax-natgas'!AP4</f>
        <v>1.5943383336622236E-9</v>
      </c>
      <c r="AQ16">
        <f>'BFPaT-pretax-natgas'!AQ4</f>
        <v>1.2044982078047477E-9</v>
      </c>
      <c r="AR16">
        <f>'BFPaT-pretax-natgas'!AR4</f>
        <v>9.0997995969418804E-10</v>
      </c>
      <c r="AS16">
        <f>'BFPaT-pretax-natgas'!AS4</f>
        <v>6.8747593120476215E-10</v>
      </c>
      <c r="AT16">
        <f>'BFPaT-pretax-natgas'!AT4</f>
        <v>5.1937754337434726E-10</v>
      </c>
      <c r="AU16">
        <f>'BFPaT-pretax-natgas'!AU4</f>
        <v>3.9238178431766366E-10</v>
      </c>
      <c r="AV16">
        <f>'BFPaT-pretax-natgas'!AV4</f>
        <v>2.9643843217407379E-10</v>
      </c>
      <c r="AW16">
        <f>'BFPaT-pretax-natgas'!AW4</f>
        <v>2.2395469815867058E-10</v>
      </c>
      <c r="AX16">
        <f>'BFPaT-pretax-natgas'!AX4</f>
        <v>1.6919434656127498E-10</v>
      </c>
      <c r="AY16">
        <f>'BFPaT-pretax-natgas'!AY4</f>
        <v>1.278237391028741E-10</v>
      </c>
      <c r="AZ16">
        <f>'BFPaT-pretax-natgas'!AZ4</f>
        <v>9.656887839525044E-11</v>
      </c>
    </row>
    <row r="17" spans="1:52" x14ac:dyDescent="0.45">
      <c r="A17" t="s">
        <v>14</v>
      </c>
      <c r="B17">
        <f>'BFPaT-pretax-natgas'!B5</f>
        <v>2.7903563695837983E-5</v>
      </c>
      <c r="C17">
        <f>'BFPaT-pretax-natgas'!C5</f>
        <v>3.4931435923254703E-5</v>
      </c>
      <c r="D17">
        <f>'BFPaT-pretax-natgas'!D5</f>
        <v>5.1690208157863804E-5</v>
      </c>
      <c r="E17">
        <f>'BFPaT-pretax-natgas'!E5</f>
        <v>5.1077625752993942E-5</v>
      </c>
      <c r="F17">
        <f>'BFPaT-pretax-natgas'!F5</f>
        <v>3.8588364451529953E-5</v>
      </c>
      <c r="G17">
        <f>'BFPaT-pretax-natgas'!G5</f>
        <v>2.9152918701527909E-5</v>
      </c>
      <c r="H17">
        <f>'BFPaT-pretax-natgas'!H5</f>
        <v>2.2024583858313775E-5</v>
      </c>
      <c r="I17">
        <f>'BFPaT-pretax-natgas'!I5</f>
        <v>1.6639235992054289E-5</v>
      </c>
      <c r="J17">
        <f>'BFPaT-pretax-natgas'!J5</f>
        <v>1.257068810835965E-5</v>
      </c>
      <c r="K17">
        <f>'BFPaT-pretax-natgas'!K5</f>
        <v>9.496962456275927E-6</v>
      </c>
      <c r="L17">
        <f>'BFPaT-pretax-natgas'!L5</f>
        <v>7.174809773216439E-6</v>
      </c>
      <c r="M17">
        <f>'BFPaT-pretax-natgas'!M5</f>
        <v>5.4204589645212004E-6</v>
      </c>
      <c r="N17">
        <f>'BFPaT-pretax-natgas'!N5</f>
        <v>4.0950737810135259E-6</v>
      </c>
      <c r="O17">
        <f>'BFPaT-pretax-natgas'!O5</f>
        <v>3.0937655614971917E-6</v>
      </c>
      <c r="P17">
        <f>'BFPaT-pretax-natgas'!P5</f>
        <v>2.3372925278863049E-6</v>
      </c>
      <c r="Q17">
        <f>'BFPaT-pretax-natgas'!Q5</f>
        <v>1.7657887297282569E-6</v>
      </c>
      <c r="R17">
        <f>'BFPaT-pretax-natgas'!R5</f>
        <v>1.3340263577769002E-6</v>
      </c>
      <c r="S17">
        <f>'BFPaT-pretax-natgas'!S5</f>
        <v>1.0078364944131083E-6</v>
      </c>
      <c r="T17">
        <f>'BFPaT-pretax-natgas'!T5</f>
        <v>7.6140504537225395E-7</v>
      </c>
      <c r="U17">
        <f>'BFPaT-pretax-natgas'!U5</f>
        <v>5.7522985755335414E-7</v>
      </c>
      <c r="V17">
        <f>'BFPaT-pretax-natgas'!V5</f>
        <v>4.3457735279266364E-7</v>
      </c>
      <c r="W17">
        <f>'BFPaT-pretax-natgas'!W5</f>
        <v>3.2831653830271179E-7</v>
      </c>
      <c r="X17">
        <f>'BFPaT-pretax-natgas'!X5</f>
        <v>2.4803811940587558E-7</v>
      </c>
      <c r="Y17">
        <f>'BFPaT-pretax-natgas'!Y5</f>
        <v>1.873890026876396E-7</v>
      </c>
      <c r="Z17">
        <f>'BFPaT-pretax-natgas'!Z5</f>
        <v>1.4156952331511831E-7</v>
      </c>
      <c r="AA17">
        <f>'BFPaT-pretax-natgas'!AA5</f>
        <v>1.0695360797174367E-7</v>
      </c>
      <c r="AB17">
        <f>'BFPaT-pretax-natgas'!AB5</f>
        <v>8.0801813768287544E-8</v>
      </c>
      <c r="AC17">
        <f>'BFPaT-pretax-natgas'!AC5</f>
        <v>6.1044533532425735E-8</v>
      </c>
      <c r="AD17">
        <f>'BFPaT-pretax-natgas'!AD5</f>
        <v>4.6118210723308933E-8</v>
      </c>
      <c r="AE17">
        <f>'BFPaT-pretax-natgas'!AE5</f>
        <v>3.484160230644997E-8</v>
      </c>
      <c r="AF17">
        <f>'BFPaT-pretax-natgas'!AF5</f>
        <v>2.6322297249647527E-8</v>
      </c>
      <c r="AG17">
        <f>'BFPaT-pretax-natgas'!AG5</f>
        <v>1.9886092677504008E-8</v>
      </c>
      <c r="AH17">
        <f>'BFPaT-pretax-natgas'!AH5</f>
        <v>1.5023638637147216E-8</v>
      </c>
      <c r="AI17">
        <f>'BFPaT-pretax-natgas'!AI5</f>
        <v>1.1350129035399451E-8</v>
      </c>
      <c r="AJ17">
        <f>'BFPaT-pretax-natgas'!AJ5</f>
        <v>8.574848758787763E-9</v>
      </c>
      <c r="AK17">
        <f>'BFPaT-pretax-natgas'!AK5</f>
        <v>6.478166988829861E-9</v>
      </c>
      <c r="AL17">
        <f>'BFPaT-pretax-natgas'!AL5</f>
        <v>4.8941560038777672E-9</v>
      </c>
      <c r="AM17">
        <f>'BFPaT-pretax-natgas'!AM5</f>
        <v>3.6974599499509562E-9</v>
      </c>
      <c r="AN17">
        <f>'BFPaT-pretax-natgas'!AN5</f>
        <v>2.793374398090145E-9</v>
      </c>
      <c r="AO17">
        <f>'BFPaT-pretax-natgas'!AO5</f>
        <v>2.1103516017824559E-9</v>
      </c>
      <c r="AP17">
        <f>'BFPaT-pretax-natgas'!AP5</f>
        <v>1.5943383336622304E-9</v>
      </c>
      <c r="AQ17">
        <f>'BFPaT-pretax-natgas'!AQ5</f>
        <v>1.2044982078047528E-9</v>
      </c>
      <c r="AR17">
        <f>'BFPaT-pretax-natgas'!AR5</f>
        <v>9.0997995969419187E-10</v>
      </c>
      <c r="AS17">
        <f>'BFPaT-pretax-natgas'!AS5</f>
        <v>6.8747593120476504E-10</v>
      </c>
      <c r="AT17">
        <f>'BFPaT-pretax-natgas'!AT5</f>
        <v>5.1937754337434943E-10</v>
      </c>
      <c r="AU17">
        <f>'BFPaT-pretax-natgas'!AU5</f>
        <v>3.9238178431766526E-10</v>
      </c>
      <c r="AV17">
        <f>'BFPaT-pretax-natgas'!AV5</f>
        <v>2.9643843217407503E-10</v>
      </c>
      <c r="AW17">
        <f>'BFPaT-pretax-natgas'!AW5</f>
        <v>2.2395469815867154E-10</v>
      </c>
      <c r="AX17">
        <f>'BFPaT-pretax-natgas'!AX5</f>
        <v>1.691943465612757E-10</v>
      </c>
      <c r="AY17">
        <f>'BFPaT-pretax-natgas'!AY5</f>
        <v>1.2782373910287464E-10</v>
      </c>
      <c r="AZ17">
        <f>'BFPaT-pretax-natgas'!AZ5</f>
        <v>9.6568878395250853E-11</v>
      </c>
    </row>
    <row r="18" spans="1:52" x14ac:dyDescent="0.45">
      <c r="A18" t="s">
        <v>15</v>
      </c>
      <c r="B18">
        <f>'BFPaT-pretax-natgas'!B6</f>
        <v>1.1918294849023089E-5</v>
      </c>
      <c r="C18">
        <f>'BFPaT-pretax-natgas'!C6</f>
        <v>1.4920071047957371E-5</v>
      </c>
      <c r="D18">
        <f>'BFPaT-pretax-natgas'!D6</f>
        <v>2.2078152753108347E-5</v>
      </c>
      <c r="E18">
        <f>'BFPaT-pretax-natgas'!E6</f>
        <v>2.1816503818221523E-5</v>
      </c>
      <c r="F18">
        <f>'BFPaT-pretax-natgas'!F6</f>
        <v>1.6482034706681338E-5</v>
      </c>
      <c r="G18">
        <f>'BFPaT-pretax-natgas'!G6</f>
        <v>1.2451924943416239E-5</v>
      </c>
      <c r="H18">
        <f>'BFPaT-pretax-natgas'!H6</f>
        <v>9.4072387029750987E-6</v>
      </c>
      <c r="I18">
        <f>'BFPaT-pretax-natgas'!I6</f>
        <v>7.107024850928255E-6</v>
      </c>
      <c r="J18">
        <f>'BFPaT-pretax-natgas'!J6</f>
        <v>5.3692484932627189E-6</v>
      </c>
      <c r="K18">
        <f>'BFPaT-pretax-natgas'!K6</f>
        <v>4.0563850538159609E-6</v>
      </c>
      <c r="L18">
        <f>'BFPaT-pretax-natgas'!L6</f>
        <v>3.0645368202772066E-6</v>
      </c>
      <c r="M18">
        <f>'BFPaT-pretax-natgas'!M6</f>
        <v>2.3152106612758514E-6</v>
      </c>
      <c r="N18">
        <f>'BFPaT-pretax-natgas'!N6</f>
        <v>1.7491062174937424E-6</v>
      </c>
      <c r="O18">
        <f>'BFPaT-pretax-natgas'!O6</f>
        <v>1.3214229751297567E-6</v>
      </c>
      <c r="P18">
        <f>'BFPaT-pretax-natgas'!P6</f>
        <v>9.9831483173321051E-7</v>
      </c>
      <c r="Q18">
        <f>'BFPaT-pretax-natgas'!Q6</f>
        <v>7.5421157495815771E-7</v>
      </c>
      <c r="R18">
        <f>'BFPaT-pretax-natgas'!R6</f>
        <v>5.6979530076027171E-7</v>
      </c>
      <c r="S18">
        <f>'BFPaT-pretax-natgas'!S6</f>
        <v>4.3047162831795631E-7</v>
      </c>
      <c r="T18">
        <f>'BFPaT-pretax-natgas'!T6</f>
        <v>3.2521472630515058E-7</v>
      </c>
      <c r="U18">
        <f>'BFPaT-pretax-natgas'!U6</f>
        <v>2.456947479187033E-7</v>
      </c>
      <c r="V18">
        <f>'BFPaT-pretax-natgas'!V6</f>
        <v>1.8561862139721657E-7</v>
      </c>
      <c r="W18">
        <f>'BFPaT-pretax-natgas'!W6</f>
        <v>1.4023202734803117E-7</v>
      </c>
      <c r="X18">
        <f>'BFPaT-pretax-natgas'!X6</f>
        <v>1.0594315024060322E-7</v>
      </c>
      <c r="Y18">
        <f>'BFPaT-pretax-natgas'!Y6</f>
        <v>8.0038428418688951E-8</v>
      </c>
      <c r="Z18">
        <f>'BFPaT-pretax-natgas'!Z6</f>
        <v>6.0467807585340316E-8</v>
      </c>
      <c r="AA18">
        <f>'BFPaT-pretax-natgas'!AA6</f>
        <v>4.5682503097774241E-8</v>
      </c>
      <c r="AB18">
        <f>'BFPaT-pretax-natgas'!AB6</f>
        <v>3.4512431864390836E-8</v>
      </c>
      <c r="AC18">
        <f>'BFPaT-pretax-natgas'!AC6</f>
        <v>2.6073614019023697E-8</v>
      </c>
      <c r="AD18">
        <f>'BFPaT-pretax-natgas'!AD6</f>
        <v>1.9698216303165412E-8</v>
      </c>
      <c r="AE18">
        <f>'BFPaT-pretax-natgas'!AE6</f>
        <v>1.4881700912009616E-8</v>
      </c>
      <c r="AF18">
        <f>'BFPaT-pretax-natgas'!AF6</f>
        <v>1.1242897256586599E-8</v>
      </c>
      <c r="AG18">
        <f>'BFPaT-pretax-natgas'!AG6</f>
        <v>8.4938367912067598E-9</v>
      </c>
      <c r="AH18">
        <f>'BFPaT-pretax-natgas'!AH6</f>
        <v>6.4169636873085874E-9</v>
      </c>
      <c r="AI18">
        <f>'BFPaT-pretax-natgas'!AI6</f>
        <v>4.8479178463690196E-9</v>
      </c>
      <c r="AJ18">
        <f>'BFPaT-pretax-natgas'!AJ6</f>
        <v>3.6625277296840383E-9</v>
      </c>
      <c r="AK18">
        <f>'BFPaT-pretax-natgas'!AK6</f>
        <v>2.7669836403583818E-9</v>
      </c>
      <c r="AL18">
        <f>'BFPaT-pretax-natgas'!AL6</f>
        <v>2.090413788258584E-9</v>
      </c>
      <c r="AM18">
        <f>'BFPaT-pretax-natgas'!AM6</f>
        <v>1.5792756207173024E-9</v>
      </c>
      <c r="AN18">
        <f>'BFPaT-pretax-natgas'!AN6</f>
        <v>1.1931185587279045E-9</v>
      </c>
      <c r="AO18">
        <f>'BFPaT-pretax-natgas'!AO6</f>
        <v>9.0138280899592945E-10</v>
      </c>
      <c r="AP18">
        <f>'BFPaT-pretax-natgas'!AP6</f>
        <v>6.809809154420203E-10</v>
      </c>
      <c r="AQ18">
        <f>'BFPaT-pretax-natgas'!AQ6</f>
        <v>5.1447065837966984E-10</v>
      </c>
      <c r="AR18">
        <f>'BFPaT-pretax-natgas'!AR6</f>
        <v>3.8867470780999616E-10</v>
      </c>
      <c r="AS18">
        <f>'BFPaT-pretax-natgas'!AS6</f>
        <v>2.9363779261382188E-10</v>
      </c>
      <c r="AT18">
        <f>'BFPaT-pretax-natgas'!AT6</f>
        <v>2.2183885783807702E-10</v>
      </c>
      <c r="AU18">
        <f>'BFPaT-pretax-natgas'!AU6</f>
        <v>1.6759586158456244E-10</v>
      </c>
      <c r="AV18">
        <f>'BFPaT-pretax-natgas'!AV6</f>
        <v>1.2661610816971422E-10</v>
      </c>
      <c r="AW18">
        <f>'BFPaT-pretax-natgas'!AW6</f>
        <v>9.5656531709500603E-11</v>
      </c>
      <c r="AX18">
        <f>'BFPaT-pretax-natgas'!AX6</f>
        <v>7.2267045567582521E-11</v>
      </c>
      <c r="AY18">
        <f>'BFPaT-pretax-natgas'!AY6</f>
        <v>5.4596646791745921E-11</v>
      </c>
      <c r="AZ18">
        <f>'BFPaT-pretax-natgas'!AZ6</f>
        <v>4.124693098343267E-11</v>
      </c>
    </row>
    <row r="19" spans="1:52" x14ac:dyDescent="0.45">
      <c r="A19" t="s">
        <v>16</v>
      </c>
      <c r="B19">
        <f>'BFPaT-pretax-natgas'!B7</f>
        <v>0</v>
      </c>
      <c r="C19">
        <f>'BFPaT-pretax-natgas'!C7</f>
        <v>0</v>
      </c>
      <c r="D19">
        <f>'BFPaT-pretax-natgas'!D7</f>
        <v>0</v>
      </c>
      <c r="E19">
        <f>'BFPaT-pretax-natgas'!E7</f>
        <v>0</v>
      </c>
      <c r="F19">
        <f>'BFPaT-pretax-natgas'!F7</f>
        <v>0</v>
      </c>
      <c r="G19">
        <f>'BFPaT-pretax-natgas'!G7</f>
        <v>0</v>
      </c>
      <c r="H19">
        <f>'BFPaT-pretax-natgas'!H7</f>
        <v>0</v>
      </c>
      <c r="I19">
        <f>'BFPaT-pretax-natgas'!I7</f>
        <v>0</v>
      </c>
      <c r="J19">
        <f>'BFPaT-pretax-natgas'!J7</f>
        <v>0</v>
      </c>
      <c r="K19">
        <f>'BFPaT-pretax-natgas'!K7</f>
        <v>0</v>
      </c>
      <c r="L19">
        <f>'BFPaT-pretax-natgas'!L7</f>
        <v>0</v>
      </c>
      <c r="M19">
        <f>'BFPaT-pretax-natgas'!M7</f>
        <v>0</v>
      </c>
      <c r="N19">
        <f>'BFPaT-pretax-natgas'!N7</f>
        <v>0</v>
      </c>
      <c r="O19">
        <f>'BFPaT-pretax-natgas'!O7</f>
        <v>0</v>
      </c>
      <c r="P19">
        <f>'BFPaT-pretax-natgas'!P7</f>
        <v>0</v>
      </c>
      <c r="Q19">
        <f>'BFPaT-pretax-natgas'!Q7</f>
        <v>0</v>
      </c>
      <c r="R19">
        <f>'BFPaT-pretax-natgas'!R7</f>
        <v>0</v>
      </c>
      <c r="S19">
        <f>'BFPaT-pretax-natgas'!S7</f>
        <v>0</v>
      </c>
      <c r="T19">
        <f>'BFPaT-pretax-natgas'!T7</f>
        <v>0</v>
      </c>
      <c r="U19">
        <f>'BFPaT-pretax-natgas'!U7</f>
        <v>0</v>
      </c>
      <c r="V19">
        <f>'BFPaT-pretax-natgas'!V7</f>
        <v>0</v>
      </c>
      <c r="W19">
        <f>'BFPaT-pretax-natgas'!W7</f>
        <v>0</v>
      </c>
      <c r="X19">
        <f>'BFPaT-pretax-natgas'!X7</f>
        <v>0</v>
      </c>
      <c r="Y19">
        <f>'BFPaT-pretax-natgas'!Y7</f>
        <v>0</v>
      </c>
      <c r="Z19">
        <f>'BFPaT-pretax-natgas'!Z7</f>
        <v>0</v>
      </c>
      <c r="AA19">
        <f>'BFPaT-pretax-natgas'!AA7</f>
        <v>0</v>
      </c>
      <c r="AB19">
        <f>'BFPaT-pretax-natgas'!AB7</f>
        <v>0</v>
      </c>
      <c r="AC19">
        <f>'BFPaT-pretax-natgas'!AC7</f>
        <v>0</v>
      </c>
      <c r="AD19">
        <f>'BFPaT-pretax-natgas'!AD7</f>
        <v>0</v>
      </c>
      <c r="AE19">
        <f>'BFPaT-pretax-natgas'!AE7</f>
        <v>0</v>
      </c>
      <c r="AF19">
        <f>'BFPaT-pretax-natgas'!AF7</f>
        <v>0</v>
      </c>
      <c r="AG19">
        <f>'BFPaT-pretax-natgas'!AG7</f>
        <v>0</v>
      </c>
      <c r="AH19">
        <f>'BFPaT-pretax-natgas'!AH7</f>
        <v>0</v>
      </c>
      <c r="AI19">
        <f>'BFPaT-pretax-natgas'!AI7</f>
        <v>0</v>
      </c>
      <c r="AJ19">
        <f>'BFPaT-pretax-natgas'!AJ7</f>
        <v>0</v>
      </c>
      <c r="AK19">
        <f>'BFPaT-pretax-natgas'!AK7</f>
        <v>0</v>
      </c>
      <c r="AL19">
        <f>'BFPaT-pretax-natgas'!AL7</f>
        <v>0</v>
      </c>
      <c r="AM19">
        <f>'BFPaT-pretax-natgas'!AM7</f>
        <v>0</v>
      </c>
      <c r="AN19">
        <f>'BFPaT-pretax-natgas'!AN7</f>
        <v>0</v>
      </c>
      <c r="AO19">
        <f>'BFPaT-pretax-natgas'!AO7</f>
        <v>0</v>
      </c>
      <c r="AP19">
        <f>'BFPaT-pretax-natgas'!AP7</f>
        <v>0</v>
      </c>
      <c r="AQ19">
        <f>'BFPaT-pretax-natgas'!AQ7</f>
        <v>0</v>
      </c>
      <c r="AR19">
        <f>'BFPaT-pretax-natgas'!AR7</f>
        <v>0</v>
      </c>
      <c r="AS19">
        <f>'BFPaT-pretax-natgas'!AS7</f>
        <v>0</v>
      </c>
      <c r="AT19">
        <f>'BFPaT-pretax-natgas'!AT7</f>
        <v>0</v>
      </c>
      <c r="AU19">
        <f>'BFPaT-pretax-natgas'!AU7</f>
        <v>0</v>
      </c>
      <c r="AV19">
        <f>'BFPaT-pretax-natgas'!AV7</f>
        <v>0</v>
      </c>
      <c r="AW19">
        <f>'BFPaT-pretax-natgas'!AW7</f>
        <v>0</v>
      </c>
      <c r="AX19">
        <f>'BFPaT-pretax-natgas'!AX7</f>
        <v>0</v>
      </c>
      <c r="AY19">
        <f>'BFPaT-pretax-natgas'!AY7</f>
        <v>0</v>
      </c>
      <c r="AZ19">
        <f>'BFPaT-pretax-natgas'!AZ7</f>
        <v>0</v>
      </c>
    </row>
    <row r="20" spans="1:52" x14ac:dyDescent="0.45">
      <c r="A20" t="s">
        <v>17</v>
      </c>
      <c r="B20">
        <f>'BFPaT-pretax-natgas'!B8</f>
        <v>2.7903563695837983E-5</v>
      </c>
      <c r="C20">
        <f>'BFPaT-pretax-natgas'!C8</f>
        <v>3.4931435923254703E-5</v>
      </c>
      <c r="D20">
        <f>'BFPaT-pretax-natgas'!D8</f>
        <v>5.1690208157863804E-5</v>
      </c>
      <c r="E20">
        <f>'BFPaT-pretax-natgas'!E8</f>
        <v>5.1077625752993942E-5</v>
      </c>
      <c r="F20">
        <f>'BFPaT-pretax-natgas'!F8</f>
        <v>3.8588364451529953E-5</v>
      </c>
      <c r="G20">
        <f>'BFPaT-pretax-natgas'!G8</f>
        <v>2.9152918701527909E-5</v>
      </c>
      <c r="H20">
        <f>'BFPaT-pretax-natgas'!H8</f>
        <v>2.2024583858313775E-5</v>
      </c>
      <c r="I20">
        <f>'BFPaT-pretax-natgas'!I8</f>
        <v>1.6639235992054289E-5</v>
      </c>
      <c r="J20">
        <f>'BFPaT-pretax-natgas'!J8</f>
        <v>1.257068810835965E-5</v>
      </c>
      <c r="K20">
        <f>'BFPaT-pretax-natgas'!K8</f>
        <v>9.496962456275927E-6</v>
      </c>
      <c r="L20">
        <f>'BFPaT-pretax-natgas'!L8</f>
        <v>7.174809773216439E-6</v>
      </c>
      <c r="M20">
        <f>'BFPaT-pretax-natgas'!M8</f>
        <v>5.4204589645212004E-6</v>
      </c>
      <c r="N20">
        <f>'BFPaT-pretax-natgas'!N8</f>
        <v>4.0950737810135259E-6</v>
      </c>
      <c r="O20">
        <f>'BFPaT-pretax-natgas'!O8</f>
        <v>3.0937655614971917E-6</v>
      </c>
      <c r="P20">
        <f>'BFPaT-pretax-natgas'!P8</f>
        <v>2.3372925278863049E-6</v>
      </c>
      <c r="Q20">
        <f>'BFPaT-pretax-natgas'!Q8</f>
        <v>1.7657887297282569E-6</v>
      </c>
      <c r="R20">
        <f>'BFPaT-pretax-natgas'!R8</f>
        <v>1.3340263577769002E-6</v>
      </c>
      <c r="S20">
        <f>'BFPaT-pretax-natgas'!S8</f>
        <v>1.0078364944131083E-6</v>
      </c>
      <c r="T20">
        <f>'BFPaT-pretax-natgas'!T8</f>
        <v>7.6140504537225395E-7</v>
      </c>
      <c r="U20">
        <f>'BFPaT-pretax-natgas'!U8</f>
        <v>5.7522985755335414E-7</v>
      </c>
      <c r="V20">
        <f>'BFPaT-pretax-natgas'!V8</f>
        <v>4.3457735279266364E-7</v>
      </c>
      <c r="W20">
        <f>'BFPaT-pretax-natgas'!W8</f>
        <v>3.2831653830271179E-7</v>
      </c>
      <c r="X20">
        <f>'BFPaT-pretax-natgas'!X8</f>
        <v>2.4803811940587558E-7</v>
      </c>
      <c r="Y20">
        <f>'BFPaT-pretax-natgas'!Y8</f>
        <v>1.873890026876396E-7</v>
      </c>
      <c r="Z20">
        <f>'BFPaT-pretax-natgas'!Z8</f>
        <v>1.4156952331511831E-7</v>
      </c>
      <c r="AA20">
        <f>'BFPaT-pretax-natgas'!AA8</f>
        <v>1.0695360797174367E-7</v>
      </c>
      <c r="AB20">
        <f>'BFPaT-pretax-natgas'!AB8</f>
        <v>8.0801813768287544E-8</v>
      </c>
      <c r="AC20">
        <f>'BFPaT-pretax-natgas'!AC8</f>
        <v>6.1044533532425735E-8</v>
      </c>
      <c r="AD20">
        <f>'BFPaT-pretax-natgas'!AD8</f>
        <v>4.6118210723308933E-8</v>
      </c>
      <c r="AE20">
        <f>'BFPaT-pretax-natgas'!AE8</f>
        <v>3.484160230644997E-8</v>
      </c>
      <c r="AF20">
        <f>'BFPaT-pretax-natgas'!AF8</f>
        <v>2.6322297249647527E-8</v>
      </c>
      <c r="AG20">
        <f>'BFPaT-pretax-natgas'!AG8</f>
        <v>1.9886092677504008E-8</v>
      </c>
      <c r="AH20">
        <f>'BFPaT-pretax-natgas'!AH8</f>
        <v>1.5023638637147216E-8</v>
      </c>
      <c r="AI20">
        <f>'BFPaT-pretax-natgas'!AI8</f>
        <v>1.1350129035399451E-8</v>
      </c>
      <c r="AJ20">
        <f>'BFPaT-pretax-natgas'!AJ8</f>
        <v>8.574848758787763E-9</v>
      </c>
      <c r="AK20">
        <f>'BFPaT-pretax-natgas'!AK8</f>
        <v>6.478166988829861E-9</v>
      </c>
      <c r="AL20">
        <f>'BFPaT-pretax-natgas'!AL8</f>
        <v>4.8941560038777672E-9</v>
      </c>
      <c r="AM20">
        <f>'BFPaT-pretax-natgas'!AM8</f>
        <v>3.6974599499509562E-9</v>
      </c>
      <c r="AN20">
        <f>'BFPaT-pretax-natgas'!AN8</f>
        <v>2.793374398090145E-9</v>
      </c>
      <c r="AO20">
        <f>'BFPaT-pretax-natgas'!AO8</f>
        <v>2.1103516017824559E-9</v>
      </c>
      <c r="AP20">
        <f>'BFPaT-pretax-natgas'!AP8</f>
        <v>1.5943383336622304E-9</v>
      </c>
      <c r="AQ20">
        <f>'BFPaT-pretax-natgas'!AQ8</f>
        <v>1.2044982078047528E-9</v>
      </c>
      <c r="AR20">
        <f>'BFPaT-pretax-natgas'!AR8</f>
        <v>9.0997995969419187E-10</v>
      </c>
      <c r="AS20">
        <f>'BFPaT-pretax-natgas'!AS8</f>
        <v>6.8747593120476504E-10</v>
      </c>
      <c r="AT20">
        <f>'BFPaT-pretax-natgas'!AT8</f>
        <v>5.1937754337434943E-10</v>
      </c>
      <c r="AU20">
        <f>'BFPaT-pretax-natgas'!AU8</f>
        <v>3.9238178431766526E-10</v>
      </c>
      <c r="AV20">
        <f>'BFPaT-pretax-natgas'!AV8</f>
        <v>2.9643843217407503E-10</v>
      </c>
      <c r="AW20">
        <f>'BFPaT-pretax-natgas'!AW8</f>
        <v>2.2395469815867154E-10</v>
      </c>
      <c r="AX20">
        <f>'BFPaT-pretax-natgas'!AX8</f>
        <v>1.691943465612757E-10</v>
      </c>
      <c r="AY20">
        <f>'BFPaT-pretax-natgas'!AY8</f>
        <v>1.2782373910287464E-10</v>
      </c>
      <c r="AZ20">
        <f>'BFPaT-pretax-natgas'!AZ8</f>
        <v>9.6568878395250853E-11</v>
      </c>
    </row>
    <row r="21" spans="1:52" x14ac:dyDescent="0.45">
      <c r="A21" t="s">
        <v>18</v>
      </c>
      <c r="B21">
        <f>'BFPaT-pretax-natgas'!B9</f>
        <v>0</v>
      </c>
      <c r="C21">
        <f>'BFPaT-pretax-natgas'!C9</f>
        <v>0</v>
      </c>
      <c r="D21">
        <f>'BFPaT-pretax-natgas'!D9</f>
        <v>0</v>
      </c>
      <c r="E21">
        <f>'BFPaT-pretax-natgas'!E9</f>
        <v>0</v>
      </c>
      <c r="F21">
        <f>'BFPaT-pretax-natgas'!F9</f>
        <v>0</v>
      </c>
      <c r="G21">
        <f>'BFPaT-pretax-natgas'!G9</f>
        <v>0</v>
      </c>
      <c r="H21">
        <f>'BFPaT-pretax-natgas'!H9</f>
        <v>0</v>
      </c>
      <c r="I21">
        <f>'BFPaT-pretax-natgas'!I9</f>
        <v>0</v>
      </c>
      <c r="J21">
        <f>'BFPaT-pretax-natgas'!J9</f>
        <v>0</v>
      </c>
      <c r="K21">
        <f>'BFPaT-pretax-natgas'!K9</f>
        <v>0</v>
      </c>
      <c r="L21">
        <f>'BFPaT-pretax-natgas'!L9</f>
        <v>0</v>
      </c>
      <c r="M21">
        <f>'BFPaT-pretax-natgas'!M9</f>
        <v>0</v>
      </c>
      <c r="N21">
        <f>'BFPaT-pretax-natgas'!N9</f>
        <v>0</v>
      </c>
      <c r="O21">
        <f>'BFPaT-pretax-natgas'!O9</f>
        <v>0</v>
      </c>
      <c r="P21">
        <f>'BFPaT-pretax-natgas'!P9</f>
        <v>0</v>
      </c>
      <c r="Q21">
        <f>'BFPaT-pretax-natgas'!Q9</f>
        <v>0</v>
      </c>
      <c r="R21">
        <f>'BFPaT-pretax-natgas'!R9</f>
        <v>0</v>
      </c>
      <c r="S21">
        <f>'BFPaT-pretax-natgas'!S9</f>
        <v>0</v>
      </c>
      <c r="T21">
        <f>'BFPaT-pretax-natgas'!T9</f>
        <v>0</v>
      </c>
      <c r="U21">
        <f>'BFPaT-pretax-natgas'!U9</f>
        <v>0</v>
      </c>
      <c r="V21">
        <f>'BFPaT-pretax-natgas'!V9</f>
        <v>0</v>
      </c>
      <c r="W21">
        <f>'BFPaT-pretax-natgas'!W9</f>
        <v>0</v>
      </c>
      <c r="X21">
        <f>'BFPaT-pretax-natgas'!X9</f>
        <v>0</v>
      </c>
      <c r="Y21">
        <f>'BFPaT-pretax-natgas'!Y9</f>
        <v>0</v>
      </c>
      <c r="Z21">
        <f>'BFPaT-pretax-natgas'!Z9</f>
        <v>0</v>
      </c>
      <c r="AA21">
        <f>'BFPaT-pretax-natgas'!AA9</f>
        <v>0</v>
      </c>
      <c r="AB21">
        <f>'BFPaT-pretax-natgas'!AB9</f>
        <v>0</v>
      </c>
      <c r="AC21">
        <f>'BFPaT-pretax-natgas'!AC9</f>
        <v>0</v>
      </c>
      <c r="AD21">
        <f>'BFPaT-pretax-natgas'!AD9</f>
        <v>0</v>
      </c>
      <c r="AE21">
        <f>'BFPaT-pretax-natgas'!AE9</f>
        <v>0</v>
      </c>
      <c r="AF21">
        <f>'BFPaT-pretax-natgas'!AF9</f>
        <v>0</v>
      </c>
      <c r="AG21">
        <f>'BFPaT-pretax-natgas'!AG9</f>
        <v>0</v>
      </c>
      <c r="AH21">
        <f>'BFPaT-pretax-natgas'!AH9</f>
        <v>0</v>
      </c>
      <c r="AI21">
        <f>'BFPaT-pretax-natgas'!AI9</f>
        <v>0</v>
      </c>
      <c r="AJ21">
        <f>'BFPaT-pretax-natgas'!AJ9</f>
        <v>0</v>
      </c>
      <c r="AK21">
        <f>'BFPaT-pretax-natgas'!AK9</f>
        <v>0</v>
      </c>
      <c r="AL21">
        <f>'BFPaT-pretax-natgas'!AL9</f>
        <v>0</v>
      </c>
      <c r="AM21">
        <f>'BFPaT-pretax-natgas'!AM9</f>
        <v>0</v>
      </c>
      <c r="AN21">
        <f>'BFPaT-pretax-natgas'!AN9</f>
        <v>0</v>
      </c>
      <c r="AO21">
        <f>'BFPaT-pretax-natgas'!AO9</f>
        <v>0</v>
      </c>
      <c r="AP21">
        <f>'BFPaT-pretax-natgas'!AP9</f>
        <v>0</v>
      </c>
      <c r="AQ21">
        <f>'BFPaT-pretax-natgas'!AQ9</f>
        <v>0</v>
      </c>
      <c r="AR21">
        <f>'BFPaT-pretax-natgas'!AR9</f>
        <v>0</v>
      </c>
      <c r="AS21">
        <f>'BFPaT-pretax-natgas'!AS9</f>
        <v>0</v>
      </c>
      <c r="AT21">
        <f>'BFPaT-pretax-natgas'!AT9</f>
        <v>0</v>
      </c>
      <c r="AU21">
        <f>'BFPaT-pretax-natgas'!AU9</f>
        <v>0</v>
      </c>
      <c r="AV21">
        <f>'BFPaT-pretax-natgas'!AV9</f>
        <v>0</v>
      </c>
      <c r="AW21">
        <f>'BFPaT-pretax-natgas'!AW9</f>
        <v>0</v>
      </c>
      <c r="AX21">
        <f>'BFPaT-pretax-natgas'!AX9</f>
        <v>0</v>
      </c>
      <c r="AY21">
        <f>'BFPaT-pretax-natgas'!AY9</f>
        <v>0</v>
      </c>
      <c r="AZ21">
        <f>'BFPaT-pretax-natgas'!AZ9</f>
        <v>0</v>
      </c>
    </row>
    <row r="22" spans="1:52" s="6" customFormat="1" x14ac:dyDescent="0.45">
      <c r="A22" s="5" t="s">
        <v>66</v>
      </c>
    </row>
    <row r="23" spans="1:52" x14ac:dyDescent="0.45">
      <c r="A23" t="s">
        <v>64</v>
      </c>
      <c r="B23">
        <f t="shared" ref="B23:AZ23" si="2">B$1</f>
        <v>2020</v>
      </c>
      <c r="C23">
        <f t="shared" si="2"/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'BFPaT-pretax-nuclear'!B2</f>
        <v>0</v>
      </c>
      <c r="C24">
        <f>'BFPaT-pretax-nuclear'!C2</f>
        <v>0</v>
      </c>
      <c r="D24">
        <f>'BFPaT-pretax-nuclear'!D2</f>
        <v>0</v>
      </c>
      <c r="E24">
        <f>'BFPaT-pretax-nuclear'!E2</f>
        <v>0</v>
      </c>
      <c r="F24">
        <f>'BFPaT-pretax-nuclear'!F2</f>
        <v>0</v>
      </c>
      <c r="G24">
        <f>'BFPaT-pretax-nuclear'!G2</f>
        <v>0</v>
      </c>
      <c r="H24">
        <f>'BFPaT-pretax-nuclear'!H2</f>
        <v>0</v>
      </c>
      <c r="I24">
        <f>'BFPaT-pretax-nuclear'!I2</f>
        <v>0</v>
      </c>
      <c r="J24">
        <f>'BFPaT-pretax-nuclear'!J2</f>
        <v>0</v>
      </c>
      <c r="K24">
        <f>'BFPaT-pretax-nuclear'!K2</f>
        <v>0</v>
      </c>
      <c r="L24">
        <f>'BFPaT-pretax-nuclear'!L2</f>
        <v>0</v>
      </c>
      <c r="M24">
        <f>'BFPaT-pretax-nuclear'!M2</f>
        <v>0</v>
      </c>
      <c r="N24">
        <f>'BFPaT-pretax-nuclear'!N2</f>
        <v>0</v>
      </c>
      <c r="O24">
        <f>'BFPaT-pretax-nuclear'!O2</f>
        <v>0</v>
      </c>
      <c r="P24">
        <f>'BFPaT-pretax-nuclear'!P2</f>
        <v>0</v>
      </c>
      <c r="Q24">
        <f>'BFPaT-pretax-nuclear'!Q2</f>
        <v>0</v>
      </c>
      <c r="R24">
        <f>'BFPaT-pretax-nuclear'!R2</f>
        <v>0</v>
      </c>
      <c r="S24">
        <f>'BFPaT-pretax-nuclear'!S2</f>
        <v>0</v>
      </c>
      <c r="T24">
        <f>'BFPaT-pretax-nuclear'!T2</f>
        <v>0</v>
      </c>
      <c r="U24">
        <f>'BFPaT-pretax-nuclear'!U2</f>
        <v>0</v>
      </c>
      <c r="V24">
        <f>'BFPaT-pretax-nuclear'!V2</f>
        <v>0</v>
      </c>
      <c r="W24">
        <f>'BFPaT-pretax-nuclear'!W2</f>
        <v>0</v>
      </c>
      <c r="X24">
        <f>'BFPaT-pretax-nuclear'!X2</f>
        <v>0</v>
      </c>
      <c r="Y24">
        <f>'BFPaT-pretax-nuclear'!Y2</f>
        <v>0</v>
      </c>
      <c r="Z24">
        <f>'BFPaT-pretax-nuclear'!Z2</f>
        <v>0</v>
      </c>
      <c r="AA24">
        <f>'BFPaT-pretax-nuclear'!AA2</f>
        <v>0</v>
      </c>
      <c r="AB24">
        <f>'BFPaT-pretax-nuclear'!AB2</f>
        <v>0</v>
      </c>
      <c r="AC24">
        <f>'BFPaT-pretax-nuclear'!AC2</f>
        <v>0</v>
      </c>
      <c r="AD24">
        <f>'BFPaT-pretax-nuclear'!AD2</f>
        <v>0</v>
      </c>
      <c r="AE24">
        <f>'BFPaT-pretax-nuclear'!AE2</f>
        <v>0</v>
      </c>
      <c r="AF24">
        <f>'BFPaT-pretax-nuclear'!AF2</f>
        <v>0</v>
      </c>
      <c r="AG24">
        <f>'BFPaT-pretax-nuclear'!AG2</f>
        <v>0</v>
      </c>
      <c r="AH24">
        <f>'BFPaT-pretax-nuclear'!AH2</f>
        <v>0</v>
      </c>
      <c r="AI24">
        <f>'BFPaT-pretax-nuclear'!AI2</f>
        <v>0</v>
      </c>
      <c r="AJ24">
        <f>'BFPaT-pretax-nuclear'!AJ2</f>
        <v>0</v>
      </c>
      <c r="AK24">
        <f>'BFPaT-pretax-nuclear'!AK2</f>
        <v>0</v>
      </c>
      <c r="AL24">
        <f>'BFPaT-pretax-nuclear'!AL2</f>
        <v>0</v>
      </c>
      <c r="AM24">
        <f>'BFPaT-pretax-nuclear'!AM2</f>
        <v>0</v>
      </c>
      <c r="AN24">
        <f>'BFPaT-pretax-nuclear'!AN2</f>
        <v>0</v>
      </c>
      <c r="AO24">
        <f>'BFPaT-pretax-nuclear'!AO2</f>
        <v>0</v>
      </c>
      <c r="AP24">
        <f>'BFPaT-pretax-nuclear'!AP2</f>
        <v>0</v>
      </c>
      <c r="AQ24">
        <f>'BFPaT-pretax-nuclear'!AQ2</f>
        <v>0</v>
      </c>
      <c r="AR24">
        <f>'BFPaT-pretax-nuclear'!AR2</f>
        <v>0</v>
      </c>
      <c r="AS24">
        <f>'BFPaT-pretax-nuclear'!AS2</f>
        <v>0</v>
      </c>
      <c r="AT24">
        <f>'BFPaT-pretax-nuclear'!AT2</f>
        <v>0</v>
      </c>
      <c r="AU24">
        <f>'BFPaT-pretax-nuclear'!AU2</f>
        <v>0</v>
      </c>
      <c r="AV24">
        <f>'BFPaT-pretax-nuclear'!AV2</f>
        <v>0</v>
      </c>
      <c r="AW24">
        <f>'BFPaT-pretax-nuclear'!AW2</f>
        <v>0</v>
      </c>
      <c r="AX24">
        <f>'BFPaT-pretax-nuclear'!AX2</f>
        <v>0</v>
      </c>
      <c r="AY24">
        <f>'BFPaT-pretax-nuclear'!AY2</f>
        <v>0</v>
      </c>
      <c r="AZ24">
        <f>'BFPaT-pretax-nuclear'!AZ2</f>
        <v>0</v>
      </c>
    </row>
    <row r="25" spans="1:52" x14ac:dyDescent="0.45">
      <c r="A25" t="s">
        <v>12</v>
      </c>
      <c r="B25">
        <f>'BFPaT-pretax-nuclear'!B3</f>
        <v>1.5329339957862691E-5</v>
      </c>
      <c r="C25">
        <f>'BFPaT-pretax-nuclear'!C3</f>
        <v>1.3549143120174415E-5</v>
      </c>
      <c r="D25">
        <f>'BFPaT-pretax-nuclear'!D3</f>
        <v>1.982213420321792E-5</v>
      </c>
      <c r="E25">
        <f>'BFPaT-pretax-nuclear'!E3</f>
        <v>2.038986749420948E-5</v>
      </c>
      <c r="F25">
        <f>'BFPaT-pretax-nuclear'!F3</f>
        <v>2.038986749420948E-5</v>
      </c>
      <c r="G25">
        <f>'BFPaT-pretax-nuclear'!G3</f>
        <v>2.038986749420948E-5</v>
      </c>
      <c r="H25">
        <f>'BFPaT-pretax-nuclear'!H3</f>
        <v>2.038986749420948E-5</v>
      </c>
      <c r="I25">
        <f>'BFPaT-pretax-nuclear'!I3</f>
        <v>2.038986749420948E-5</v>
      </c>
      <c r="J25">
        <f>'BFPaT-pretax-nuclear'!J3</f>
        <v>2.038986749420948E-5</v>
      </c>
      <c r="K25">
        <f>'BFPaT-pretax-nuclear'!K3</f>
        <v>2.038986749420948E-5</v>
      </c>
      <c r="L25">
        <f>'BFPaT-pretax-nuclear'!L3</f>
        <v>2.038986749420948E-5</v>
      </c>
      <c r="M25">
        <f>'BFPaT-pretax-nuclear'!M3</f>
        <v>2.038986749420948E-5</v>
      </c>
      <c r="N25">
        <f>'BFPaT-pretax-nuclear'!N3</f>
        <v>2.038986749420948E-5</v>
      </c>
      <c r="O25">
        <f>'BFPaT-pretax-nuclear'!O3</f>
        <v>2.038986749420948E-5</v>
      </c>
      <c r="P25">
        <f>'BFPaT-pretax-nuclear'!P3</f>
        <v>2.038986749420948E-5</v>
      </c>
      <c r="Q25">
        <f>'BFPaT-pretax-nuclear'!Q3</f>
        <v>2.038986749420948E-5</v>
      </c>
      <c r="R25">
        <f>'BFPaT-pretax-nuclear'!R3</f>
        <v>2.038986749420948E-5</v>
      </c>
      <c r="S25">
        <f>'BFPaT-pretax-nuclear'!S3</f>
        <v>2.038986749420948E-5</v>
      </c>
      <c r="T25">
        <f>'BFPaT-pretax-nuclear'!T3</f>
        <v>2.038986749420948E-5</v>
      </c>
      <c r="U25">
        <f>'BFPaT-pretax-nuclear'!U3</f>
        <v>2.038986749420948E-5</v>
      </c>
      <c r="V25">
        <f>'BFPaT-pretax-nuclear'!V3</f>
        <v>2.038986749420948E-5</v>
      </c>
      <c r="W25">
        <f>'BFPaT-pretax-nuclear'!W3</f>
        <v>2.038986749420948E-5</v>
      </c>
      <c r="X25">
        <f>'BFPaT-pretax-nuclear'!X3</f>
        <v>2.038986749420948E-5</v>
      </c>
      <c r="Y25">
        <f>'BFPaT-pretax-nuclear'!Y3</f>
        <v>2.038986749420948E-5</v>
      </c>
      <c r="Z25">
        <f>'BFPaT-pretax-nuclear'!Z3</f>
        <v>2.038986749420948E-5</v>
      </c>
      <c r="AA25">
        <f>'BFPaT-pretax-nuclear'!AA3</f>
        <v>2.038986749420948E-5</v>
      </c>
      <c r="AB25">
        <f>'BFPaT-pretax-nuclear'!AB3</f>
        <v>2.038986749420948E-5</v>
      </c>
      <c r="AC25">
        <f>'BFPaT-pretax-nuclear'!AC3</f>
        <v>2.038986749420948E-5</v>
      </c>
      <c r="AD25">
        <f>'BFPaT-pretax-nuclear'!AD3</f>
        <v>2.038986749420948E-5</v>
      </c>
      <c r="AE25">
        <f>'BFPaT-pretax-nuclear'!AE3</f>
        <v>2.038986749420948E-5</v>
      </c>
      <c r="AF25">
        <f>'BFPaT-pretax-nuclear'!AF3</f>
        <v>2.038986749420948E-5</v>
      </c>
      <c r="AG25">
        <f>'BFPaT-pretax-nuclear'!AG3</f>
        <v>2.038986749420948E-5</v>
      </c>
      <c r="AH25">
        <f>'BFPaT-pretax-nuclear'!AH3</f>
        <v>2.038986749420948E-5</v>
      </c>
      <c r="AI25">
        <f>'BFPaT-pretax-nuclear'!AI3</f>
        <v>2.038986749420948E-5</v>
      </c>
      <c r="AJ25">
        <f>'BFPaT-pretax-nuclear'!AJ3</f>
        <v>2.038986749420948E-5</v>
      </c>
      <c r="AK25">
        <f>'BFPaT-pretax-nuclear'!AK3</f>
        <v>2.038986749420948E-5</v>
      </c>
      <c r="AL25">
        <f>'BFPaT-pretax-nuclear'!AL3</f>
        <v>2.038986749420948E-5</v>
      </c>
      <c r="AM25">
        <f>'BFPaT-pretax-nuclear'!AM3</f>
        <v>2.038986749420948E-5</v>
      </c>
      <c r="AN25">
        <f>'BFPaT-pretax-nuclear'!AN3</f>
        <v>2.038986749420948E-5</v>
      </c>
      <c r="AO25">
        <f>'BFPaT-pretax-nuclear'!AO3</f>
        <v>2.038986749420948E-5</v>
      </c>
      <c r="AP25">
        <f>'BFPaT-pretax-nuclear'!AP3</f>
        <v>2.038986749420948E-5</v>
      </c>
      <c r="AQ25">
        <f>'BFPaT-pretax-nuclear'!AQ3</f>
        <v>2.038986749420948E-5</v>
      </c>
      <c r="AR25">
        <f>'BFPaT-pretax-nuclear'!AR3</f>
        <v>2.038986749420948E-5</v>
      </c>
      <c r="AS25">
        <f>'BFPaT-pretax-nuclear'!AS3</f>
        <v>2.038986749420948E-5</v>
      </c>
      <c r="AT25">
        <f>'BFPaT-pretax-nuclear'!AT3</f>
        <v>2.038986749420948E-5</v>
      </c>
      <c r="AU25">
        <f>'BFPaT-pretax-nuclear'!AU3</f>
        <v>2.038986749420948E-5</v>
      </c>
      <c r="AV25">
        <f>'BFPaT-pretax-nuclear'!AV3</f>
        <v>2.038986749420948E-5</v>
      </c>
      <c r="AW25">
        <f>'BFPaT-pretax-nuclear'!AW3</f>
        <v>2.038986749420948E-5</v>
      </c>
      <c r="AX25">
        <f>'BFPaT-pretax-nuclear'!AX3</f>
        <v>2.038986749420948E-5</v>
      </c>
      <c r="AY25">
        <f>'BFPaT-pretax-nuclear'!AY3</f>
        <v>2.038986749420948E-5</v>
      </c>
      <c r="AZ25">
        <f>'BFPaT-pretax-nuclear'!AZ3</f>
        <v>2.038986749420948E-5</v>
      </c>
    </row>
    <row r="26" spans="1:52" x14ac:dyDescent="0.45">
      <c r="A26" t="s">
        <v>13</v>
      </c>
      <c r="B26">
        <f>'BFPaT-pretax-nuclear'!B4</f>
        <v>0</v>
      </c>
      <c r="C26">
        <f>'BFPaT-pretax-nuclear'!C4</f>
        <v>0</v>
      </c>
      <c r="D26">
        <f>'BFPaT-pretax-nuclear'!D4</f>
        <v>0</v>
      </c>
      <c r="E26">
        <f>'BFPaT-pretax-nuclear'!E4</f>
        <v>0</v>
      </c>
      <c r="F26">
        <f>'BFPaT-pretax-nuclear'!F4</f>
        <v>0</v>
      </c>
      <c r="G26">
        <f>'BFPaT-pretax-nuclear'!G4</f>
        <v>0</v>
      </c>
      <c r="H26">
        <f>'BFPaT-pretax-nuclear'!H4</f>
        <v>0</v>
      </c>
      <c r="I26">
        <f>'BFPaT-pretax-nuclear'!I4</f>
        <v>0</v>
      </c>
      <c r="J26">
        <f>'BFPaT-pretax-nuclear'!J4</f>
        <v>0</v>
      </c>
      <c r="K26">
        <f>'BFPaT-pretax-nuclear'!K4</f>
        <v>0</v>
      </c>
      <c r="L26">
        <f>'BFPaT-pretax-nuclear'!L4</f>
        <v>0</v>
      </c>
      <c r="M26">
        <f>'BFPaT-pretax-nuclear'!M4</f>
        <v>0</v>
      </c>
      <c r="N26">
        <f>'BFPaT-pretax-nuclear'!N4</f>
        <v>0</v>
      </c>
      <c r="O26">
        <f>'BFPaT-pretax-nuclear'!O4</f>
        <v>0</v>
      </c>
      <c r="P26">
        <f>'BFPaT-pretax-nuclear'!P4</f>
        <v>0</v>
      </c>
      <c r="Q26">
        <f>'BFPaT-pretax-nuclear'!Q4</f>
        <v>0</v>
      </c>
      <c r="R26">
        <f>'BFPaT-pretax-nuclear'!R4</f>
        <v>0</v>
      </c>
      <c r="S26">
        <f>'BFPaT-pretax-nuclear'!S4</f>
        <v>0</v>
      </c>
      <c r="T26">
        <f>'BFPaT-pretax-nuclear'!T4</f>
        <v>0</v>
      </c>
      <c r="U26">
        <f>'BFPaT-pretax-nuclear'!U4</f>
        <v>0</v>
      </c>
      <c r="V26">
        <f>'BFPaT-pretax-nuclear'!V4</f>
        <v>0</v>
      </c>
      <c r="W26">
        <f>'BFPaT-pretax-nuclear'!W4</f>
        <v>0</v>
      </c>
      <c r="X26">
        <f>'BFPaT-pretax-nuclear'!X4</f>
        <v>0</v>
      </c>
      <c r="Y26">
        <f>'BFPaT-pretax-nuclear'!Y4</f>
        <v>0</v>
      </c>
      <c r="Z26">
        <f>'BFPaT-pretax-nuclear'!Z4</f>
        <v>0</v>
      </c>
      <c r="AA26">
        <f>'BFPaT-pretax-nuclear'!AA4</f>
        <v>0</v>
      </c>
      <c r="AB26">
        <f>'BFPaT-pretax-nuclear'!AB4</f>
        <v>0</v>
      </c>
      <c r="AC26">
        <f>'BFPaT-pretax-nuclear'!AC4</f>
        <v>0</v>
      </c>
      <c r="AD26">
        <f>'BFPaT-pretax-nuclear'!AD4</f>
        <v>0</v>
      </c>
      <c r="AE26">
        <f>'BFPaT-pretax-nuclear'!AE4</f>
        <v>0</v>
      </c>
      <c r="AF26">
        <f>'BFPaT-pretax-nuclear'!AF4</f>
        <v>0</v>
      </c>
      <c r="AG26">
        <f>'BFPaT-pretax-nuclear'!AG4</f>
        <v>0</v>
      </c>
      <c r="AH26">
        <f>'BFPaT-pretax-nuclear'!AH4</f>
        <v>0</v>
      </c>
      <c r="AI26">
        <f>'BFPaT-pretax-nuclear'!AI4</f>
        <v>0</v>
      </c>
      <c r="AJ26">
        <f>'BFPaT-pretax-nuclear'!AJ4</f>
        <v>0</v>
      </c>
      <c r="AK26">
        <f>'BFPaT-pretax-nuclear'!AK4</f>
        <v>0</v>
      </c>
      <c r="AL26">
        <f>'BFPaT-pretax-nuclear'!AL4</f>
        <v>0</v>
      </c>
      <c r="AM26">
        <f>'BFPaT-pretax-nuclear'!AM4</f>
        <v>0</v>
      </c>
      <c r="AN26">
        <f>'BFPaT-pretax-nuclear'!AN4</f>
        <v>0</v>
      </c>
      <c r="AO26">
        <f>'BFPaT-pretax-nuclear'!AO4</f>
        <v>0</v>
      </c>
      <c r="AP26">
        <f>'BFPaT-pretax-nuclear'!AP4</f>
        <v>0</v>
      </c>
      <c r="AQ26">
        <f>'BFPaT-pretax-nuclear'!AQ4</f>
        <v>0</v>
      </c>
      <c r="AR26">
        <f>'BFPaT-pretax-nuclear'!AR4</f>
        <v>0</v>
      </c>
      <c r="AS26">
        <f>'BFPaT-pretax-nuclear'!AS4</f>
        <v>0</v>
      </c>
      <c r="AT26">
        <f>'BFPaT-pretax-nuclear'!AT4</f>
        <v>0</v>
      </c>
      <c r="AU26">
        <f>'BFPaT-pretax-nuclear'!AU4</f>
        <v>0</v>
      </c>
      <c r="AV26">
        <f>'BFPaT-pretax-nuclear'!AV4</f>
        <v>0</v>
      </c>
      <c r="AW26">
        <f>'BFPaT-pretax-nuclear'!AW4</f>
        <v>0</v>
      </c>
      <c r="AX26">
        <f>'BFPaT-pretax-nuclear'!AX4</f>
        <v>0</v>
      </c>
      <c r="AY26">
        <f>'BFPaT-pretax-nuclear'!AY4</f>
        <v>0</v>
      </c>
      <c r="AZ26">
        <f>'BFPaT-pretax-nuclear'!AZ4</f>
        <v>0</v>
      </c>
    </row>
    <row r="27" spans="1:52" x14ac:dyDescent="0.45">
      <c r="A27" t="s">
        <v>14</v>
      </c>
      <c r="B27">
        <f>'BFPaT-pretax-nuclear'!B5</f>
        <v>0</v>
      </c>
      <c r="C27">
        <f>'BFPaT-pretax-nuclear'!C5</f>
        <v>0</v>
      </c>
      <c r="D27">
        <f>'BFPaT-pretax-nuclear'!D5</f>
        <v>0</v>
      </c>
      <c r="E27">
        <f>'BFPaT-pretax-nuclear'!E5</f>
        <v>0</v>
      </c>
      <c r="F27">
        <f>'BFPaT-pretax-nuclear'!F5</f>
        <v>0</v>
      </c>
      <c r="G27">
        <f>'BFPaT-pretax-nuclear'!G5</f>
        <v>0</v>
      </c>
      <c r="H27">
        <f>'BFPaT-pretax-nuclear'!H5</f>
        <v>0</v>
      </c>
      <c r="I27">
        <f>'BFPaT-pretax-nuclear'!I5</f>
        <v>0</v>
      </c>
      <c r="J27">
        <f>'BFPaT-pretax-nuclear'!J5</f>
        <v>0</v>
      </c>
      <c r="K27">
        <f>'BFPaT-pretax-nuclear'!K5</f>
        <v>0</v>
      </c>
      <c r="L27">
        <f>'BFPaT-pretax-nuclear'!L5</f>
        <v>0</v>
      </c>
      <c r="M27">
        <f>'BFPaT-pretax-nuclear'!M5</f>
        <v>0</v>
      </c>
      <c r="N27">
        <f>'BFPaT-pretax-nuclear'!N5</f>
        <v>0</v>
      </c>
      <c r="O27">
        <f>'BFPaT-pretax-nuclear'!O5</f>
        <v>0</v>
      </c>
      <c r="P27">
        <f>'BFPaT-pretax-nuclear'!P5</f>
        <v>0</v>
      </c>
      <c r="Q27">
        <f>'BFPaT-pretax-nuclear'!Q5</f>
        <v>0</v>
      </c>
      <c r="R27">
        <f>'BFPaT-pretax-nuclear'!R5</f>
        <v>0</v>
      </c>
      <c r="S27">
        <f>'BFPaT-pretax-nuclear'!S5</f>
        <v>0</v>
      </c>
      <c r="T27">
        <f>'BFPaT-pretax-nuclear'!T5</f>
        <v>0</v>
      </c>
      <c r="U27">
        <f>'BFPaT-pretax-nuclear'!U5</f>
        <v>0</v>
      </c>
      <c r="V27">
        <f>'BFPaT-pretax-nuclear'!V5</f>
        <v>0</v>
      </c>
      <c r="W27">
        <f>'BFPaT-pretax-nuclear'!W5</f>
        <v>0</v>
      </c>
      <c r="X27">
        <f>'BFPaT-pretax-nuclear'!X5</f>
        <v>0</v>
      </c>
      <c r="Y27">
        <f>'BFPaT-pretax-nuclear'!Y5</f>
        <v>0</v>
      </c>
      <c r="Z27">
        <f>'BFPaT-pretax-nuclear'!Z5</f>
        <v>0</v>
      </c>
      <c r="AA27">
        <f>'BFPaT-pretax-nuclear'!AA5</f>
        <v>0</v>
      </c>
      <c r="AB27">
        <f>'BFPaT-pretax-nuclear'!AB5</f>
        <v>0</v>
      </c>
      <c r="AC27">
        <f>'BFPaT-pretax-nuclear'!AC5</f>
        <v>0</v>
      </c>
      <c r="AD27">
        <f>'BFPaT-pretax-nuclear'!AD5</f>
        <v>0</v>
      </c>
      <c r="AE27">
        <f>'BFPaT-pretax-nuclear'!AE5</f>
        <v>0</v>
      </c>
      <c r="AF27">
        <f>'BFPaT-pretax-nuclear'!AF5</f>
        <v>0</v>
      </c>
      <c r="AG27">
        <f>'BFPaT-pretax-nuclear'!AG5</f>
        <v>0</v>
      </c>
      <c r="AH27">
        <f>'BFPaT-pretax-nuclear'!AH5</f>
        <v>0</v>
      </c>
      <c r="AI27">
        <f>'BFPaT-pretax-nuclear'!AI5</f>
        <v>0</v>
      </c>
      <c r="AJ27">
        <f>'BFPaT-pretax-nuclear'!AJ5</f>
        <v>0</v>
      </c>
      <c r="AK27">
        <f>'BFPaT-pretax-nuclear'!AK5</f>
        <v>0</v>
      </c>
      <c r="AL27">
        <f>'BFPaT-pretax-nuclear'!AL5</f>
        <v>0</v>
      </c>
      <c r="AM27">
        <f>'BFPaT-pretax-nuclear'!AM5</f>
        <v>0</v>
      </c>
      <c r="AN27">
        <f>'BFPaT-pretax-nuclear'!AN5</f>
        <v>0</v>
      </c>
      <c r="AO27">
        <f>'BFPaT-pretax-nuclear'!AO5</f>
        <v>0</v>
      </c>
      <c r="AP27">
        <f>'BFPaT-pretax-nuclear'!AP5</f>
        <v>0</v>
      </c>
      <c r="AQ27">
        <f>'BFPaT-pretax-nuclear'!AQ5</f>
        <v>0</v>
      </c>
      <c r="AR27">
        <f>'BFPaT-pretax-nuclear'!AR5</f>
        <v>0</v>
      </c>
      <c r="AS27">
        <f>'BFPaT-pretax-nuclear'!AS5</f>
        <v>0</v>
      </c>
      <c r="AT27">
        <f>'BFPaT-pretax-nuclear'!AT5</f>
        <v>0</v>
      </c>
      <c r="AU27">
        <f>'BFPaT-pretax-nuclear'!AU5</f>
        <v>0</v>
      </c>
      <c r="AV27">
        <f>'BFPaT-pretax-nuclear'!AV5</f>
        <v>0</v>
      </c>
      <c r="AW27">
        <f>'BFPaT-pretax-nuclear'!AW5</f>
        <v>0</v>
      </c>
      <c r="AX27">
        <f>'BFPaT-pretax-nuclear'!AX5</f>
        <v>0</v>
      </c>
      <c r="AY27">
        <f>'BFPaT-pretax-nuclear'!AY5</f>
        <v>0</v>
      </c>
      <c r="AZ27">
        <f>'BFPaT-pretax-nuclear'!AZ5</f>
        <v>0</v>
      </c>
    </row>
    <row r="28" spans="1:52" x14ac:dyDescent="0.45">
      <c r="A28" t="s">
        <v>15</v>
      </c>
      <c r="B28">
        <f>'BFPaT-pretax-nuclear'!B6</f>
        <v>0</v>
      </c>
      <c r="C28">
        <f>'BFPaT-pretax-nuclear'!C6</f>
        <v>0</v>
      </c>
      <c r="D28">
        <f>'BFPaT-pretax-nuclear'!D6</f>
        <v>0</v>
      </c>
      <c r="E28">
        <f>'BFPaT-pretax-nuclear'!E6</f>
        <v>0</v>
      </c>
      <c r="F28">
        <f>'BFPaT-pretax-nuclear'!F6</f>
        <v>0</v>
      </c>
      <c r="G28">
        <f>'BFPaT-pretax-nuclear'!G6</f>
        <v>0</v>
      </c>
      <c r="H28">
        <f>'BFPaT-pretax-nuclear'!H6</f>
        <v>0</v>
      </c>
      <c r="I28">
        <f>'BFPaT-pretax-nuclear'!I6</f>
        <v>0</v>
      </c>
      <c r="J28">
        <f>'BFPaT-pretax-nuclear'!J6</f>
        <v>0</v>
      </c>
      <c r="K28">
        <f>'BFPaT-pretax-nuclear'!K6</f>
        <v>0</v>
      </c>
      <c r="L28">
        <f>'BFPaT-pretax-nuclear'!L6</f>
        <v>0</v>
      </c>
      <c r="M28">
        <f>'BFPaT-pretax-nuclear'!M6</f>
        <v>0</v>
      </c>
      <c r="N28">
        <f>'BFPaT-pretax-nuclear'!N6</f>
        <v>0</v>
      </c>
      <c r="O28">
        <f>'BFPaT-pretax-nuclear'!O6</f>
        <v>0</v>
      </c>
      <c r="P28">
        <f>'BFPaT-pretax-nuclear'!P6</f>
        <v>0</v>
      </c>
      <c r="Q28">
        <f>'BFPaT-pretax-nuclear'!Q6</f>
        <v>0</v>
      </c>
      <c r="R28">
        <f>'BFPaT-pretax-nuclear'!R6</f>
        <v>0</v>
      </c>
      <c r="S28">
        <f>'BFPaT-pretax-nuclear'!S6</f>
        <v>0</v>
      </c>
      <c r="T28">
        <f>'BFPaT-pretax-nuclear'!T6</f>
        <v>0</v>
      </c>
      <c r="U28">
        <f>'BFPaT-pretax-nuclear'!U6</f>
        <v>0</v>
      </c>
      <c r="V28">
        <f>'BFPaT-pretax-nuclear'!V6</f>
        <v>0</v>
      </c>
      <c r="W28">
        <f>'BFPaT-pretax-nuclear'!W6</f>
        <v>0</v>
      </c>
      <c r="X28">
        <f>'BFPaT-pretax-nuclear'!X6</f>
        <v>0</v>
      </c>
      <c r="Y28">
        <f>'BFPaT-pretax-nuclear'!Y6</f>
        <v>0</v>
      </c>
      <c r="Z28">
        <f>'BFPaT-pretax-nuclear'!Z6</f>
        <v>0</v>
      </c>
      <c r="AA28">
        <f>'BFPaT-pretax-nuclear'!AA6</f>
        <v>0</v>
      </c>
      <c r="AB28">
        <f>'BFPaT-pretax-nuclear'!AB6</f>
        <v>0</v>
      </c>
      <c r="AC28">
        <f>'BFPaT-pretax-nuclear'!AC6</f>
        <v>0</v>
      </c>
      <c r="AD28">
        <f>'BFPaT-pretax-nuclear'!AD6</f>
        <v>0</v>
      </c>
      <c r="AE28">
        <f>'BFPaT-pretax-nuclear'!AE6</f>
        <v>0</v>
      </c>
      <c r="AF28">
        <f>'BFPaT-pretax-nuclear'!AF6</f>
        <v>0</v>
      </c>
      <c r="AG28">
        <f>'BFPaT-pretax-nuclear'!AG6</f>
        <v>0</v>
      </c>
      <c r="AH28">
        <f>'BFPaT-pretax-nuclear'!AH6</f>
        <v>0</v>
      </c>
      <c r="AI28">
        <f>'BFPaT-pretax-nuclear'!AI6</f>
        <v>0</v>
      </c>
      <c r="AJ28">
        <f>'BFPaT-pretax-nuclear'!AJ6</f>
        <v>0</v>
      </c>
      <c r="AK28">
        <f>'BFPaT-pretax-nuclear'!AK6</f>
        <v>0</v>
      </c>
      <c r="AL28">
        <f>'BFPaT-pretax-nuclear'!AL6</f>
        <v>0</v>
      </c>
      <c r="AM28">
        <f>'BFPaT-pretax-nuclear'!AM6</f>
        <v>0</v>
      </c>
      <c r="AN28">
        <f>'BFPaT-pretax-nuclear'!AN6</f>
        <v>0</v>
      </c>
      <c r="AO28">
        <f>'BFPaT-pretax-nuclear'!AO6</f>
        <v>0</v>
      </c>
      <c r="AP28">
        <f>'BFPaT-pretax-nuclear'!AP6</f>
        <v>0</v>
      </c>
      <c r="AQ28">
        <f>'BFPaT-pretax-nuclear'!AQ6</f>
        <v>0</v>
      </c>
      <c r="AR28">
        <f>'BFPaT-pretax-nuclear'!AR6</f>
        <v>0</v>
      </c>
      <c r="AS28">
        <f>'BFPaT-pretax-nuclear'!AS6</f>
        <v>0</v>
      </c>
      <c r="AT28">
        <f>'BFPaT-pretax-nuclear'!AT6</f>
        <v>0</v>
      </c>
      <c r="AU28">
        <f>'BFPaT-pretax-nuclear'!AU6</f>
        <v>0</v>
      </c>
      <c r="AV28">
        <f>'BFPaT-pretax-nuclear'!AV6</f>
        <v>0</v>
      </c>
      <c r="AW28">
        <f>'BFPaT-pretax-nuclear'!AW6</f>
        <v>0</v>
      </c>
      <c r="AX28">
        <f>'BFPaT-pretax-nuclear'!AX6</f>
        <v>0</v>
      </c>
      <c r="AY28">
        <f>'BFPaT-pretax-nuclear'!AY6</f>
        <v>0</v>
      </c>
      <c r="AZ28">
        <f>'BFPaT-pretax-nuclear'!AZ6</f>
        <v>0</v>
      </c>
    </row>
    <row r="29" spans="1:52" x14ac:dyDescent="0.45">
      <c r="A29" t="s">
        <v>16</v>
      </c>
      <c r="B29">
        <f>'BFPaT-pretax-nuclear'!B7</f>
        <v>0</v>
      </c>
      <c r="C29">
        <f>'BFPaT-pretax-nuclear'!C7</f>
        <v>0</v>
      </c>
      <c r="D29">
        <f>'BFPaT-pretax-nuclear'!D7</f>
        <v>0</v>
      </c>
      <c r="E29">
        <f>'BFPaT-pretax-nuclear'!E7</f>
        <v>0</v>
      </c>
      <c r="F29">
        <f>'BFPaT-pretax-nuclear'!F7</f>
        <v>0</v>
      </c>
      <c r="G29">
        <f>'BFPaT-pretax-nuclear'!G7</f>
        <v>0</v>
      </c>
      <c r="H29">
        <f>'BFPaT-pretax-nuclear'!H7</f>
        <v>0</v>
      </c>
      <c r="I29">
        <f>'BFPaT-pretax-nuclear'!I7</f>
        <v>0</v>
      </c>
      <c r="J29">
        <f>'BFPaT-pretax-nuclear'!J7</f>
        <v>0</v>
      </c>
      <c r="K29">
        <f>'BFPaT-pretax-nuclear'!K7</f>
        <v>0</v>
      </c>
      <c r="L29">
        <f>'BFPaT-pretax-nuclear'!L7</f>
        <v>0</v>
      </c>
      <c r="M29">
        <f>'BFPaT-pretax-nuclear'!M7</f>
        <v>0</v>
      </c>
      <c r="N29">
        <f>'BFPaT-pretax-nuclear'!N7</f>
        <v>0</v>
      </c>
      <c r="O29">
        <f>'BFPaT-pretax-nuclear'!O7</f>
        <v>0</v>
      </c>
      <c r="P29">
        <f>'BFPaT-pretax-nuclear'!P7</f>
        <v>0</v>
      </c>
      <c r="Q29">
        <f>'BFPaT-pretax-nuclear'!Q7</f>
        <v>0</v>
      </c>
      <c r="R29">
        <f>'BFPaT-pretax-nuclear'!R7</f>
        <v>0</v>
      </c>
      <c r="S29">
        <f>'BFPaT-pretax-nuclear'!S7</f>
        <v>0</v>
      </c>
      <c r="T29">
        <f>'BFPaT-pretax-nuclear'!T7</f>
        <v>0</v>
      </c>
      <c r="U29">
        <f>'BFPaT-pretax-nuclear'!U7</f>
        <v>0</v>
      </c>
      <c r="V29">
        <f>'BFPaT-pretax-nuclear'!V7</f>
        <v>0</v>
      </c>
      <c r="W29">
        <f>'BFPaT-pretax-nuclear'!W7</f>
        <v>0</v>
      </c>
      <c r="X29">
        <f>'BFPaT-pretax-nuclear'!X7</f>
        <v>0</v>
      </c>
      <c r="Y29">
        <f>'BFPaT-pretax-nuclear'!Y7</f>
        <v>0</v>
      </c>
      <c r="Z29">
        <f>'BFPaT-pretax-nuclear'!Z7</f>
        <v>0</v>
      </c>
      <c r="AA29">
        <f>'BFPaT-pretax-nuclear'!AA7</f>
        <v>0</v>
      </c>
      <c r="AB29">
        <f>'BFPaT-pretax-nuclear'!AB7</f>
        <v>0</v>
      </c>
      <c r="AC29">
        <f>'BFPaT-pretax-nuclear'!AC7</f>
        <v>0</v>
      </c>
      <c r="AD29">
        <f>'BFPaT-pretax-nuclear'!AD7</f>
        <v>0</v>
      </c>
      <c r="AE29">
        <f>'BFPaT-pretax-nuclear'!AE7</f>
        <v>0</v>
      </c>
      <c r="AF29">
        <f>'BFPaT-pretax-nuclear'!AF7</f>
        <v>0</v>
      </c>
      <c r="AG29">
        <f>'BFPaT-pretax-nuclear'!AG7</f>
        <v>0</v>
      </c>
      <c r="AH29">
        <f>'BFPaT-pretax-nuclear'!AH7</f>
        <v>0</v>
      </c>
      <c r="AI29">
        <f>'BFPaT-pretax-nuclear'!AI7</f>
        <v>0</v>
      </c>
      <c r="AJ29">
        <f>'BFPaT-pretax-nuclear'!AJ7</f>
        <v>0</v>
      </c>
      <c r="AK29">
        <f>'BFPaT-pretax-nuclear'!AK7</f>
        <v>0</v>
      </c>
      <c r="AL29">
        <f>'BFPaT-pretax-nuclear'!AL7</f>
        <v>0</v>
      </c>
      <c r="AM29">
        <f>'BFPaT-pretax-nuclear'!AM7</f>
        <v>0</v>
      </c>
      <c r="AN29">
        <f>'BFPaT-pretax-nuclear'!AN7</f>
        <v>0</v>
      </c>
      <c r="AO29">
        <f>'BFPaT-pretax-nuclear'!AO7</f>
        <v>0</v>
      </c>
      <c r="AP29">
        <f>'BFPaT-pretax-nuclear'!AP7</f>
        <v>0</v>
      </c>
      <c r="AQ29">
        <f>'BFPaT-pretax-nuclear'!AQ7</f>
        <v>0</v>
      </c>
      <c r="AR29">
        <f>'BFPaT-pretax-nuclear'!AR7</f>
        <v>0</v>
      </c>
      <c r="AS29">
        <f>'BFPaT-pretax-nuclear'!AS7</f>
        <v>0</v>
      </c>
      <c r="AT29">
        <f>'BFPaT-pretax-nuclear'!AT7</f>
        <v>0</v>
      </c>
      <c r="AU29">
        <f>'BFPaT-pretax-nuclear'!AU7</f>
        <v>0</v>
      </c>
      <c r="AV29">
        <f>'BFPaT-pretax-nuclear'!AV7</f>
        <v>0</v>
      </c>
      <c r="AW29">
        <f>'BFPaT-pretax-nuclear'!AW7</f>
        <v>0</v>
      </c>
      <c r="AX29">
        <f>'BFPaT-pretax-nuclear'!AX7</f>
        <v>0</v>
      </c>
      <c r="AY29">
        <f>'BFPaT-pretax-nuclear'!AY7</f>
        <v>0</v>
      </c>
      <c r="AZ29">
        <f>'BFPaT-pretax-nuclear'!AZ7</f>
        <v>0</v>
      </c>
    </row>
    <row r="30" spans="1:52" x14ac:dyDescent="0.45">
      <c r="A30" t="s">
        <v>17</v>
      </c>
      <c r="B30">
        <f>'BFPaT-pretax-nuclear'!B8</f>
        <v>0</v>
      </c>
      <c r="C30">
        <f>'BFPaT-pretax-nuclear'!C8</f>
        <v>0</v>
      </c>
      <c r="D30">
        <f>'BFPaT-pretax-nuclear'!D8</f>
        <v>0</v>
      </c>
      <c r="E30">
        <f>'BFPaT-pretax-nuclear'!E8</f>
        <v>0</v>
      </c>
      <c r="F30">
        <f>'BFPaT-pretax-nuclear'!F8</f>
        <v>0</v>
      </c>
      <c r="G30">
        <f>'BFPaT-pretax-nuclear'!G8</f>
        <v>0</v>
      </c>
      <c r="H30">
        <f>'BFPaT-pretax-nuclear'!H8</f>
        <v>0</v>
      </c>
      <c r="I30">
        <f>'BFPaT-pretax-nuclear'!I8</f>
        <v>0</v>
      </c>
      <c r="J30">
        <f>'BFPaT-pretax-nuclear'!J8</f>
        <v>0</v>
      </c>
      <c r="K30">
        <f>'BFPaT-pretax-nuclear'!K8</f>
        <v>0</v>
      </c>
      <c r="L30">
        <f>'BFPaT-pretax-nuclear'!L8</f>
        <v>0</v>
      </c>
      <c r="M30">
        <f>'BFPaT-pretax-nuclear'!M8</f>
        <v>0</v>
      </c>
      <c r="N30">
        <f>'BFPaT-pretax-nuclear'!N8</f>
        <v>0</v>
      </c>
      <c r="O30">
        <f>'BFPaT-pretax-nuclear'!O8</f>
        <v>0</v>
      </c>
      <c r="P30">
        <f>'BFPaT-pretax-nuclear'!P8</f>
        <v>0</v>
      </c>
      <c r="Q30">
        <f>'BFPaT-pretax-nuclear'!Q8</f>
        <v>0</v>
      </c>
      <c r="R30">
        <f>'BFPaT-pretax-nuclear'!R8</f>
        <v>0</v>
      </c>
      <c r="S30">
        <f>'BFPaT-pretax-nuclear'!S8</f>
        <v>0</v>
      </c>
      <c r="T30">
        <f>'BFPaT-pretax-nuclear'!T8</f>
        <v>0</v>
      </c>
      <c r="U30">
        <f>'BFPaT-pretax-nuclear'!U8</f>
        <v>0</v>
      </c>
      <c r="V30">
        <f>'BFPaT-pretax-nuclear'!V8</f>
        <v>0</v>
      </c>
      <c r="W30">
        <f>'BFPaT-pretax-nuclear'!W8</f>
        <v>0</v>
      </c>
      <c r="X30">
        <f>'BFPaT-pretax-nuclear'!X8</f>
        <v>0</v>
      </c>
      <c r="Y30">
        <f>'BFPaT-pretax-nuclear'!Y8</f>
        <v>0</v>
      </c>
      <c r="Z30">
        <f>'BFPaT-pretax-nuclear'!Z8</f>
        <v>0</v>
      </c>
      <c r="AA30">
        <f>'BFPaT-pretax-nuclear'!AA8</f>
        <v>0</v>
      </c>
      <c r="AB30">
        <f>'BFPaT-pretax-nuclear'!AB8</f>
        <v>0</v>
      </c>
      <c r="AC30">
        <f>'BFPaT-pretax-nuclear'!AC8</f>
        <v>0</v>
      </c>
      <c r="AD30">
        <f>'BFPaT-pretax-nuclear'!AD8</f>
        <v>0</v>
      </c>
      <c r="AE30">
        <f>'BFPaT-pretax-nuclear'!AE8</f>
        <v>0</v>
      </c>
      <c r="AF30">
        <f>'BFPaT-pretax-nuclear'!AF8</f>
        <v>0</v>
      </c>
      <c r="AG30">
        <f>'BFPaT-pretax-nuclear'!AG8</f>
        <v>0</v>
      </c>
      <c r="AH30">
        <f>'BFPaT-pretax-nuclear'!AH8</f>
        <v>0</v>
      </c>
      <c r="AI30">
        <f>'BFPaT-pretax-nuclear'!AI8</f>
        <v>0</v>
      </c>
      <c r="AJ30">
        <f>'BFPaT-pretax-nuclear'!AJ8</f>
        <v>0</v>
      </c>
      <c r="AK30">
        <f>'BFPaT-pretax-nuclear'!AK8</f>
        <v>0</v>
      </c>
      <c r="AL30">
        <f>'BFPaT-pretax-nuclear'!AL8</f>
        <v>0</v>
      </c>
      <c r="AM30">
        <f>'BFPaT-pretax-nuclear'!AM8</f>
        <v>0</v>
      </c>
      <c r="AN30">
        <f>'BFPaT-pretax-nuclear'!AN8</f>
        <v>0</v>
      </c>
      <c r="AO30">
        <f>'BFPaT-pretax-nuclear'!AO8</f>
        <v>0</v>
      </c>
      <c r="AP30">
        <f>'BFPaT-pretax-nuclear'!AP8</f>
        <v>0</v>
      </c>
      <c r="AQ30">
        <f>'BFPaT-pretax-nuclear'!AQ8</f>
        <v>0</v>
      </c>
      <c r="AR30">
        <f>'BFPaT-pretax-nuclear'!AR8</f>
        <v>0</v>
      </c>
      <c r="AS30">
        <f>'BFPaT-pretax-nuclear'!AS8</f>
        <v>0</v>
      </c>
      <c r="AT30">
        <f>'BFPaT-pretax-nuclear'!AT8</f>
        <v>0</v>
      </c>
      <c r="AU30">
        <f>'BFPaT-pretax-nuclear'!AU8</f>
        <v>0</v>
      </c>
      <c r="AV30">
        <f>'BFPaT-pretax-nuclear'!AV8</f>
        <v>0</v>
      </c>
      <c r="AW30">
        <f>'BFPaT-pretax-nuclear'!AW8</f>
        <v>0</v>
      </c>
      <c r="AX30">
        <f>'BFPaT-pretax-nuclear'!AX8</f>
        <v>0</v>
      </c>
      <c r="AY30">
        <f>'BFPaT-pretax-nuclear'!AY8</f>
        <v>0</v>
      </c>
      <c r="AZ30">
        <f>'BFPaT-pretax-nuclear'!AZ8</f>
        <v>0</v>
      </c>
    </row>
    <row r="31" spans="1:52" x14ac:dyDescent="0.45">
      <c r="A31" t="s">
        <v>18</v>
      </c>
      <c r="B31">
        <f>'BFPaT-pretax-nuclear'!B9</f>
        <v>0</v>
      </c>
      <c r="C31">
        <f>'BFPaT-pretax-nuclear'!C9</f>
        <v>0</v>
      </c>
      <c r="D31">
        <f>'BFPaT-pretax-nuclear'!D9</f>
        <v>0</v>
      </c>
      <c r="E31">
        <f>'BFPaT-pretax-nuclear'!E9</f>
        <v>0</v>
      </c>
      <c r="F31">
        <f>'BFPaT-pretax-nuclear'!F9</f>
        <v>0</v>
      </c>
      <c r="G31">
        <f>'BFPaT-pretax-nuclear'!G9</f>
        <v>0</v>
      </c>
      <c r="H31">
        <f>'BFPaT-pretax-nuclear'!H9</f>
        <v>0</v>
      </c>
      <c r="I31">
        <f>'BFPaT-pretax-nuclear'!I9</f>
        <v>0</v>
      </c>
      <c r="J31">
        <f>'BFPaT-pretax-nuclear'!J9</f>
        <v>0</v>
      </c>
      <c r="K31">
        <f>'BFPaT-pretax-nuclear'!K9</f>
        <v>0</v>
      </c>
      <c r="L31">
        <f>'BFPaT-pretax-nuclear'!L9</f>
        <v>0</v>
      </c>
      <c r="M31">
        <f>'BFPaT-pretax-nuclear'!M9</f>
        <v>0</v>
      </c>
      <c r="N31">
        <f>'BFPaT-pretax-nuclear'!N9</f>
        <v>0</v>
      </c>
      <c r="O31">
        <f>'BFPaT-pretax-nuclear'!O9</f>
        <v>0</v>
      </c>
      <c r="P31">
        <f>'BFPaT-pretax-nuclear'!P9</f>
        <v>0</v>
      </c>
      <c r="Q31">
        <f>'BFPaT-pretax-nuclear'!Q9</f>
        <v>0</v>
      </c>
      <c r="R31">
        <f>'BFPaT-pretax-nuclear'!R9</f>
        <v>0</v>
      </c>
      <c r="S31">
        <f>'BFPaT-pretax-nuclear'!S9</f>
        <v>0</v>
      </c>
      <c r="T31">
        <f>'BFPaT-pretax-nuclear'!T9</f>
        <v>0</v>
      </c>
      <c r="U31">
        <f>'BFPaT-pretax-nuclear'!U9</f>
        <v>0</v>
      </c>
      <c r="V31">
        <f>'BFPaT-pretax-nuclear'!V9</f>
        <v>0</v>
      </c>
      <c r="W31">
        <f>'BFPaT-pretax-nuclear'!W9</f>
        <v>0</v>
      </c>
      <c r="X31">
        <f>'BFPaT-pretax-nuclear'!X9</f>
        <v>0</v>
      </c>
      <c r="Y31">
        <f>'BFPaT-pretax-nuclear'!Y9</f>
        <v>0</v>
      </c>
      <c r="Z31">
        <f>'BFPaT-pretax-nuclear'!Z9</f>
        <v>0</v>
      </c>
      <c r="AA31">
        <f>'BFPaT-pretax-nuclear'!AA9</f>
        <v>0</v>
      </c>
      <c r="AB31">
        <f>'BFPaT-pretax-nuclear'!AB9</f>
        <v>0</v>
      </c>
      <c r="AC31">
        <f>'BFPaT-pretax-nuclear'!AC9</f>
        <v>0</v>
      </c>
      <c r="AD31">
        <f>'BFPaT-pretax-nuclear'!AD9</f>
        <v>0</v>
      </c>
      <c r="AE31">
        <f>'BFPaT-pretax-nuclear'!AE9</f>
        <v>0</v>
      </c>
      <c r="AF31">
        <f>'BFPaT-pretax-nuclear'!AF9</f>
        <v>0</v>
      </c>
      <c r="AG31">
        <f>'BFPaT-pretax-nuclear'!AG9</f>
        <v>0</v>
      </c>
      <c r="AH31">
        <f>'BFPaT-pretax-nuclear'!AH9</f>
        <v>0</v>
      </c>
      <c r="AI31">
        <f>'BFPaT-pretax-nuclear'!AI9</f>
        <v>0</v>
      </c>
      <c r="AJ31">
        <f>'BFPaT-pretax-nuclear'!AJ9</f>
        <v>0</v>
      </c>
      <c r="AK31">
        <f>'BFPaT-pretax-nuclear'!AK9</f>
        <v>0</v>
      </c>
      <c r="AL31">
        <f>'BFPaT-pretax-nuclear'!AL9</f>
        <v>0</v>
      </c>
      <c r="AM31">
        <f>'BFPaT-pretax-nuclear'!AM9</f>
        <v>0</v>
      </c>
      <c r="AN31">
        <f>'BFPaT-pretax-nuclear'!AN9</f>
        <v>0</v>
      </c>
      <c r="AO31">
        <f>'BFPaT-pretax-nuclear'!AO9</f>
        <v>0</v>
      </c>
      <c r="AP31">
        <f>'BFPaT-pretax-nuclear'!AP9</f>
        <v>0</v>
      </c>
      <c r="AQ31">
        <f>'BFPaT-pretax-nuclear'!AQ9</f>
        <v>0</v>
      </c>
      <c r="AR31">
        <f>'BFPaT-pretax-nuclear'!AR9</f>
        <v>0</v>
      </c>
      <c r="AS31">
        <f>'BFPaT-pretax-nuclear'!AS9</f>
        <v>0</v>
      </c>
      <c r="AT31">
        <f>'BFPaT-pretax-nuclear'!AT9</f>
        <v>0</v>
      </c>
      <c r="AU31">
        <f>'BFPaT-pretax-nuclear'!AU9</f>
        <v>0</v>
      </c>
      <c r="AV31">
        <f>'BFPaT-pretax-nuclear'!AV9</f>
        <v>0</v>
      </c>
      <c r="AW31">
        <f>'BFPaT-pretax-nuclear'!AW9</f>
        <v>0</v>
      </c>
      <c r="AX31">
        <f>'BFPaT-pretax-nuclear'!AX9</f>
        <v>0</v>
      </c>
      <c r="AY31">
        <f>'BFPaT-pretax-nuclear'!AY9</f>
        <v>0</v>
      </c>
      <c r="AZ31">
        <f>'BFPaT-pretax-nuclear'!AZ9</f>
        <v>0</v>
      </c>
    </row>
    <row r="32" spans="1:52" s="6" customFormat="1" x14ac:dyDescent="0.45">
      <c r="A32" s="5" t="s">
        <v>67</v>
      </c>
    </row>
    <row r="33" spans="1:52" x14ac:dyDescent="0.45">
      <c r="A33" t="s">
        <v>64</v>
      </c>
      <c r="B33">
        <f t="shared" ref="B33:AZ33" si="3">B$1</f>
        <v>2020</v>
      </c>
      <c r="C33">
        <f t="shared" si="3"/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'BFPaT-pretax-biomass'!B2</f>
        <v>0</v>
      </c>
      <c r="C34">
        <f>'BFPaT-pretax-biomass'!C2</f>
        <v>0</v>
      </c>
      <c r="D34">
        <f>'BFPaT-pretax-biomass'!D2</f>
        <v>0</v>
      </c>
      <c r="E34">
        <f>'BFPaT-pretax-biomass'!E2</f>
        <v>0</v>
      </c>
      <c r="F34">
        <f>'BFPaT-pretax-biomass'!F2</f>
        <v>0</v>
      </c>
      <c r="G34">
        <f>'BFPaT-pretax-biomass'!G2</f>
        <v>0</v>
      </c>
      <c r="H34">
        <f>'BFPaT-pretax-biomass'!H2</f>
        <v>0</v>
      </c>
      <c r="I34">
        <f>'BFPaT-pretax-biomass'!I2</f>
        <v>0</v>
      </c>
      <c r="J34">
        <f>'BFPaT-pretax-biomass'!J2</f>
        <v>0</v>
      </c>
      <c r="K34">
        <f>'BFPaT-pretax-biomass'!K2</f>
        <v>0</v>
      </c>
      <c r="L34">
        <f>'BFPaT-pretax-biomass'!L2</f>
        <v>0</v>
      </c>
      <c r="M34">
        <f>'BFPaT-pretax-biomass'!M2</f>
        <v>0</v>
      </c>
      <c r="N34">
        <f>'BFPaT-pretax-biomass'!N2</f>
        <v>0</v>
      </c>
      <c r="O34">
        <f>'BFPaT-pretax-biomass'!O2</f>
        <v>0</v>
      </c>
      <c r="P34">
        <f>'BFPaT-pretax-biomass'!P2</f>
        <v>0</v>
      </c>
      <c r="Q34">
        <f>'BFPaT-pretax-biomass'!Q2</f>
        <v>0</v>
      </c>
      <c r="R34">
        <f>'BFPaT-pretax-biomass'!R2</f>
        <v>0</v>
      </c>
      <c r="S34">
        <f>'BFPaT-pretax-biomass'!S2</f>
        <v>0</v>
      </c>
      <c r="T34">
        <f>'BFPaT-pretax-biomass'!T2</f>
        <v>0</v>
      </c>
      <c r="U34">
        <f>'BFPaT-pretax-biomass'!U2</f>
        <v>0</v>
      </c>
      <c r="V34">
        <f>'BFPaT-pretax-biomass'!V2</f>
        <v>0</v>
      </c>
      <c r="W34">
        <f>'BFPaT-pretax-biomass'!W2</f>
        <v>0</v>
      </c>
      <c r="X34">
        <f>'BFPaT-pretax-biomass'!X2</f>
        <v>0</v>
      </c>
      <c r="Y34">
        <f>'BFPaT-pretax-biomass'!Y2</f>
        <v>0</v>
      </c>
      <c r="Z34">
        <f>'BFPaT-pretax-biomass'!Z2</f>
        <v>0</v>
      </c>
      <c r="AA34">
        <f>'BFPaT-pretax-biomass'!AA2</f>
        <v>0</v>
      </c>
      <c r="AB34">
        <f>'BFPaT-pretax-biomass'!AB2</f>
        <v>0</v>
      </c>
      <c r="AC34">
        <f>'BFPaT-pretax-biomass'!AC2</f>
        <v>0</v>
      </c>
      <c r="AD34">
        <f>'BFPaT-pretax-biomass'!AD2</f>
        <v>0</v>
      </c>
      <c r="AE34">
        <f>'BFPaT-pretax-biomass'!AE2</f>
        <v>0</v>
      </c>
      <c r="AF34">
        <f>'BFPaT-pretax-biomass'!AF2</f>
        <v>0</v>
      </c>
      <c r="AG34">
        <f>'BFPaT-pretax-biomass'!AG2</f>
        <v>0</v>
      </c>
      <c r="AH34">
        <f>'BFPaT-pretax-biomass'!AH2</f>
        <v>0</v>
      </c>
      <c r="AI34">
        <f>'BFPaT-pretax-biomass'!AI2</f>
        <v>0</v>
      </c>
      <c r="AJ34">
        <f>'BFPaT-pretax-biomass'!AJ2</f>
        <v>0</v>
      </c>
      <c r="AK34">
        <f>'BFPaT-pretax-biomass'!AK2</f>
        <v>0</v>
      </c>
      <c r="AL34">
        <f>'BFPaT-pretax-biomass'!AL2</f>
        <v>0</v>
      </c>
      <c r="AM34">
        <f>'BFPaT-pretax-biomass'!AM2</f>
        <v>0</v>
      </c>
      <c r="AN34">
        <f>'BFPaT-pretax-biomass'!AN2</f>
        <v>0</v>
      </c>
      <c r="AO34">
        <f>'BFPaT-pretax-biomass'!AO2</f>
        <v>0</v>
      </c>
      <c r="AP34">
        <f>'BFPaT-pretax-biomass'!AP2</f>
        <v>0</v>
      </c>
      <c r="AQ34">
        <f>'BFPaT-pretax-biomass'!AQ2</f>
        <v>0</v>
      </c>
      <c r="AR34">
        <f>'BFPaT-pretax-biomass'!AR2</f>
        <v>0</v>
      </c>
      <c r="AS34">
        <f>'BFPaT-pretax-biomass'!AS2</f>
        <v>0</v>
      </c>
      <c r="AT34">
        <f>'BFPaT-pretax-biomass'!AT2</f>
        <v>0</v>
      </c>
      <c r="AU34">
        <f>'BFPaT-pretax-biomass'!AU2</f>
        <v>0</v>
      </c>
      <c r="AV34">
        <f>'BFPaT-pretax-biomass'!AV2</f>
        <v>0</v>
      </c>
      <c r="AW34">
        <f>'BFPaT-pretax-biomass'!AW2</f>
        <v>0</v>
      </c>
      <c r="AX34">
        <f>'BFPaT-pretax-biomass'!AX2</f>
        <v>0</v>
      </c>
      <c r="AY34">
        <f>'BFPaT-pretax-biomass'!AY2</f>
        <v>0</v>
      </c>
      <c r="AZ34">
        <f>'BFPaT-pretax-biomass'!AZ2</f>
        <v>0</v>
      </c>
    </row>
    <row r="35" spans="1:52" x14ac:dyDescent="0.45">
      <c r="A35" t="s">
        <v>12</v>
      </c>
      <c r="B35">
        <f>'BFPaT-pretax-biomass'!B3</f>
        <v>1.5400681855833675E-5</v>
      </c>
      <c r="C35">
        <f>'BFPaT-pretax-biomass'!C3</f>
        <v>1.590004071343045E-5</v>
      </c>
      <c r="D35">
        <f>'BFPaT-pretax-biomass'!D3</f>
        <v>1.686431711608161E-5</v>
      </c>
      <c r="E35">
        <f>'BFPaT-pretax-biomass'!E3</f>
        <v>1.686431711608161E-5</v>
      </c>
      <c r="F35">
        <f>'BFPaT-pretax-biomass'!F3</f>
        <v>1.686431711608161E-5</v>
      </c>
      <c r="G35">
        <f>'BFPaT-pretax-biomass'!G3</f>
        <v>1.686431711608161E-5</v>
      </c>
      <c r="H35">
        <f>'BFPaT-pretax-biomass'!H3</f>
        <v>1.686431711608161E-5</v>
      </c>
      <c r="I35">
        <f>'BFPaT-pretax-biomass'!I3</f>
        <v>1.686431711608161E-5</v>
      </c>
      <c r="J35">
        <f>'BFPaT-pretax-biomass'!J3</f>
        <v>1.686431711608161E-5</v>
      </c>
      <c r="K35">
        <f>'BFPaT-pretax-biomass'!K3</f>
        <v>1.686431711608161E-5</v>
      </c>
      <c r="L35">
        <f>'BFPaT-pretax-biomass'!L3</f>
        <v>1.686431711608161E-5</v>
      </c>
      <c r="M35">
        <f>'BFPaT-pretax-biomass'!M3</f>
        <v>1.686431711608161E-5</v>
      </c>
      <c r="N35">
        <f>'BFPaT-pretax-biomass'!N3</f>
        <v>1.686431711608161E-5</v>
      </c>
      <c r="O35">
        <f>'BFPaT-pretax-biomass'!O3</f>
        <v>1.686431711608161E-5</v>
      </c>
      <c r="P35">
        <f>'BFPaT-pretax-biomass'!P3</f>
        <v>1.686431711608161E-5</v>
      </c>
      <c r="Q35">
        <f>'BFPaT-pretax-biomass'!Q3</f>
        <v>1.686431711608161E-5</v>
      </c>
      <c r="R35">
        <f>'BFPaT-pretax-biomass'!R3</f>
        <v>1.686431711608161E-5</v>
      </c>
      <c r="S35">
        <f>'BFPaT-pretax-biomass'!S3</f>
        <v>1.686431711608161E-5</v>
      </c>
      <c r="T35">
        <f>'BFPaT-pretax-biomass'!T3</f>
        <v>1.686431711608161E-5</v>
      </c>
      <c r="U35">
        <f>'BFPaT-pretax-biomass'!U3</f>
        <v>1.686431711608161E-5</v>
      </c>
      <c r="V35">
        <f>'BFPaT-pretax-biomass'!V3</f>
        <v>1.686431711608161E-5</v>
      </c>
      <c r="W35">
        <f>'BFPaT-pretax-biomass'!W3</f>
        <v>1.686431711608161E-5</v>
      </c>
      <c r="X35">
        <f>'BFPaT-pretax-biomass'!X3</f>
        <v>1.686431711608161E-5</v>
      </c>
      <c r="Y35">
        <f>'BFPaT-pretax-biomass'!Y3</f>
        <v>1.686431711608161E-5</v>
      </c>
      <c r="Z35">
        <f>'BFPaT-pretax-biomass'!Z3</f>
        <v>1.686431711608161E-5</v>
      </c>
      <c r="AA35">
        <f>'BFPaT-pretax-biomass'!AA3</f>
        <v>1.686431711608161E-5</v>
      </c>
      <c r="AB35">
        <f>'BFPaT-pretax-biomass'!AB3</f>
        <v>1.686431711608161E-5</v>
      </c>
      <c r="AC35">
        <f>'BFPaT-pretax-biomass'!AC3</f>
        <v>1.686431711608161E-5</v>
      </c>
      <c r="AD35">
        <f>'BFPaT-pretax-biomass'!AD3</f>
        <v>1.686431711608161E-5</v>
      </c>
      <c r="AE35">
        <f>'BFPaT-pretax-biomass'!AE3</f>
        <v>1.686431711608161E-5</v>
      </c>
      <c r="AF35">
        <f>'BFPaT-pretax-biomass'!AF3</f>
        <v>1.686431711608161E-5</v>
      </c>
      <c r="AG35">
        <f>'BFPaT-pretax-biomass'!AG3</f>
        <v>1.686431711608161E-5</v>
      </c>
      <c r="AH35">
        <f>'BFPaT-pretax-biomass'!AH3</f>
        <v>1.686431711608161E-5</v>
      </c>
      <c r="AI35">
        <f>'BFPaT-pretax-biomass'!AI3</f>
        <v>1.686431711608161E-5</v>
      </c>
      <c r="AJ35">
        <f>'BFPaT-pretax-biomass'!AJ3</f>
        <v>1.686431711608161E-5</v>
      </c>
      <c r="AK35">
        <f>'BFPaT-pretax-biomass'!AK3</f>
        <v>1.686431711608161E-5</v>
      </c>
      <c r="AL35">
        <f>'BFPaT-pretax-biomass'!AL3</f>
        <v>1.686431711608161E-5</v>
      </c>
      <c r="AM35">
        <f>'BFPaT-pretax-biomass'!AM3</f>
        <v>1.686431711608161E-5</v>
      </c>
      <c r="AN35">
        <f>'BFPaT-pretax-biomass'!AN3</f>
        <v>1.686431711608161E-5</v>
      </c>
      <c r="AO35">
        <f>'BFPaT-pretax-biomass'!AO3</f>
        <v>1.686431711608161E-5</v>
      </c>
      <c r="AP35">
        <f>'BFPaT-pretax-biomass'!AP3</f>
        <v>1.686431711608161E-5</v>
      </c>
      <c r="AQ35">
        <f>'BFPaT-pretax-biomass'!AQ3</f>
        <v>1.686431711608161E-5</v>
      </c>
      <c r="AR35">
        <f>'BFPaT-pretax-biomass'!AR3</f>
        <v>1.686431711608161E-5</v>
      </c>
      <c r="AS35">
        <f>'BFPaT-pretax-biomass'!AS3</f>
        <v>1.686431711608161E-5</v>
      </c>
      <c r="AT35">
        <f>'BFPaT-pretax-biomass'!AT3</f>
        <v>1.686431711608161E-5</v>
      </c>
      <c r="AU35">
        <f>'BFPaT-pretax-biomass'!AU3</f>
        <v>1.686431711608161E-5</v>
      </c>
      <c r="AV35">
        <f>'BFPaT-pretax-biomass'!AV3</f>
        <v>1.686431711608161E-5</v>
      </c>
      <c r="AW35">
        <f>'BFPaT-pretax-biomass'!AW3</f>
        <v>1.686431711608161E-5</v>
      </c>
      <c r="AX35">
        <f>'BFPaT-pretax-biomass'!AX3</f>
        <v>1.686431711608161E-5</v>
      </c>
      <c r="AY35">
        <f>'BFPaT-pretax-biomass'!AY3</f>
        <v>1.686431711608161E-5</v>
      </c>
      <c r="AZ35">
        <f>'BFPaT-pretax-biomass'!AZ3</f>
        <v>1.686431711608161E-5</v>
      </c>
    </row>
    <row r="36" spans="1:52" x14ac:dyDescent="0.45">
      <c r="A36" t="s">
        <v>13</v>
      </c>
      <c r="B36">
        <f>'BFPaT-pretax-biomass'!B4</f>
        <v>0</v>
      </c>
      <c r="C36">
        <f>'BFPaT-pretax-biomass'!C4</f>
        <v>0</v>
      </c>
      <c r="D36">
        <f>'BFPaT-pretax-biomass'!D4</f>
        <v>0</v>
      </c>
      <c r="E36">
        <f>'BFPaT-pretax-biomass'!E4</f>
        <v>0</v>
      </c>
      <c r="F36">
        <f>'BFPaT-pretax-biomass'!F4</f>
        <v>0</v>
      </c>
      <c r="G36">
        <f>'BFPaT-pretax-biomass'!G4</f>
        <v>0</v>
      </c>
      <c r="H36">
        <f>'BFPaT-pretax-biomass'!H4</f>
        <v>0</v>
      </c>
      <c r="I36">
        <f>'BFPaT-pretax-biomass'!I4</f>
        <v>0</v>
      </c>
      <c r="J36">
        <f>'BFPaT-pretax-biomass'!J4</f>
        <v>0</v>
      </c>
      <c r="K36">
        <f>'BFPaT-pretax-biomass'!K4</f>
        <v>0</v>
      </c>
      <c r="L36">
        <f>'BFPaT-pretax-biomass'!L4</f>
        <v>0</v>
      </c>
      <c r="M36">
        <f>'BFPaT-pretax-biomass'!M4</f>
        <v>0</v>
      </c>
      <c r="N36">
        <f>'BFPaT-pretax-biomass'!N4</f>
        <v>0</v>
      </c>
      <c r="O36">
        <f>'BFPaT-pretax-biomass'!O4</f>
        <v>0</v>
      </c>
      <c r="P36">
        <f>'BFPaT-pretax-biomass'!P4</f>
        <v>0</v>
      </c>
      <c r="Q36">
        <f>'BFPaT-pretax-biomass'!Q4</f>
        <v>0</v>
      </c>
      <c r="R36">
        <f>'BFPaT-pretax-biomass'!R4</f>
        <v>0</v>
      </c>
      <c r="S36">
        <f>'BFPaT-pretax-biomass'!S4</f>
        <v>0</v>
      </c>
      <c r="T36">
        <f>'BFPaT-pretax-biomass'!T4</f>
        <v>0</v>
      </c>
      <c r="U36">
        <f>'BFPaT-pretax-biomass'!U4</f>
        <v>0</v>
      </c>
      <c r="V36">
        <f>'BFPaT-pretax-biomass'!V4</f>
        <v>0</v>
      </c>
      <c r="W36">
        <f>'BFPaT-pretax-biomass'!W4</f>
        <v>0</v>
      </c>
      <c r="X36">
        <f>'BFPaT-pretax-biomass'!X4</f>
        <v>0</v>
      </c>
      <c r="Y36">
        <f>'BFPaT-pretax-biomass'!Y4</f>
        <v>0</v>
      </c>
      <c r="Z36">
        <f>'BFPaT-pretax-biomass'!Z4</f>
        <v>0</v>
      </c>
      <c r="AA36">
        <f>'BFPaT-pretax-biomass'!AA4</f>
        <v>0</v>
      </c>
      <c r="AB36">
        <f>'BFPaT-pretax-biomass'!AB4</f>
        <v>0</v>
      </c>
      <c r="AC36">
        <f>'BFPaT-pretax-biomass'!AC4</f>
        <v>0</v>
      </c>
      <c r="AD36">
        <f>'BFPaT-pretax-biomass'!AD4</f>
        <v>0</v>
      </c>
      <c r="AE36">
        <f>'BFPaT-pretax-biomass'!AE4</f>
        <v>0</v>
      </c>
      <c r="AF36">
        <f>'BFPaT-pretax-biomass'!AF4</f>
        <v>0</v>
      </c>
      <c r="AG36">
        <f>'BFPaT-pretax-biomass'!AG4</f>
        <v>0</v>
      </c>
      <c r="AH36">
        <f>'BFPaT-pretax-biomass'!AH4</f>
        <v>0</v>
      </c>
      <c r="AI36">
        <f>'BFPaT-pretax-biomass'!AI4</f>
        <v>0</v>
      </c>
      <c r="AJ36">
        <f>'BFPaT-pretax-biomass'!AJ4</f>
        <v>0</v>
      </c>
      <c r="AK36">
        <f>'BFPaT-pretax-biomass'!AK4</f>
        <v>0</v>
      </c>
      <c r="AL36">
        <f>'BFPaT-pretax-biomass'!AL4</f>
        <v>0</v>
      </c>
      <c r="AM36">
        <f>'BFPaT-pretax-biomass'!AM4</f>
        <v>0</v>
      </c>
      <c r="AN36">
        <f>'BFPaT-pretax-biomass'!AN4</f>
        <v>0</v>
      </c>
      <c r="AO36">
        <f>'BFPaT-pretax-biomass'!AO4</f>
        <v>0</v>
      </c>
      <c r="AP36">
        <f>'BFPaT-pretax-biomass'!AP4</f>
        <v>0</v>
      </c>
      <c r="AQ36">
        <f>'BFPaT-pretax-biomass'!AQ4</f>
        <v>0</v>
      </c>
      <c r="AR36">
        <f>'BFPaT-pretax-biomass'!AR4</f>
        <v>0</v>
      </c>
      <c r="AS36">
        <f>'BFPaT-pretax-biomass'!AS4</f>
        <v>0</v>
      </c>
      <c r="AT36">
        <f>'BFPaT-pretax-biomass'!AT4</f>
        <v>0</v>
      </c>
      <c r="AU36">
        <f>'BFPaT-pretax-biomass'!AU4</f>
        <v>0</v>
      </c>
      <c r="AV36">
        <f>'BFPaT-pretax-biomass'!AV4</f>
        <v>0</v>
      </c>
      <c r="AW36">
        <f>'BFPaT-pretax-biomass'!AW4</f>
        <v>0</v>
      </c>
      <c r="AX36">
        <f>'BFPaT-pretax-biomass'!AX4</f>
        <v>0</v>
      </c>
      <c r="AY36">
        <f>'BFPaT-pretax-biomass'!AY4</f>
        <v>0</v>
      </c>
      <c r="AZ36">
        <f>'BFPaT-pretax-biomass'!AZ4</f>
        <v>0</v>
      </c>
    </row>
    <row r="37" spans="1:52" x14ac:dyDescent="0.45">
      <c r="A37" t="s">
        <v>14</v>
      </c>
      <c r="B37">
        <f>'BFPaT-pretax-biomass'!B5</f>
        <v>1.0959147424511546E-5</v>
      </c>
      <c r="C37">
        <f>'BFPaT-pretax-biomass'!C5</f>
        <v>1.0959147424511546E-5</v>
      </c>
      <c r="D37">
        <f>'BFPaT-pretax-biomass'!D5</f>
        <v>1.0959147424511546E-5</v>
      </c>
      <c r="E37">
        <f>'BFPaT-pretax-biomass'!E5</f>
        <v>1.0959147424511546E-5</v>
      </c>
      <c r="F37">
        <f>'BFPaT-pretax-biomass'!F5</f>
        <v>1.0959147424511546E-5</v>
      </c>
      <c r="G37">
        <f>'BFPaT-pretax-biomass'!G5</f>
        <v>1.0959147424511546E-5</v>
      </c>
      <c r="H37">
        <f>'BFPaT-pretax-biomass'!H5</f>
        <v>1.0959147424511546E-5</v>
      </c>
      <c r="I37">
        <f>'BFPaT-pretax-biomass'!I5</f>
        <v>1.0959147424511546E-5</v>
      </c>
      <c r="J37">
        <f>'BFPaT-pretax-biomass'!J5</f>
        <v>1.0959147424511546E-5</v>
      </c>
      <c r="K37">
        <f>'BFPaT-pretax-biomass'!K5</f>
        <v>1.0959147424511546E-5</v>
      </c>
      <c r="L37">
        <f>'BFPaT-pretax-biomass'!L5</f>
        <v>1.0959147424511546E-5</v>
      </c>
      <c r="M37">
        <f>'BFPaT-pretax-biomass'!M5</f>
        <v>1.0959147424511546E-5</v>
      </c>
      <c r="N37">
        <f>'BFPaT-pretax-biomass'!N5</f>
        <v>1.0959147424511546E-5</v>
      </c>
      <c r="O37">
        <f>'BFPaT-pretax-biomass'!O5</f>
        <v>1.0959147424511546E-5</v>
      </c>
      <c r="P37">
        <f>'BFPaT-pretax-biomass'!P5</f>
        <v>1.0959147424511546E-5</v>
      </c>
      <c r="Q37">
        <f>'BFPaT-pretax-biomass'!Q5</f>
        <v>1.0959147424511546E-5</v>
      </c>
      <c r="R37">
        <f>'BFPaT-pretax-biomass'!R5</f>
        <v>1.0959147424511546E-5</v>
      </c>
      <c r="S37">
        <f>'BFPaT-pretax-biomass'!S5</f>
        <v>1.0959147424511546E-5</v>
      </c>
      <c r="T37">
        <f>'BFPaT-pretax-biomass'!T5</f>
        <v>1.0959147424511546E-5</v>
      </c>
      <c r="U37">
        <f>'BFPaT-pretax-biomass'!U5</f>
        <v>1.0959147424511546E-5</v>
      </c>
      <c r="V37">
        <f>'BFPaT-pretax-biomass'!V5</f>
        <v>1.0959147424511546E-5</v>
      </c>
      <c r="W37">
        <f>'BFPaT-pretax-biomass'!W5</f>
        <v>1.0959147424511546E-5</v>
      </c>
      <c r="X37">
        <f>'BFPaT-pretax-biomass'!X5</f>
        <v>1.0959147424511546E-5</v>
      </c>
      <c r="Y37">
        <f>'BFPaT-pretax-biomass'!Y5</f>
        <v>1.0959147424511546E-5</v>
      </c>
      <c r="Z37">
        <f>'BFPaT-pretax-biomass'!Z5</f>
        <v>1.0959147424511546E-5</v>
      </c>
      <c r="AA37">
        <f>'BFPaT-pretax-biomass'!AA5</f>
        <v>1.0959147424511546E-5</v>
      </c>
      <c r="AB37">
        <f>'BFPaT-pretax-biomass'!AB5</f>
        <v>1.0959147424511546E-5</v>
      </c>
      <c r="AC37">
        <f>'BFPaT-pretax-biomass'!AC5</f>
        <v>1.0959147424511546E-5</v>
      </c>
      <c r="AD37">
        <f>'BFPaT-pretax-biomass'!AD5</f>
        <v>1.0959147424511546E-5</v>
      </c>
      <c r="AE37">
        <f>'BFPaT-pretax-biomass'!AE5</f>
        <v>1.0959147424511546E-5</v>
      </c>
      <c r="AF37">
        <f>'BFPaT-pretax-biomass'!AF5</f>
        <v>1.0959147424511546E-5</v>
      </c>
      <c r="AG37">
        <f>'BFPaT-pretax-biomass'!AG5</f>
        <v>1.0959147424511546E-5</v>
      </c>
      <c r="AH37">
        <f>'BFPaT-pretax-biomass'!AH5</f>
        <v>1.0959147424511546E-5</v>
      </c>
      <c r="AI37">
        <f>'BFPaT-pretax-biomass'!AI5</f>
        <v>1.0959147424511546E-5</v>
      </c>
      <c r="AJ37">
        <f>'BFPaT-pretax-biomass'!AJ5</f>
        <v>1.0959147424511546E-5</v>
      </c>
      <c r="AK37">
        <f>'BFPaT-pretax-biomass'!AK5</f>
        <v>1.0959147424511546E-5</v>
      </c>
      <c r="AL37">
        <f>'BFPaT-pretax-biomass'!AL5</f>
        <v>1.0959147424511546E-5</v>
      </c>
      <c r="AM37">
        <f>'BFPaT-pretax-biomass'!AM5</f>
        <v>1.0959147424511546E-5</v>
      </c>
      <c r="AN37">
        <f>'BFPaT-pretax-biomass'!AN5</f>
        <v>1.0959147424511546E-5</v>
      </c>
      <c r="AO37">
        <f>'BFPaT-pretax-biomass'!AO5</f>
        <v>1.0959147424511546E-5</v>
      </c>
      <c r="AP37">
        <f>'BFPaT-pretax-biomass'!AP5</f>
        <v>1.0959147424511546E-5</v>
      </c>
      <c r="AQ37">
        <f>'BFPaT-pretax-biomass'!AQ5</f>
        <v>1.0959147424511546E-5</v>
      </c>
      <c r="AR37">
        <f>'BFPaT-pretax-biomass'!AR5</f>
        <v>1.0959147424511546E-5</v>
      </c>
      <c r="AS37">
        <f>'BFPaT-pretax-biomass'!AS5</f>
        <v>1.0959147424511546E-5</v>
      </c>
      <c r="AT37">
        <f>'BFPaT-pretax-biomass'!AT5</f>
        <v>1.0959147424511546E-5</v>
      </c>
      <c r="AU37">
        <f>'BFPaT-pretax-biomass'!AU5</f>
        <v>1.0959147424511546E-5</v>
      </c>
      <c r="AV37">
        <f>'BFPaT-pretax-biomass'!AV5</f>
        <v>1.0959147424511546E-5</v>
      </c>
      <c r="AW37">
        <f>'BFPaT-pretax-biomass'!AW5</f>
        <v>1.0959147424511546E-5</v>
      </c>
      <c r="AX37">
        <f>'BFPaT-pretax-biomass'!AX5</f>
        <v>1.0959147424511546E-5</v>
      </c>
      <c r="AY37">
        <f>'BFPaT-pretax-biomass'!AY5</f>
        <v>1.0959147424511546E-5</v>
      </c>
      <c r="AZ37">
        <f>'BFPaT-pretax-biomass'!AZ5</f>
        <v>1.0959147424511546E-5</v>
      </c>
    </row>
    <row r="38" spans="1:52" x14ac:dyDescent="0.45">
      <c r="A38" t="s">
        <v>15</v>
      </c>
      <c r="B38">
        <f>'BFPaT-pretax-biomass'!B6</f>
        <v>1.0959147424511546E-5</v>
      </c>
      <c r="C38">
        <f>'BFPaT-pretax-biomass'!C6</f>
        <v>1.0959147424511546E-5</v>
      </c>
      <c r="D38">
        <f>'BFPaT-pretax-biomass'!D6</f>
        <v>1.0959147424511546E-5</v>
      </c>
      <c r="E38">
        <f>'BFPaT-pretax-biomass'!E6</f>
        <v>1.0959147424511546E-5</v>
      </c>
      <c r="F38">
        <f>'BFPaT-pretax-biomass'!F6</f>
        <v>1.0959147424511546E-5</v>
      </c>
      <c r="G38">
        <f>'BFPaT-pretax-biomass'!G6</f>
        <v>1.0959147424511546E-5</v>
      </c>
      <c r="H38">
        <f>'BFPaT-pretax-biomass'!H6</f>
        <v>1.0959147424511546E-5</v>
      </c>
      <c r="I38">
        <f>'BFPaT-pretax-biomass'!I6</f>
        <v>1.0959147424511546E-5</v>
      </c>
      <c r="J38">
        <f>'BFPaT-pretax-biomass'!J6</f>
        <v>1.0959147424511546E-5</v>
      </c>
      <c r="K38">
        <f>'BFPaT-pretax-biomass'!K6</f>
        <v>1.0959147424511546E-5</v>
      </c>
      <c r="L38">
        <f>'BFPaT-pretax-biomass'!L6</f>
        <v>1.0959147424511546E-5</v>
      </c>
      <c r="M38">
        <f>'BFPaT-pretax-biomass'!M6</f>
        <v>1.0959147424511546E-5</v>
      </c>
      <c r="N38">
        <f>'BFPaT-pretax-biomass'!N6</f>
        <v>1.0959147424511546E-5</v>
      </c>
      <c r="O38">
        <f>'BFPaT-pretax-biomass'!O6</f>
        <v>1.0959147424511546E-5</v>
      </c>
      <c r="P38">
        <f>'BFPaT-pretax-biomass'!P6</f>
        <v>1.0959147424511546E-5</v>
      </c>
      <c r="Q38">
        <f>'BFPaT-pretax-biomass'!Q6</f>
        <v>1.0959147424511546E-5</v>
      </c>
      <c r="R38">
        <f>'BFPaT-pretax-biomass'!R6</f>
        <v>1.0959147424511546E-5</v>
      </c>
      <c r="S38">
        <f>'BFPaT-pretax-biomass'!S6</f>
        <v>1.0959147424511546E-5</v>
      </c>
      <c r="T38">
        <f>'BFPaT-pretax-biomass'!T6</f>
        <v>1.0959147424511546E-5</v>
      </c>
      <c r="U38">
        <f>'BFPaT-pretax-biomass'!U6</f>
        <v>1.0959147424511546E-5</v>
      </c>
      <c r="V38">
        <f>'BFPaT-pretax-biomass'!V6</f>
        <v>1.0959147424511546E-5</v>
      </c>
      <c r="W38">
        <f>'BFPaT-pretax-biomass'!W6</f>
        <v>1.0959147424511546E-5</v>
      </c>
      <c r="X38">
        <f>'BFPaT-pretax-biomass'!X6</f>
        <v>1.0959147424511546E-5</v>
      </c>
      <c r="Y38">
        <f>'BFPaT-pretax-biomass'!Y6</f>
        <v>1.0959147424511546E-5</v>
      </c>
      <c r="Z38">
        <f>'BFPaT-pretax-biomass'!Z6</f>
        <v>1.0959147424511546E-5</v>
      </c>
      <c r="AA38">
        <f>'BFPaT-pretax-biomass'!AA6</f>
        <v>1.0959147424511546E-5</v>
      </c>
      <c r="AB38">
        <f>'BFPaT-pretax-biomass'!AB6</f>
        <v>1.0959147424511546E-5</v>
      </c>
      <c r="AC38">
        <f>'BFPaT-pretax-biomass'!AC6</f>
        <v>1.0959147424511546E-5</v>
      </c>
      <c r="AD38">
        <f>'BFPaT-pretax-biomass'!AD6</f>
        <v>1.0959147424511546E-5</v>
      </c>
      <c r="AE38">
        <f>'BFPaT-pretax-biomass'!AE6</f>
        <v>1.0959147424511546E-5</v>
      </c>
      <c r="AF38">
        <f>'BFPaT-pretax-biomass'!AF6</f>
        <v>1.0959147424511546E-5</v>
      </c>
      <c r="AG38">
        <f>'BFPaT-pretax-biomass'!AG6</f>
        <v>1.0959147424511546E-5</v>
      </c>
      <c r="AH38">
        <f>'BFPaT-pretax-biomass'!AH6</f>
        <v>1.0959147424511546E-5</v>
      </c>
      <c r="AI38">
        <f>'BFPaT-pretax-biomass'!AI6</f>
        <v>1.0959147424511546E-5</v>
      </c>
      <c r="AJ38">
        <f>'BFPaT-pretax-biomass'!AJ6</f>
        <v>1.0959147424511546E-5</v>
      </c>
      <c r="AK38">
        <f>'BFPaT-pretax-biomass'!AK6</f>
        <v>1.0959147424511546E-5</v>
      </c>
      <c r="AL38">
        <f>'BFPaT-pretax-biomass'!AL6</f>
        <v>1.0959147424511546E-5</v>
      </c>
      <c r="AM38">
        <f>'BFPaT-pretax-biomass'!AM6</f>
        <v>1.0959147424511546E-5</v>
      </c>
      <c r="AN38">
        <f>'BFPaT-pretax-biomass'!AN6</f>
        <v>1.0959147424511546E-5</v>
      </c>
      <c r="AO38">
        <f>'BFPaT-pretax-biomass'!AO6</f>
        <v>1.0959147424511546E-5</v>
      </c>
      <c r="AP38">
        <f>'BFPaT-pretax-biomass'!AP6</f>
        <v>1.0959147424511546E-5</v>
      </c>
      <c r="AQ38">
        <f>'BFPaT-pretax-biomass'!AQ6</f>
        <v>1.0959147424511546E-5</v>
      </c>
      <c r="AR38">
        <f>'BFPaT-pretax-biomass'!AR6</f>
        <v>1.0959147424511546E-5</v>
      </c>
      <c r="AS38">
        <f>'BFPaT-pretax-biomass'!AS6</f>
        <v>1.0959147424511546E-5</v>
      </c>
      <c r="AT38">
        <f>'BFPaT-pretax-biomass'!AT6</f>
        <v>1.0959147424511546E-5</v>
      </c>
      <c r="AU38">
        <f>'BFPaT-pretax-biomass'!AU6</f>
        <v>1.0959147424511546E-5</v>
      </c>
      <c r="AV38">
        <f>'BFPaT-pretax-biomass'!AV6</f>
        <v>1.0959147424511546E-5</v>
      </c>
      <c r="AW38">
        <f>'BFPaT-pretax-biomass'!AW6</f>
        <v>1.0959147424511546E-5</v>
      </c>
      <c r="AX38">
        <f>'BFPaT-pretax-biomass'!AX6</f>
        <v>1.0959147424511546E-5</v>
      </c>
      <c r="AY38">
        <f>'BFPaT-pretax-biomass'!AY6</f>
        <v>1.0959147424511546E-5</v>
      </c>
      <c r="AZ38">
        <f>'BFPaT-pretax-biomass'!AZ6</f>
        <v>1.0959147424511546E-5</v>
      </c>
    </row>
    <row r="39" spans="1:52" x14ac:dyDescent="0.45">
      <c r="A39" t="s">
        <v>16</v>
      </c>
      <c r="B39">
        <f>'BFPaT-pretax-biomass'!B7</f>
        <v>0</v>
      </c>
      <c r="C39">
        <f>'BFPaT-pretax-biomass'!C7</f>
        <v>0</v>
      </c>
      <c r="D39">
        <f>'BFPaT-pretax-biomass'!D7</f>
        <v>0</v>
      </c>
      <c r="E39">
        <f>'BFPaT-pretax-biomass'!E7</f>
        <v>0</v>
      </c>
      <c r="F39">
        <f>'BFPaT-pretax-biomass'!F7</f>
        <v>0</v>
      </c>
      <c r="G39">
        <f>'BFPaT-pretax-biomass'!G7</f>
        <v>0</v>
      </c>
      <c r="H39">
        <f>'BFPaT-pretax-biomass'!H7</f>
        <v>0</v>
      </c>
      <c r="I39">
        <f>'BFPaT-pretax-biomass'!I7</f>
        <v>0</v>
      </c>
      <c r="J39">
        <f>'BFPaT-pretax-biomass'!J7</f>
        <v>0</v>
      </c>
      <c r="K39">
        <f>'BFPaT-pretax-biomass'!K7</f>
        <v>0</v>
      </c>
      <c r="L39">
        <f>'BFPaT-pretax-biomass'!L7</f>
        <v>0</v>
      </c>
      <c r="M39">
        <f>'BFPaT-pretax-biomass'!M7</f>
        <v>0</v>
      </c>
      <c r="N39">
        <f>'BFPaT-pretax-biomass'!N7</f>
        <v>0</v>
      </c>
      <c r="O39">
        <f>'BFPaT-pretax-biomass'!O7</f>
        <v>0</v>
      </c>
      <c r="P39">
        <f>'BFPaT-pretax-biomass'!P7</f>
        <v>0</v>
      </c>
      <c r="Q39">
        <f>'BFPaT-pretax-biomass'!Q7</f>
        <v>0</v>
      </c>
      <c r="R39">
        <f>'BFPaT-pretax-biomass'!R7</f>
        <v>0</v>
      </c>
      <c r="S39">
        <f>'BFPaT-pretax-biomass'!S7</f>
        <v>0</v>
      </c>
      <c r="T39">
        <f>'BFPaT-pretax-biomass'!T7</f>
        <v>0</v>
      </c>
      <c r="U39">
        <f>'BFPaT-pretax-biomass'!U7</f>
        <v>0</v>
      </c>
      <c r="V39">
        <f>'BFPaT-pretax-biomass'!V7</f>
        <v>0</v>
      </c>
      <c r="W39">
        <f>'BFPaT-pretax-biomass'!W7</f>
        <v>0</v>
      </c>
      <c r="X39">
        <f>'BFPaT-pretax-biomass'!X7</f>
        <v>0</v>
      </c>
      <c r="Y39">
        <f>'BFPaT-pretax-biomass'!Y7</f>
        <v>0</v>
      </c>
      <c r="Z39">
        <f>'BFPaT-pretax-biomass'!Z7</f>
        <v>0</v>
      </c>
      <c r="AA39">
        <f>'BFPaT-pretax-biomass'!AA7</f>
        <v>0</v>
      </c>
      <c r="AB39">
        <f>'BFPaT-pretax-biomass'!AB7</f>
        <v>0</v>
      </c>
      <c r="AC39">
        <f>'BFPaT-pretax-biomass'!AC7</f>
        <v>0</v>
      </c>
      <c r="AD39">
        <f>'BFPaT-pretax-biomass'!AD7</f>
        <v>0</v>
      </c>
      <c r="AE39">
        <f>'BFPaT-pretax-biomass'!AE7</f>
        <v>0</v>
      </c>
      <c r="AF39">
        <f>'BFPaT-pretax-biomass'!AF7</f>
        <v>0</v>
      </c>
      <c r="AG39">
        <f>'BFPaT-pretax-biomass'!AG7</f>
        <v>0</v>
      </c>
      <c r="AH39">
        <f>'BFPaT-pretax-biomass'!AH7</f>
        <v>0</v>
      </c>
      <c r="AI39">
        <f>'BFPaT-pretax-biomass'!AI7</f>
        <v>0</v>
      </c>
      <c r="AJ39">
        <f>'BFPaT-pretax-biomass'!AJ7</f>
        <v>0</v>
      </c>
      <c r="AK39">
        <f>'BFPaT-pretax-biomass'!AK7</f>
        <v>0</v>
      </c>
      <c r="AL39">
        <f>'BFPaT-pretax-biomass'!AL7</f>
        <v>0</v>
      </c>
      <c r="AM39">
        <f>'BFPaT-pretax-biomass'!AM7</f>
        <v>0</v>
      </c>
      <c r="AN39">
        <f>'BFPaT-pretax-biomass'!AN7</f>
        <v>0</v>
      </c>
      <c r="AO39">
        <f>'BFPaT-pretax-biomass'!AO7</f>
        <v>0</v>
      </c>
      <c r="AP39">
        <f>'BFPaT-pretax-biomass'!AP7</f>
        <v>0</v>
      </c>
      <c r="AQ39">
        <f>'BFPaT-pretax-biomass'!AQ7</f>
        <v>0</v>
      </c>
      <c r="AR39">
        <f>'BFPaT-pretax-biomass'!AR7</f>
        <v>0</v>
      </c>
      <c r="AS39">
        <f>'BFPaT-pretax-biomass'!AS7</f>
        <v>0</v>
      </c>
      <c r="AT39">
        <f>'BFPaT-pretax-biomass'!AT7</f>
        <v>0</v>
      </c>
      <c r="AU39">
        <f>'BFPaT-pretax-biomass'!AU7</f>
        <v>0</v>
      </c>
      <c r="AV39">
        <f>'BFPaT-pretax-biomass'!AV7</f>
        <v>0</v>
      </c>
      <c r="AW39">
        <f>'BFPaT-pretax-biomass'!AW7</f>
        <v>0</v>
      </c>
      <c r="AX39">
        <f>'BFPaT-pretax-biomass'!AX7</f>
        <v>0</v>
      </c>
      <c r="AY39">
        <f>'BFPaT-pretax-biomass'!AY7</f>
        <v>0</v>
      </c>
      <c r="AZ39">
        <f>'BFPaT-pretax-biomass'!AZ7</f>
        <v>0</v>
      </c>
    </row>
    <row r="40" spans="1:52" x14ac:dyDescent="0.45">
      <c r="A40" t="s">
        <v>17</v>
      </c>
      <c r="B40">
        <f>'BFPaT-pretax-biomass'!B8</f>
        <v>1.0959147424511546E-5</v>
      </c>
      <c r="C40">
        <f>'BFPaT-pretax-biomass'!C8</f>
        <v>1.0959147424511546E-5</v>
      </c>
      <c r="D40">
        <f>'BFPaT-pretax-biomass'!D8</f>
        <v>1.0959147424511546E-5</v>
      </c>
      <c r="E40">
        <f>'BFPaT-pretax-biomass'!E8</f>
        <v>1.0959147424511546E-5</v>
      </c>
      <c r="F40">
        <f>'BFPaT-pretax-biomass'!F8</f>
        <v>1.0959147424511546E-5</v>
      </c>
      <c r="G40">
        <f>'BFPaT-pretax-biomass'!G8</f>
        <v>1.0959147424511546E-5</v>
      </c>
      <c r="H40">
        <f>'BFPaT-pretax-biomass'!H8</f>
        <v>1.0959147424511546E-5</v>
      </c>
      <c r="I40">
        <f>'BFPaT-pretax-biomass'!I8</f>
        <v>1.0959147424511546E-5</v>
      </c>
      <c r="J40">
        <f>'BFPaT-pretax-biomass'!J8</f>
        <v>1.0959147424511546E-5</v>
      </c>
      <c r="K40">
        <f>'BFPaT-pretax-biomass'!K8</f>
        <v>1.0959147424511546E-5</v>
      </c>
      <c r="L40">
        <f>'BFPaT-pretax-biomass'!L8</f>
        <v>1.0959147424511546E-5</v>
      </c>
      <c r="M40">
        <f>'BFPaT-pretax-biomass'!M8</f>
        <v>1.0959147424511546E-5</v>
      </c>
      <c r="N40">
        <f>'BFPaT-pretax-biomass'!N8</f>
        <v>1.0959147424511546E-5</v>
      </c>
      <c r="O40">
        <f>'BFPaT-pretax-biomass'!O8</f>
        <v>1.0959147424511546E-5</v>
      </c>
      <c r="P40">
        <f>'BFPaT-pretax-biomass'!P8</f>
        <v>1.0959147424511546E-5</v>
      </c>
      <c r="Q40">
        <f>'BFPaT-pretax-biomass'!Q8</f>
        <v>1.0959147424511546E-5</v>
      </c>
      <c r="R40">
        <f>'BFPaT-pretax-biomass'!R8</f>
        <v>1.0959147424511546E-5</v>
      </c>
      <c r="S40">
        <f>'BFPaT-pretax-biomass'!S8</f>
        <v>1.0959147424511546E-5</v>
      </c>
      <c r="T40">
        <f>'BFPaT-pretax-biomass'!T8</f>
        <v>1.0959147424511546E-5</v>
      </c>
      <c r="U40">
        <f>'BFPaT-pretax-biomass'!U8</f>
        <v>1.0959147424511546E-5</v>
      </c>
      <c r="V40">
        <f>'BFPaT-pretax-biomass'!V8</f>
        <v>1.0959147424511546E-5</v>
      </c>
      <c r="W40">
        <f>'BFPaT-pretax-biomass'!W8</f>
        <v>1.0959147424511546E-5</v>
      </c>
      <c r="X40">
        <f>'BFPaT-pretax-biomass'!X8</f>
        <v>1.0959147424511546E-5</v>
      </c>
      <c r="Y40">
        <f>'BFPaT-pretax-biomass'!Y8</f>
        <v>1.0959147424511546E-5</v>
      </c>
      <c r="Z40">
        <f>'BFPaT-pretax-biomass'!Z8</f>
        <v>1.0959147424511546E-5</v>
      </c>
      <c r="AA40">
        <f>'BFPaT-pretax-biomass'!AA8</f>
        <v>1.0959147424511546E-5</v>
      </c>
      <c r="AB40">
        <f>'BFPaT-pretax-biomass'!AB8</f>
        <v>1.0959147424511546E-5</v>
      </c>
      <c r="AC40">
        <f>'BFPaT-pretax-biomass'!AC8</f>
        <v>1.0959147424511546E-5</v>
      </c>
      <c r="AD40">
        <f>'BFPaT-pretax-biomass'!AD8</f>
        <v>1.0959147424511546E-5</v>
      </c>
      <c r="AE40">
        <f>'BFPaT-pretax-biomass'!AE8</f>
        <v>1.0959147424511546E-5</v>
      </c>
      <c r="AF40">
        <f>'BFPaT-pretax-biomass'!AF8</f>
        <v>1.0959147424511546E-5</v>
      </c>
      <c r="AG40">
        <f>'BFPaT-pretax-biomass'!AG8</f>
        <v>1.0959147424511546E-5</v>
      </c>
      <c r="AH40">
        <f>'BFPaT-pretax-biomass'!AH8</f>
        <v>1.0959147424511546E-5</v>
      </c>
      <c r="AI40">
        <f>'BFPaT-pretax-biomass'!AI8</f>
        <v>1.0959147424511546E-5</v>
      </c>
      <c r="AJ40">
        <f>'BFPaT-pretax-biomass'!AJ8</f>
        <v>1.0959147424511546E-5</v>
      </c>
      <c r="AK40">
        <f>'BFPaT-pretax-biomass'!AK8</f>
        <v>1.0959147424511546E-5</v>
      </c>
      <c r="AL40">
        <f>'BFPaT-pretax-biomass'!AL8</f>
        <v>1.0959147424511546E-5</v>
      </c>
      <c r="AM40">
        <f>'BFPaT-pretax-biomass'!AM8</f>
        <v>1.0959147424511546E-5</v>
      </c>
      <c r="AN40">
        <f>'BFPaT-pretax-biomass'!AN8</f>
        <v>1.0959147424511546E-5</v>
      </c>
      <c r="AO40">
        <f>'BFPaT-pretax-biomass'!AO8</f>
        <v>1.0959147424511546E-5</v>
      </c>
      <c r="AP40">
        <f>'BFPaT-pretax-biomass'!AP8</f>
        <v>1.0959147424511546E-5</v>
      </c>
      <c r="AQ40">
        <f>'BFPaT-pretax-biomass'!AQ8</f>
        <v>1.0959147424511546E-5</v>
      </c>
      <c r="AR40">
        <f>'BFPaT-pretax-biomass'!AR8</f>
        <v>1.0959147424511546E-5</v>
      </c>
      <c r="AS40">
        <f>'BFPaT-pretax-biomass'!AS8</f>
        <v>1.0959147424511546E-5</v>
      </c>
      <c r="AT40">
        <f>'BFPaT-pretax-biomass'!AT8</f>
        <v>1.0959147424511546E-5</v>
      </c>
      <c r="AU40">
        <f>'BFPaT-pretax-biomass'!AU8</f>
        <v>1.0959147424511546E-5</v>
      </c>
      <c r="AV40">
        <f>'BFPaT-pretax-biomass'!AV8</f>
        <v>1.0959147424511546E-5</v>
      </c>
      <c r="AW40">
        <f>'BFPaT-pretax-biomass'!AW8</f>
        <v>1.0959147424511546E-5</v>
      </c>
      <c r="AX40">
        <f>'BFPaT-pretax-biomass'!AX8</f>
        <v>1.0959147424511546E-5</v>
      </c>
      <c r="AY40">
        <f>'BFPaT-pretax-biomass'!AY8</f>
        <v>1.0959147424511546E-5</v>
      </c>
      <c r="AZ40">
        <f>'BFPaT-pretax-biomass'!AZ8</f>
        <v>1.0959147424511546E-5</v>
      </c>
    </row>
    <row r="41" spans="1:52" x14ac:dyDescent="0.45">
      <c r="A41" t="s">
        <v>18</v>
      </c>
      <c r="B41">
        <f>'BFPaT-pretax-biomass'!B9</f>
        <v>0</v>
      </c>
      <c r="C41">
        <f>'BFPaT-pretax-biomass'!C9</f>
        <v>0</v>
      </c>
      <c r="D41">
        <f>'BFPaT-pretax-biomass'!D9</f>
        <v>0</v>
      </c>
      <c r="E41">
        <f>'BFPaT-pretax-biomass'!E9</f>
        <v>0</v>
      </c>
      <c r="F41">
        <f>'BFPaT-pretax-biomass'!F9</f>
        <v>0</v>
      </c>
      <c r="G41">
        <f>'BFPaT-pretax-biomass'!G9</f>
        <v>0</v>
      </c>
      <c r="H41">
        <f>'BFPaT-pretax-biomass'!H9</f>
        <v>0</v>
      </c>
      <c r="I41">
        <f>'BFPaT-pretax-biomass'!I9</f>
        <v>0</v>
      </c>
      <c r="J41">
        <f>'BFPaT-pretax-biomass'!J9</f>
        <v>0</v>
      </c>
      <c r="K41">
        <f>'BFPaT-pretax-biomass'!K9</f>
        <v>0</v>
      </c>
      <c r="L41">
        <f>'BFPaT-pretax-biomass'!L9</f>
        <v>0</v>
      </c>
      <c r="M41">
        <f>'BFPaT-pretax-biomass'!M9</f>
        <v>0</v>
      </c>
      <c r="N41">
        <f>'BFPaT-pretax-biomass'!N9</f>
        <v>0</v>
      </c>
      <c r="O41">
        <f>'BFPaT-pretax-biomass'!O9</f>
        <v>0</v>
      </c>
      <c r="P41">
        <f>'BFPaT-pretax-biomass'!P9</f>
        <v>0</v>
      </c>
      <c r="Q41">
        <f>'BFPaT-pretax-biomass'!Q9</f>
        <v>0</v>
      </c>
      <c r="R41">
        <f>'BFPaT-pretax-biomass'!R9</f>
        <v>0</v>
      </c>
      <c r="S41">
        <f>'BFPaT-pretax-biomass'!S9</f>
        <v>0</v>
      </c>
      <c r="T41">
        <f>'BFPaT-pretax-biomass'!T9</f>
        <v>0</v>
      </c>
      <c r="U41">
        <f>'BFPaT-pretax-biomass'!U9</f>
        <v>0</v>
      </c>
      <c r="V41">
        <f>'BFPaT-pretax-biomass'!V9</f>
        <v>0</v>
      </c>
      <c r="W41">
        <f>'BFPaT-pretax-biomass'!W9</f>
        <v>0</v>
      </c>
      <c r="X41">
        <f>'BFPaT-pretax-biomass'!X9</f>
        <v>0</v>
      </c>
      <c r="Y41">
        <f>'BFPaT-pretax-biomass'!Y9</f>
        <v>0</v>
      </c>
      <c r="Z41">
        <f>'BFPaT-pretax-biomass'!Z9</f>
        <v>0</v>
      </c>
      <c r="AA41">
        <f>'BFPaT-pretax-biomass'!AA9</f>
        <v>0</v>
      </c>
      <c r="AB41">
        <f>'BFPaT-pretax-biomass'!AB9</f>
        <v>0</v>
      </c>
      <c r="AC41">
        <f>'BFPaT-pretax-biomass'!AC9</f>
        <v>0</v>
      </c>
      <c r="AD41">
        <f>'BFPaT-pretax-biomass'!AD9</f>
        <v>0</v>
      </c>
      <c r="AE41">
        <f>'BFPaT-pretax-biomass'!AE9</f>
        <v>0</v>
      </c>
      <c r="AF41">
        <f>'BFPaT-pretax-biomass'!AF9</f>
        <v>0</v>
      </c>
      <c r="AG41">
        <f>'BFPaT-pretax-biomass'!AG9</f>
        <v>0</v>
      </c>
      <c r="AH41">
        <f>'BFPaT-pretax-biomass'!AH9</f>
        <v>0</v>
      </c>
      <c r="AI41">
        <f>'BFPaT-pretax-biomass'!AI9</f>
        <v>0</v>
      </c>
      <c r="AJ41">
        <f>'BFPaT-pretax-biomass'!AJ9</f>
        <v>0</v>
      </c>
      <c r="AK41">
        <f>'BFPaT-pretax-biomass'!AK9</f>
        <v>0</v>
      </c>
      <c r="AL41">
        <f>'BFPaT-pretax-biomass'!AL9</f>
        <v>0</v>
      </c>
      <c r="AM41">
        <f>'BFPaT-pretax-biomass'!AM9</f>
        <v>0</v>
      </c>
      <c r="AN41">
        <f>'BFPaT-pretax-biomass'!AN9</f>
        <v>0</v>
      </c>
      <c r="AO41">
        <f>'BFPaT-pretax-biomass'!AO9</f>
        <v>0</v>
      </c>
      <c r="AP41">
        <f>'BFPaT-pretax-biomass'!AP9</f>
        <v>0</v>
      </c>
      <c r="AQ41">
        <f>'BFPaT-pretax-biomass'!AQ9</f>
        <v>0</v>
      </c>
      <c r="AR41">
        <f>'BFPaT-pretax-biomass'!AR9</f>
        <v>0</v>
      </c>
      <c r="AS41">
        <f>'BFPaT-pretax-biomass'!AS9</f>
        <v>0</v>
      </c>
      <c r="AT41">
        <f>'BFPaT-pretax-biomass'!AT9</f>
        <v>0</v>
      </c>
      <c r="AU41">
        <f>'BFPaT-pretax-biomass'!AU9</f>
        <v>0</v>
      </c>
      <c r="AV41">
        <f>'BFPaT-pretax-biomass'!AV9</f>
        <v>0</v>
      </c>
      <c r="AW41">
        <f>'BFPaT-pretax-biomass'!AW9</f>
        <v>0</v>
      </c>
      <c r="AX41">
        <f>'BFPaT-pretax-biomass'!AX9</f>
        <v>0</v>
      </c>
      <c r="AY41">
        <f>'BFPaT-pretax-biomass'!AY9</f>
        <v>0</v>
      </c>
      <c r="AZ41">
        <f>'BFPaT-pretax-biomass'!AZ9</f>
        <v>0</v>
      </c>
    </row>
    <row r="42" spans="1:52" s="6" customFormat="1" x14ac:dyDescent="0.45">
      <c r="A42" s="5" t="s">
        <v>68</v>
      </c>
    </row>
    <row r="43" spans="1:52" x14ac:dyDescent="0.45">
      <c r="A43" t="s">
        <v>64</v>
      </c>
      <c r="B43">
        <f t="shared" ref="B43:AZ43" si="4">B$1</f>
        <v>2020</v>
      </c>
      <c r="C43">
        <f t="shared" si="4"/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'BFPaT-pretax-petgas'!B2</f>
        <v>2.6181172291296626E-5</v>
      </c>
      <c r="C44">
        <f>'BFPaT-pretax-petgas'!C2</f>
        <v>3.4227353463587917E-5</v>
      </c>
      <c r="D44">
        <f>'BFPaT-pretax-petgas'!D2</f>
        <v>3.7797513321492006E-5</v>
      </c>
      <c r="E44">
        <f>'BFPaT-pretax-petgas'!E2</f>
        <v>3.8776360942547792E-5</v>
      </c>
      <c r="F44">
        <f>'BFPaT-pretax-petgas'!F2</f>
        <v>3.8459162578639948E-5</v>
      </c>
      <c r="G44">
        <f>'BFPaT-pretax-petgas'!G2</f>
        <v>3.81335426290348E-5</v>
      </c>
      <c r="H44">
        <f>'BFPaT-pretax-petgas'!H2</f>
        <v>3.8226356439991986E-5</v>
      </c>
      <c r="I44">
        <f>'BFPaT-pretax-petgas'!I2</f>
        <v>3.8664102527964886E-5</v>
      </c>
      <c r="J44">
        <f>'BFPaT-pretax-petgas'!J2</f>
        <v>3.8984078692390682E-5</v>
      </c>
      <c r="K44">
        <f>'BFPaT-pretax-petgas'!K2</f>
        <v>3.9218589724478238E-5</v>
      </c>
      <c r="L44">
        <f>'BFPaT-pretax-petgas'!L2</f>
        <v>3.9794931891204318E-5</v>
      </c>
      <c r="M44">
        <f>'BFPaT-pretax-petgas'!M2</f>
        <v>3.9882969061059196E-5</v>
      </c>
      <c r="N44">
        <f>'BFPaT-pretax-petgas'!N2</f>
        <v>4.1571239789616791E-5</v>
      </c>
      <c r="O44">
        <f>'BFPaT-pretax-petgas'!O2</f>
        <v>4.1853546627441913E-5</v>
      </c>
      <c r="P44">
        <f>'BFPaT-pretax-petgas'!P2</f>
        <v>4.2013321597974866E-5</v>
      </c>
      <c r="Q44">
        <f>'BFPaT-pretax-petgas'!Q2</f>
        <v>4.2218702468016944E-5</v>
      </c>
      <c r="R44">
        <f>'BFPaT-pretax-petgas'!R2</f>
        <v>4.2224360950553532E-5</v>
      </c>
      <c r="S44">
        <f>'BFPaT-pretax-petgas'!S2</f>
        <v>4.240067044797909E-5</v>
      </c>
      <c r="T44">
        <f>'BFPaT-pretax-petgas'!T2</f>
        <v>4.2670572716295446E-5</v>
      </c>
      <c r="U44">
        <f>'BFPaT-pretax-petgas'!U2</f>
        <v>4.2574407907888025E-5</v>
      </c>
      <c r="V44">
        <f>'BFPaT-pretax-petgas'!V2</f>
        <v>4.3162463868332679E-5</v>
      </c>
      <c r="W44">
        <f>'BFPaT-pretax-petgas'!W2</f>
        <v>4.34970786005674E-5</v>
      </c>
      <c r="X44">
        <f>'BFPaT-pretax-petgas'!X2</f>
        <v>4.3788630076095141E-5</v>
      </c>
      <c r="Y44">
        <f>'BFPaT-pretax-petgas'!Y2</f>
        <v>4.4296247400376909E-5</v>
      </c>
      <c r="Z44">
        <f>'BFPaT-pretax-petgas'!Z2</f>
        <v>4.46374465486542E-5</v>
      </c>
      <c r="AA44">
        <f>'BFPaT-pretax-petgas'!AA2</f>
        <v>4.4773602866105893E-5</v>
      </c>
      <c r="AB44">
        <f>'BFPaT-pretax-petgas'!AB2</f>
        <v>4.5201648698301797E-5</v>
      </c>
      <c r="AC44">
        <f>'BFPaT-pretax-petgas'!AC2</f>
        <v>4.527847178458418E-5</v>
      </c>
      <c r="AD44">
        <f>'BFPaT-pretax-petgas'!AD2</f>
        <v>4.5401194717520436E-5</v>
      </c>
      <c r="AE44">
        <f>'BFPaT-pretax-petgas'!AE2</f>
        <v>4.5548565118544623E-5</v>
      </c>
      <c r="AF44">
        <f>'BFPaT-pretax-petgas'!AF2</f>
        <v>4.5166360343573659E-5</v>
      </c>
      <c r="AG44">
        <f>'BFPaT-pretax-petgas'!AG2</f>
        <v>0</v>
      </c>
      <c r="AH44">
        <f>'BFPaT-pretax-petgas'!AH2</f>
        <v>0</v>
      </c>
      <c r="AI44">
        <f>'BFPaT-pretax-petgas'!AI2</f>
        <v>0</v>
      </c>
      <c r="AJ44">
        <f>'BFPaT-pretax-petgas'!AJ2</f>
        <v>0</v>
      </c>
      <c r="AK44">
        <f>'BFPaT-pretax-petgas'!AK2</f>
        <v>0</v>
      </c>
      <c r="AL44">
        <f>'BFPaT-pretax-petgas'!AL2</f>
        <v>0</v>
      </c>
      <c r="AM44">
        <f>'BFPaT-pretax-petgas'!AM2</f>
        <v>0</v>
      </c>
      <c r="AN44">
        <f>'BFPaT-pretax-petgas'!AN2</f>
        <v>0</v>
      </c>
      <c r="AO44">
        <f>'BFPaT-pretax-petgas'!AO2</f>
        <v>0</v>
      </c>
      <c r="AP44">
        <f>'BFPaT-pretax-petgas'!AP2</f>
        <v>0</v>
      </c>
      <c r="AQ44">
        <f>'BFPaT-pretax-petgas'!AQ2</f>
        <v>0</v>
      </c>
      <c r="AR44">
        <f>'BFPaT-pretax-petgas'!AR2</f>
        <v>0</v>
      </c>
      <c r="AS44">
        <f>'BFPaT-pretax-petgas'!AS2</f>
        <v>0</v>
      </c>
      <c r="AT44">
        <f>'BFPaT-pretax-petgas'!AT2</f>
        <v>0</v>
      </c>
      <c r="AU44">
        <f>'BFPaT-pretax-petgas'!AU2</f>
        <v>0</v>
      </c>
      <c r="AV44">
        <f>'BFPaT-pretax-petgas'!AV2</f>
        <v>0</v>
      </c>
      <c r="AW44">
        <f>'BFPaT-pretax-petgas'!AW2</f>
        <v>0</v>
      </c>
      <c r="AX44">
        <f>'BFPaT-pretax-petgas'!AX2</f>
        <v>0</v>
      </c>
      <c r="AY44">
        <f>'BFPaT-pretax-petgas'!AY2</f>
        <v>0</v>
      </c>
      <c r="AZ44">
        <f>'BFPaT-pretax-petgas'!AZ2</f>
        <v>0</v>
      </c>
    </row>
    <row r="45" spans="1:52" x14ac:dyDescent="0.45">
      <c r="A45" t="s">
        <v>12</v>
      </c>
      <c r="B45">
        <f>'BFPaT-pretax-petgas'!B3</f>
        <v>0</v>
      </c>
      <c r="C45">
        <f>'BFPaT-pretax-petgas'!C3</f>
        <v>0</v>
      </c>
      <c r="D45">
        <f>'BFPaT-pretax-petgas'!D3</f>
        <v>0</v>
      </c>
      <c r="E45">
        <f>'BFPaT-pretax-petgas'!E3</f>
        <v>0</v>
      </c>
      <c r="F45">
        <f>'BFPaT-pretax-petgas'!F3</f>
        <v>0</v>
      </c>
      <c r="G45">
        <f>'BFPaT-pretax-petgas'!G3</f>
        <v>0</v>
      </c>
      <c r="H45">
        <f>'BFPaT-pretax-petgas'!H3</f>
        <v>0</v>
      </c>
      <c r="I45">
        <f>'BFPaT-pretax-petgas'!I3</f>
        <v>0</v>
      </c>
      <c r="J45">
        <f>'BFPaT-pretax-petgas'!J3</f>
        <v>0</v>
      </c>
      <c r="K45">
        <f>'BFPaT-pretax-petgas'!K3</f>
        <v>0</v>
      </c>
      <c r="L45">
        <f>'BFPaT-pretax-petgas'!L3</f>
        <v>0</v>
      </c>
      <c r="M45">
        <f>'BFPaT-pretax-petgas'!M3</f>
        <v>0</v>
      </c>
      <c r="N45">
        <f>'BFPaT-pretax-petgas'!N3</f>
        <v>0</v>
      </c>
      <c r="O45">
        <f>'BFPaT-pretax-petgas'!O3</f>
        <v>0</v>
      </c>
      <c r="P45">
        <f>'BFPaT-pretax-petgas'!P3</f>
        <v>0</v>
      </c>
      <c r="Q45">
        <f>'BFPaT-pretax-petgas'!Q3</f>
        <v>0</v>
      </c>
      <c r="R45">
        <f>'BFPaT-pretax-petgas'!R3</f>
        <v>0</v>
      </c>
      <c r="S45">
        <f>'BFPaT-pretax-petgas'!S3</f>
        <v>0</v>
      </c>
      <c r="T45">
        <f>'BFPaT-pretax-petgas'!T3</f>
        <v>0</v>
      </c>
      <c r="U45">
        <f>'BFPaT-pretax-petgas'!U3</f>
        <v>0</v>
      </c>
      <c r="V45">
        <f>'BFPaT-pretax-petgas'!V3</f>
        <v>0</v>
      </c>
      <c r="W45">
        <f>'BFPaT-pretax-petgas'!W3</f>
        <v>0</v>
      </c>
      <c r="X45">
        <f>'BFPaT-pretax-petgas'!X3</f>
        <v>0</v>
      </c>
      <c r="Y45">
        <f>'BFPaT-pretax-petgas'!Y3</f>
        <v>0</v>
      </c>
      <c r="Z45">
        <f>'BFPaT-pretax-petgas'!Z3</f>
        <v>0</v>
      </c>
      <c r="AA45">
        <f>'BFPaT-pretax-petgas'!AA3</f>
        <v>0</v>
      </c>
      <c r="AB45">
        <f>'BFPaT-pretax-petgas'!AB3</f>
        <v>0</v>
      </c>
      <c r="AC45">
        <f>'BFPaT-pretax-petgas'!AC3</f>
        <v>0</v>
      </c>
      <c r="AD45">
        <f>'BFPaT-pretax-petgas'!AD3</f>
        <v>0</v>
      </c>
      <c r="AE45">
        <f>'BFPaT-pretax-petgas'!AE3</f>
        <v>0</v>
      </c>
      <c r="AF45">
        <f>'BFPaT-pretax-petgas'!AF3</f>
        <v>0</v>
      </c>
      <c r="AG45">
        <f>'BFPaT-pretax-petgas'!AG3</f>
        <v>0</v>
      </c>
      <c r="AH45">
        <f>'BFPaT-pretax-petgas'!AH3</f>
        <v>0</v>
      </c>
      <c r="AI45">
        <f>'BFPaT-pretax-petgas'!AI3</f>
        <v>0</v>
      </c>
      <c r="AJ45">
        <f>'BFPaT-pretax-petgas'!AJ3</f>
        <v>0</v>
      </c>
      <c r="AK45">
        <f>'BFPaT-pretax-petgas'!AK3</f>
        <v>0</v>
      </c>
      <c r="AL45">
        <f>'BFPaT-pretax-petgas'!AL3</f>
        <v>0</v>
      </c>
      <c r="AM45">
        <f>'BFPaT-pretax-petgas'!AM3</f>
        <v>0</v>
      </c>
      <c r="AN45">
        <f>'BFPaT-pretax-petgas'!AN3</f>
        <v>0</v>
      </c>
      <c r="AO45">
        <f>'BFPaT-pretax-petgas'!AO3</f>
        <v>0</v>
      </c>
      <c r="AP45">
        <f>'BFPaT-pretax-petgas'!AP3</f>
        <v>0</v>
      </c>
      <c r="AQ45">
        <f>'BFPaT-pretax-petgas'!AQ3</f>
        <v>0</v>
      </c>
      <c r="AR45">
        <f>'BFPaT-pretax-petgas'!AR3</f>
        <v>0</v>
      </c>
      <c r="AS45">
        <f>'BFPaT-pretax-petgas'!AS3</f>
        <v>0</v>
      </c>
      <c r="AT45">
        <f>'BFPaT-pretax-petgas'!AT3</f>
        <v>0</v>
      </c>
      <c r="AU45">
        <f>'BFPaT-pretax-petgas'!AU3</f>
        <v>0</v>
      </c>
      <c r="AV45">
        <f>'BFPaT-pretax-petgas'!AV3</f>
        <v>0</v>
      </c>
      <c r="AW45">
        <f>'BFPaT-pretax-petgas'!AW3</f>
        <v>0</v>
      </c>
      <c r="AX45">
        <f>'BFPaT-pretax-petgas'!AX3</f>
        <v>0</v>
      </c>
      <c r="AY45">
        <f>'BFPaT-pretax-petgas'!AY3</f>
        <v>0</v>
      </c>
      <c r="AZ45">
        <f>'BFPaT-pretax-petgas'!AZ3</f>
        <v>0</v>
      </c>
    </row>
    <row r="46" spans="1:52" x14ac:dyDescent="0.45">
      <c r="A46" t="s">
        <v>13</v>
      </c>
      <c r="B46">
        <f>'BFPaT-pretax-petgas'!B4</f>
        <v>0</v>
      </c>
      <c r="C46">
        <f>'BFPaT-pretax-petgas'!C4</f>
        <v>0</v>
      </c>
      <c r="D46">
        <f>'BFPaT-pretax-petgas'!D4</f>
        <v>0</v>
      </c>
      <c r="E46">
        <f>'BFPaT-pretax-petgas'!E4</f>
        <v>0</v>
      </c>
      <c r="F46">
        <f>'BFPaT-pretax-petgas'!F4</f>
        <v>0</v>
      </c>
      <c r="G46">
        <f>'BFPaT-pretax-petgas'!G4</f>
        <v>0</v>
      </c>
      <c r="H46">
        <f>'BFPaT-pretax-petgas'!H4</f>
        <v>0</v>
      </c>
      <c r="I46">
        <f>'BFPaT-pretax-petgas'!I4</f>
        <v>0</v>
      </c>
      <c r="J46">
        <f>'BFPaT-pretax-petgas'!J4</f>
        <v>0</v>
      </c>
      <c r="K46">
        <f>'BFPaT-pretax-petgas'!K4</f>
        <v>0</v>
      </c>
      <c r="L46">
        <f>'BFPaT-pretax-petgas'!L4</f>
        <v>0</v>
      </c>
      <c r="M46">
        <f>'BFPaT-pretax-petgas'!M4</f>
        <v>0</v>
      </c>
      <c r="N46">
        <f>'BFPaT-pretax-petgas'!N4</f>
        <v>0</v>
      </c>
      <c r="O46">
        <f>'BFPaT-pretax-petgas'!O4</f>
        <v>0</v>
      </c>
      <c r="P46">
        <f>'BFPaT-pretax-petgas'!P4</f>
        <v>0</v>
      </c>
      <c r="Q46">
        <f>'BFPaT-pretax-petgas'!Q4</f>
        <v>0</v>
      </c>
      <c r="R46">
        <f>'BFPaT-pretax-petgas'!R4</f>
        <v>0</v>
      </c>
      <c r="S46">
        <f>'BFPaT-pretax-petgas'!S4</f>
        <v>0</v>
      </c>
      <c r="T46">
        <f>'BFPaT-pretax-petgas'!T4</f>
        <v>0</v>
      </c>
      <c r="U46">
        <f>'BFPaT-pretax-petgas'!U4</f>
        <v>0</v>
      </c>
      <c r="V46">
        <f>'BFPaT-pretax-petgas'!V4</f>
        <v>0</v>
      </c>
      <c r="W46">
        <f>'BFPaT-pretax-petgas'!W4</f>
        <v>0</v>
      </c>
      <c r="X46">
        <f>'BFPaT-pretax-petgas'!X4</f>
        <v>0</v>
      </c>
      <c r="Y46">
        <f>'BFPaT-pretax-petgas'!Y4</f>
        <v>0</v>
      </c>
      <c r="Z46">
        <f>'BFPaT-pretax-petgas'!Z4</f>
        <v>0</v>
      </c>
      <c r="AA46">
        <f>'BFPaT-pretax-petgas'!AA4</f>
        <v>0</v>
      </c>
      <c r="AB46">
        <f>'BFPaT-pretax-petgas'!AB4</f>
        <v>0</v>
      </c>
      <c r="AC46">
        <f>'BFPaT-pretax-petgas'!AC4</f>
        <v>0</v>
      </c>
      <c r="AD46">
        <f>'BFPaT-pretax-petgas'!AD4</f>
        <v>0</v>
      </c>
      <c r="AE46">
        <f>'BFPaT-pretax-petgas'!AE4</f>
        <v>0</v>
      </c>
      <c r="AF46">
        <f>'BFPaT-pretax-petgas'!AF4</f>
        <v>0</v>
      </c>
      <c r="AG46">
        <f>'BFPaT-pretax-petgas'!AG4</f>
        <v>0</v>
      </c>
      <c r="AH46">
        <f>'BFPaT-pretax-petgas'!AH4</f>
        <v>0</v>
      </c>
      <c r="AI46">
        <f>'BFPaT-pretax-petgas'!AI4</f>
        <v>0</v>
      </c>
      <c r="AJ46">
        <f>'BFPaT-pretax-petgas'!AJ4</f>
        <v>0</v>
      </c>
      <c r="AK46">
        <f>'BFPaT-pretax-petgas'!AK4</f>
        <v>0</v>
      </c>
      <c r="AL46">
        <f>'BFPaT-pretax-petgas'!AL4</f>
        <v>0</v>
      </c>
      <c r="AM46">
        <f>'BFPaT-pretax-petgas'!AM4</f>
        <v>0</v>
      </c>
      <c r="AN46">
        <f>'BFPaT-pretax-petgas'!AN4</f>
        <v>0</v>
      </c>
      <c r="AO46">
        <f>'BFPaT-pretax-petgas'!AO4</f>
        <v>0</v>
      </c>
      <c r="AP46">
        <f>'BFPaT-pretax-petgas'!AP4</f>
        <v>0</v>
      </c>
      <c r="AQ46">
        <f>'BFPaT-pretax-petgas'!AQ4</f>
        <v>0</v>
      </c>
      <c r="AR46">
        <f>'BFPaT-pretax-petgas'!AR4</f>
        <v>0</v>
      </c>
      <c r="AS46">
        <f>'BFPaT-pretax-petgas'!AS4</f>
        <v>0</v>
      </c>
      <c r="AT46">
        <f>'BFPaT-pretax-petgas'!AT4</f>
        <v>0</v>
      </c>
      <c r="AU46">
        <f>'BFPaT-pretax-petgas'!AU4</f>
        <v>0</v>
      </c>
      <c r="AV46">
        <f>'BFPaT-pretax-petgas'!AV4</f>
        <v>0</v>
      </c>
      <c r="AW46">
        <f>'BFPaT-pretax-petgas'!AW4</f>
        <v>0</v>
      </c>
      <c r="AX46">
        <f>'BFPaT-pretax-petgas'!AX4</f>
        <v>0</v>
      </c>
      <c r="AY46">
        <f>'BFPaT-pretax-petgas'!AY4</f>
        <v>0</v>
      </c>
      <c r="AZ46">
        <f>'BFPaT-pretax-petgas'!AZ4</f>
        <v>0</v>
      </c>
    </row>
    <row r="47" spans="1:52" x14ac:dyDescent="0.45">
      <c r="A47" t="s">
        <v>14</v>
      </c>
      <c r="B47">
        <f>'BFPaT-pretax-petgas'!B5</f>
        <v>0</v>
      </c>
      <c r="C47">
        <f>'BFPaT-pretax-petgas'!C5</f>
        <v>0</v>
      </c>
      <c r="D47">
        <f>'BFPaT-pretax-petgas'!D5</f>
        <v>0</v>
      </c>
      <c r="E47">
        <f>'BFPaT-pretax-petgas'!E5</f>
        <v>0</v>
      </c>
      <c r="F47">
        <f>'BFPaT-pretax-petgas'!F5</f>
        <v>0</v>
      </c>
      <c r="G47">
        <f>'BFPaT-pretax-petgas'!G5</f>
        <v>0</v>
      </c>
      <c r="H47">
        <f>'BFPaT-pretax-petgas'!H5</f>
        <v>0</v>
      </c>
      <c r="I47">
        <f>'BFPaT-pretax-petgas'!I5</f>
        <v>0</v>
      </c>
      <c r="J47">
        <f>'BFPaT-pretax-petgas'!J5</f>
        <v>0</v>
      </c>
      <c r="K47">
        <f>'BFPaT-pretax-petgas'!K5</f>
        <v>0</v>
      </c>
      <c r="L47">
        <f>'BFPaT-pretax-petgas'!L5</f>
        <v>0</v>
      </c>
      <c r="M47">
        <f>'BFPaT-pretax-petgas'!M5</f>
        <v>0</v>
      </c>
      <c r="N47">
        <f>'BFPaT-pretax-petgas'!N5</f>
        <v>0</v>
      </c>
      <c r="O47">
        <f>'BFPaT-pretax-petgas'!O5</f>
        <v>0</v>
      </c>
      <c r="P47">
        <f>'BFPaT-pretax-petgas'!P5</f>
        <v>0</v>
      </c>
      <c r="Q47">
        <f>'BFPaT-pretax-petgas'!Q5</f>
        <v>0</v>
      </c>
      <c r="R47">
        <f>'BFPaT-pretax-petgas'!R5</f>
        <v>0</v>
      </c>
      <c r="S47">
        <f>'BFPaT-pretax-petgas'!S5</f>
        <v>0</v>
      </c>
      <c r="T47">
        <f>'BFPaT-pretax-petgas'!T5</f>
        <v>0</v>
      </c>
      <c r="U47">
        <f>'BFPaT-pretax-petgas'!U5</f>
        <v>0</v>
      </c>
      <c r="V47">
        <f>'BFPaT-pretax-petgas'!V5</f>
        <v>0</v>
      </c>
      <c r="W47">
        <f>'BFPaT-pretax-petgas'!W5</f>
        <v>0</v>
      </c>
      <c r="X47">
        <f>'BFPaT-pretax-petgas'!X5</f>
        <v>0</v>
      </c>
      <c r="Y47">
        <f>'BFPaT-pretax-petgas'!Y5</f>
        <v>0</v>
      </c>
      <c r="Z47">
        <f>'BFPaT-pretax-petgas'!Z5</f>
        <v>0</v>
      </c>
      <c r="AA47">
        <f>'BFPaT-pretax-petgas'!AA5</f>
        <v>0</v>
      </c>
      <c r="AB47">
        <f>'BFPaT-pretax-petgas'!AB5</f>
        <v>0</v>
      </c>
      <c r="AC47">
        <f>'BFPaT-pretax-petgas'!AC5</f>
        <v>0</v>
      </c>
      <c r="AD47">
        <f>'BFPaT-pretax-petgas'!AD5</f>
        <v>0</v>
      </c>
      <c r="AE47">
        <f>'BFPaT-pretax-petgas'!AE5</f>
        <v>0</v>
      </c>
      <c r="AF47">
        <f>'BFPaT-pretax-petgas'!AF5</f>
        <v>0</v>
      </c>
      <c r="AG47">
        <f>'BFPaT-pretax-petgas'!AG5</f>
        <v>0</v>
      </c>
      <c r="AH47">
        <f>'BFPaT-pretax-petgas'!AH5</f>
        <v>0</v>
      </c>
      <c r="AI47">
        <f>'BFPaT-pretax-petgas'!AI5</f>
        <v>0</v>
      </c>
      <c r="AJ47">
        <f>'BFPaT-pretax-petgas'!AJ5</f>
        <v>0</v>
      </c>
      <c r="AK47">
        <f>'BFPaT-pretax-petgas'!AK5</f>
        <v>0</v>
      </c>
      <c r="AL47">
        <f>'BFPaT-pretax-petgas'!AL5</f>
        <v>0</v>
      </c>
      <c r="AM47">
        <f>'BFPaT-pretax-petgas'!AM5</f>
        <v>0</v>
      </c>
      <c r="AN47">
        <f>'BFPaT-pretax-petgas'!AN5</f>
        <v>0</v>
      </c>
      <c r="AO47">
        <f>'BFPaT-pretax-petgas'!AO5</f>
        <v>0</v>
      </c>
      <c r="AP47">
        <f>'BFPaT-pretax-petgas'!AP5</f>
        <v>0</v>
      </c>
      <c r="AQ47">
        <f>'BFPaT-pretax-petgas'!AQ5</f>
        <v>0</v>
      </c>
      <c r="AR47">
        <f>'BFPaT-pretax-petgas'!AR5</f>
        <v>0</v>
      </c>
      <c r="AS47">
        <f>'BFPaT-pretax-petgas'!AS5</f>
        <v>0</v>
      </c>
      <c r="AT47">
        <f>'BFPaT-pretax-petgas'!AT5</f>
        <v>0</v>
      </c>
      <c r="AU47">
        <f>'BFPaT-pretax-petgas'!AU5</f>
        <v>0</v>
      </c>
      <c r="AV47">
        <f>'BFPaT-pretax-petgas'!AV5</f>
        <v>0</v>
      </c>
      <c r="AW47">
        <f>'BFPaT-pretax-petgas'!AW5</f>
        <v>0</v>
      </c>
      <c r="AX47">
        <f>'BFPaT-pretax-petgas'!AX5</f>
        <v>0</v>
      </c>
      <c r="AY47">
        <f>'BFPaT-pretax-petgas'!AY5</f>
        <v>0</v>
      </c>
      <c r="AZ47">
        <f>'BFPaT-pretax-petgas'!AZ5</f>
        <v>0</v>
      </c>
    </row>
    <row r="48" spans="1:52" x14ac:dyDescent="0.45">
      <c r="A48" t="s">
        <v>15</v>
      </c>
      <c r="B48">
        <f>'BFPaT-pretax-petgas'!B6</f>
        <v>0</v>
      </c>
      <c r="C48">
        <f>'BFPaT-pretax-petgas'!C6</f>
        <v>0</v>
      </c>
      <c r="D48">
        <f>'BFPaT-pretax-petgas'!D6</f>
        <v>0</v>
      </c>
      <c r="E48">
        <f>'BFPaT-pretax-petgas'!E6</f>
        <v>0</v>
      </c>
      <c r="F48">
        <f>'BFPaT-pretax-petgas'!F6</f>
        <v>0</v>
      </c>
      <c r="G48">
        <f>'BFPaT-pretax-petgas'!G6</f>
        <v>0</v>
      </c>
      <c r="H48">
        <f>'BFPaT-pretax-petgas'!H6</f>
        <v>0</v>
      </c>
      <c r="I48">
        <f>'BFPaT-pretax-petgas'!I6</f>
        <v>0</v>
      </c>
      <c r="J48">
        <f>'BFPaT-pretax-petgas'!J6</f>
        <v>0</v>
      </c>
      <c r="K48">
        <f>'BFPaT-pretax-petgas'!K6</f>
        <v>0</v>
      </c>
      <c r="L48">
        <f>'BFPaT-pretax-petgas'!L6</f>
        <v>0</v>
      </c>
      <c r="M48">
        <f>'BFPaT-pretax-petgas'!M6</f>
        <v>0</v>
      </c>
      <c r="N48">
        <f>'BFPaT-pretax-petgas'!N6</f>
        <v>0</v>
      </c>
      <c r="O48">
        <f>'BFPaT-pretax-petgas'!O6</f>
        <v>0</v>
      </c>
      <c r="P48">
        <f>'BFPaT-pretax-petgas'!P6</f>
        <v>0</v>
      </c>
      <c r="Q48">
        <f>'BFPaT-pretax-petgas'!Q6</f>
        <v>0</v>
      </c>
      <c r="R48">
        <f>'BFPaT-pretax-petgas'!R6</f>
        <v>0</v>
      </c>
      <c r="S48">
        <f>'BFPaT-pretax-petgas'!S6</f>
        <v>0</v>
      </c>
      <c r="T48">
        <f>'BFPaT-pretax-petgas'!T6</f>
        <v>0</v>
      </c>
      <c r="U48">
        <f>'BFPaT-pretax-petgas'!U6</f>
        <v>0</v>
      </c>
      <c r="V48">
        <f>'BFPaT-pretax-petgas'!V6</f>
        <v>0</v>
      </c>
      <c r="W48">
        <f>'BFPaT-pretax-petgas'!W6</f>
        <v>0</v>
      </c>
      <c r="X48">
        <f>'BFPaT-pretax-petgas'!X6</f>
        <v>0</v>
      </c>
      <c r="Y48">
        <f>'BFPaT-pretax-petgas'!Y6</f>
        <v>0</v>
      </c>
      <c r="Z48">
        <f>'BFPaT-pretax-petgas'!Z6</f>
        <v>0</v>
      </c>
      <c r="AA48">
        <f>'BFPaT-pretax-petgas'!AA6</f>
        <v>0</v>
      </c>
      <c r="AB48">
        <f>'BFPaT-pretax-petgas'!AB6</f>
        <v>0</v>
      </c>
      <c r="AC48">
        <f>'BFPaT-pretax-petgas'!AC6</f>
        <v>0</v>
      </c>
      <c r="AD48">
        <f>'BFPaT-pretax-petgas'!AD6</f>
        <v>0</v>
      </c>
      <c r="AE48">
        <f>'BFPaT-pretax-petgas'!AE6</f>
        <v>0</v>
      </c>
      <c r="AF48">
        <f>'BFPaT-pretax-petgas'!AF6</f>
        <v>0</v>
      </c>
      <c r="AG48">
        <f>'BFPaT-pretax-petgas'!AG6</f>
        <v>0</v>
      </c>
      <c r="AH48">
        <f>'BFPaT-pretax-petgas'!AH6</f>
        <v>0</v>
      </c>
      <c r="AI48">
        <f>'BFPaT-pretax-petgas'!AI6</f>
        <v>0</v>
      </c>
      <c r="AJ48">
        <f>'BFPaT-pretax-petgas'!AJ6</f>
        <v>0</v>
      </c>
      <c r="AK48">
        <f>'BFPaT-pretax-petgas'!AK6</f>
        <v>0</v>
      </c>
      <c r="AL48">
        <f>'BFPaT-pretax-petgas'!AL6</f>
        <v>0</v>
      </c>
      <c r="AM48">
        <f>'BFPaT-pretax-petgas'!AM6</f>
        <v>0</v>
      </c>
      <c r="AN48">
        <f>'BFPaT-pretax-petgas'!AN6</f>
        <v>0</v>
      </c>
      <c r="AO48">
        <f>'BFPaT-pretax-petgas'!AO6</f>
        <v>0</v>
      </c>
      <c r="AP48">
        <f>'BFPaT-pretax-petgas'!AP6</f>
        <v>0</v>
      </c>
      <c r="AQ48">
        <f>'BFPaT-pretax-petgas'!AQ6</f>
        <v>0</v>
      </c>
      <c r="AR48">
        <f>'BFPaT-pretax-petgas'!AR6</f>
        <v>0</v>
      </c>
      <c r="AS48">
        <f>'BFPaT-pretax-petgas'!AS6</f>
        <v>0</v>
      </c>
      <c r="AT48">
        <f>'BFPaT-pretax-petgas'!AT6</f>
        <v>0</v>
      </c>
      <c r="AU48">
        <f>'BFPaT-pretax-petgas'!AU6</f>
        <v>0</v>
      </c>
      <c r="AV48">
        <f>'BFPaT-pretax-petgas'!AV6</f>
        <v>0</v>
      </c>
      <c r="AW48">
        <f>'BFPaT-pretax-petgas'!AW6</f>
        <v>0</v>
      </c>
      <c r="AX48">
        <f>'BFPaT-pretax-petgas'!AX6</f>
        <v>0</v>
      </c>
      <c r="AY48">
        <f>'BFPaT-pretax-petgas'!AY6</f>
        <v>0</v>
      </c>
      <c r="AZ48">
        <f>'BFPaT-pretax-petgas'!AZ6</f>
        <v>0</v>
      </c>
    </row>
    <row r="49" spans="1:52" x14ac:dyDescent="0.45">
      <c r="A49" t="s">
        <v>16</v>
      </c>
      <c r="B49">
        <f>'BFPaT-pretax-petgas'!B7</f>
        <v>0</v>
      </c>
      <c r="C49">
        <f>'BFPaT-pretax-petgas'!C7</f>
        <v>0</v>
      </c>
      <c r="D49">
        <f>'BFPaT-pretax-petgas'!D7</f>
        <v>0</v>
      </c>
      <c r="E49">
        <f>'BFPaT-pretax-petgas'!E7</f>
        <v>0</v>
      </c>
      <c r="F49">
        <f>'BFPaT-pretax-petgas'!F7</f>
        <v>0</v>
      </c>
      <c r="G49">
        <f>'BFPaT-pretax-petgas'!G7</f>
        <v>0</v>
      </c>
      <c r="H49">
        <f>'BFPaT-pretax-petgas'!H7</f>
        <v>0</v>
      </c>
      <c r="I49">
        <f>'BFPaT-pretax-petgas'!I7</f>
        <v>0</v>
      </c>
      <c r="J49">
        <f>'BFPaT-pretax-petgas'!J7</f>
        <v>0</v>
      </c>
      <c r="K49">
        <f>'BFPaT-pretax-petgas'!K7</f>
        <v>0</v>
      </c>
      <c r="L49">
        <f>'BFPaT-pretax-petgas'!L7</f>
        <v>0</v>
      </c>
      <c r="M49">
        <f>'BFPaT-pretax-petgas'!M7</f>
        <v>0</v>
      </c>
      <c r="N49">
        <f>'BFPaT-pretax-petgas'!N7</f>
        <v>0</v>
      </c>
      <c r="O49">
        <f>'BFPaT-pretax-petgas'!O7</f>
        <v>0</v>
      </c>
      <c r="P49">
        <f>'BFPaT-pretax-petgas'!P7</f>
        <v>0</v>
      </c>
      <c r="Q49">
        <f>'BFPaT-pretax-petgas'!Q7</f>
        <v>0</v>
      </c>
      <c r="R49">
        <f>'BFPaT-pretax-petgas'!R7</f>
        <v>0</v>
      </c>
      <c r="S49">
        <f>'BFPaT-pretax-petgas'!S7</f>
        <v>0</v>
      </c>
      <c r="T49">
        <f>'BFPaT-pretax-petgas'!T7</f>
        <v>0</v>
      </c>
      <c r="U49">
        <f>'BFPaT-pretax-petgas'!U7</f>
        <v>0</v>
      </c>
      <c r="V49">
        <f>'BFPaT-pretax-petgas'!V7</f>
        <v>0</v>
      </c>
      <c r="W49">
        <f>'BFPaT-pretax-petgas'!W7</f>
        <v>0</v>
      </c>
      <c r="X49">
        <f>'BFPaT-pretax-petgas'!X7</f>
        <v>0</v>
      </c>
      <c r="Y49">
        <f>'BFPaT-pretax-petgas'!Y7</f>
        <v>0</v>
      </c>
      <c r="Z49">
        <f>'BFPaT-pretax-petgas'!Z7</f>
        <v>0</v>
      </c>
      <c r="AA49">
        <f>'BFPaT-pretax-petgas'!AA7</f>
        <v>0</v>
      </c>
      <c r="AB49">
        <f>'BFPaT-pretax-petgas'!AB7</f>
        <v>0</v>
      </c>
      <c r="AC49">
        <f>'BFPaT-pretax-petgas'!AC7</f>
        <v>0</v>
      </c>
      <c r="AD49">
        <f>'BFPaT-pretax-petgas'!AD7</f>
        <v>0</v>
      </c>
      <c r="AE49">
        <f>'BFPaT-pretax-petgas'!AE7</f>
        <v>0</v>
      </c>
      <c r="AF49">
        <f>'BFPaT-pretax-petgas'!AF7</f>
        <v>0</v>
      </c>
      <c r="AG49">
        <f>'BFPaT-pretax-petgas'!AG7</f>
        <v>0</v>
      </c>
      <c r="AH49">
        <f>'BFPaT-pretax-petgas'!AH7</f>
        <v>0</v>
      </c>
      <c r="AI49">
        <f>'BFPaT-pretax-petgas'!AI7</f>
        <v>0</v>
      </c>
      <c r="AJ49">
        <f>'BFPaT-pretax-petgas'!AJ7</f>
        <v>0</v>
      </c>
      <c r="AK49">
        <f>'BFPaT-pretax-petgas'!AK7</f>
        <v>0</v>
      </c>
      <c r="AL49">
        <f>'BFPaT-pretax-petgas'!AL7</f>
        <v>0</v>
      </c>
      <c r="AM49">
        <f>'BFPaT-pretax-petgas'!AM7</f>
        <v>0</v>
      </c>
      <c r="AN49">
        <f>'BFPaT-pretax-petgas'!AN7</f>
        <v>0</v>
      </c>
      <c r="AO49">
        <f>'BFPaT-pretax-petgas'!AO7</f>
        <v>0</v>
      </c>
      <c r="AP49">
        <f>'BFPaT-pretax-petgas'!AP7</f>
        <v>0</v>
      </c>
      <c r="AQ49">
        <f>'BFPaT-pretax-petgas'!AQ7</f>
        <v>0</v>
      </c>
      <c r="AR49">
        <f>'BFPaT-pretax-petgas'!AR7</f>
        <v>0</v>
      </c>
      <c r="AS49">
        <f>'BFPaT-pretax-petgas'!AS7</f>
        <v>0</v>
      </c>
      <c r="AT49">
        <f>'BFPaT-pretax-petgas'!AT7</f>
        <v>0</v>
      </c>
      <c r="AU49">
        <f>'BFPaT-pretax-petgas'!AU7</f>
        <v>0</v>
      </c>
      <c r="AV49">
        <f>'BFPaT-pretax-petgas'!AV7</f>
        <v>0</v>
      </c>
      <c r="AW49">
        <f>'BFPaT-pretax-petgas'!AW7</f>
        <v>0</v>
      </c>
      <c r="AX49">
        <f>'BFPaT-pretax-petgas'!AX7</f>
        <v>0</v>
      </c>
      <c r="AY49">
        <f>'BFPaT-pretax-petgas'!AY7</f>
        <v>0</v>
      </c>
      <c r="AZ49">
        <f>'BFPaT-pretax-petgas'!AZ7</f>
        <v>0</v>
      </c>
    </row>
    <row r="50" spans="1:52" x14ac:dyDescent="0.45">
      <c r="A50" t="s">
        <v>17</v>
      </c>
      <c r="B50">
        <f>'BFPaT-pretax-petgas'!B8</f>
        <v>0</v>
      </c>
      <c r="C50">
        <f>'BFPaT-pretax-petgas'!C8</f>
        <v>0</v>
      </c>
      <c r="D50">
        <f>'BFPaT-pretax-petgas'!D8</f>
        <v>0</v>
      </c>
      <c r="E50">
        <f>'BFPaT-pretax-petgas'!E8</f>
        <v>0</v>
      </c>
      <c r="F50">
        <f>'BFPaT-pretax-petgas'!F8</f>
        <v>0</v>
      </c>
      <c r="G50">
        <f>'BFPaT-pretax-petgas'!G8</f>
        <v>0</v>
      </c>
      <c r="H50">
        <f>'BFPaT-pretax-petgas'!H8</f>
        <v>0</v>
      </c>
      <c r="I50">
        <f>'BFPaT-pretax-petgas'!I8</f>
        <v>0</v>
      </c>
      <c r="J50">
        <f>'BFPaT-pretax-petgas'!J8</f>
        <v>0</v>
      </c>
      <c r="K50">
        <f>'BFPaT-pretax-petgas'!K8</f>
        <v>0</v>
      </c>
      <c r="L50">
        <f>'BFPaT-pretax-petgas'!L8</f>
        <v>0</v>
      </c>
      <c r="M50">
        <f>'BFPaT-pretax-petgas'!M8</f>
        <v>0</v>
      </c>
      <c r="N50">
        <f>'BFPaT-pretax-petgas'!N8</f>
        <v>0</v>
      </c>
      <c r="O50">
        <f>'BFPaT-pretax-petgas'!O8</f>
        <v>0</v>
      </c>
      <c r="P50">
        <f>'BFPaT-pretax-petgas'!P8</f>
        <v>0</v>
      </c>
      <c r="Q50">
        <f>'BFPaT-pretax-petgas'!Q8</f>
        <v>0</v>
      </c>
      <c r="R50">
        <f>'BFPaT-pretax-petgas'!R8</f>
        <v>0</v>
      </c>
      <c r="S50">
        <f>'BFPaT-pretax-petgas'!S8</f>
        <v>0</v>
      </c>
      <c r="T50">
        <f>'BFPaT-pretax-petgas'!T8</f>
        <v>0</v>
      </c>
      <c r="U50">
        <f>'BFPaT-pretax-petgas'!U8</f>
        <v>0</v>
      </c>
      <c r="V50">
        <f>'BFPaT-pretax-petgas'!V8</f>
        <v>0</v>
      </c>
      <c r="W50">
        <f>'BFPaT-pretax-petgas'!W8</f>
        <v>0</v>
      </c>
      <c r="X50">
        <f>'BFPaT-pretax-petgas'!X8</f>
        <v>0</v>
      </c>
      <c r="Y50">
        <f>'BFPaT-pretax-petgas'!Y8</f>
        <v>0</v>
      </c>
      <c r="Z50">
        <f>'BFPaT-pretax-petgas'!Z8</f>
        <v>0</v>
      </c>
      <c r="AA50">
        <f>'BFPaT-pretax-petgas'!AA8</f>
        <v>0</v>
      </c>
      <c r="AB50">
        <f>'BFPaT-pretax-petgas'!AB8</f>
        <v>0</v>
      </c>
      <c r="AC50">
        <f>'BFPaT-pretax-petgas'!AC8</f>
        <v>0</v>
      </c>
      <c r="AD50">
        <f>'BFPaT-pretax-petgas'!AD8</f>
        <v>0</v>
      </c>
      <c r="AE50">
        <f>'BFPaT-pretax-petgas'!AE8</f>
        <v>0</v>
      </c>
      <c r="AF50">
        <f>'BFPaT-pretax-petgas'!AF8</f>
        <v>0</v>
      </c>
      <c r="AG50">
        <f>'BFPaT-pretax-petgas'!AG8</f>
        <v>0</v>
      </c>
      <c r="AH50">
        <f>'BFPaT-pretax-petgas'!AH8</f>
        <v>0</v>
      </c>
      <c r="AI50">
        <f>'BFPaT-pretax-petgas'!AI8</f>
        <v>0</v>
      </c>
      <c r="AJ50">
        <f>'BFPaT-pretax-petgas'!AJ8</f>
        <v>0</v>
      </c>
      <c r="AK50">
        <f>'BFPaT-pretax-petgas'!AK8</f>
        <v>0</v>
      </c>
      <c r="AL50">
        <f>'BFPaT-pretax-petgas'!AL8</f>
        <v>0</v>
      </c>
      <c r="AM50">
        <f>'BFPaT-pretax-petgas'!AM8</f>
        <v>0</v>
      </c>
      <c r="AN50">
        <f>'BFPaT-pretax-petgas'!AN8</f>
        <v>0</v>
      </c>
      <c r="AO50">
        <f>'BFPaT-pretax-petgas'!AO8</f>
        <v>0</v>
      </c>
      <c r="AP50">
        <f>'BFPaT-pretax-petgas'!AP8</f>
        <v>0</v>
      </c>
      <c r="AQ50">
        <f>'BFPaT-pretax-petgas'!AQ8</f>
        <v>0</v>
      </c>
      <c r="AR50">
        <f>'BFPaT-pretax-petgas'!AR8</f>
        <v>0</v>
      </c>
      <c r="AS50">
        <f>'BFPaT-pretax-petgas'!AS8</f>
        <v>0</v>
      </c>
      <c r="AT50">
        <f>'BFPaT-pretax-petgas'!AT8</f>
        <v>0</v>
      </c>
      <c r="AU50">
        <f>'BFPaT-pretax-petgas'!AU8</f>
        <v>0</v>
      </c>
      <c r="AV50">
        <f>'BFPaT-pretax-petgas'!AV8</f>
        <v>0</v>
      </c>
      <c r="AW50">
        <f>'BFPaT-pretax-petgas'!AW8</f>
        <v>0</v>
      </c>
      <c r="AX50">
        <f>'BFPaT-pretax-petgas'!AX8</f>
        <v>0</v>
      </c>
      <c r="AY50">
        <f>'BFPaT-pretax-petgas'!AY8</f>
        <v>0</v>
      </c>
      <c r="AZ50">
        <f>'BFPaT-pretax-petgas'!AZ8</f>
        <v>0</v>
      </c>
    </row>
    <row r="51" spans="1:52" x14ac:dyDescent="0.45">
      <c r="A51" t="s">
        <v>18</v>
      </c>
      <c r="B51">
        <f>'BFPaT-pretax-petgas'!B9</f>
        <v>0</v>
      </c>
      <c r="C51">
        <f>'BFPaT-pretax-petgas'!C9</f>
        <v>0</v>
      </c>
      <c r="D51">
        <f>'BFPaT-pretax-petgas'!D9</f>
        <v>0</v>
      </c>
      <c r="E51">
        <f>'BFPaT-pretax-petgas'!E9</f>
        <v>0</v>
      </c>
      <c r="F51">
        <f>'BFPaT-pretax-petgas'!F9</f>
        <v>0</v>
      </c>
      <c r="G51">
        <f>'BFPaT-pretax-petgas'!G9</f>
        <v>0</v>
      </c>
      <c r="H51">
        <f>'BFPaT-pretax-petgas'!H9</f>
        <v>0</v>
      </c>
      <c r="I51">
        <f>'BFPaT-pretax-petgas'!I9</f>
        <v>0</v>
      </c>
      <c r="J51">
        <f>'BFPaT-pretax-petgas'!J9</f>
        <v>0</v>
      </c>
      <c r="K51">
        <f>'BFPaT-pretax-petgas'!K9</f>
        <v>0</v>
      </c>
      <c r="L51">
        <f>'BFPaT-pretax-petgas'!L9</f>
        <v>0</v>
      </c>
      <c r="M51">
        <f>'BFPaT-pretax-petgas'!M9</f>
        <v>0</v>
      </c>
      <c r="N51">
        <f>'BFPaT-pretax-petgas'!N9</f>
        <v>0</v>
      </c>
      <c r="O51">
        <f>'BFPaT-pretax-petgas'!O9</f>
        <v>0</v>
      </c>
      <c r="P51">
        <f>'BFPaT-pretax-petgas'!P9</f>
        <v>0</v>
      </c>
      <c r="Q51">
        <f>'BFPaT-pretax-petgas'!Q9</f>
        <v>0</v>
      </c>
      <c r="R51">
        <f>'BFPaT-pretax-petgas'!R9</f>
        <v>0</v>
      </c>
      <c r="S51">
        <f>'BFPaT-pretax-petgas'!S9</f>
        <v>0</v>
      </c>
      <c r="T51">
        <f>'BFPaT-pretax-petgas'!T9</f>
        <v>0</v>
      </c>
      <c r="U51">
        <f>'BFPaT-pretax-petgas'!U9</f>
        <v>0</v>
      </c>
      <c r="V51">
        <f>'BFPaT-pretax-petgas'!V9</f>
        <v>0</v>
      </c>
      <c r="W51">
        <f>'BFPaT-pretax-petgas'!W9</f>
        <v>0</v>
      </c>
      <c r="X51">
        <f>'BFPaT-pretax-petgas'!X9</f>
        <v>0</v>
      </c>
      <c r="Y51">
        <f>'BFPaT-pretax-petgas'!Y9</f>
        <v>0</v>
      </c>
      <c r="Z51">
        <f>'BFPaT-pretax-petgas'!Z9</f>
        <v>0</v>
      </c>
      <c r="AA51">
        <f>'BFPaT-pretax-petgas'!AA9</f>
        <v>0</v>
      </c>
      <c r="AB51">
        <f>'BFPaT-pretax-petgas'!AB9</f>
        <v>0</v>
      </c>
      <c r="AC51">
        <f>'BFPaT-pretax-petgas'!AC9</f>
        <v>0</v>
      </c>
      <c r="AD51">
        <f>'BFPaT-pretax-petgas'!AD9</f>
        <v>0</v>
      </c>
      <c r="AE51">
        <f>'BFPaT-pretax-petgas'!AE9</f>
        <v>0</v>
      </c>
      <c r="AF51">
        <f>'BFPaT-pretax-petgas'!AF9</f>
        <v>0</v>
      </c>
      <c r="AG51">
        <f>'BFPaT-pretax-petgas'!AG9</f>
        <v>0</v>
      </c>
      <c r="AH51">
        <f>'BFPaT-pretax-petgas'!AH9</f>
        <v>0</v>
      </c>
      <c r="AI51">
        <f>'BFPaT-pretax-petgas'!AI9</f>
        <v>0</v>
      </c>
      <c r="AJ51">
        <f>'BFPaT-pretax-petgas'!AJ9</f>
        <v>0</v>
      </c>
      <c r="AK51">
        <f>'BFPaT-pretax-petgas'!AK9</f>
        <v>0</v>
      </c>
      <c r="AL51">
        <f>'BFPaT-pretax-petgas'!AL9</f>
        <v>0</v>
      </c>
      <c r="AM51">
        <f>'BFPaT-pretax-petgas'!AM9</f>
        <v>0</v>
      </c>
      <c r="AN51">
        <f>'BFPaT-pretax-petgas'!AN9</f>
        <v>0</v>
      </c>
      <c r="AO51">
        <f>'BFPaT-pretax-petgas'!AO9</f>
        <v>0</v>
      </c>
      <c r="AP51">
        <f>'BFPaT-pretax-petgas'!AP9</f>
        <v>0</v>
      </c>
      <c r="AQ51">
        <f>'BFPaT-pretax-petgas'!AQ9</f>
        <v>0</v>
      </c>
      <c r="AR51">
        <f>'BFPaT-pretax-petgas'!AR9</f>
        <v>0</v>
      </c>
      <c r="AS51">
        <f>'BFPaT-pretax-petgas'!AS9</f>
        <v>0</v>
      </c>
      <c r="AT51">
        <f>'BFPaT-pretax-petgas'!AT9</f>
        <v>0</v>
      </c>
      <c r="AU51">
        <f>'BFPaT-pretax-petgas'!AU9</f>
        <v>0</v>
      </c>
      <c r="AV51">
        <f>'BFPaT-pretax-petgas'!AV9</f>
        <v>0</v>
      </c>
      <c r="AW51">
        <f>'BFPaT-pretax-petgas'!AW9</f>
        <v>0</v>
      </c>
      <c r="AX51">
        <f>'BFPaT-pretax-petgas'!AX9</f>
        <v>0</v>
      </c>
      <c r="AY51">
        <f>'BFPaT-pretax-petgas'!AY9</f>
        <v>0</v>
      </c>
      <c r="AZ51">
        <f>'BFPaT-pretax-petgas'!AZ9</f>
        <v>0</v>
      </c>
    </row>
    <row r="52" spans="1:52" s="6" customFormat="1" x14ac:dyDescent="0.45">
      <c r="A52" s="5" t="s">
        <v>69</v>
      </c>
    </row>
    <row r="53" spans="1:52" x14ac:dyDescent="0.45">
      <c r="A53" t="s">
        <v>64</v>
      </c>
      <c r="B53">
        <f t="shared" ref="B53:AZ53" si="5">B$1</f>
        <v>2020</v>
      </c>
      <c r="C53">
        <f t="shared" si="5"/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'BFPaT-pretax-petdies'!B2</f>
        <v>1.9058614564831262E-5</v>
      </c>
      <c r="C54">
        <f>'BFPaT-pretax-petdies'!C2</f>
        <v>2.4547069271758435E-5</v>
      </c>
      <c r="D54">
        <f>'BFPaT-pretax-petdies'!D2</f>
        <v>3.6980461811722911E-5</v>
      </c>
      <c r="E54">
        <f>'BFPaT-pretax-petdies'!E2</f>
        <v>4.0043162868543816E-5</v>
      </c>
      <c r="F54">
        <f>'BFPaT-pretax-petdies'!F2</f>
        <v>4.1353898319749793E-5</v>
      </c>
      <c r="G54">
        <f>'BFPaT-pretax-petdies'!G2</f>
        <v>4.1490215764222147E-5</v>
      </c>
      <c r="H54">
        <f>'BFPaT-pretax-petdies'!H2</f>
        <v>4.1403823752583869E-5</v>
      </c>
      <c r="I54">
        <f>'BFPaT-pretax-petdies'!I2</f>
        <v>4.1519500741073667E-5</v>
      </c>
      <c r="J54">
        <f>'BFPaT-pretax-petdies'!J2</f>
        <v>4.1683294462646494E-5</v>
      </c>
      <c r="K54">
        <f>'BFPaT-pretax-petdies'!K2</f>
        <v>4.1888980862276678E-5</v>
      </c>
      <c r="L54">
        <f>'BFPaT-pretax-petdies'!L2</f>
        <v>4.1842965412727961E-5</v>
      </c>
      <c r="M54">
        <f>'BFPaT-pretax-petdies'!M2</f>
        <v>4.213231747510697E-5</v>
      </c>
      <c r="N54">
        <f>'BFPaT-pretax-petdies'!N2</f>
        <v>4.2984082065221704E-5</v>
      </c>
      <c r="O54">
        <f>'BFPaT-pretax-petdies'!O2</f>
        <v>4.3134137648244288E-5</v>
      </c>
      <c r="P54">
        <f>'BFPaT-pretax-petdies'!P2</f>
        <v>4.3024551722151391E-5</v>
      </c>
      <c r="Q54">
        <f>'BFPaT-pretax-petdies'!Q2</f>
        <v>4.3108483370157731E-5</v>
      </c>
      <c r="R54">
        <f>'BFPaT-pretax-petdies'!R2</f>
        <v>4.3093614794263088E-5</v>
      </c>
      <c r="S54">
        <f>'BFPaT-pretax-petdies'!S2</f>
        <v>4.3396811389295341E-5</v>
      </c>
      <c r="T54">
        <f>'BFPaT-pretax-petdies'!T2</f>
        <v>4.3579383670048162E-5</v>
      </c>
      <c r="U54">
        <f>'BFPaT-pretax-petdies'!U2</f>
        <v>4.3589757095090937E-5</v>
      </c>
      <c r="V54">
        <f>'BFPaT-pretax-petdies'!V2</f>
        <v>4.4024682888903544E-5</v>
      </c>
      <c r="W54">
        <f>'BFPaT-pretax-petdies'!W2</f>
        <v>4.4335978735026891E-5</v>
      </c>
      <c r="X54">
        <f>'BFPaT-pretax-petdies'!X2</f>
        <v>4.4500862996155499E-5</v>
      </c>
      <c r="Y54">
        <f>'BFPaT-pretax-petdies'!Y2</f>
        <v>4.499014287733966E-5</v>
      </c>
      <c r="Z54">
        <f>'BFPaT-pretax-petdies'!Z2</f>
        <v>4.5480234013559227E-5</v>
      </c>
      <c r="AA54">
        <f>'BFPaT-pretax-petdies'!AA2</f>
        <v>4.5487854491186806E-5</v>
      </c>
      <c r="AB54">
        <f>'BFPaT-pretax-petdies'!AB2</f>
        <v>4.5863957645301726E-5</v>
      </c>
      <c r="AC54">
        <f>'BFPaT-pretax-petdies'!AC2</f>
        <v>4.5841747876299894E-5</v>
      </c>
      <c r="AD54">
        <f>'BFPaT-pretax-petdies'!AD2</f>
        <v>4.5651927497280016E-5</v>
      </c>
      <c r="AE54">
        <f>'BFPaT-pretax-petdies'!AE2</f>
        <v>4.5804629633614801E-5</v>
      </c>
      <c r="AF54">
        <f>'BFPaT-pretax-petdies'!AF2</f>
        <v>4.5557662322019526E-5</v>
      </c>
      <c r="AG54">
        <f>'BFPaT-pretax-petdies'!AG2</f>
        <v>4.5374479879979906E-5</v>
      </c>
      <c r="AH54">
        <f>'BFPaT-pretax-petdies'!AH2</f>
        <v>4.5177290370794139E-5</v>
      </c>
      <c r="AI54">
        <f>'BFPaT-pretax-petdies'!AI2</f>
        <v>4.4966278261760479E-5</v>
      </c>
      <c r="AJ54">
        <f>'BFPaT-pretax-petdies'!AJ2</f>
        <v>4.4741640752672313E-5</v>
      </c>
      <c r="AK54">
        <f>'BFPaT-pretax-petdies'!AK2</f>
        <v>4.4503587468316002E-5</v>
      </c>
      <c r="AL54">
        <f>'BFPaT-pretax-petdies'!AL2</f>
        <v>4.4252340132018792E-5</v>
      </c>
      <c r="AM54">
        <f>'BFPaT-pretax-petdies'!AM2</f>
        <v>4.3988132220959387E-5</v>
      </c>
      <c r="AN54">
        <f>'BFPaT-pretax-petdies'!AN2</f>
        <v>4.3711208603992474E-5</v>
      </c>
      <c r="AO54">
        <f>'BFPaT-pretax-petdies'!AO2</f>
        <v>4.3421825162774965E-5</v>
      </c>
      <c r="AP54">
        <f>'BFPaT-pretax-petdies'!AP2</f>
        <v>4.3120248397015996E-5</v>
      </c>
      <c r="AQ54">
        <f>'BFPaT-pretax-petdies'!AQ2</f>
        <v>4.2806755014704812E-5</v>
      </c>
      <c r="AR54">
        <f>'BFPaT-pretax-petdies'!AR2</f>
        <v>4.248163150820018E-5</v>
      </c>
      <c r="AS54">
        <f>'BFPaT-pretax-petdies'!AS2</f>
        <v>4.2145173717092215E-5</v>
      </c>
      <c r="AT54">
        <f>'BFPaT-pretax-petdies'!AT2</f>
        <v>4.1797686378772158E-5</v>
      </c>
      <c r="AU54">
        <f>'BFPaT-pretax-petdies'!AU2</f>
        <v>4.1439482667667648E-5</v>
      </c>
      <c r="AV54">
        <f>'BFPaT-pretax-petdies'!AV2</f>
        <v>4.1070883724120532E-5</v>
      </c>
      <c r="AW54">
        <f>'BFPaT-pretax-petdies'!AW2</f>
        <v>4.0692218173901033E-5</v>
      </c>
      <c r="AX54">
        <f>'BFPaT-pretax-petdies'!AX2</f>
        <v>4.0303821639366113E-5</v>
      </c>
      <c r="AY54">
        <f>'BFPaT-pretax-petdies'!AY2</f>
        <v>3.9906036243281231E-5</v>
      </c>
      <c r="AZ54">
        <f>'BFPaT-pretax-petdies'!AZ2</f>
        <v>3.9499210106333416E-5</v>
      </c>
    </row>
    <row r="55" spans="1:52" x14ac:dyDescent="0.45">
      <c r="A55" t="s">
        <v>12</v>
      </c>
      <c r="B55">
        <f>'BFPaT-pretax-petdies'!B3</f>
        <v>0</v>
      </c>
      <c r="C55">
        <f>'BFPaT-pretax-petdies'!C3</f>
        <v>0</v>
      </c>
      <c r="D55">
        <f>'BFPaT-pretax-petdies'!D3</f>
        <v>0</v>
      </c>
      <c r="E55">
        <f>'BFPaT-pretax-petdies'!E3</f>
        <v>0</v>
      </c>
      <c r="F55">
        <f>'BFPaT-pretax-petdies'!F3</f>
        <v>0</v>
      </c>
      <c r="G55">
        <f>'BFPaT-pretax-petdies'!G3</f>
        <v>0</v>
      </c>
      <c r="H55">
        <f>'BFPaT-pretax-petdies'!H3</f>
        <v>0</v>
      </c>
      <c r="I55">
        <f>'BFPaT-pretax-petdies'!I3</f>
        <v>0</v>
      </c>
      <c r="J55">
        <f>'BFPaT-pretax-petdies'!J3</f>
        <v>0</v>
      </c>
      <c r="K55">
        <f>'BFPaT-pretax-petdies'!K3</f>
        <v>0</v>
      </c>
      <c r="L55">
        <f>'BFPaT-pretax-petdies'!L3</f>
        <v>0</v>
      </c>
      <c r="M55">
        <f>'BFPaT-pretax-petdies'!M3</f>
        <v>0</v>
      </c>
      <c r="N55">
        <f>'BFPaT-pretax-petdies'!N3</f>
        <v>0</v>
      </c>
      <c r="O55">
        <f>'BFPaT-pretax-petdies'!O3</f>
        <v>0</v>
      </c>
      <c r="P55">
        <f>'BFPaT-pretax-petdies'!P3</f>
        <v>0</v>
      </c>
      <c r="Q55">
        <f>'BFPaT-pretax-petdies'!Q3</f>
        <v>0</v>
      </c>
      <c r="R55">
        <f>'BFPaT-pretax-petdies'!R3</f>
        <v>0</v>
      </c>
      <c r="S55">
        <f>'BFPaT-pretax-petdies'!S3</f>
        <v>0</v>
      </c>
      <c r="T55">
        <f>'BFPaT-pretax-petdies'!T3</f>
        <v>0</v>
      </c>
      <c r="U55">
        <f>'BFPaT-pretax-petdies'!U3</f>
        <v>0</v>
      </c>
      <c r="V55">
        <f>'BFPaT-pretax-petdies'!V3</f>
        <v>0</v>
      </c>
      <c r="W55">
        <f>'BFPaT-pretax-petdies'!W3</f>
        <v>0</v>
      </c>
      <c r="X55">
        <f>'BFPaT-pretax-petdies'!X3</f>
        <v>0</v>
      </c>
      <c r="Y55">
        <f>'BFPaT-pretax-petdies'!Y3</f>
        <v>0</v>
      </c>
      <c r="Z55">
        <f>'BFPaT-pretax-petdies'!Z3</f>
        <v>0</v>
      </c>
      <c r="AA55">
        <f>'BFPaT-pretax-petdies'!AA3</f>
        <v>0</v>
      </c>
      <c r="AB55">
        <f>'BFPaT-pretax-petdies'!AB3</f>
        <v>0</v>
      </c>
      <c r="AC55">
        <f>'BFPaT-pretax-petdies'!AC3</f>
        <v>0</v>
      </c>
      <c r="AD55">
        <f>'BFPaT-pretax-petdies'!AD3</f>
        <v>0</v>
      </c>
      <c r="AE55">
        <f>'BFPaT-pretax-petdies'!AE3</f>
        <v>0</v>
      </c>
      <c r="AF55">
        <f>'BFPaT-pretax-petdies'!AF3</f>
        <v>0</v>
      </c>
      <c r="AG55">
        <f>'BFPaT-pretax-petdies'!AG3</f>
        <v>0</v>
      </c>
      <c r="AH55">
        <f>'BFPaT-pretax-petdies'!AH3</f>
        <v>0</v>
      </c>
      <c r="AI55">
        <f>'BFPaT-pretax-petdies'!AI3</f>
        <v>0</v>
      </c>
      <c r="AJ55">
        <f>'BFPaT-pretax-petdies'!AJ3</f>
        <v>0</v>
      </c>
      <c r="AK55">
        <f>'BFPaT-pretax-petdies'!AK3</f>
        <v>0</v>
      </c>
      <c r="AL55">
        <f>'BFPaT-pretax-petdies'!AL3</f>
        <v>0</v>
      </c>
      <c r="AM55">
        <f>'BFPaT-pretax-petdies'!AM3</f>
        <v>0</v>
      </c>
      <c r="AN55">
        <f>'BFPaT-pretax-petdies'!AN3</f>
        <v>0</v>
      </c>
      <c r="AO55">
        <f>'BFPaT-pretax-petdies'!AO3</f>
        <v>0</v>
      </c>
      <c r="AP55">
        <f>'BFPaT-pretax-petdies'!AP3</f>
        <v>0</v>
      </c>
      <c r="AQ55">
        <f>'BFPaT-pretax-petdies'!AQ3</f>
        <v>0</v>
      </c>
      <c r="AR55">
        <f>'BFPaT-pretax-petdies'!AR3</f>
        <v>0</v>
      </c>
      <c r="AS55">
        <f>'BFPaT-pretax-petdies'!AS3</f>
        <v>0</v>
      </c>
      <c r="AT55">
        <f>'BFPaT-pretax-petdies'!AT3</f>
        <v>0</v>
      </c>
      <c r="AU55">
        <f>'BFPaT-pretax-petdies'!AU3</f>
        <v>0</v>
      </c>
      <c r="AV55">
        <f>'BFPaT-pretax-petdies'!AV3</f>
        <v>0</v>
      </c>
      <c r="AW55">
        <f>'BFPaT-pretax-petdies'!AW3</f>
        <v>0</v>
      </c>
      <c r="AX55">
        <f>'BFPaT-pretax-petdies'!AX3</f>
        <v>0</v>
      </c>
      <c r="AY55">
        <f>'BFPaT-pretax-petdies'!AY3</f>
        <v>0</v>
      </c>
      <c r="AZ55">
        <f>'BFPaT-pretax-petdies'!AZ3</f>
        <v>0</v>
      </c>
    </row>
    <row r="56" spans="1:52" x14ac:dyDescent="0.45">
      <c r="A56" t="s">
        <v>13</v>
      </c>
      <c r="B56">
        <f>'BFPaT-pretax-petdies'!B4</f>
        <v>0</v>
      </c>
      <c r="C56">
        <f>'BFPaT-pretax-petdies'!C4</f>
        <v>0</v>
      </c>
      <c r="D56">
        <f>'BFPaT-pretax-petdies'!D4</f>
        <v>0</v>
      </c>
      <c r="E56">
        <f>'BFPaT-pretax-petdies'!E4</f>
        <v>0</v>
      </c>
      <c r="F56">
        <f>'BFPaT-pretax-petdies'!F4</f>
        <v>0</v>
      </c>
      <c r="G56">
        <f>'BFPaT-pretax-petdies'!G4</f>
        <v>0</v>
      </c>
      <c r="H56">
        <f>'BFPaT-pretax-petdies'!H4</f>
        <v>0</v>
      </c>
      <c r="I56">
        <f>'BFPaT-pretax-petdies'!I4</f>
        <v>0</v>
      </c>
      <c r="J56">
        <f>'BFPaT-pretax-petdies'!J4</f>
        <v>0</v>
      </c>
      <c r="K56">
        <f>'BFPaT-pretax-petdies'!K4</f>
        <v>0</v>
      </c>
      <c r="L56">
        <f>'BFPaT-pretax-petdies'!L4</f>
        <v>0</v>
      </c>
      <c r="M56">
        <f>'BFPaT-pretax-petdies'!M4</f>
        <v>0</v>
      </c>
      <c r="N56">
        <f>'BFPaT-pretax-petdies'!N4</f>
        <v>0</v>
      </c>
      <c r="O56">
        <f>'BFPaT-pretax-petdies'!O4</f>
        <v>0</v>
      </c>
      <c r="P56">
        <f>'BFPaT-pretax-petdies'!P4</f>
        <v>0</v>
      </c>
      <c r="Q56">
        <f>'BFPaT-pretax-petdies'!Q4</f>
        <v>0</v>
      </c>
      <c r="R56">
        <f>'BFPaT-pretax-petdies'!R4</f>
        <v>0</v>
      </c>
      <c r="S56">
        <f>'BFPaT-pretax-petdies'!S4</f>
        <v>0</v>
      </c>
      <c r="T56">
        <f>'BFPaT-pretax-petdies'!T4</f>
        <v>0</v>
      </c>
      <c r="U56">
        <f>'BFPaT-pretax-petdies'!U4</f>
        <v>0</v>
      </c>
      <c r="V56">
        <f>'BFPaT-pretax-petdies'!V4</f>
        <v>0</v>
      </c>
      <c r="W56">
        <f>'BFPaT-pretax-petdies'!W4</f>
        <v>0</v>
      </c>
      <c r="X56">
        <f>'BFPaT-pretax-petdies'!X4</f>
        <v>0</v>
      </c>
      <c r="Y56">
        <f>'BFPaT-pretax-petdies'!Y4</f>
        <v>0</v>
      </c>
      <c r="Z56">
        <f>'BFPaT-pretax-petdies'!Z4</f>
        <v>0</v>
      </c>
      <c r="AA56">
        <f>'BFPaT-pretax-petdies'!AA4</f>
        <v>0</v>
      </c>
      <c r="AB56">
        <f>'BFPaT-pretax-petdies'!AB4</f>
        <v>0</v>
      </c>
      <c r="AC56">
        <f>'BFPaT-pretax-petdies'!AC4</f>
        <v>0</v>
      </c>
      <c r="AD56">
        <f>'BFPaT-pretax-petdies'!AD4</f>
        <v>0</v>
      </c>
      <c r="AE56">
        <f>'BFPaT-pretax-petdies'!AE4</f>
        <v>0</v>
      </c>
      <c r="AF56">
        <f>'BFPaT-pretax-petdies'!AF4</f>
        <v>0</v>
      </c>
      <c r="AG56">
        <f>'BFPaT-pretax-petdies'!AG4</f>
        <v>0</v>
      </c>
      <c r="AH56">
        <f>'BFPaT-pretax-petdies'!AH4</f>
        <v>0</v>
      </c>
      <c r="AI56">
        <f>'BFPaT-pretax-petdies'!AI4</f>
        <v>0</v>
      </c>
      <c r="AJ56">
        <f>'BFPaT-pretax-petdies'!AJ4</f>
        <v>0</v>
      </c>
      <c r="AK56">
        <f>'BFPaT-pretax-petdies'!AK4</f>
        <v>0</v>
      </c>
      <c r="AL56">
        <f>'BFPaT-pretax-petdies'!AL4</f>
        <v>0</v>
      </c>
      <c r="AM56">
        <f>'BFPaT-pretax-petdies'!AM4</f>
        <v>0</v>
      </c>
      <c r="AN56">
        <f>'BFPaT-pretax-petdies'!AN4</f>
        <v>0</v>
      </c>
      <c r="AO56">
        <f>'BFPaT-pretax-petdies'!AO4</f>
        <v>0</v>
      </c>
      <c r="AP56">
        <f>'BFPaT-pretax-petdies'!AP4</f>
        <v>0</v>
      </c>
      <c r="AQ56">
        <f>'BFPaT-pretax-petdies'!AQ4</f>
        <v>0</v>
      </c>
      <c r="AR56">
        <f>'BFPaT-pretax-petdies'!AR4</f>
        <v>0</v>
      </c>
      <c r="AS56">
        <f>'BFPaT-pretax-petdies'!AS4</f>
        <v>0</v>
      </c>
      <c r="AT56">
        <f>'BFPaT-pretax-petdies'!AT4</f>
        <v>0</v>
      </c>
      <c r="AU56">
        <f>'BFPaT-pretax-petdies'!AU4</f>
        <v>0</v>
      </c>
      <c r="AV56">
        <f>'BFPaT-pretax-petdies'!AV4</f>
        <v>0</v>
      </c>
      <c r="AW56">
        <f>'BFPaT-pretax-petdies'!AW4</f>
        <v>0</v>
      </c>
      <c r="AX56">
        <f>'BFPaT-pretax-petdies'!AX4</f>
        <v>0</v>
      </c>
      <c r="AY56">
        <f>'BFPaT-pretax-petdies'!AY4</f>
        <v>0</v>
      </c>
      <c r="AZ56">
        <f>'BFPaT-pretax-petdies'!AZ4</f>
        <v>0</v>
      </c>
    </row>
    <row r="57" spans="1:52" x14ac:dyDescent="0.45">
      <c r="A57" t="s">
        <v>14</v>
      </c>
      <c r="B57">
        <f>'BFPaT-pretax-petdies'!B5</f>
        <v>0</v>
      </c>
      <c r="C57">
        <f>'BFPaT-pretax-petdies'!C5</f>
        <v>0</v>
      </c>
      <c r="D57">
        <f>'BFPaT-pretax-petdies'!D5</f>
        <v>0</v>
      </c>
      <c r="E57">
        <f>'BFPaT-pretax-petdies'!E5</f>
        <v>0</v>
      </c>
      <c r="F57">
        <f>'BFPaT-pretax-petdies'!F5</f>
        <v>0</v>
      </c>
      <c r="G57">
        <f>'BFPaT-pretax-petdies'!G5</f>
        <v>0</v>
      </c>
      <c r="H57">
        <f>'BFPaT-pretax-petdies'!H5</f>
        <v>0</v>
      </c>
      <c r="I57">
        <f>'BFPaT-pretax-petdies'!I5</f>
        <v>0</v>
      </c>
      <c r="J57">
        <f>'BFPaT-pretax-petdies'!J5</f>
        <v>0</v>
      </c>
      <c r="K57">
        <f>'BFPaT-pretax-petdies'!K5</f>
        <v>0</v>
      </c>
      <c r="L57">
        <f>'BFPaT-pretax-petdies'!L5</f>
        <v>0</v>
      </c>
      <c r="M57">
        <f>'BFPaT-pretax-petdies'!M5</f>
        <v>0</v>
      </c>
      <c r="N57">
        <f>'BFPaT-pretax-petdies'!N5</f>
        <v>0</v>
      </c>
      <c r="O57">
        <f>'BFPaT-pretax-petdies'!O5</f>
        <v>0</v>
      </c>
      <c r="P57">
        <f>'BFPaT-pretax-petdies'!P5</f>
        <v>0</v>
      </c>
      <c r="Q57">
        <f>'BFPaT-pretax-petdies'!Q5</f>
        <v>0</v>
      </c>
      <c r="R57">
        <f>'BFPaT-pretax-petdies'!R5</f>
        <v>0</v>
      </c>
      <c r="S57">
        <f>'BFPaT-pretax-petdies'!S5</f>
        <v>0</v>
      </c>
      <c r="T57">
        <f>'BFPaT-pretax-petdies'!T5</f>
        <v>0</v>
      </c>
      <c r="U57">
        <f>'BFPaT-pretax-petdies'!U5</f>
        <v>0</v>
      </c>
      <c r="V57">
        <f>'BFPaT-pretax-petdies'!V5</f>
        <v>0</v>
      </c>
      <c r="W57">
        <f>'BFPaT-pretax-petdies'!W5</f>
        <v>0</v>
      </c>
      <c r="X57">
        <f>'BFPaT-pretax-petdies'!X5</f>
        <v>0</v>
      </c>
      <c r="Y57">
        <f>'BFPaT-pretax-petdies'!Y5</f>
        <v>0</v>
      </c>
      <c r="Z57">
        <f>'BFPaT-pretax-petdies'!Z5</f>
        <v>0</v>
      </c>
      <c r="AA57">
        <f>'BFPaT-pretax-petdies'!AA5</f>
        <v>0</v>
      </c>
      <c r="AB57">
        <f>'BFPaT-pretax-petdies'!AB5</f>
        <v>0</v>
      </c>
      <c r="AC57">
        <f>'BFPaT-pretax-petdies'!AC5</f>
        <v>0</v>
      </c>
      <c r="AD57">
        <f>'BFPaT-pretax-petdies'!AD5</f>
        <v>0</v>
      </c>
      <c r="AE57">
        <f>'BFPaT-pretax-petdies'!AE5</f>
        <v>0</v>
      </c>
      <c r="AF57">
        <f>'BFPaT-pretax-petdies'!AF5</f>
        <v>0</v>
      </c>
      <c r="AG57">
        <f>'BFPaT-pretax-petdies'!AG5</f>
        <v>0</v>
      </c>
      <c r="AH57">
        <f>'BFPaT-pretax-petdies'!AH5</f>
        <v>0</v>
      </c>
      <c r="AI57">
        <f>'BFPaT-pretax-petdies'!AI5</f>
        <v>0</v>
      </c>
      <c r="AJ57">
        <f>'BFPaT-pretax-petdies'!AJ5</f>
        <v>0</v>
      </c>
      <c r="AK57">
        <f>'BFPaT-pretax-petdies'!AK5</f>
        <v>0</v>
      </c>
      <c r="AL57">
        <f>'BFPaT-pretax-petdies'!AL5</f>
        <v>0</v>
      </c>
      <c r="AM57">
        <f>'BFPaT-pretax-petdies'!AM5</f>
        <v>0</v>
      </c>
      <c r="AN57">
        <f>'BFPaT-pretax-petdies'!AN5</f>
        <v>0</v>
      </c>
      <c r="AO57">
        <f>'BFPaT-pretax-petdies'!AO5</f>
        <v>0</v>
      </c>
      <c r="AP57">
        <f>'BFPaT-pretax-petdies'!AP5</f>
        <v>0</v>
      </c>
      <c r="AQ57">
        <f>'BFPaT-pretax-petdies'!AQ5</f>
        <v>0</v>
      </c>
      <c r="AR57">
        <f>'BFPaT-pretax-petdies'!AR5</f>
        <v>0</v>
      </c>
      <c r="AS57">
        <f>'BFPaT-pretax-petdies'!AS5</f>
        <v>0</v>
      </c>
      <c r="AT57">
        <f>'BFPaT-pretax-petdies'!AT5</f>
        <v>0</v>
      </c>
      <c r="AU57">
        <f>'BFPaT-pretax-petdies'!AU5</f>
        <v>0</v>
      </c>
      <c r="AV57">
        <f>'BFPaT-pretax-petdies'!AV5</f>
        <v>0</v>
      </c>
      <c r="AW57">
        <f>'BFPaT-pretax-petdies'!AW5</f>
        <v>0</v>
      </c>
      <c r="AX57">
        <f>'BFPaT-pretax-petdies'!AX5</f>
        <v>0</v>
      </c>
      <c r="AY57">
        <f>'BFPaT-pretax-petdies'!AY5</f>
        <v>0</v>
      </c>
      <c r="AZ57">
        <f>'BFPaT-pretax-petdies'!AZ5</f>
        <v>0</v>
      </c>
    </row>
    <row r="58" spans="1:52" x14ac:dyDescent="0.45">
      <c r="A58" t="s">
        <v>15</v>
      </c>
      <c r="B58">
        <f>'BFPaT-pretax-petdies'!B6</f>
        <v>0</v>
      </c>
      <c r="C58">
        <f>'BFPaT-pretax-petdies'!C6</f>
        <v>0</v>
      </c>
      <c r="D58">
        <f>'BFPaT-pretax-petdies'!D6</f>
        <v>0</v>
      </c>
      <c r="E58">
        <f>'BFPaT-pretax-petdies'!E6</f>
        <v>0</v>
      </c>
      <c r="F58">
        <f>'BFPaT-pretax-petdies'!F6</f>
        <v>0</v>
      </c>
      <c r="G58">
        <f>'BFPaT-pretax-petdies'!G6</f>
        <v>0</v>
      </c>
      <c r="H58">
        <f>'BFPaT-pretax-petdies'!H6</f>
        <v>0</v>
      </c>
      <c r="I58">
        <f>'BFPaT-pretax-petdies'!I6</f>
        <v>0</v>
      </c>
      <c r="J58">
        <f>'BFPaT-pretax-petdies'!J6</f>
        <v>0</v>
      </c>
      <c r="K58">
        <f>'BFPaT-pretax-petdies'!K6</f>
        <v>0</v>
      </c>
      <c r="L58">
        <f>'BFPaT-pretax-petdies'!L6</f>
        <v>0</v>
      </c>
      <c r="M58">
        <f>'BFPaT-pretax-petdies'!M6</f>
        <v>0</v>
      </c>
      <c r="N58">
        <f>'BFPaT-pretax-petdies'!N6</f>
        <v>0</v>
      </c>
      <c r="O58">
        <f>'BFPaT-pretax-petdies'!O6</f>
        <v>0</v>
      </c>
      <c r="P58">
        <f>'BFPaT-pretax-petdies'!P6</f>
        <v>0</v>
      </c>
      <c r="Q58">
        <f>'BFPaT-pretax-petdies'!Q6</f>
        <v>0</v>
      </c>
      <c r="R58">
        <f>'BFPaT-pretax-petdies'!R6</f>
        <v>0</v>
      </c>
      <c r="S58">
        <f>'BFPaT-pretax-petdies'!S6</f>
        <v>0</v>
      </c>
      <c r="T58">
        <f>'BFPaT-pretax-petdies'!T6</f>
        <v>0</v>
      </c>
      <c r="U58">
        <f>'BFPaT-pretax-petdies'!U6</f>
        <v>0</v>
      </c>
      <c r="V58">
        <f>'BFPaT-pretax-petdies'!V6</f>
        <v>0</v>
      </c>
      <c r="W58">
        <f>'BFPaT-pretax-petdies'!W6</f>
        <v>0</v>
      </c>
      <c r="X58">
        <f>'BFPaT-pretax-petdies'!X6</f>
        <v>0</v>
      </c>
      <c r="Y58">
        <f>'BFPaT-pretax-petdies'!Y6</f>
        <v>0</v>
      </c>
      <c r="Z58">
        <f>'BFPaT-pretax-petdies'!Z6</f>
        <v>0</v>
      </c>
      <c r="AA58">
        <f>'BFPaT-pretax-petdies'!AA6</f>
        <v>0</v>
      </c>
      <c r="AB58">
        <f>'BFPaT-pretax-petdies'!AB6</f>
        <v>0</v>
      </c>
      <c r="AC58">
        <f>'BFPaT-pretax-petdies'!AC6</f>
        <v>0</v>
      </c>
      <c r="AD58">
        <f>'BFPaT-pretax-petdies'!AD6</f>
        <v>0</v>
      </c>
      <c r="AE58">
        <f>'BFPaT-pretax-petdies'!AE6</f>
        <v>0</v>
      </c>
      <c r="AF58">
        <f>'BFPaT-pretax-petdies'!AF6</f>
        <v>0</v>
      </c>
      <c r="AG58">
        <f>'BFPaT-pretax-petdies'!AG6</f>
        <v>0</v>
      </c>
      <c r="AH58">
        <f>'BFPaT-pretax-petdies'!AH6</f>
        <v>0</v>
      </c>
      <c r="AI58">
        <f>'BFPaT-pretax-petdies'!AI6</f>
        <v>0</v>
      </c>
      <c r="AJ58">
        <f>'BFPaT-pretax-petdies'!AJ6</f>
        <v>0</v>
      </c>
      <c r="AK58">
        <f>'BFPaT-pretax-petdies'!AK6</f>
        <v>0</v>
      </c>
      <c r="AL58">
        <f>'BFPaT-pretax-petdies'!AL6</f>
        <v>0</v>
      </c>
      <c r="AM58">
        <f>'BFPaT-pretax-petdies'!AM6</f>
        <v>0</v>
      </c>
      <c r="AN58">
        <f>'BFPaT-pretax-petdies'!AN6</f>
        <v>0</v>
      </c>
      <c r="AO58">
        <f>'BFPaT-pretax-petdies'!AO6</f>
        <v>0</v>
      </c>
      <c r="AP58">
        <f>'BFPaT-pretax-petdies'!AP6</f>
        <v>0</v>
      </c>
      <c r="AQ58">
        <f>'BFPaT-pretax-petdies'!AQ6</f>
        <v>0</v>
      </c>
      <c r="AR58">
        <f>'BFPaT-pretax-petdies'!AR6</f>
        <v>0</v>
      </c>
      <c r="AS58">
        <f>'BFPaT-pretax-petdies'!AS6</f>
        <v>0</v>
      </c>
      <c r="AT58">
        <f>'BFPaT-pretax-petdies'!AT6</f>
        <v>0</v>
      </c>
      <c r="AU58">
        <f>'BFPaT-pretax-petdies'!AU6</f>
        <v>0</v>
      </c>
      <c r="AV58">
        <f>'BFPaT-pretax-petdies'!AV6</f>
        <v>0</v>
      </c>
      <c r="AW58">
        <f>'BFPaT-pretax-petdies'!AW6</f>
        <v>0</v>
      </c>
      <c r="AX58">
        <f>'BFPaT-pretax-petdies'!AX6</f>
        <v>0</v>
      </c>
      <c r="AY58">
        <f>'BFPaT-pretax-petdies'!AY6</f>
        <v>0</v>
      </c>
      <c r="AZ58">
        <f>'BFPaT-pretax-petdies'!AZ6</f>
        <v>0</v>
      </c>
    </row>
    <row r="59" spans="1:52" x14ac:dyDescent="0.45">
      <c r="A59" t="s">
        <v>16</v>
      </c>
      <c r="B59">
        <f>'BFPaT-pretax-petdies'!B7</f>
        <v>0</v>
      </c>
      <c r="C59">
        <f>'BFPaT-pretax-petdies'!C7</f>
        <v>0</v>
      </c>
      <c r="D59">
        <f>'BFPaT-pretax-petdies'!D7</f>
        <v>0</v>
      </c>
      <c r="E59">
        <f>'BFPaT-pretax-petdies'!E7</f>
        <v>0</v>
      </c>
      <c r="F59">
        <f>'BFPaT-pretax-petdies'!F7</f>
        <v>0</v>
      </c>
      <c r="G59">
        <f>'BFPaT-pretax-petdies'!G7</f>
        <v>0</v>
      </c>
      <c r="H59">
        <f>'BFPaT-pretax-petdies'!H7</f>
        <v>0</v>
      </c>
      <c r="I59">
        <f>'BFPaT-pretax-petdies'!I7</f>
        <v>0</v>
      </c>
      <c r="J59">
        <f>'BFPaT-pretax-petdies'!J7</f>
        <v>0</v>
      </c>
      <c r="K59">
        <f>'BFPaT-pretax-petdies'!K7</f>
        <v>0</v>
      </c>
      <c r="L59">
        <f>'BFPaT-pretax-petdies'!L7</f>
        <v>0</v>
      </c>
      <c r="M59">
        <f>'BFPaT-pretax-petdies'!M7</f>
        <v>0</v>
      </c>
      <c r="N59">
        <f>'BFPaT-pretax-petdies'!N7</f>
        <v>0</v>
      </c>
      <c r="O59">
        <f>'BFPaT-pretax-petdies'!O7</f>
        <v>0</v>
      </c>
      <c r="P59">
        <f>'BFPaT-pretax-petdies'!P7</f>
        <v>0</v>
      </c>
      <c r="Q59">
        <f>'BFPaT-pretax-petdies'!Q7</f>
        <v>0</v>
      </c>
      <c r="R59">
        <f>'BFPaT-pretax-petdies'!R7</f>
        <v>0</v>
      </c>
      <c r="S59">
        <f>'BFPaT-pretax-petdies'!S7</f>
        <v>0</v>
      </c>
      <c r="T59">
        <f>'BFPaT-pretax-petdies'!T7</f>
        <v>0</v>
      </c>
      <c r="U59">
        <f>'BFPaT-pretax-petdies'!U7</f>
        <v>0</v>
      </c>
      <c r="V59">
        <f>'BFPaT-pretax-petdies'!V7</f>
        <v>0</v>
      </c>
      <c r="W59">
        <f>'BFPaT-pretax-petdies'!W7</f>
        <v>0</v>
      </c>
      <c r="X59">
        <f>'BFPaT-pretax-petdies'!X7</f>
        <v>0</v>
      </c>
      <c r="Y59">
        <f>'BFPaT-pretax-petdies'!Y7</f>
        <v>0</v>
      </c>
      <c r="Z59">
        <f>'BFPaT-pretax-petdies'!Z7</f>
        <v>0</v>
      </c>
      <c r="AA59">
        <f>'BFPaT-pretax-petdies'!AA7</f>
        <v>0</v>
      </c>
      <c r="AB59">
        <f>'BFPaT-pretax-petdies'!AB7</f>
        <v>0</v>
      </c>
      <c r="AC59">
        <f>'BFPaT-pretax-petdies'!AC7</f>
        <v>0</v>
      </c>
      <c r="AD59">
        <f>'BFPaT-pretax-petdies'!AD7</f>
        <v>0</v>
      </c>
      <c r="AE59">
        <f>'BFPaT-pretax-petdies'!AE7</f>
        <v>0</v>
      </c>
      <c r="AF59">
        <f>'BFPaT-pretax-petdies'!AF7</f>
        <v>0</v>
      </c>
      <c r="AG59">
        <f>'BFPaT-pretax-petdies'!AG7</f>
        <v>0</v>
      </c>
      <c r="AH59">
        <f>'BFPaT-pretax-petdies'!AH7</f>
        <v>0</v>
      </c>
      <c r="AI59">
        <f>'BFPaT-pretax-petdies'!AI7</f>
        <v>0</v>
      </c>
      <c r="AJ59">
        <f>'BFPaT-pretax-petdies'!AJ7</f>
        <v>0</v>
      </c>
      <c r="AK59">
        <f>'BFPaT-pretax-petdies'!AK7</f>
        <v>0</v>
      </c>
      <c r="AL59">
        <f>'BFPaT-pretax-petdies'!AL7</f>
        <v>0</v>
      </c>
      <c r="AM59">
        <f>'BFPaT-pretax-petdies'!AM7</f>
        <v>0</v>
      </c>
      <c r="AN59">
        <f>'BFPaT-pretax-petdies'!AN7</f>
        <v>0</v>
      </c>
      <c r="AO59">
        <f>'BFPaT-pretax-petdies'!AO7</f>
        <v>0</v>
      </c>
      <c r="AP59">
        <f>'BFPaT-pretax-petdies'!AP7</f>
        <v>0</v>
      </c>
      <c r="AQ59">
        <f>'BFPaT-pretax-petdies'!AQ7</f>
        <v>0</v>
      </c>
      <c r="AR59">
        <f>'BFPaT-pretax-petdies'!AR7</f>
        <v>0</v>
      </c>
      <c r="AS59">
        <f>'BFPaT-pretax-petdies'!AS7</f>
        <v>0</v>
      </c>
      <c r="AT59">
        <f>'BFPaT-pretax-petdies'!AT7</f>
        <v>0</v>
      </c>
      <c r="AU59">
        <f>'BFPaT-pretax-petdies'!AU7</f>
        <v>0</v>
      </c>
      <c r="AV59">
        <f>'BFPaT-pretax-petdies'!AV7</f>
        <v>0</v>
      </c>
      <c r="AW59">
        <f>'BFPaT-pretax-petdies'!AW7</f>
        <v>0</v>
      </c>
      <c r="AX59">
        <f>'BFPaT-pretax-petdies'!AX7</f>
        <v>0</v>
      </c>
      <c r="AY59">
        <f>'BFPaT-pretax-petdies'!AY7</f>
        <v>0</v>
      </c>
      <c r="AZ59">
        <f>'BFPaT-pretax-petdies'!AZ7</f>
        <v>0</v>
      </c>
    </row>
    <row r="60" spans="1:52" x14ac:dyDescent="0.45">
      <c r="A60" t="s">
        <v>17</v>
      </c>
      <c r="B60">
        <f>'BFPaT-pretax-petdies'!B8</f>
        <v>0</v>
      </c>
      <c r="C60">
        <f>'BFPaT-pretax-petdies'!C8</f>
        <v>0</v>
      </c>
      <c r="D60">
        <f>'BFPaT-pretax-petdies'!D8</f>
        <v>0</v>
      </c>
      <c r="E60">
        <f>'BFPaT-pretax-petdies'!E8</f>
        <v>0</v>
      </c>
      <c r="F60">
        <f>'BFPaT-pretax-petdies'!F8</f>
        <v>0</v>
      </c>
      <c r="G60">
        <f>'BFPaT-pretax-petdies'!G8</f>
        <v>0</v>
      </c>
      <c r="H60">
        <f>'BFPaT-pretax-petdies'!H8</f>
        <v>0</v>
      </c>
      <c r="I60">
        <f>'BFPaT-pretax-petdies'!I8</f>
        <v>0</v>
      </c>
      <c r="J60">
        <f>'BFPaT-pretax-petdies'!J8</f>
        <v>0</v>
      </c>
      <c r="K60">
        <f>'BFPaT-pretax-petdies'!K8</f>
        <v>0</v>
      </c>
      <c r="L60">
        <f>'BFPaT-pretax-petdies'!L8</f>
        <v>0</v>
      </c>
      <c r="M60">
        <f>'BFPaT-pretax-petdies'!M8</f>
        <v>0</v>
      </c>
      <c r="N60">
        <f>'BFPaT-pretax-petdies'!N8</f>
        <v>0</v>
      </c>
      <c r="O60">
        <f>'BFPaT-pretax-petdies'!O8</f>
        <v>0</v>
      </c>
      <c r="P60">
        <f>'BFPaT-pretax-petdies'!P8</f>
        <v>0</v>
      </c>
      <c r="Q60">
        <f>'BFPaT-pretax-petdies'!Q8</f>
        <v>0</v>
      </c>
      <c r="R60">
        <f>'BFPaT-pretax-petdies'!R8</f>
        <v>0</v>
      </c>
      <c r="S60">
        <f>'BFPaT-pretax-petdies'!S8</f>
        <v>0</v>
      </c>
      <c r="T60">
        <f>'BFPaT-pretax-petdies'!T8</f>
        <v>0</v>
      </c>
      <c r="U60">
        <f>'BFPaT-pretax-petdies'!U8</f>
        <v>0</v>
      </c>
      <c r="V60">
        <f>'BFPaT-pretax-petdies'!V8</f>
        <v>0</v>
      </c>
      <c r="W60">
        <f>'BFPaT-pretax-petdies'!W8</f>
        <v>0</v>
      </c>
      <c r="X60">
        <f>'BFPaT-pretax-petdies'!X8</f>
        <v>0</v>
      </c>
      <c r="Y60">
        <f>'BFPaT-pretax-petdies'!Y8</f>
        <v>0</v>
      </c>
      <c r="Z60">
        <f>'BFPaT-pretax-petdies'!Z8</f>
        <v>0</v>
      </c>
      <c r="AA60">
        <f>'BFPaT-pretax-petdies'!AA8</f>
        <v>0</v>
      </c>
      <c r="AB60">
        <f>'BFPaT-pretax-petdies'!AB8</f>
        <v>0</v>
      </c>
      <c r="AC60">
        <f>'BFPaT-pretax-petdies'!AC8</f>
        <v>0</v>
      </c>
      <c r="AD60">
        <f>'BFPaT-pretax-petdies'!AD8</f>
        <v>0</v>
      </c>
      <c r="AE60">
        <f>'BFPaT-pretax-petdies'!AE8</f>
        <v>0</v>
      </c>
      <c r="AF60">
        <f>'BFPaT-pretax-petdies'!AF8</f>
        <v>0</v>
      </c>
      <c r="AG60">
        <f>'BFPaT-pretax-petdies'!AG8</f>
        <v>0</v>
      </c>
      <c r="AH60">
        <f>'BFPaT-pretax-petdies'!AH8</f>
        <v>0</v>
      </c>
      <c r="AI60">
        <f>'BFPaT-pretax-petdies'!AI8</f>
        <v>0</v>
      </c>
      <c r="AJ60">
        <f>'BFPaT-pretax-petdies'!AJ8</f>
        <v>0</v>
      </c>
      <c r="AK60">
        <f>'BFPaT-pretax-petdies'!AK8</f>
        <v>0</v>
      </c>
      <c r="AL60">
        <f>'BFPaT-pretax-petdies'!AL8</f>
        <v>0</v>
      </c>
      <c r="AM60">
        <f>'BFPaT-pretax-petdies'!AM8</f>
        <v>0</v>
      </c>
      <c r="AN60">
        <f>'BFPaT-pretax-petdies'!AN8</f>
        <v>0</v>
      </c>
      <c r="AO60">
        <f>'BFPaT-pretax-petdies'!AO8</f>
        <v>0</v>
      </c>
      <c r="AP60">
        <f>'BFPaT-pretax-petdies'!AP8</f>
        <v>0</v>
      </c>
      <c r="AQ60">
        <f>'BFPaT-pretax-petdies'!AQ8</f>
        <v>0</v>
      </c>
      <c r="AR60">
        <f>'BFPaT-pretax-petdies'!AR8</f>
        <v>0</v>
      </c>
      <c r="AS60">
        <f>'BFPaT-pretax-petdies'!AS8</f>
        <v>0</v>
      </c>
      <c r="AT60">
        <f>'BFPaT-pretax-petdies'!AT8</f>
        <v>0</v>
      </c>
      <c r="AU60">
        <f>'BFPaT-pretax-petdies'!AU8</f>
        <v>0</v>
      </c>
      <c r="AV60">
        <f>'BFPaT-pretax-petdies'!AV8</f>
        <v>0</v>
      </c>
      <c r="AW60">
        <f>'BFPaT-pretax-petdies'!AW8</f>
        <v>0</v>
      </c>
      <c r="AX60">
        <f>'BFPaT-pretax-petdies'!AX8</f>
        <v>0</v>
      </c>
      <c r="AY60">
        <f>'BFPaT-pretax-petdies'!AY8</f>
        <v>0</v>
      </c>
      <c r="AZ60">
        <f>'BFPaT-pretax-petdies'!AZ8</f>
        <v>0</v>
      </c>
    </row>
    <row r="61" spans="1:52" x14ac:dyDescent="0.45">
      <c r="A61" t="s">
        <v>18</v>
      </c>
      <c r="B61">
        <f>'BFPaT-pretax-petdies'!B9</f>
        <v>0</v>
      </c>
      <c r="C61">
        <f>'BFPaT-pretax-petdies'!C9</f>
        <v>0</v>
      </c>
      <c r="D61">
        <f>'BFPaT-pretax-petdies'!D9</f>
        <v>0</v>
      </c>
      <c r="E61">
        <f>'BFPaT-pretax-petdies'!E9</f>
        <v>0</v>
      </c>
      <c r="F61">
        <f>'BFPaT-pretax-petdies'!F9</f>
        <v>0</v>
      </c>
      <c r="G61">
        <f>'BFPaT-pretax-petdies'!G9</f>
        <v>0</v>
      </c>
      <c r="H61">
        <f>'BFPaT-pretax-petdies'!H9</f>
        <v>0</v>
      </c>
      <c r="I61">
        <f>'BFPaT-pretax-petdies'!I9</f>
        <v>0</v>
      </c>
      <c r="J61">
        <f>'BFPaT-pretax-petdies'!J9</f>
        <v>0</v>
      </c>
      <c r="K61">
        <f>'BFPaT-pretax-petdies'!K9</f>
        <v>0</v>
      </c>
      <c r="L61">
        <f>'BFPaT-pretax-petdies'!L9</f>
        <v>0</v>
      </c>
      <c r="M61">
        <f>'BFPaT-pretax-petdies'!M9</f>
        <v>0</v>
      </c>
      <c r="N61">
        <f>'BFPaT-pretax-petdies'!N9</f>
        <v>0</v>
      </c>
      <c r="O61">
        <f>'BFPaT-pretax-petdies'!O9</f>
        <v>0</v>
      </c>
      <c r="P61">
        <f>'BFPaT-pretax-petdies'!P9</f>
        <v>0</v>
      </c>
      <c r="Q61">
        <f>'BFPaT-pretax-petdies'!Q9</f>
        <v>0</v>
      </c>
      <c r="R61">
        <f>'BFPaT-pretax-petdies'!R9</f>
        <v>0</v>
      </c>
      <c r="S61">
        <f>'BFPaT-pretax-petdies'!S9</f>
        <v>0</v>
      </c>
      <c r="T61">
        <f>'BFPaT-pretax-petdies'!T9</f>
        <v>0</v>
      </c>
      <c r="U61">
        <f>'BFPaT-pretax-petdies'!U9</f>
        <v>0</v>
      </c>
      <c r="V61">
        <f>'BFPaT-pretax-petdies'!V9</f>
        <v>0</v>
      </c>
      <c r="W61">
        <f>'BFPaT-pretax-petdies'!W9</f>
        <v>0</v>
      </c>
      <c r="X61">
        <f>'BFPaT-pretax-petdies'!X9</f>
        <v>0</v>
      </c>
      <c r="Y61">
        <f>'BFPaT-pretax-petdies'!Y9</f>
        <v>0</v>
      </c>
      <c r="Z61">
        <f>'BFPaT-pretax-petdies'!Z9</f>
        <v>0</v>
      </c>
      <c r="AA61">
        <f>'BFPaT-pretax-petdies'!AA9</f>
        <v>0</v>
      </c>
      <c r="AB61">
        <f>'BFPaT-pretax-petdies'!AB9</f>
        <v>0</v>
      </c>
      <c r="AC61">
        <f>'BFPaT-pretax-petdies'!AC9</f>
        <v>0</v>
      </c>
      <c r="AD61">
        <f>'BFPaT-pretax-petdies'!AD9</f>
        <v>0</v>
      </c>
      <c r="AE61">
        <f>'BFPaT-pretax-petdies'!AE9</f>
        <v>0</v>
      </c>
      <c r="AF61">
        <f>'BFPaT-pretax-petdies'!AF9</f>
        <v>0</v>
      </c>
      <c r="AG61">
        <f>'BFPaT-pretax-petdies'!AG9</f>
        <v>0</v>
      </c>
      <c r="AH61">
        <f>'BFPaT-pretax-petdies'!AH9</f>
        <v>0</v>
      </c>
      <c r="AI61">
        <f>'BFPaT-pretax-petdies'!AI9</f>
        <v>0</v>
      </c>
      <c r="AJ61">
        <f>'BFPaT-pretax-petdies'!AJ9</f>
        <v>0</v>
      </c>
      <c r="AK61">
        <f>'BFPaT-pretax-petdies'!AK9</f>
        <v>0</v>
      </c>
      <c r="AL61">
        <f>'BFPaT-pretax-petdies'!AL9</f>
        <v>0</v>
      </c>
      <c r="AM61">
        <f>'BFPaT-pretax-petdies'!AM9</f>
        <v>0</v>
      </c>
      <c r="AN61">
        <f>'BFPaT-pretax-petdies'!AN9</f>
        <v>0</v>
      </c>
      <c r="AO61">
        <f>'BFPaT-pretax-petdies'!AO9</f>
        <v>0</v>
      </c>
      <c r="AP61">
        <f>'BFPaT-pretax-petdies'!AP9</f>
        <v>0</v>
      </c>
      <c r="AQ61">
        <f>'BFPaT-pretax-petdies'!AQ9</f>
        <v>0</v>
      </c>
      <c r="AR61">
        <f>'BFPaT-pretax-petdies'!AR9</f>
        <v>0</v>
      </c>
      <c r="AS61">
        <f>'BFPaT-pretax-petdies'!AS9</f>
        <v>0</v>
      </c>
      <c r="AT61">
        <f>'BFPaT-pretax-petdies'!AT9</f>
        <v>0</v>
      </c>
      <c r="AU61">
        <f>'BFPaT-pretax-petdies'!AU9</f>
        <v>0</v>
      </c>
      <c r="AV61">
        <f>'BFPaT-pretax-petdies'!AV9</f>
        <v>0</v>
      </c>
      <c r="AW61">
        <f>'BFPaT-pretax-petdies'!AW9</f>
        <v>0</v>
      </c>
      <c r="AX61">
        <f>'BFPaT-pretax-petdies'!AX9</f>
        <v>0</v>
      </c>
      <c r="AY61">
        <f>'BFPaT-pretax-petdies'!AY9</f>
        <v>0</v>
      </c>
      <c r="AZ61">
        <f>'BFPaT-pretax-petdies'!AZ9</f>
        <v>0</v>
      </c>
    </row>
    <row r="62" spans="1:52" s="6" customFormat="1" x14ac:dyDescent="0.45">
      <c r="A62" s="5" t="s">
        <v>70</v>
      </c>
    </row>
    <row r="63" spans="1:52" x14ac:dyDescent="0.45">
      <c r="A63" t="s">
        <v>64</v>
      </c>
      <c r="B63">
        <f t="shared" ref="B63:AZ63" si="6">B$1</f>
        <v>2020</v>
      </c>
      <c r="C63">
        <f t="shared" si="6"/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'BFPaT-pretax-biogas'!B2</f>
        <v>2.7975133214920071E-5</v>
      </c>
      <c r="C64">
        <f>'BFPaT-pretax-biogas'!C2</f>
        <v>4.0017761989342805E-5</v>
      </c>
      <c r="D64">
        <f>'BFPaT-pretax-biogas'!D2</f>
        <v>4.271758436944938E-5</v>
      </c>
      <c r="E64">
        <f>'BFPaT-pretax-biogas'!E2</f>
        <v>4.3823847775764775E-5</v>
      </c>
      <c r="F64">
        <f>'BFPaT-pretax-biogas'!F2</f>
        <v>4.3465359963171559E-5</v>
      </c>
      <c r="G64">
        <f>'BFPaT-pretax-biogas'!G2</f>
        <v>4.3097354334036041E-5</v>
      </c>
      <c r="H64">
        <f>'BFPaT-pretax-biogas'!H2</f>
        <v>4.3202249642002224E-5</v>
      </c>
      <c r="I64">
        <f>'BFPaT-pretax-biogas'!I2</f>
        <v>4.3696976776200914E-5</v>
      </c>
      <c r="J64">
        <f>'BFPaT-pretax-biogas'!J2</f>
        <v>4.405860397330807E-5</v>
      </c>
      <c r="K64">
        <f>'BFPaT-pretax-biogas'!K2</f>
        <v>4.4323641112485971E-5</v>
      </c>
      <c r="L64">
        <f>'BFPaT-pretax-biogas'!L2</f>
        <v>4.4975005262380811E-5</v>
      </c>
      <c r="M64">
        <f>'BFPaT-pretax-biogas'!M2</f>
        <v>4.5074502157822996E-5</v>
      </c>
      <c r="N64">
        <f>'BFPaT-pretax-biogas'!N2</f>
        <v>4.6982533690802799E-5</v>
      </c>
      <c r="O64">
        <f>'BFPaT-pretax-biogas'!O2</f>
        <v>4.7301588176220754E-5</v>
      </c>
      <c r="P64">
        <f>'BFPaT-pretax-biogas'!P2</f>
        <v>4.7482160922523269E-5</v>
      </c>
      <c r="Q64">
        <f>'BFPaT-pretax-biogas'!Q2</f>
        <v>4.7714276050554842E-5</v>
      </c>
      <c r="R64">
        <f>'BFPaT-pretax-biogas'!R2</f>
        <v>4.7720671093083269E-5</v>
      </c>
      <c r="S64">
        <f>'BFPaT-pretax-biogas'!S2</f>
        <v>4.7919930651968832E-5</v>
      </c>
      <c r="T64">
        <f>'BFPaT-pretax-biogas'!T2</f>
        <v>4.8224965875324489E-5</v>
      </c>
      <c r="U64">
        <f>'BFPaT-pretax-biogas'!U2</f>
        <v>4.811628337334148E-5</v>
      </c>
      <c r="V64">
        <f>'BFPaT-pretax-biogas'!V2</f>
        <v>4.8780886091795143E-5</v>
      </c>
      <c r="W64">
        <f>'BFPaT-pretax-biogas'!W2</f>
        <v>4.9159057346975836E-5</v>
      </c>
      <c r="X64">
        <f>'BFPaT-pretax-biogas'!X2</f>
        <v>4.9488559836940225E-5</v>
      </c>
      <c r="Y64">
        <f>'BFPaT-pretax-biogas'!Y2</f>
        <v>5.0062253288489869E-5</v>
      </c>
      <c r="Z64">
        <f>'BFPaT-pretax-biogas'!Z2</f>
        <v>5.0447866047703631E-5</v>
      </c>
      <c r="AA64">
        <f>'BFPaT-pretax-biogas'!AA2</f>
        <v>5.0601745720387519E-5</v>
      </c>
      <c r="AB64">
        <f>'BFPaT-pretax-biogas'!AB2</f>
        <v>5.1085509924537494E-5</v>
      </c>
      <c r="AC64">
        <f>'BFPaT-pretax-biogas'!AC2</f>
        <v>5.1172333008423365E-5</v>
      </c>
      <c r="AD64">
        <f>'BFPaT-pretax-biogas'!AD2</f>
        <v>5.1311030684039765E-5</v>
      </c>
      <c r="AE64">
        <f>'BFPaT-pretax-biogas'!AE2</f>
        <v>5.1477584168279974E-5</v>
      </c>
      <c r="AF64">
        <f>'BFPaT-pretax-biogas'!AF2</f>
        <v>5.104562811386025E-5</v>
      </c>
      <c r="AG64">
        <f>'BFPaT-pretax-biogas'!AG2</f>
        <v>5.1114633141403257E-5</v>
      </c>
      <c r="AH64">
        <f>'BFPaT-pretax-biogas'!AH2</f>
        <v>5.1182222119056863E-5</v>
      </c>
      <c r="AI64">
        <f>'BFPaT-pretax-biogas'!AI2</f>
        <v>5.1248389140974125E-5</v>
      </c>
      <c r="AJ64">
        <f>'BFPaT-pretax-biogas'!AJ2</f>
        <v>5.1313128419288571E-5</v>
      </c>
      <c r="AK64">
        <f>'BFPaT-pretax-biogas'!AK2</f>
        <v>5.1376434284957352E-5</v>
      </c>
      <c r="AL64">
        <f>'BFPaT-pretax-biogas'!AL2</f>
        <v>5.143830118858795E-5</v>
      </c>
      <c r="AM64">
        <f>'BFPaT-pretax-biogas'!AM2</f>
        <v>5.1498723701248323E-5</v>
      </c>
      <c r="AN64">
        <f>'BFPaT-pretax-biogas'!AN2</f>
        <v>5.1557696515260271E-5</v>
      </c>
      <c r="AO64">
        <f>'BFPaT-pretax-biogas'!AO2</f>
        <v>5.1615214444975991E-5</v>
      </c>
      <c r="AP64">
        <f>'BFPaT-pretax-biogas'!AP2</f>
        <v>5.1671272427537472E-5</v>
      </c>
      <c r="AQ64">
        <f>'BFPaT-pretax-biogas'!AQ2</f>
        <v>5.172586552361877E-5</v>
      </c>
      <c r="AR64">
        <f>'BFPaT-pretax-biogas'!AR2</f>
        <v>5.1778988918150823E-5</v>
      </c>
      <c r="AS64">
        <f>'BFPaT-pretax-biogas'!AS2</f>
        <v>5.1830637921028823E-5</v>
      </c>
      <c r="AT64">
        <f>'BFPaT-pretax-biogas'!AT2</f>
        <v>5.1880807967801908E-5</v>
      </c>
      <c r="AU64">
        <f>'BFPaT-pretax-biogas'!AU2</f>
        <v>5.1929494620345018E-5</v>
      </c>
      <c r="AV64">
        <f>'BFPaT-pretax-biogas'!AV2</f>
        <v>5.1976693567512861E-5</v>
      </c>
      <c r="AW64">
        <f>'BFPaT-pretax-biogas'!AW2</f>
        <v>5.2022400625775777E-5</v>
      </c>
      <c r="AX64">
        <f>'BFPaT-pretax-biogas'!AX2</f>
        <v>5.2066611739837388E-5</v>
      </c>
      <c r="AY64">
        <f>'BFPaT-pretax-biogas'!AY2</f>
        <v>5.2109322983233907E-5</v>
      </c>
      <c r="AZ64">
        <f>'BFPaT-pretax-biogas'!AZ2</f>
        <v>5.2150530558915046E-5</v>
      </c>
    </row>
    <row r="65" spans="1:52" x14ac:dyDescent="0.45">
      <c r="A65" t="s">
        <v>12</v>
      </c>
      <c r="B65">
        <f>'BFPaT-pretax-biogas'!B3</f>
        <v>0</v>
      </c>
      <c r="C65">
        <f>'BFPaT-pretax-biogas'!C3</f>
        <v>0</v>
      </c>
      <c r="D65">
        <f>'BFPaT-pretax-biogas'!D3</f>
        <v>0</v>
      </c>
      <c r="E65">
        <f>'BFPaT-pretax-biogas'!E3</f>
        <v>0</v>
      </c>
      <c r="F65">
        <f>'BFPaT-pretax-biogas'!F3</f>
        <v>0</v>
      </c>
      <c r="G65">
        <f>'BFPaT-pretax-biogas'!G3</f>
        <v>0</v>
      </c>
      <c r="H65">
        <f>'BFPaT-pretax-biogas'!H3</f>
        <v>0</v>
      </c>
      <c r="I65">
        <f>'BFPaT-pretax-biogas'!I3</f>
        <v>0</v>
      </c>
      <c r="J65">
        <f>'BFPaT-pretax-biogas'!J3</f>
        <v>0</v>
      </c>
      <c r="K65">
        <f>'BFPaT-pretax-biogas'!K3</f>
        <v>0</v>
      </c>
      <c r="L65">
        <f>'BFPaT-pretax-biogas'!L3</f>
        <v>0</v>
      </c>
      <c r="M65">
        <f>'BFPaT-pretax-biogas'!M3</f>
        <v>0</v>
      </c>
      <c r="N65">
        <f>'BFPaT-pretax-biogas'!N3</f>
        <v>0</v>
      </c>
      <c r="O65">
        <f>'BFPaT-pretax-biogas'!O3</f>
        <v>0</v>
      </c>
      <c r="P65">
        <f>'BFPaT-pretax-biogas'!P3</f>
        <v>0</v>
      </c>
      <c r="Q65">
        <f>'BFPaT-pretax-biogas'!Q3</f>
        <v>0</v>
      </c>
      <c r="R65">
        <f>'BFPaT-pretax-biogas'!R3</f>
        <v>0</v>
      </c>
      <c r="S65">
        <f>'BFPaT-pretax-biogas'!S3</f>
        <v>0</v>
      </c>
      <c r="T65">
        <f>'BFPaT-pretax-biogas'!T3</f>
        <v>0</v>
      </c>
      <c r="U65">
        <f>'BFPaT-pretax-biogas'!U3</f>
        <v>0</v>
      </c>
      <c r="V65">
        <f>'BFPaT-pretax-biogas'!V3</f>
        <v>0</v>
      </c>
      <c r="W65">
        <f>'BFPaT-pretax-biogas'!W3</f>
        <v>0</v>
      </c>
      <c r="X65">
        <f>'BFPaT-pretax-biogas'!X3</f>
        <v>0</v>
      </c>
      <c r="Y65">
        <f>'BFPaT-pretax-biogas'!Y3</f>
        <v>0</v>
      </c>
      <c r="Z65">
        <f>'BFPaT-pretax-biogas'!Z3</f>
        <v>0</v>
      </c>
      <c r="AA65">
        <f>'BFPaT-pretax-biogas'!AA3</f>
        <v>0</v>
      </c>
      <c r="AB65">
        <f>'BFPaT-pretax-biogas'!AB3</f>
        <v>0</v>
      </c>
      <c r="AC65">
        <f>'BFPaT-pretax-biogas'!AC3</f>
        <v>0</v>
      </c>
      <c r="AD65">
        <f>'BFPaT-pretax-biogas'!AD3</f>
        <v>0</v>
      </c>
      <c r="AE65">
        <f>'BFPaT-pretax-biogas'!AE3</f>
        <v>0</v>
      </c>
      <c r="AF65">
        <f>'BFPaT-pretax-biogas'!AF3</f>
        <v>0</v>
      </c>
      <c r="AG65">
        <f>'BFPaT-pretax-biogas'!AG3</f>
        <v>0</v>
      </c>
      <c r="AH65">
        <f>'BFPaT-pretax-biogas'!AH3</f>
        <v>0</v>
      </c>
      <c r="AI65">
        <f>'BFPaT-pretax-biogas'!AI3</f>
        <v>0</v>
      </c>
      <c r="AJ65">
        <f>'BFPaT-pretax-biogas'!AJ3</f>
        <v>0</v>
      </c>
      <c r="AK65">
        <f>'BFPaT-pretax-biogas'!AK3</f>
        <v>0</v>
      </c>
      <c r="AL65">
        <f>'BFPaT-pretax-biogas'!AL3</f>
        <v>0</v>
      </c>
      <c r="AM65">
        <f>'BFPaT-pretax-biogas'!AM3</f>
        <v>0</v>
      </c>
      <c r="AN65">
        <f>'BFPaT-pretax-biogas'!AN3</f>
        <v>0</v>
      </c>
      <c r="AO65">
        <f>'BFPaT-pretax-biogas'!AO3</f>
        <v>0</v>
      </c>
      <c r="AP65">
        <f>'BFPaT-pretax-biogas'!AP3</f>
        <v>0</v>
      </c>
      <c r="AQ65">
        <f>'BFPaT-pretax-biogas'!AQ3</f>
        <v>0</v>
      </c>
      <c r="AR65">
        <f>'BFPaT-pretax-biogas'!AR3</f>
        <v>0</v>
      </c>
      <c r="AS65">
        <f>'BFPaT-pretax-biogas'!AS3</f>
        <v>0</v>
      </c>
      <c r="AT65">
        <f>'BFPaT-pretax-biogas'!AT3</f>
        <v>0</v>
      </c>
      <c r="AU65">
        <f>'BFPaT-pretax-biogas'!AU3</f>
        <v>0</v>
      </c>
      <c r="AV65">
        <f>'BFPaT-pretax-biogas'!AV3</f>
        <v>0</v>
      </c>
      <c r="AW65">
        <f>'BFPaT-pretax-biogas'!AW3</f>
        <v>0</v>
      </c>
      <c r="AX65">
        <f>'BFPaT-pretax-biogas'!AX3</f>
        <v>0</v>
      </c>
      <c r="AY65">
        <f>'BFPaT-pretax-biogas'!AY3</f>
        <v>0</v>
      </c>
      <c r="AZ65">
        <f>'BFPaT-pretax-biogas'!AZ3</f>
        <v>0</v>
      </c>
    </row>
    <row r="66" spans="1:52" x14ac:dyDescent="0.45">
      <c r="A66" t="s">
        <v>13</v>
      </c>
      <c r="B66">
        <f>'BFPaT-pretax-biogas'!B4</f>
        <v>0</v>
      </c>
      <c r="C66">
        <f>'BFPaT-pretax-biogas'!C4</f>
        <v>0</v>
      </c>
      <c r="D66">
        <f>'BFPaT-pretax-biogas'!D4</f>
        <v>0</v>
      </c>
      <c r="E66">
        <f>'BFPaT-pretax-biogas'!E4</f>
        <v>0</v>
      </c>
      <c r="F66">
        <f>'BFPaT-pretax-biogas'!F4</f>
        <v>0</v>
      </c>
      <c r="G66">
        <f>'BFPaT-pretax-biogas'!G4</f>
        <v>0</v>
      </c>
      <c r="H66">
        <f>'BFPaT-pretax-biogas'!H4</f>
        <v>0</v>
      </c>
      <c r="I66">
        <f>'BFPaT-pretax-biogas'!I4</f>
        <v>0</v>
      </c>
      <c r="J66">
        <f>'BFPaT-pretax-biogas'!J4</f>
        <v>0</v>
      </c>
      <c r="K66">
        <f>'BFPaT-pretax-biogas'!K4</f>
        <v>0</v>
      </c>
      <c r="L66">
        <f>'BFPaT-pretax-biogas'!L4</f>
        <v>0</v>
      </c>
      <c r="M66">
        <f>'BFPaT-pretax-biogas'!M4</f>
        <v>0</v>
      </c>
      <c r="N66">
        <f>'BFPaT-pretax-biogas'!N4</f>
        <v>0</v>
      </c>
      <c r="O66">
        <f>'BFPaT-pretax-biogas'!O4</f>
        <v>0</v>
      </c>
      <c r="P66">
        <f>'BFPaT-pretax-biogas'!P4</f>
        <v>0</v>
      </c>
      <c r="Q66">
        <f>'BFPaT-pretax-biogas'!Q4</f>
        <v>0</v>
      </c>
      <c r="R66">
        <f>'BFPaT-pretax-biogas'!R4</f>
        <v>0</v>
      </c>
      <c r="S66">
        <f>'BFPaT-pretax-biogas'!S4</f>
        <v>0</v>
      </c>
      <c r="T66">
        <f>'BFPaT-pretax-biogas'!T4</f>
        <v>0</v>
      </c>
      <c r="U66">
        <f>'BFPaT-pretax-biogas'!U4</f>
        <v>0</v>
      </c>
      <c r="V66">
        <f>'BFPaT-pretax-biogas'!V4</f>
        <v>0</v>
      </c>
      <c r="W66">
        <f>'BFPaT-pretax-biogas'!W4</f>
        <v>0</v>
      </c>
      <c r="X66">
        <f>'BFPaT-pretax-biogas'!X4</f>
        <v>0</v>
      </c>
      <c r="Y66">
        <f>'BFPaT-pretax-biogas'!Y4</f>
        <v>0</v>
      </c>
      <c r="Z66">
        <f>'BFPaT-pretax-biogas'!Z4</f>
        <v>0</v>
      </c>
      <c r="AA66">
        <f>'BFPaT-pretax-biogas'!AA4</f>
        <v>0</v>
      </c>
      <c r="AB66">
        <f>'BFPaT-pretax-biogas'!AB4</f>
        <v>0</v>
      </c>
      <c r="AC66">
        <f>'BFPaT-pretax-biogas'!AC4</f>
        <v>0</v>
      </c>
      <c r="AD66">
        <f>'BFPaT-pretax-biogas'!AD4</f>
        <v>0</v>
      </c>
      <c r="AE66">
        <f>'BFPaT-pretax-biogas'!AE4</f>
        <v>0</v>
      </c>
      <c r="AF66">
        <f>'BFPaT-pretax-biogas'!AF4</f>
        <v>0</v>
      </c>
      <c r="AG66">
        <f>'BFPaT-pretax-biogas'!AG4</f>
        <v>0</v>
      </c>
      <c r="AH66">
        <f>'BFPaT-pretax-biogas'!AH4</f>
        <v>0</v>
      </c>
      <c r="AI66">
        <f>'BFPaT-pretax-biogas'!AI4</f>
        <v>0</v>
      </c>
      <c r="AJ66">
        <f>'BFPaT-pretax-biogas'!AJ4</f>
        <v>0</v>
      </c>
      <c r="AK66">
        <f>'BFPaT-pretax-biogas'!AK4</f>
        <v>0</v>
      </c>
      <c r="AL66">
        <f>'BFPaT-pretax-biogas'!AL4</f>
        <v>0</v>
      </c>
      <c r="AM66">
        <f>'BFPaT-pretax-biogas'!AM4</f>
        <v>0</v>
      </c>
      <c r="AN66">
        <f>'BFPaT-pretax-biogas'!AN4</f>
        <v>0</v>
      </c>
      <c r="AO66">
        <f>'BFPaT-pretax-biogas'!AO4</f>
        <v>0</v>
      </c>
      <c r="AP66">
        <f>'BFPaT-pretax-biogas'!AP4</f>
        <v>0</v>
      </c>
      <c r="AQ66">
        <f>'BFPaT-pretax-biogas'!AQ4</f>
        <v>0</v>
      </c>
      <c r="AR66">
        <f>'BFPaT-pretax-biogas'!AR4</f>
        <v>0</v>
      </c>
      <c r="AS66">
        <f>'BFPaT-pretax-biogas'!AS4</f>
        <v>0</v>
      </c>
      <c r="AT66">
        <f>'BFPaT-pretax-biogas'!AT4</f>
        <v>0</v>
      </c>
      <c r="AU66">
        <f>'BFPaT-pretax-biogas'!AU4</f>
        <v>0</v>
      </c>
      <c r="AV66">
        <f>'BFPaT-pretax-biogas'!AV4</f>
        <v>0</v>
      </c>
      <c r="AW66">
        <f>'BFPaT-pretax-biogas'!AW4</f>
        <v>0</v>
      </c>
      <c r="AX66">
        <f>'BFPaT-pretax-biogas'!AX4</f>
        <v>0</v>
      </c>
      <c r="AY66">
        <f>'BFPaT-pretax-biogas'!AY4</f>
        <v>0</v>
      </c>
      <c r="AZ66">
        <f>'BFPaT-pretax-biogas'!AZ4</f>
        <v>0</v>
      </c>
    </row>
    <row r="67" spans="1:52" x14ac:dyDescent="0.45">
      <c r="A67" t="s">
        <v>14</v>
      </c>
      <c r="B67">
        <f>'BFPaT-pretax-biogas'!B5</f>
        <v>0</v>
      </c>
      <c r="C67">
        <f>'BFPaT-pretax-biogas'!C5</f>
        <v>0</v>
      </c>
      <c r="D67">
        <f>'BFPaT-pretax-biogas'!D5</f>
        <v>0</v>
      </c>
      <c r="E67">
        <f>'BFPaT-pretax-biogas'!E5</f>
        <v>0</v>
      </c>
      <c r="F67">
        <f>'BFPaT-pretax-biogas'!F5</f>
        <v>0</v>
      </c>
      <c r="G67">
        <f>'BFPaT-pretax-biogas'!G5</f>
        <v>0</v>
      </c>
      <c r="H67">
        <f>'BFPaT-pretax-biogas'!H5</f>
        <v>0</v>
      </c>
      <c r="I67">
        <f>'BFPaT-pretax-biogas'!I5</f>
        <v>0</v>
      </c>
      <c r="J67">
        <f>'BFPaT-pretax-biogas'!J5</f>
        <v>0</v>
      </c>
      <c r="K67">
        <f>'BFPaT-pretax-biogas'!K5</f>
        <v>0</v>
      </c>
      <c r="L67">
        <f>'BFPaT-pretax-biogas'!L5</f>
        <v>0</v>
      </c>
      <c r="M67">
        <f>'BFPaT-pretax-biogas'!M5</f>
        <v>0</v>
      </c>
      <c r="N67">
        <f>'BFPaT-pretax-biogas'!N5</f>
        <v>0</v>
      </c>
      <c r="O67">
        <f>'BFPaT-pretax-biogas'!O5</f>
        <v>0</v>
      </c>
      <c r="P67">
        <f>'BFPaT-pretax-biogas'!P5</f>
        <v>0</v>
      </c>
      <c r="Q67">
        <f>'BFPaT-pretax-biogas'!Q5</f>
        <v>0</v>
      </c>
      <c r="R67">
        <f>'BFPaT-pretax-biogas'!R5</f>
        <v>0</v>
      </c>
      <c r="S67">
        <f>'BFPaT-pretax-biogas'!S5</f>
        <v>0</v>
      </c>
      <c r="T67">
        <f>'BFPaT-pretax-biogas'!T5</f>
        <v>0</v>
      </c>
      <c r="U67">
        <f>'BFPaT-pretax-biogas'!U5</f>
        <v>0</v>
      </c>
      <c r="V67">
        <f>'BFPaT-pretax-biogas'!V5</f>
        <v>0</v>
      </c>
      <c r="W67">
        <f>'BFPaT-pretax-biogas'!W5</f>
        <v>0</v>
      </c>
      <c r="X67">
        <f>'BFPaT-pretax-biogas'!X5</f>
        <v>0</v>
      </c>
      <c r="Y67">
        <f>'BFPaT-pretax-biogas'!Y5</f>
        <v>0</v>
      </c>
      <c r="Z67">
        <f>'BFPaT-pretax-biogas'!Z5</f>
        <v>0</v>
      </c>
      <c r="AA67">
        <f>'BFPaT-pretax-biogas'!AA5</f>
        <v>0</v>
      </c>
      <c r="AB67">
        <f>'BFPaT-pretax-biogas'!AB5</f>
        <v>0</v>
      </c>
      <c r="AC67">
        <f>'BFPaT-pretax-biogas'!AC5</f>
        <v>0</v>
      </c>
      <c r="AD67">
        <f>'BFPaT-pretax-biogas'!AD5</f>
        <v>0</v>
      </c>
      <c r="AE67">
        <f>'BFPaT-pretax-biogas'!AE5</f>
        <v>0</v>
      </c>
      <c r="AF67">
        <f>'BFPaT-pretax-biogas'!AF5</f>
        <v>0</v>
      </c>
      <c r="AG67">
        <f>'BFPaT-pretax-biogas'!AG5</f>
        <v>0</v>
      </c>
      <c r="AH67">
        <f>'BFPaT-pretax-biogas'!AH5</f>
        <v>0</v>
      </c>
      <c r="AI67">
        <f>'BFPaT-pretax-biogas'!AI5</f>
        <v>0</v>
      </c>
      <c r="AJ67">
        <f>'BFPaT-pretax-biogas'!AJ5</f>
        <v>0</v>
      </c>
      <c r="AK67">
        <f>'BFPaT-pretax-biogas'!AK5</f>
        <v>0</v>
      </c>
      <c r="AL67">
        <f>'BFPaT-pretax-biogas'!AL5</f>
        <v>0</v>
      </c>
      <c r="AM67">
        <f>'BFPaT-pretax-biogas'!AM5</f>
        <v>0</v>
      </c>
      <c r="AN67">
        <f>'BFPaT-pretax-biogas'!AN5</f>
        <v>0</v>
      </c>
      <c r="AO67">
        <f>'BFPaT-pretax-biogas'!AO5</f>
        <v>0</v>
      </c>
      <c r="AP67">
        <f>'BFPaT-pretax-biogas'!AP5</f>
        <v>0</v>
      </c>
      <c r="AQ67">
        <f>'BFPaT-pretax-biogas'!AQ5</f>
        <v>0</v>
      </c>
      <c r="AR67">
        <f>'BFPaT-pretax-biogas'!AR5</f>
        <v>0</v>
      </c>
      <c r="AS67">
        <f>'BFPaT-pretax-biogas'!AS5</f>
        <v>0</v>
      </c>
      <c r="AT67">
        <f>'BFPaT-pretax-biogas'!AT5</f>
        <v>0</v>
      </c>
      <c r="AU67">
        <f>'BFPaT-pretax-biogas'!AU5</f>
        <v>0</v>
      </c>
      <c r="AV67">
        <f>'BFPaT-pretax-biogas'!AV5</f>
        <v>0</v>
      </c>
      <c r="AW67">
        <f>'BFPaT-pretax-biogas'!AW5</f>
        <v>0</v>
      </c>
      <c r="AX67">
        <f>'BFPaT-pretax-biogas'!AX5</f>
        <v>0</v>
      </c>
      <c r="AY67">
        <f>'BFPaT-pretax-biogas'!AY5</f>
        <v>0</v>
      </c>
      <c r="AZ67">
        <f>'BFPaT-pretax-biogas'!AZ5</f>
        <v>0</v>
      </c>
    </row>
    <row r="68" spans="1:52" x14ac:dyDescent="0.45">
      <c r="A68" t="s">
        <v>15</v>
      </c>
      <c r="B68">
        <f>'BFPaT-pretax-biogas'!B6</f>
        <v>0</v>
      </c>
      <c r="C68">
        <f>'BFPaT-pretax-biogas'!C6</f>
        <v>0</v>
      </c>
      <c r="D68">
        <f>'BFPaT-pretax-biogas'!D6</f>
        <v>0</v>
      </c>
      <c r="E68">
        <f>'BFPaT-pretax-biogas'!E6</f>
        <v>0</v>
      </c>
      <c r="F68">
        <f>'BFPaT-pretax-biogas'!F6</f>
        <v>0</v>
      </c>
      <c r="G68">
        <f>'BFPaT-pretax-biogas'!G6</f>
        <v>0</v>
      </c>
      <c r="H68">
        <f>'BFPaT-pretax-biogas'!H6</f>
        <v>0</v>
      </c>
      <c r="I68">
        <f>'BFPaT-pretax-biogas'!I6</f>
        <v>0</v>
      </c>
      <c r="J68">
        <f>'BFPaT-pretax-biogas'!J6</f>
        <v>0</v>
      </c>
      <c r="K68">
        <f>'BFPaT-pretax-biogas'!K6</f>
        <v>0</v>
      </c>
      <c r="L68">
        <f>'BFPaT-pretax-biogas'!L6</f>
        <v>0</v>
      </c>
      <c r="M68">
        <f>'BFPaT-pretax-biogas'!M6</f>
        <v>0</v>
      </c>
      <c r="N68">
        <f>'BFPaT-pretax-biogas'!N6</f>
        <v>0</v>
      </c>
      <c r="O68">
        <f>'BFPaT-pretax-biogas'!O6</f>
        <v>0</v>
      </c>
      <c r="P68">
        <f>'BFPaT-pretax-biogas'!P6</f>
        <v>0</v>
      </c>
      <c r="Q68">
        <f>'BFPaT-pretax-biogas'!Q6</f>
        <v>0</v>
      </c>
      <c r="R68">
        <f>'BFPaT-pretax-biogas'!R6</f>
        <v>0</v>
      </c>
      <c r="S68">
        <f>'BFPaT-pretax-biogas'!S6</f>
        <v>0</v>
      </c>
      <c r="T68">
        <f>'BFPaT-pretax-biogas'!T6</f>
        <v>0</v>
      </c>
      <c r="U68">
        <f>'BFPaT-pretax-biogas'!U6</f>
        <v>0</v>
      </c>
      <c r="V68">
        <f>'BFPaT-pretax-biogas'!V6</f>
        <v>0</v>
      </c>
      <c r="W68">
        <f>'BFPaT-pretax-biogas'!W6</f>
        <v>0</v>
      </c>
      <c r="X68">
        <f>'BFPaT-pretax-biogas'!X6</f>
        <v>0</v>
      </c>
      <c r="Y68">
        <f>'BFPaT-pretax-biogas'!Y6</f>
        <v>0</v>
      </c>
      <c r="Z68">
        <f>'BFPaT-pretax-biogas'!Z6</f>
        <v>0</v>
      </c>
      <c r="AA68">
        <f>'BFPaT-pretax-biogas'!AA6</f>
        <v>0</v>
      </c>
      <c r="AB68">
        <f>'BFPaT-pretax-biogas'!AB6</f>
        <v>0</v>
      </c>
      <c r="AC68">
        <f>'BFPaT-pretax-biogas'!AC6</f>
        <v>0</v>
      </c>
      <c r="AD68">
        <f>'BFPaT-pretax-biogas'!AD6</f>
        <v>0</v>
      </c>
      <c r="AE68">
        <f>'BFPaT-pretax-biogas'!AE6</f>
        <v>0</v>
      </c>
      <c r="AF68">
        <f>'BFPaT-pretax-biogas'!AF6</f>
        <v>0</v>
      </c>
      <c r="AG68">
        <f>'BFPaT-pretax-biogas'!AG6</f>
        <v>0</v>
      </c>
      <c r="AH68">
        <f>'BFPaT-pretax-biogas'!AH6</f>
        <v>0</v>
      </c>
      <c r="AI68">
        <f>'BFPaT-pretax-biogas'!AI6</f>
        <v>0</v>
      </c>
      <c r="AJ68">
        <f>'BFPaT-pretax-biogas'!AJ6</f>
        <v>0</v>
      </c>
      <c r="AK68">
        <f>'BFPaT-pretax-biogas'!AK6</f>
        <v>0</v>
      </c>
      <c r="AL68">
        <f>'BFPaT-pretax-biogas'!AL6</f>
        <v>0</v>
      </c>
      <c r="AM68">
        <f>'BFPaT-pretax-biogas'!AM6</f>
        <v>0</v>
      </c>
      <c r="AN68">
        <f>'BFPaT-pretax-biogas'!AN6</f>
        <v>0</v>
      </c>
      <c r="AO68">
        <f>'BFPaT-pretax-biogas'!AO6</f>
        <v>0</v>
      </c>
      <c r="AP68">
        <f>'BFPaT-pretax-biogas'!AP6</f>
        <v>0</v>
      </c>
      <c r="AQ68">
        <f>'BFPaT-pretax-biogas'!AQ6</f>
        <v>0</v>
      </c>
      <c r="AR68">
        <f>'BFPaT-pretax-biogas'!AR6</f>
        <v>0</v>
      </c>
      <c r="AS68">
        <f>'BFPaT-pretax-biogas'!AS6</f>
        <v>0</v>
      </c>
      <c r="AT68">
        <f>'BFPaT-pretax-biogas'!AT6</f>
        <v>0</v>
      </c>
      <c r="AU68">
        <f>'BFPaT-pretax-biogas'!AU6</f>
        <v>0</v>
      </c>
      <c r="AV68">
        <f>'BFPaT-pretax-biogas'!AV6</f>
        <v>0</v>
      </c>
      <c r="AW68">
        <f>'BFPaT-pretax-biogas'!AW6</f>
        <v>0</v>
      </c>
      <c r="AX68">
        <f>'BFPaT-pretax-biogas'!AX6</f>
        <v>0</v>
      </c>
      <c r="AY68">
        <f>'BFPaT-pretax-biogas'!AY6</f>
        <v>0</v>
      </c>
      <c r="AZ68">
        <f>'BFPaT-pretax-biogas'!AZ6</f>
        <v>0</v>
      </c>
    </row>
    <row r="69" spans="1:52" x14ac:dyDescent="0.45">
      <c r="A69" t="s">
        <v>16</v>
      </c>
      <c r="B69">
        <f>'BFPaT-pretax-biogas'!B7</f>
        <v>0</v>
      </c>
      <c r="C69">
        <f>'BFPaT-pretax-biogas'!C7</f>
        <v>0</v>
      </c>
      <c r="D69">
        <f>'BFPaT-pretax-biogas'!D7</f>
        <v>0</v>
      </c>
      <c r="E69">
        <f>'BFPaT-pretax-biogas'!E7</f>
        <v>0</v>
      </c>
      <c r="F69">
        <f>'BFPaT-pretax-biogas'!F7</f>
        <v>0</v>
      </c>
      <c r="G69">
        <f>'BFPaT-pretax-biogas'!G7</f>
        <v>0</v>
      </c>
      <c r="H69">
        <f>'BFPaT-pretax-biogas'!H7</f>
        <v>0</v>
      </c>
      <c r="I69">
        <f>'BFPaT-pretax-biogas'!I7</f>
        <v>0</v>
      </c>
      <c r="J69">
        <f>'BFPaT-pretax-biogas'!J7</f>
        <v>0</v>
      </c>
      <c r="K69">
        <f>'BFPaT-pretax-biogas'!K7</f>
        <v>0</v>
      </c>
      <c r="L69">
        <f>'BFPaT-pretax-biogas'!L7</f>
        <v>0</v>
      </c>
      <c r="M69">
        <f>'BFPaT-pretax-biogas'!M7</f>
        <v>0</v>
      </c>
      <c r="N69">
        <f>'BFPaT-pretax-biogas'!N7</f>
        <v>0</v>
      </c>
      <c r="O69">
        <f>'BFPaT-pretax-biogas'!O7</f>
        <v>0</v>
      </c>
      <c r="P69">
        <f>'BFPaT-pretax-biogas'!P7</f>
        <v>0</v>
      </c>
      <c r="Q69">
        <f>'BFPaT-pretax-biogas'!Q7</f>
        <v>0</v>
      </c>
      <c r="R69">
        <f>'BFPaT-pretax-biogas'!R7</f>
        <v>0</v>
      </c>
      <c r="S69">
        <f>'BFPaT-pretax-biogas'!S7</f>
        <v>0</v>
      </c>
      <c r="T69">
        <f>'BFPaT-pretax-biogas'!T7</f>
        <v>0</v>
      </c>
      <c r="U69">
        <f>'BFPaT-pretax-biogas'!U7</f>
        <v>0</v>
      </c>
      <c r="V69">
        <f>'BFPaT-pretax-biogas'!V7</f>
        <v>0</v>
      </c>
      <c r="W69">
        <f>'BFPaT-pretax-biogas'!W7</f>
        <v>0</v>
      </c>
      <c r="X69">
        <f>'BFPaT-pretax-biogas'!X7</f>
        <v>0</v>
      </c>
      <c r="Y69">
        <f>'BFPaT-pretax-biogas'!Y7</f>
        <v>0</v>
      </c>
      <c r="Z69">
        <f>'BFPaT-pretax-biogas'!Z7</f>
        <v>0</v>
      </c>
      <c r="AA69">
        <f>'BFPaT-pretax-biogas'!AA7</f>
        <v>0</v>
      </c>
      <c r="AB69">
        <f>'BFPaT-pretax-biogas'!AB7</f>
        <v>0</v>
      </c>
      <c r="AC69">
        <f>'BFPaT-pretax-biogas'!AC7</f>
        <v>0</v>
      </c>
      <c r="AD69">
        <f>'BFPaT-pretax-biogas'!AD7</f>
        <v>0</v>
      </c>
      <c r="AE69">
        <f>'BFPaT-pretax-biogas'!AE7</f>
        <v>0</v>
      </c>
      <c r="AF69">
        <f>'BFPaT-pretax-biogas'!AF7</f>
        <v>0</v>
      </c>
      <c r="AG69">
        <f>'BFPaT-pretax-biogas'!AG7</f>
        <v>0</v>
      </c>
      <c r="AH69">
        <f>'BFPaT-pretax-biogas'!AH7</f>
        <v>0</v>
      </c>
      <c r="AI69">
        <f>'BFPaT-pretax-biogas'!AI7</f>
        <v>0</v>
      </c>
      <c r="AJ69">
        <f>'BFPaT-pretax-biogas'!AJ7</f>
        <v>0</v>
      </c>
      <c r="AK69">
        <f>'BFPaT-pretax-biogas'!AK7</f>
        <v>0</v>
      </c>
      <c r="AL69">
        <f>'BFPaT-pretax-biogas'!AL7</f>
        <v>0</v>
      </c>
      <c r="AM69">
        <f>'BFPaT-pretax-biogas'!AM7</f>
        <v>0</v>
      </c>
      <c r="AN69">
        <f>'BFPaT-pretax-biogas'!AN7</f>
        <v>0</v>
      </c>
      <c r="AO69">
        <f>'BFPaT-pretax-biogas'!AO7</f>
        <v>0</v>
      </c>
      <c r="AP69">
        <f>'BFPaT-pretax-biogas'!AP7</f>
        <v>0</v>
      </c>
      <c r="AQ69">
        <f>'BFPaT-pretax-biogas'!AQ7</f>
        <v>0</v>
      </c>
      <c r="AR69">
        <f>'BFPaT-pretax-biogas'!AR7</f>
        <v>0</v>
      </c>
      <c r="AS69">
        <f>'BFPaT-pretax-biogas'!AS7</f>
        <v>0</v>
      </c>
      <c r="AT69">
        <f>'BFPaT-pretax-biogas'!AT7</f>
        <v>0</v>
      </c>
      <c r="AU69">
        <f>'BFPaT-pretax-biogas'!AU7</f>
        <v>0</v>
      </c>
      <c r="AV69">
        <f>'BFPaT-pretax-biogas'!AV7</f>
        <v>0</v>
      </c>
      <c r="AW69">
        <f>'BFPaT-pretax-biogas'!AW7</f>
        <v>0</v>
      </c>
      <c r="AX69">
        <f>'BFPaT-pretax-biogas'!AX7</f>
        <v>0</v>
      </c>
      <c r="AY69">
        <f>'BFPaT-pretax-biogas'!AY7</f>
        <v>0</v>
      </c>
      <c r="AZ69">
        <f>'BFPaT-pretax-biogas'!AZ7</f>
        <v>0</v>
      </c>
    </row>
    <row r="70" spans="1:52" x14ac:dyDescent="0.45">
      <c r="A70" t="s">
        <v>17</v>
      </c>
      <c r="B70">
        <f>'BFPaT-pretax-biogas'!B8</f>
        <v>0</v>
      </c>
      <c r="C70">
        <f>'BFPaT-pretax-biogas'!C8</f>
        <v>0</v>
      </c>
      <c r="D70">
        <f>'BFPaT-pretax-biogas'!D8</f>
        <v>0</v>
      </c>
      <c r="E70">
        <f>'BFPaT-pretax-biogas'!E8</f>
        <v>0</v>
      </c>
      <c r="F70">
        <f>'BFPaT-pretax-biogas'!F8</f>
        <v>0</v>
      </c>
      <c r="G70">
        <f>'BFPaT-pretax-biogas'!G8</f>
        <v>0</v>
      </c>
      <c r="H70">
        <f>'BFPaT-pretax-biogas'!H8</f>
        <v>0</v>
      </c>
      <c r="I70">
        <f>'BFPaT-pretax-biogas'!I8</f>
        <v>0</v>
      </c>
      <c r="J70">
        <f>'BFPaT-pretax-biogas'!J8</f>
        <v>0</v>
      </c>
      <c r="K70">
        <f>'BFPaT-pretax-biogas'!K8</f>
        <v>0</v>
      </c>
      <c r="L70">
        <f>'BFPaT-pretax-biogas'!L8</f>
        <v>0</v>
      </c>
      <c r="M70">
        <f>'BFPaT-pretax-biogas'!M8</f>
        <v>0</v>
      </c>
      <c r="N70">
        <f>'BFPaT-pretax-biogas'!N8</f>
        <v>0</v>
      </c>
      <c r="O70">
        <f>'BFPaT-pretax-biogas'!O8</f>
        <v>0</v>
      </c>
      <c r="P70">
        <f>'BFPaT-pretax-biogas'!P8</f>
        <v>0</v>
      </c>
      <c r="Q70">
        <f>'BFPaT-pretax-biogas'!Q8</f>
        <v>0</v>
      </c>
      <c r="R70">
        <f>'BFPaT-pretax-biogas'!R8</f>
        <v>0</v>
      </c>
      <c r="S70">
        <f>'BFPaT-pretax-biogas'!S8</f>
        <v>0</v>
      </c>
      <c r="T70">
        <f>'BFPaT-pretax-biogas'!T8</f>
        <v>0</v>
      </c>
      <c r="U70">
        <f>'BFPaT-pretax-biogas'!U8</f>
        <v>0</v>
      </c>
      <c r="V70">
        <f>'BFPaT-pretax-biogas'!V8</f>
        <v>0</v>
      </c>
      <c r="W70">
        <f>'BFPaT-pretax-biogas'!W8</f>
        <v>0</v>
      </c>
      <c r="X70">
        <f>'BFPaT-pretax-biogas'!X8</f>
        <v>0</v>
      </c>
      <c r="Y70">
        <f>'BFPaT-pretax-biogas'!Y8</f>
        <v>0</v>
      </c>
      <c r="Z70">
        <f>'BFPaT-pretax-biogas'!Z8</f>
        <v>0</v>
      </c>
      <c r="AA70">
        <f>'BFPaT-pretax-biogas'!AA8</f>
        <v>0</v>
      </c>
      <c r="AB70">
        <f>'BFPaT-pretax-biogas'!AB8</f>
        <v>0</v>
      </c>
      <c r="AC70">
        <f>'BFPaT-pretax-biogas'!AC8</f>
        <v>0</v>
      </c>
      <c r="AD70">
        <f>'BFPaT-pretax-biogas'!AD8</f>
        <v>0</v>
      </c>
      <c r="AE70">
        <f>'BFPaT-pretax-biogas'!AE8</f>
        <v>0</v>
      </c>
      <c r="AF70">
        <f>'BFPaT-pretax-biogas'!AF8</f>
        <v>0</v>
      </c>
      <c r="AG70">
        <f>'BFPaT-pretax-biogas'!AG8</f>
        <v>0</v>
      </c>
      <c r="AH70">
        <f>'BFPaT-pretax-biogas'!AH8</f>
        <v>0</v>
      </c>
      <c r="AI70">
        <f>'BFPaT-pretax-biogas'!AI8</f>
        <v>0</v>
      </c>
      <c r="AJ70">
        <f>'BFPaT-pretax-biogas'!AJ8</f>
        <v>0</v>
      </c>
      <c r="AK70">
        <f>'BFPaT-pretax-biogas'!AK8</f>
        <v>0</v>
      </c>
      <c r="AL70">
        <f>'BFPaT-pretax-biogas'!AL8</f>
        <v>0</v>
      </c>
      <c r="AM70">
        <f>'BFPaT-pretax-biogas'!AM8</f>
        <v>0</v>
      </c>
      <c r="AN70">
        <f>'BFPaT-pretax-biogas'!AN8</f>
        <v>0</v>
      </c>
      <c r="AO70">
        <f>'BFPaT-pretax-biogas'!AO8</f>
        <v>0</v>
      </c>
      <c r="AP70">
        <f>'BFPaT-pretax-biogas'!AP8</f>
        <v>0</v>
      </c>
      <c r="AQ70">
        <f>'BFPaT-pretax-biogas'!AQ8</f>
        <v>0</v>
      </c>
      <c r="AR70">
        <f>'BFPaT-pretax-biogas'!AR8</f>
        <v>0</v>
      </c>
      <c r="AS70">
        <f>'BFPaT-pretax-biogas'!AS8</f>
        <v>0</v>
      </c>
      <c r="AT70">
        <f>'BFPaT-pretax-biogas'!AT8</f>
        <v>0</v>
      </c>
      <c r="AU70">
        <f>'BFPaT-pretax-biogas'!AU8</f>
        <v>0</v>
      </c>
      <c r="AV70">
        <f>'BFPaT-pretax-biogas'!AV8</f>
        <v>0</v>
      </c>
      <c r="AW70">
        <f>'BFPaT-pretax-biogas'!AW8</f>
        <v>0</v>
      </c>
      <c r="AX70">
        <f>'BFPaT-pretax-biogas'!AX8</f>
        <v>0</v>
      </c>
      <c r="AY70">
        <f>'BFPaT-pretax-biogas'!AY8</f>
        <v>0</v>
      </c>
      <c r="AZ70">
        <f>'BFPaT-pretax-biogas'!AZ8</f>
        <v>0</v>
      </c>
    </row>
    <row r="71" spans="1:52" x14ac:dyDescent="0.45">
      <c r="A71" t="s">
        <v>18</v>
      </c>
      <c r="B71">
        <f>'BFPaT-pretax-biogas'!B9</f>
        <v>0</v>
      </c>
      <c r="C71">
        <f>'BFPaT-pretax-biogas'!C9</f>
        <v>0</v>
      </c>
      <c r="D71">
        <f>'BFPaT-pretax-biogas'!D9</f>
        <v>0</v>
      </c>
      <c r="E71">
        <f>'BFPaT-pretax-biogas'!E9</f>
        <v>0</v>
      </c>
      <c r="F71">
        <f>'BFPaT-pretax-biogas'!F9</f>
        <v>0</v>
      </c>
      <c r="G71">
        <f>'BFPaT-pretax-biogas'!G9</f>
        <v>0</v>
      </c>
      <c r="H71">
        <f>'BFPaT-pretax-biogas'!H9</f>
        <v>0</v>
      </c>
      <c r="I71">
        <f>'BFPaT-pretax-biogas'!I9</f>
        <v>0</v>
      </c>
      <c r="J71">
        <f>'BFPaT-pretax-biogas'!J9</f>
        <v>0</v>
      </c>
      <c r="K71">
        <f>'BFPaT-pretax-biogas'!K9</f>
        <v>0</v>
      </c>
      <c r="L71">
        <f>'BFPaT-pretax-biogas'!L9</f>
        <v>0</v>
      </c>
      <c r="M71">
        <f>'BFPaT-pretax-biogas'!M9</f>
        <v>0</v>
      </c>
      <c r="N71">
        <f>'BFPaT-pretax-biogas'!N9</f>
        <v>0</v>
      </c>
      <c r="O71">
        <f>'BFPaT-pretax-biogas'!O9</f>
        <v>0</v>
      </c>
      <c r="P71">
        <f>'BFPaT-pretax-biogas'!P9</f>
        <v>0</v>
      </c>
      <c r="Q71">
        <f>'BFPaT-pretax-biogas'!Q9</f>
        <v>0</v>
      </c>
      <c r="R71">
        <f>'BFPaT-pretax-biogas'!R9</f>
        <v>0</v>
      </c>
      <c r="S71">
        <f>'BFPaT-pretax-biogas'!S9</f>
        <v>0</v>
      </c>
      <c r="T71">
        <f>'BFPaT-pretax-biogas'!T9</f>
        <v>0</v>
      </c>
      <c r="U71">
        <f>'BFPaT-pretax-biogas'!U9</f>
        <v>0</v>
      </c>
      <c r="V71">
        <f>'BFPaT-pretax-biogas'!V9</f>
        <v>0</v>
      </c>
      <c r="W71">
        <f>'BFPaT-pretax-biogas'!W9</f>
        <v>0</v>
      </c>
      <c r="X71">
        <f>'BFPaT-pretax-biogas'!X9</f>
        <v>0</v>
      </c>
      <c r="Y71">
        <f>'BFPaT-pretax-biogas'!Y9</f>
        <v>0</v>
      </c>
      <c r="Z71">
        <f>'BFPaT-pretax-biogas'!Z9</f>
        <v>0</v>
      </c>
      <c r="AA71">
        <f>'BFPaT-pretax-biogas'!AA9</f>
        <v>0</v>
      </c>
      <c r="AB71">
        <f>'BFPaT-pretax-biogas'!AB9</f>
        <v>0</v>
      </c>
      <c r="AC71">
        <f>'BFPaT-pretax-biogas'!AC9</f>
        <v>0</v>
      </c>
      <c r="AD71">
        <f>'BFPaT-pretax-biogas'!AD9</f>
        <v>0</v>
      </c>
      <c r="AE71">
        <f>'BFPaT-pretax-biogas'!AE9</f>
        <v>0</v>
      </c>
      <c r="AF71">
        <f>'BFPaT-pretax-biogas'!AF9</f>
        <v>0</v>
      </c>
      <c r="AG71">
        <f>'BFPaT-pretax-biogas'!AG9</f>
        <v>0</v>
      </c>
      <c r="AH71">
        <f>'BFPaT-pretax-biogas'!AH9</f>
        <v>0</v>
      </c>
      <c r="AI71">
        <f>'BFPaT-pretax-biogas'!AI9</f>
        <v>0</v>
      </c>
      <c r="AJ71">
        <f>'BFPaT-pretax-biogas'!AJ9</f>
        <v>0</v>
      </c>
      <c r="AK71">
        <f>'BFPaT-pretax-biogas'!AK9</f>
        <v>0</v>
      </c>
      <c r="AL71">
        <f>'BFPaT-pretax-biogas'!AL9</f>
        <v>0</v>
      </c>
      <c r="AM71">
        <f>'BFPaT-pretax-biogas'!AM9</f>
        <v>0</v>
      </c>
      <c r="AN71">
        <f>'BFPaT-pretax-biogas'!AN9</f>
        <v>0</v>
      </c>
      <c r="AO71">
        <f>'BFPaT-pretax-biogas'!AO9</f>
        <v>0</v>
      </c>
      <c r="AP71">
        <f>'BFPaT-pretax-biogas'!AP9</f>
        <v>0</v>
      </c>
      <c r="AQ71">
        <f>'BFPaT-pretax-biogas'!AQ9</f>
        <v>0</v>
      </c>
      <c r="AR71">
        <f>'BFPaT-pretax-biogas'!AR9</f>
        <v>0</v>
      </c>
      <c r="AS71">
        <f>'BFPaT-pretax-biogas'!AS9</f>
        <v>0</v>
      </c>
      <c r="AT71">
        <f>'BFPaT-pretax-biogas'!AT9</f>
        <v>0</v>
      </c>
      <c r="AU71">
        <f>'BFPaT-pretax-biogas'!AU9</f>
        <v>0</v>
      </c>
      <c r="AV71">
        <f>'BFPaT-pretax-biogas'!AV9</f>
        <v>0</v>
      </c>
      <c r="AW71">
        <f>'BFPaT-pretax-biogas'!AW9</f>
        <v>0</v>
      </c>
      <c r="AX71">
        <f>'BFPaT-pretax-biogas'!AX9</f>
        <v>0</v>
      </c>
      <c r="AY71">
        <f>'BFPaT-pretax-biogas'!AY9</f>
        <v>0</v>
      </c>
      <c r="AZ71">
        <f>'BFPaT-pretax-biogas'!AZ9</f>
        <v>0</v>
      </c>
    </row>
    <row r="72" spans="1:52" s="6" customFormat="1" x14ac:dyDescent="0.45">
      <c r="A72" s="5" t="s">
        <v>71</v>
      </c>
    </row>
    <row r="73" spans="1:52" x14ac:dyDescent="0.45">
      <c r="A73" t="s">
        <v>64</v>
      </c>
      <c r="B73">
        <f t="shared" ref="B73:AZ73" si="7">B$1</f>
        <v>2020</v>
      </c>
      <c r="C73">
        <f t="shared" si="7"/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'BFPaT-pretax-biodies'!B2</f>
        <v>0</v>
      </c>
      <c r="C74">
        <f>'BFPaT-pretax-biodies'!C2</f>
        <v>0</v>
      </c>
      <c r="D74">
        <f>'BFPaT-pretax-biodies'!D2</f>
        <v>6.1273259726369854E-5</v>
      </c>
      <c r="E74">
        <f>'BFPaT-pretax-biodies'!E2</f>
        <v>4.4590255831264137E-5</v>
      </c>
      <c r="F74">
        <f>'BFPaT-pretax-biodies'!F2</f>
        <v>4.828319575055512E-5</v>
      </c>
      <c r="G74">
        <f>'BFPaT-pretax-biodies'!G2</f>
        <v>4.9863652733324721E-5</v>
      </c>
      <c r="H74">
        <f>'BFPaT-pretax-biodies'!H2</f>
        <v>5.0028021414122519E-5</v>
      </c>
      <c r="I74">
        <f>'BFPaT-pretax-biodies'!I2</f>
        <v>4.9923851760418866E-5</v>
      </c>
      <c r="J74">
        <f>'BFPaT-pretax-biodies'!J2</f>
        <v>5.006333261754854E-5</v>
      </c>
      <c r="K74">
        <f>'BFPaT-pretax-biodies'!K2</f>
        <v>5.0260831610007626E-5</v>
      </c>
      <c r="L74">
        <f>'BFPaT-pretax-biodies'!L2</f>
        <v>5.0508843904370435E-5</v>
      </c>
      <c r="M74">
        <f>'BFPaT-pretax-biodies'!M2</f>
        <v>5.0453359452120642E-5</v>
      </c>
      <c r="N74">
        <f>'BFPaT-pretax-biodies'!N2</f>
        <v>5.0802254026571146E-5</v>
      </c>
      <c r="O74">
        <f>'BFPaT-pretax-biodies'!O2</f>
        <v>5.1829293688071212E-5</v>
      </c>
      <c r="P74">
        <f>'BFPaT-pretax-biodies'!P2</f>
        <v>5.2010227524699654E-5</v>
      </c>
      <c r="Q74">
        <f>'BFPaT-pretax-biodies'!Q2</f>
        <v>5.187809114130708E-5</v>
      </c>
      <c r="R74">
        <f>'BFPaT-pretax-biodies'!R2</f>
        <v>5.1979294140771952E-5</v>
      </c>
      <c r="S74">
        <f>'BFPaT-pretax-biodies'!S2</f>
        <v>5.1961365927588347E-5</v>
      </c>
      <c r="T74">
        <f>'BFPaT-pretax-biodies'!T2</f>
        <v>5.2326953945620359E-5</v>
      </c>
      <c r="U74">
        <f>'BFPaT-pretax-biodies'!U2</f>
        <v>5.2547095726107403E-5</v>
      </c>
      <c r="V74">
        <f>'BFPaT-pretax-biodies'!V2</f>
        <v>5.2559603781816891E-5</v>
      </c>
      <c r="W74">
        <f>'BFPaT-pretax-biodies'!W2</f>
        <v>5.3084028071390578E-5</v>
      </c>
      <c r="X74">
        <f>'BFPaT-pretax-biodies'!X2</f>
        <v>5.3459381994457317E-5</v>
      </c>
      <c r="Y74">
        <f>'BFPaT-pretax-biodies'!Y2</f>
        <v>5.3658195936362797E-5</v>
      </c>
      <c r="Z74">
        <f>'BFPaT-pretax-biodies'!Z2</f>
        <v>5.4248159230660442E-5</v>
      </c>
      <c r="AA74">
        <f>'BFPaT-pretax-biodies'!AA2</f>
        <v>5.4839100719058454E-5</v>
      </c>
      <c r="AB74">
        <f>'BFPaT-pretax-biodies'!AB2</f>
        <v>5.4848289329214274E-5</v>
      </c>
      <c r="AC74">
        <f>'BFPaT-pretax-biodies'!AC2</f>
        <v>5.5301786528527601E-5</v>
      </c>
      <c r="AD74">
        <f>'BFPaT-pretax-biodies'!AD2</f>
        <v>5.5275006460534204E-5</v>
      </c>
      <c r="AE74">
        <f>'BFPaT-pretax-biodies'!AE2</f>
        <v>5.5046125077019388E-5</v>
      </c>
      <c r="AF74">
        <f>'BFPaT-pretax-biodies'!AF2</f>
        <v>5.523025007145064E-5</v>
      </c>
      <c r="AG74">
        <f>'BFPaT-pretax-biodies'!AG2</f>
        <v>5.4932462129751596E-5</v>
      </c>
      <c r="AH74">
        <f>'BFPaT-pretax-biodies'!AH2</f>
        <v>5.4711584629737435E-5</v>
      </c>
      <c r="AI74">
        <f>'BFPaT-pretax-biodies'!AI2</f>
        <v>5.4473817705500498E-5</v>
      </c>
      <c r="AJ74">
        <f>'BFPaT-pretax-biodies'!AJ2</f>
        <v>5.4219383783793147E-5</v>
      </c>
      <c r="AK74">
        <f>'BFPaT-pretax-biodies'!AK2</f>
        <v>5.394852064394009E-5</v>
      </c>
      <c r="AL74">
        <f>'BFPaT-pretax-biodies'!AL2</f>
        <v>5.3661481047058808E-5</v>
      </c>
      <c r="AM74">
        <f>'BFPaT-pretax-biodies'!AM2</f>
        <v>5.3358532342430553E-5</v>
      </c>
      <c r="AN74">
        <f>'BFPaT-pretax-biodies'!AN2</f>
        <v>5.3039956051881141E-5</v>
      </c>
      <c r="AO74">
        <f>'BFPaT-pretax-biodies'!AO2</f>
        <v>5.2706047433077485E-5</v>
      </c>
      <c r="AP74">
        <f>'BFPaT-pretax-biodies'!AP2</f>
        <v>5.2357115022689636E-5</v>
      </c>
      <c r="AQ74">
        <f>'BFPaT-pretax-biodies'!AQ2</f>
        <v>5.199348016040961E-5</v>
      </c>
      <c r="AR74">
        <f>'BFPaT-pretax-biodies'!AR2</f>
        <v>5.1615476494856883E-5</v>
      </c>
      <c r="AS74">
        <f>'BFPaT-pretax-biodies'!AS2</f>
        <v>5.1223449472435996E-5</v>
      </c>
      <c r="AT74">
        <f>'BFPaT-pretax-biodies'!AT2</f>
        <v>5.0817755810244623E-5</v>
      </c>
      <c r="AU74">
        <f>'BFPaT-pretax-biodies'!AU2</f>
        <v>5.0398762954160157E-5</v>
      </c>
      <c r="AV74">
        <f>'BFPaT-pretax-biodies'!AV2</f>
        <v>4.9966848523259376E-5</v>
      </c>
      <c r="AW74">
        <f>'BFPaT-pretax-biodies'!AW2</f>
        <v>4.9522399741749316E-5</v>
      </c>
      <c r="AX74">
        <f>'BFPaT-pretax-biodies'!AX2</f>
        <v>4.9065812859607646E-5</v>
      </c>
      <c r="AY74">
        <f>'BFPaT-pretax-biodies'!AY2</f>
        <v>4.859749256314779E-5</v>
      </c>
      <c r="AZ74">
        <f>'BFPaT-pretax-biodies'!AZ2</f>
        <v>4.8117851376737759E-5</v>
      </c>
    </row>
    <row r="75" spans="1:52" x14ac:dyDescent="0.45">
      <c r="A75" t="s">
        <v>12</v>
      </c>
      <c r="B75">
        <f>'BFPaT-pretax-biodies'!B3</f>
        <v>0</v>
      </c>
      <c r="C75">
        <f>'BFPaT-pretax-biodies'!C3</f>
        <v>0</v>
      </c>
      <c r="D75">
        <f>'BFPaT-pretax-biodies'!D3</f>
        <v>0</v>
      </c>
      <c r="E75">
        <f>'BFPaT-pretax-biodies'!E3</f>
        <v>0</v>
      </c>
      <c r="F75">
        <f>'BFPaT-pretax-biodies'!F3</f>
        <v>0</v>
      </c>
      <c r="G75">
        <f>'BFPaT-pretax-biodies'!G3</f>
        <v>0</v>
      </c>
      <c r="H75">
        <f>'BFPaT-pretax-biodies'!H3</f>
        <v>0</v>
      </c>
      <c r="I75">
        <f>'BFPaT-pretax-biodies'!I3</f>
        <v>0</v>
      </c>
      <c r="J75">
        <f>'BFPaT-pretax-biodies'!J3</f>
        <v>0</v>
      </c>
      <c r="K75">
        <f>'BFPaT-pretax-biodies'!K3</f>
        <v>0</v>
      </c>
      <c r="L75">
        <f>'BFPaT-pretax-biodies'!L3</f>
        <v>0</v>
      </c>
      <c r="M75">
        <f>'BFPaT-pretax-biodies'!M3</f>
        <v>0</v>
      </c>
      <c r="N75">
        <f>'BFPaT-pretax-biodies'!N3</f>
        <v>0</v>
      </c>
      <c r="O75">
        <f>'BFPaT-pretax-biodies'!O3</f>
        <v>0</v>
      </c>
      <c r="P75">
        <f>'BFPaT-pretax-biodies'!P3</f>
        <v>0</v>
      </c>
      <c r="Q75">
        <f>'BFPaT-pretax-biodies'!Q3</f>
        <v>0</v>
      </c>
      <c r="R75">
        <f>'BFPaT-pretax-biodies'!R3</f>
        <v>0</v>
      </c>
      <c r="S75">
        <f>'BFPaT-pretax-biodies'!S3</f>
        <v>0</v>
      </c>
      <c r="T75">
        <f>'BFPaT-pretax-biodies'!T3</f>
        <v>0</v>
      </c>
      <c r="U75">
        <f>'BFPaT-pretax-biodies'!U3</f>
        <v>0</v>
      </c>
      <c r="V75">
        <f>'BFPaT-pretax-biodies'!V3</f>
        <v>0</v>
      </c>
      <c r="W75">
        <f>'BFPaT-pretax-biodies'!W3</f>
        <v>0</v>
      </c>
      <c r="X75">
        <f>'BFPaT-pretax-biodies'!X3</f>
        <v>0</v>
      </c>
      <c r="Y75">
        <f>'BFPaT-pretax-biodies'!Y3</f>
        <v>0</v>
      </c>
      <c r="Z75">
        <f>'BFPaT-pretax-biodies'!Z3</f>
        <v>0</v>
      </c>
      <c r="AA75">
        <f>'BFPaT-pretax-biodies'!AA3</f>
        <v>0</v>
      </c>
      <c r="AB75">
        <f>'BFPaT-pretax-biodies'!AB3</f>
        <v>0</v>
      </c>
      <c r="AC75">
        <f>'BFPaT-pretax-biodies'!AC3</f>
        <v>0</v>
      </c>
      <c r="AD75">
        <f>'BFPaT-pretax-biodies'!AD3</f>
        <v>0</v>
      </c>
      <c r="AE75">
        <f>'BFPaT-pretax-biodies'!AE3</f>
        <v>0</v>
      </c>
      <c r="AF75">
        <f>'BFPaT-pretax-biodies'!AF3</f>
        <v>0</v>
      </c>
      <c r="AG75">
        <f>'BFPaT-pretax-biodies'!AG3</f>
        <v>0</v>
      </c>
      <c r="AH75">
        <f>'BFPaT-pretax-biodies'!AH3</f>
        <v>0</v>
      </c>
      <c r="AI75">
        <f>'BFPaT-pretax-biodies'!AI3</f>
        <v>0</v>
      </c>
      <c r="AJ75">
        <f>'BFPaT-pretax-biodies'!AJ3</f>
        <v>0</v>
      </c>
      <c r="AK75">
        <f>'BFPaT-pretax-biodies'!AK3</f>
        <v>0</v>
      </c>
      <c r="AL75">
        <f>'BFPaT-pretax-biodies'!AL3</f>
        <v>0</v>
      </c>
      <c r="AM75">
        <f>'BFPaT-pretax-biodies'!AM3</f>
        <v>0</v>
      </c>
      <c r="AN75">
        <f>'BFPaT-pretax-biodies'!AN3</f>
        <v>0</v>
      </c>
      <c r="AO75">
        <f>'BFPaT-pretax-biodies'!AO3</f>
        <v>0</v>
      </c>
      <c r="AP75">
        <f>'BFPaT-pretax-biodies'!AP3</f>
        <v>0</v>
      </c>
      <c r="AQ75">
        <f>'BFPaT-pretax-biodies'!AQ3</f>
        <v>0</v>
      </c>
      <c r="AR75">
        <f>'BFPaT-pretax-biodies'!AR3</f>
        <v>0</v>
      </c>
      <c r="AS75">
        <f>'BFPaT-pretax-biodies'!AS3</f>
        <v>0</v>
      </c>
      <c r="AT75">
        <f>'BFPaT-pretax-biodies'!AT3</f>
        <v>0</v>
      </c>
      <c r="AU75">
        <f>'BFPaT-pretax-biodies'!AU3</f>
        <v>0</v>
      </c>
      <c r="AV75">
        <f>'BFPaT-pretax-biodies'!AV3</f>
        <v>0</v>
      </c>
      <c r="AW75">
        <f>'BFPaT-pretax-biodies'!AW3</f>
        <v>0</v>
      </c>
      <c r="AX75">
        <f>'BFPaT-pretax-biodies'!AX3</f>
        <v>0</v>
      </c>
      <c r="AY75">
        <f>'BFPaT-pretax-biodies'!AY3</f>
        <v>0</v>
      </c>
      <c r="AZ75">
        <f>'BFPaT-pretax-biodies'!AZ3</f>
        <v>0</v>
      </c>
    </row>
    <row r="76" spans="1:52" x14ac:dyDescent="0.45">
      <c r="A76" t="s">
        <v>13</v>
      </c>
      <c r="B76">
        <f>'BFPaT-pretax-biodies'!B4</f>
        <v>0</v>
      </c>
      <c r="C76">
        <f>'BFPaT-pretax-biodies'!C4</f>
        <v>0</v>
      </c>
      <c r="D76">
        <f>'BFPaT-pretax-biodies'!D4</f>
        <v>0</v>
      </c>
      <c r="E76">
        <f>'BFPaT-pretax-biodies'!E4</f>
        <v>0</v>
      </c>
      <c r="F76">
        <f>'BFPaT-pretax-biodies'!F4</f>
        <v>0</v>
      </c>
      <c r="G76">
        <f>'BFPaT-pretax-biodies'!G4</f>
        <v>0</v>
      </c>
      <c r="H76">
        <f>'BFPaT-pretax-biodies'!H4</f>
        <v>0</v>
      </c>
      <c r="I76">
        <f>'BFPaT-pretax-biodies'!I4</f>
        <v>0</v>
      </c>
      <c r="J76">
        <f>'BFPaT-pretax-biodies'!J4</f>
        <v>0</v>
      </c>
      <c r="K76">
        <f>'BFPaT-pretax-biodies'!K4</f>
        <v>0</v>
      </c>
      <c r="L76">
        <f>'BFPaT-pretax-biodies'!L4</f>
        <v>0</v>
      </c>
      <c r="M76">
        <f>'BFPaT-pretax-biodies'!M4</f>
        <v>0</v>
      </c>
      <c r="N76">
        <f>'BFPaT-pretax-biodies'!N4</f>
        <v>0</v>
      </c>
      <c r="O76">
        <f>'BFPaT-pretax-biodies'!O4</f>
        <v>0</v>
      </c>
      <c r="P76">
        <f>'BFPaT-pretax-biodies'!P4</f>
        <v>0</v>
      </c>
      <c r="Q76">
        <f>'BFPaT-pretax-biodies'!Q4</f>
        <v>0</v>
      </c>
      <c r="R76">
        <f>'BFPaT-pretax-biodies'!R4</f>
        <v>0</v>
      </c>
      <c r="S76">
        <f>'BFPaT-pretax-biodies'!S4</f>
        <v>0</v>
      </c>
      <c r="T76">
        <f>'BFPaT-pretax-biodies'!T4</f>
        <v>0</v>
      </c>
      <c r="U76">
        <f>'BFPaT-pretax-biodies'!U4</f>
        <v>0</v>
      </c>
      <c r="V76">
        <f>'BFPaT-pretax-biodies'!V4</f>
        <v>0</v>
      </c>
      <c r="W76">
        <f>'BFPaT-pretax-biodies'!W4</f>
        <v>0</v>
      </c>
      <c r="X76">
        <f>'BFPaT-pretax-biodies'!X4</f>
        <v>0</v>
      </c>
      <c r="Y76">
        <f>'BFPaT-pretax-biodies'!Y4</f>
        <v>0</v>
      </c>
      <c r="Z76">
        <f>'BFPaT-pretax-biodies'!Z4</f>
        <v>0</v>
      </c>
      <c r="AA76">
        <f>'BFPaT-pretax-biodies'!AA4</f>
        <v>0</v>
      </c>
      <c r="AB76">
        <f>'BFPaT-pretax-biodies'!AB4</f>
        <v>0</v>
      </c>
      <c r="AC76">
        <f>'BFPaT-pretax-biodies'!AC4</f>
        <v>0</v>
      </c>
      <c r="AD76">
        <f>'BFPaT-pretax-biodies'!AD4</f>
        <v>0</v>
      </c>
      <c r="AE76">
        <f>'BFPaT-pretax-biodies'!AE4</f>
        <v>0</v>
      </c>
      <c r="AF76">
        <f>'BFPaT-pretax-biodies'!AF4</f>
        <v>0</v>
      </c>
      <c r="AG76">
        <f>'BFPaT-pretax-biodies'!AG4</f>
        <v>0</v>
      </c>
      <c r="AH76">
        <f>'BFPaT-pretax-biodies'!AH4</f>
        <v>0</v>
      </c>
      <c r="AI76">
        <f>'BFPaT-pretax-biodies'!AI4</f>
        <v>0</v>
      </c>
      <c r="AJ76">
        <f>'BFPaT-pretax-biodies'!AJ4</f>
        <v>0</v>
      </c>
      <c r="AK76">
        <f>'BFPaT-pretax-biodies'!AK4</f>
        <v>0</v>
      </c>
      <c r="AL76">
        <f>'BFPaT-pretax-biodies'!AL4</f>
        <v>0</v>
      </c>
      <c r="AM76">
        <f>'BFPaT-pretax-biodies'!AM4</f>
        <v>0</v>
      </c>
      <c r="AN76">
        <f>'BFPaT-pretax-biodies'!AN4</f>
        <v>0</v>
      </c>
      <c r="AO76">
        <f>'BFPaT-pretax-biodies'!AO4</f>
        <v>0</v>
      </c>
      <c r="AP76">
        <f>'BFPaT-pretax-biodies'!AP4</f>
        <v>0</v>
      </c>
      <c r="AQ76">
        <f>'BFPaT-pretax-biodies'!AQ4</f>
        <v>0</v>
      </c>
      <c r="AR76">
        <f>'BFPaT-pretax-biodies'!AR4</f>
        <v>0</v>
      </c>
      <c r="AS76">
        <f>'BFPaT-pretax-biodies'!AS4</f>
        <v>0</v>
      </c>
      <c r="AT76">
        <f>'BFPaT-pretax-biodies'!AT4</f>
        <v>0</v>
      </c>
      <c r="AU76">
        <f>'BFPaT-pretax-biodies'!AU4</f>
        <v>0</v>
      </c>
      <c r="AV76">
        <f>'BFPaT-pretax-biodies'!AV4</f>
        <v>0</v>
      </c>
      <c r="AW76">
        <f>'BFPaT-pretax-biodies'!AW4</f>
        <v>0</v>
      </c>
      <c r="AX76">
        <f>'BFPaT-pretax-biodies'!AX4</f>
        <v>0</v>
      </c>
      <c r="AY76">
        <f>'BFPaT-pretax-biodies'!AY4</f>
        <v>0</v>
      </c>
      <c r="AZ76">
        <f>'BFPaT-pretax-biodies'!AZ4</f>
        <v>0</v>
      </c>
    </row>
    <row r="77" spans="1:52" x14ac:dyDescent="0.45">
      <c r="A77" t="s">
        <v>14</v>
      </c>
      <c r="B77">
        <f>'BFPaT-pretax-biodies'!B5</f>
        <v>0</v>
      </c>
      <c r="C77">
        <f>'BFPaT-pretax-biodies'!C5</f>
        <v>0</v>
      </c>
      <c r="D77">
        <f>'BFPaT-pretax-biodies'!D5</f>
        <v>0</v>
      </c>
      <c r="E77">
        <f>'BFPaT-pretax-biodies'!E5</f>
        <v>0</v>
      </c>
      <c r="F77">
        <f>'BFPaT-pretax-biodies'!F5</f>
        <v>0</v>
      </c>
      <c r="G77">
        <f>'BFPaT-pretax-biodies'!G5</f>
        <v>0</v>
      </c>
      <c r="H77">
        <f>'BFPaT-pretax-biodies'!H5</f>
        <v>0</v>
      </c>
      <c r="I77">
        <f>'BFPaT-pretax-biodies'!I5</f>
        <v>0</v>
      </c>
      <c r="J77">
        <f>'BFPaT-pretax-biodies'!J5</f>
        <v>0</v>
      </c>
      <c r="K77">
        <f>'BFPaT-pretax-biodies'!K5</f>
        <v>0</v>
      </c>
      <c r="L77">
        <f>'BFPaT-pretax-biodies'!L5</f>
        <v>0</v>
      </c>
      <c r="M77">
        <f>'BFPaT-pretax-biodies'!M5</f>
        <v>0</v>
      </c>
      <c r="N77">
        <f>'BFPaT-pretax-biodies'!N5</f>
        <v>0</v>
      </c>
      <c r="O77">
        <f>'BFPaT-pretax-biodies'!O5</f>
        <v>0</v>
      </c>
      <c r="P77">
        <f>'BFPaT-pretax-biodies'!P5</f>
        <v>0</v>
      </c>
      <c r="Q77">
        <f>'BFPaT-pretax-biodies'!Q5</f>
        <v>0</v>
      </c>
      <c r="R77">
        <f>'BFPaT-pretax-biodies'!R5</f>
        <v>0</v>
      </c>
      <c r="S77">
        <f>'BFPaT-pretax-biodies'!S5</f>
        <v>0</v>
      </c>
      <c r="T77">
        <f>'BFPaT-pretax-biodies'!T5</f>
        <v>0</v>
      </c>
      <c r="U77">
        <f>'BFPaT-pretax-biodies'!U5</f>
        <v>0</v>
      </c>
      <c r="V77">
        <f>'BFPaT-pretax-biodies'!V5</f>
        <v>0</v>
      </c>
      <c r="W77">
        <f>'BFPaT-pretax-biodies'!W5</f>
        <v>0</v>
      </c>
      <c r="X77">
        <f>'BFPaT-pretax-biodies'!X5</f>
        <v>0</v>
      </c>
      <c r="Y77">
        <f>'BFPaT-pretax-biodies'!Y5</f>
        <v>0</v>
      </c>
      <c r="Z77">
        <f>'BFPaT-pretax-biodies'!Z5</f>
        <v>0</v>
      </c>
      <c r="AA77">
        <f>'BFPaT-pretax-biodies'!AA5</f>
        <v>0</v>
      </c>
      <c r="AB77">
        <f>'BFPaT-pretax-biodies'!AB5</f>
        <v>0</v>
      </c>
      <c r="AC77">
        <f>'BFPaT-pretax-biodies'!AC5</f>
        <v>0</v>
      </c>
      <c r="AD77">
        <f>'BFPaT-pretax-biodies'!AD5</f>
        <v>0</v>
      </c>
      <c r="AE77">
        <f>'BFPaT-pretax-biodies'!AE5</f>
        <v>0</v>
      </c>
      <c r="AF77">
        <f>'BFPaT-pretax-biodies'!AF5</f>
        <v>0</v>
      </c>
      <c r="AG77">
        <f>'BFPaT-pretax-biodies'!AG5</f>
        <v>0</v>
      </c>
      <c r="AH77">
        <f>'BFPaT-pretax-biodies'!AH5</f>
        <v>0</v>
      </c>
      <c r="AI77">
        <f>'BFPaT-pretax-biodies'!AI5</f>
        <v>0</v>
      </c>
      <c r="AJ77">
        <f>'BFPaT-pretax-biodies'!AJ5</f>
        <v>0</v>
      </c>
      <c r="AK77">
        <f>'BFPaT-pretax-biodies'!AK5</f>
        <v>0</v>
      </c>
      <c r="AL77">
        <f>'BFPaT-pretax-biodies'!AL5</f>
        <v>0</v>
      </c>
      <c r="AM77">
        <f>'BFPaT-pretax-biodies'!AM5</f>
        <v>0</v>
      </c>
      <c r="AN77">
        <f>'BFPaT-pretax-biodies'!AN5</f>
        <v>0</v>
      </c>
      <c r="AO77">
        <f>'BFPaT-pretax-biodies'!AO5</f>
        <v>0</v>
      </c>
      <c r="AP77">
        <f>'BFPaT-pretax-biodies'!AP5</f>
        <v>0</v>
      </c>
      <c r="AQ77">
        <f>'BFPaT-pretax-biodies'!AQ5</f>
        <v>0</v>
      </c>
      <c r="AR77">
        <f>'BFPaT-pretax-biodies'!AR5</f>
        <v>0</v>
      </c>
      <c r="AS77">
        <f>'BFPaT-pretax-biodies'!AS5</f>
        <v>0</v>
      </c>
      <c r="AT77">
        <f>'BFPaT-pretax-biodies'!AT5</f>
        <v>0</v>
      </c>
      <c r="AU77">
        <f>'BFPaT-pretax-biodies'!AU5</f>
        <v>0</v>
      </c>
      <c r="AV77">
        <f>'BFPaT-pretax-biodies'!AV5</f>
        <v>0</v>
      </c>
      <c r="AW77">
        <f>'BFPaT-pretax-biodies'!AW5</f>
        <v>0</v>
      </c>
      <c r="AX77">
        <f>'BFPaT-pretax-biodies'!AX5</f>
        <v>0</v>
      </c>
      <c r="AY77">
        <f>'BFPaT-pretax-biodies'!AY5</f>
        <v>0</v>
      </c>
      <c r="AZ77">
        <f>'BFPaT-pretax-biodies'!AZ5</f>
        <v>0</v>
      </c>
    </row>
    <row r="78" spans="1:52" x14ac:dyDescent="0.45">
      <c r="A78" t="s">
        <v>15</v>
      </c>
      <c r="B78">
        <f>'BFPaT-pretax-biodies'!B6</f>
        <v>0</v>
      </c>
      <c r="C78">
        <f>'BFPaT-pretax-biodies'!C6</f>
        <v>0</v>
      </c>
      <c r="D78">
        <f>'BFPaT-pretax-biodies'!D6</f>
        <v>0</v>
      </c>
      <c r="E78">
        <f>'BFPaT-pretax-biodies'!E6</f>
        <v>0</v>
      </c>
      <c r="F78">
        <f>'BFPaT-pretax-biodies'!F6</f>
        <v>0</v>
      </c>
      <c r="G78">
        <f>'BFPaT-pretax-biodies'!G6</f>
        <v>0</v>
      </c>
      <c r="H78">
        <f>'BFPaT-pretax-biodies'!H6</f>
        <v>0</v>
      </c>
      <c r="I78">
        <f>'BFPaT-pretax-biodies'!I6</f>
        <v>0</v>
      </c>
      <c r="J78">
        <f>'BFPaT-pretax-biodies'!J6</f>
        <v>0</v>
      </c>
      <c r="K78">
        <f>'BFPaT-pretax-biodies'!K6</f>
        <v>0</v>
      </c>
      <c r="L78">
        <f>'BFPaT-pretax-biodies'!L6</f>
        <v>0</v>
      </c>
      <c r="M78">
        <f>'BFPaT-pretax-biodies'!M6</f>
        <v>0</v>
      </c>
      <c r="N78">
        <f>'BFPaT-pretax-biodies'!N6</f>
        <v>0</v>
      </c>
      <c r="O78">
        <f>'BFPaT-pretax-biodies'!O6</f>
        <v>0</v>
      </c>
      <c r="P78">
        <f>'BFPaT-pretax-biodies'!P6</f>
        <v>0</v>
      </c>
      <c r="Q78">
        <f>'BFPaT-pretax-biodies'!Q6</f>
        <v>0</v>
      </c>
      <c r="R78">
        <f>'BFPaT-pretax-biodies'!R6</f>
        <v>0</v>
      </c>
      <c r="S78">
        <f>'BFPaT-pretax-biodies'!S6</f>
        <v>0</v>
      </c>
      <c r="T78">
        <f>'BFPaT-pretax-biodies'!T6</f>
        <v>0</v>
      </c>
      <c r="U78">
        <f>'BFPaT-pretax-biodies'!U6</f>
        <v>0</v>
      </c>
      <c r="V78">
        <f>'BFPaT-pretax-biodies'!V6</f>
        <v>0</v>
      </c>
      <c r="W78">
        <f>'BFPaT-pretax-biodies'!W6</f>
        <v>0</v>
      </c>
      <c r="X78">
        <f>'BFPaT-pretax-biodies'!X6</f>
        <v>0</v>
      </c>
      <c r="Y78">
        <f>'BFPaT-pretax-biodies'!Y6</f>
        <v>0</v>
      </c>
      <c r="Z78">
        <f>'BFPaT-pretax-biodies'!Z6</f>
        <v>0</v>
      </c>
      <c r="AA78">
        <f>'BFPaT-pretax-biodies'!AA6</f>
        <v>0</v>
      </c>
      <c r="AB78">
        <f>'BFPaT-pretax-biodies'!AB6</f>
        <v>0</v>
      </c>
      <c r="AC78">
        <f>'BFPaT-pretax-biodies'!AC6</f>
        <v>0</v>
      </c>
      <c r="AD78">
        <f>'BFPaT-pretax-biodies'!AD6</f>
        <v>0</v>
      </c>
      <c r="AE78">
        <f>'BFPaT-pretax-biodies'!AE6</f>
        <v>0</v>
      </c>
      <c r="AF78">
        <f>'BFPaT-pretax-biodies'!AF6</f>
        <v>0</v>
      </c>
      <c r="AG78">
        <f>'BFPaT-pretax-biodies'!AG6</f>
        <v>0</v>
      </c>
      <c r="AH78">
        <f>'BFPaT-pretax-biodies'!AH6</f>
        <v>0</v>
      </c>
      <c r="AI78">
        <f>'BFPaT-pretax-biodies'!AI6</f>
        <v>0</v>
      </c>
      <c r="AJ78">
        <f>'BFPaT-pretax-biodies'!AJ6</f>
        <v>0</v>
      </c>
      <c r="AK78">
        <f>'BFPaT-pretax-biodies'!AK6</f>
        <v>0</v>
      </c>
      <c r="AL78">
        <f>'BFPaT-pretax-biodies'!AL6</f>
        <v>0</v>
      </c>
      <c r="AM78">
        <f>'BFPaT-pretax-biodies'!AM6</f>
        <v>0</v>
      </c>
      <c r="AN78">
        <f>'BFPaT-pretax-biodies'!AN6</f>
        <v>0</v>
      </c>
      <c r="AO78">
        <f>'BFPaT-pretax-biodies'!AO6</f>
        <v>0</v>
      </c>
      <c r="AP78">
        <f>'BFPaT-pretax-biodies'!AP6</f>
        <v>0</v>
      </c>
      <c r="AQ78">
        <f>'BFPaT-pretax-biodies'!AQ6</f>
        <v>0</v>
      </c>
      <c r="AR78">
        <f>'BFPaT-pretax-biodies'!AR6</f>
        <v>0</v>
      </c>
      <c r="AS78">
        <f>'BFPaT-pretax-biodies'!AS6</f>
        <v>0</v>
      </c>
      <c r="AT78">
        <f>'BFPaT-pretax-biodies'!AT6</f>
        <v>0</v>
      </c>
      <c r="AU78">
        <f>'BFPaT-pretax-biodies'!AU6</f>
        <v>0</v>
      </c>
      <c r="AV78">
        <f>'BFPaT-pretax-biodies'!AV6</f>
        <v>0</v>
      </c>
      <c r="AW78">
        <f>'BFPaT-pretax-biodies'!AW6</f>
        <v>0</v>
      </c>
      <c r="AX78">
        <f>'BFPaT-pretax-biodies'!AX6</f>
        <v>0</v>
      </c>
      <c r="AY78">
        <f>'BFPaT-pretax-biodies'!AY6</f>
        <v>0</v>
      </c>
      <c r="AZ78">
        <f>'BFPaT-pretax-biodies'!AZ6</f>
        <v>0</v>
      </c>
    </row>
    <row r="79" spans="1:52" x14ac:dyDescent="0.45">
      <c r="A79" t="s">
        <v>16</v>
      </c>
      <c r="B79">
        <f>'BFPaT-pretax-biodies'!B7</f>
        <v>0</v>
      </c>
      <c r="C79">
        <f>'BFPaT-pretax-biodies'!C7</f>
        <v>0</v>
      </c>
      <c r="D79">
        <f>'BFPaT-pretax-biodies'!D7</f>
        <v>0</v>
      </c>
      <c r="E79">
        <f>'BFPaT-pretax-biodies'!E7</f>
        <v>0</v>
      </c>
      <c r="F79">
        <f>'BFPaT-pretax-biodies'!F7</f>
        <v>0</v>
      </c>
      <c r="G79">
        <f>'BFPaT-pretax-biodies'!G7</f>
        <v>0</v>
      </c>
      <c r="H79">
        <f>'BFPaT-pretax-biodies'!H7</f>
        <v>0</v>
      </c>
      <c r="I79">
        <f>'BFPaT-pretax-biodies'!I7</f>
        <v>0</v>
      </c>
      <c r="J79">
        <f>'BFPaT-pretax-biodies'!J7</f>
        <v>0</v>
      </c>
      <c r="K79">
        <f>'BFPaT-pretax-biodies'!K7</f>
        <v>0</v>
      </c>
      <c r="L79">
        <f>'BFPaT-pretax-biodies'!L7</f>
        <v>0</v>
      </c>
      <c r="M79">
        <f>'BFPaT-pretax-biodies'!M7</f>
        <v>0</v>
      </c>
      <c r="N79">
        <f>'BFPaT-pretax-biodies'!N7</f>
        <v>0</v>
      </c>
      <c r="O79">
        <f>'BFPaT-pretax-biodies'!O7</f>
        <v>0</v>
      </c>
      <c r="P79">
        <f>'BFPaT-pretax-biodies'!P7</f>
        <v>0</v>
      </c>
      <c r="Q79">
        <f>'BFPaT-pretax-biodies'!Q7</f>
        <v>0</v>
      </c>
      <c r="R79">
        <f>'BFPaT-pretax-biodies'!R7</f>
        <v>0</v>
      </c>
      <c r="S79">
        <f>'BFPaT-pretax-biodies'!S7</f>
        <v>0</v>
      </c>
      <c r="T79">
        <f>'BFPaT-pretax-biodies'!T7</f>
        <v>0</v>
      </c>
      <c r="U79">
        <f>'BFPaT-pretax-biodies'!U7</f>
        <v>0</v>
      </c>
      <c r="V79">
        <f>'BFPaT-pretax-biodies'!V7</f>
        <v>0</v>
      </c>
      <c r="W79">
        <f>'BFPaT-pretax-biodies'!W7</f>
        <v>0</v>
      </c>
      <c r="X79">
        <f>'BFPaT-pretax-biodies'!X7</f>
        <v>0</v>
      </c>
      <c r="Y79">
        <f>'BFPaT-pretax-biodies'!Y7</f>
        <v>0</v>
      </c>
      <c r="Z79">
        <f>'BFPaT-pretax-biodies'!Z7</f>
        <v>0</v>
      </c>
      <c r="AA79">
        <f>'BFPaT-pretax-biodies'!AA7</f>
        <v>0</v>
      </c>
      <c r="AB79">
        <f>'BFPaT-pretax-biodies'!AB7</f>
        <v>0</v>
      </c>
      <c r="AC79">
        <f>'BFPaT-pretax-biodies'!AC7</f>
        <v>0</v>
      </c>
      <c r="AD79">
        <f>'BFPaT-pretax-biodies'!AD7</f>
        <v>0</v>
      </c>
      <c r="AE79">
        <f>'BFPaT-pretax-biodies'!AE7</f>
        <v>0</v>
      </c>
      <c r="AF79">
        <f>'BFPaT-pretax-biodies'!AF7</f>
        <v>0</v>
      </c>
      <c r="AG79">
        <f>'BFPaT-pretax-biodies'!AG7</f>
        <v>0</v>
      </c>
      <c r="AH79">
        <f>'BFPaT-pretax-biodies'!AH7</f>
        <v>0</v>
      </c>
      <c r="AI79">
        <f>'BFPaT-pretax-biodies'!AI7</f>
        <v>0</v>
      </c>
      <c r="AJ79">
        <f>'BFPaT-pretax-biodies'!AJ7</f>
        <v>0</v>
      </c>
      <c r="AK79">
        <f>'BFPaT-pretax-biodies'!AK7</f>
        <v>0</v>
      </c>
      <c r="AL79">
        <f>'BFPaT-pretax-biodies'!AL7</f>
        <v>0</v>
      </c>
      <c r="AM79">
        <f>'BFPaT-pretax-biodies'!AM7</f>
        <v>0</v>
      </c>
      <c r="AN79">
        <f>'BFPaT-pretax-biodies'!AN7</f>
        <v>0</v>
      </c>
      <c r="AO79">
        <f>'BFPaT-pretax-biodies'!AO7</f>
        <v>0</v>
      </c>
      <c r="AP79">
        <f>'BFPaT-pretax-biodies'!AP7</f>
        <v>0</v>
      </c>
      <c r="AQ79">
        <f>'BFPaT-pretax-biodies'!AQ7</f>
        <v>0</v>
      </c>
      <c r="AR79">
        <f>'BFPaT-pretax-biodies'!AR7</f>
        <v>0</v>
      </c>
      <c r="AS79">
        <f>'BFPaT-pretax-biodies'!AS7</f>
        <v>0</v>
      </c>
      <c r="AT79">
        <f>'BFPaT-pretax-biodies'!AT7</f>
        <v>0</v>
      </c>
      <c r="AU79">
        <f>'BFPaT-pretax-biodies'!AU7</f>
        <v>0</v>
      </c>
      <c r="AV79">
        <f>'BFPaT-pretax-biodies'!AV7</f>
        <v>0</v>
      </c>
      <c r="AW79">
        <f>'BFPaT-pretax-biodies'!AW7</f>
        <v>0</v>
      </c>
      <c r="AX79">
        <f>'BFPaT-pretax-biodies'!AX7</f>
        <v>0</v>
      </c>
      <c r="AY79">
        <f>'BFPaT-pretax-biodies'!AY7</f>
        <v>0</v>
      </c>
      <c r="AZ79">
        <f>'BFPaT-pretax-biodies'!AZ7</f>
        <v>0</v>
      </c>
    </row>
    <row r="80" spans="1:52" x14ac:dyDescent="0.45">
      <c r="A80" t="s">
        <v>17</v>
      </c>
      <c r="B80">
        <f>'BFPaT-pretax-biodies'!B8</f>
        <v>0</v>
      </c>
      <c r="C80">
        <f>'BFPaT-pretax-biodies'!C8</f>
        <v>0</v>
      </c>
      <c r="D80">
        <f>'BFPaT-pretax-biodies'!D8</f>
        <v>0</v>
      </c>
      <c r="E80">
        <f>'BFPaT-pretax-biodies'!E8</f>
        <v>0</v>
      </c>
      <c r="F80">
        <f>'BFPaT-pretax-biodies'!F8</f>
        <v>0</v>
      </c>
      <c r="G80">
        <f>'BFPaT-pretax-biodies'!G8</f>
        <v>0</v>
      </c>
      <c r="H80">
        <f>'BFPaT-pretax-biodies'!H8</f>
        <v>0</v>
      </c>
      <c r="I80">
        <f>'BFPaT-pretax-biodies'!I8</f>
        <v>0</v>
      </c>
      <c r="J80">
        <f>'BFPaT-pretax-biodies'!J8</f>
        <v>0</v>
      </c>
      <c r="K80">
        <f>'BFPaT-pretax-biodies'!K8</f>
        <v>0</v>
      </c>
      <c r="L80">
        <f>'BFPaT-pretax-biodies'!L8</f>
        <v>0</v>
      </c>
      <c r="M80">
        <f>'BFPaT-pretax-biodies'!M8</f>
        <v>0</v>
      </c>
      <c r="N80">
        <f>'BFPaT-pretax-biodies'!N8</f>
        <v>0</v>
      </c>
      <c r="O80">
        <f>'BFPaT-pretax-biodies'!O8</f>
        <v>0</v>
      </c>
      <c r="P80">
        <f>'BFPaT-pretax-biodies'!P8</f>
        <v>0</v>
      </c>
      <c r="Q80">
        <f>'BFPaT-pretax-biodies'!Q8</f>
        <v>0</v>
      </c>
      <c r="R80">
        <f>'BFPaT-pretax-biodies'!R8</f>
        <v>0</v>
      </c>
      <c r="S80">
        <f>'BFPaT-pretax-biodies'!S8</f>
        <v>0</v>
      </c>
      <c r="T80">
        <f>'BFPaT-pretax-biodies'!T8</f>
        <v>0</v>
      </c>
      <c r="U80">
        <f>'BFPaT-pretax-biodies'!U8</f>
        <v>0</v>
      </c>
      <c r="V80">
        <f>'BFPaT-pretax-biodies'!V8</f>
        <v>0</v>
      </c>
      <c r="W80">
        <f>'BFPaT-pretax-biodies'!W8</f>
        <v>0</v>
      </c>
      <c r="X80">
        <f>'BFPaT-pretax-biodies'!X8</f>
        <v>0</v>
      </c>
      <c r="Y80">
        <f>'BFPaT-pretax-biodies'!Y8</f>
        <v>0</v>
      </c>
      <c r="Z80">
        <f>'BFPaT-pretax-biodies'!Z8</f>
        <v>0</v>
      </c>
      <c r="AA80">
        <f>'BFPaT-pretax-biodies'!AA8</f>
        <v>0</v>
      </c>
      <c r="AB80">
        <f>'BFPaT-pretax-biodies'!AB8</f>
        <v>0</v>
      </c>
      <c r="AC80">
        <f>'BFPaT-pretax-biodies'!AC8</f>
        <v>0</v>
      </c>
      <c r="AD80">
        <f>'BFPaT-pretax-biodies'!AD8</f>
        <v>0</v>
      </c>
      <c r="AE80">
        <f>'BFPaT-pretax-biodies'!AE8</f>
        <v>0</v>
      </c>
      <c r="AF80">
        <f>'BFPaT-pretax-biodies'!AF8</f>
        <v>0</v>
      </c>
      <c r="AG80">
        <f>'BFPaT-pretax-biodies'!AG8</f>
        <v>0</v>
      </c>
      <c r="AH80">
        <f>'BFPaT-pretax-biodies'!AH8</f>
        <v>0</v>
      </c>
      <c r="AI80">
        <f>'BFPaT-pretax-biodies'!AI8</f>
        <v>0</v>
      </c>
      <c r="AJ80">
        <f>'BFPaT-pretax-biodies'!AJ8</f>
        <v>0</v>
      </c>
      <c r="AK80">
        <f>'BFPaT-pretax-biodies'!AK8</f>
        <v>0</v>
      </c>
      <c r="AL80">
        <f>'BFPaT-pretax-biodies'!AL8</f>
        <v>0</v>
      </c>
      <c r="AM80">
        <f>'BFPaT-pretax-biodies'!AM8</f>
        <v>0</v>
      </c>
      <c r="AN80">
        <f>'BFPaT-pretax-biodies'!AN8</f>
        <v>0</v>
      </c>
      <c r="AO80">
        <f>'BFPaT-pretax-biodies'!AO8</f>
        <v>0</v>
      </c>
      <c r="AP80">
        <f>'BFPaT-pretax-biodies'!AP8</f>
        <v>0</v>
      </c>
      <c r="AQ80">
        <f>'BFPaT-pretax-biodies'!AQ8</f>
        <v>0</v>
      </c>
      <c r="AR80">
        <f>'BFPaT-pretax-biodies'!AR8</f>
        <v>0</v>
      </c>
      <c r="AS80">
        <f>'BFPaT-pretax-biodies'!AS8</f>
        <v>0</v>
      </c>
      <c r="AT80">
        <f>'BFPaT-pretax-biodies'!AT8</f>
        <v>0</v>
      </c>
      <c r="AU80">
        <f>'BFPaT-pretax-biodies'!AU8</f>
        <v>0</v>
      </c>
      <c r="AV80">
        <f>'BFPaT-pretax-biodies'!AV8</f>
        <v>0</v>
      </c>
      <c r="AW80">
        <f>'BFPaT-pretax-biodies'!AW8</f>
        <v>0</v>
      </c>
      <c r="AX80">
        <f>'BFPaT-pretax-biodies'!AX8</f>
        <v>0</v>
      </c>
      <c r="AY80">
        <f>'BFPaT-pretax-biodies'!AY8</f>
        <v>0</v>
      </c>
      <c r="AZ80">
        <f>'BFPaT-pretax-biodies'!AZ8</f>
        <v>0</v>
      </c>
    </row>
    <row r="81" spans="1:52" x14ac:dyDescent="0.45">
      <c r="A81" t="s">
        <v>18</v>
      </c>
      <c r="B81">
        <f>'BFPaT-pretax-biodies'!B9</f>
        <v>0</v>
      </c>
      <c r="C81">
        <f>'BFPaT-pretax-biodies'!C9</f>
        <v>0</v>
      </c>
      <c r="D81">
        <f>'BFPaT-pretax-biodies'!D9</f>
        <v>0</v>
      </c>
      <c r="E81">
        <f>'BFPaT-pretax-biodies'!E9</f>
        <v>0</v>
      </c>
      <c r="F81">
        <f>'BFPaT-pretax-biodies'!F9</f>
        <v>0</v>
      </c>
      <c r="G81">
        <f>'BFPaT-pretax-biodies'!G9</f>
        <v>0</v>
      </c>
      <c r="H81">
        <f>'BFPaT-pretax-biodies'!H9</f>
        <v>0</v>
      </c>
      <c r="I81">
        <f>'BFPaT-pretax-biodies'!I9</f>
        <v>0</v>
      </c>
      <c r="J81">
        <f>'BFPaT-pretax-biodies'!J9</f>
        <v>0</v>
      </c>
      <c r="K81">
        <f>'BFPaT-pretax-biodies'!K9</f>
        <v>0</v>
      </c>
      <c r="L81">
        <f>'BFPaT-pretax-biodies'!L9</f>
        <v>0</v>
      </c>
      <c r="M81">
        <f>'BFPaT-pretax-biodies'!M9</f>
        <v>0</v>
      </c>
      <c r="N81">
        <f>'BFPaT-pretax-biodies'!N9</f>
        <v>0</v>
      </c>
      <c r="O81">
        <f>'BFPaT-pretax-biodies'!O9</f>
        <v>0</v>
      </c>
      <c r="P81">
        <f>'BFPaT-pretax-biodies'!P9</f>
        <v>0</v>
      </c>
      <c r="Q81">
        <f>'BFPaT-pretax-biodies'!Q9</f>
        <v>0</v>
      </c>
      <c r="R81">
        <f>'BFPaT-pretax-biodies'!R9</f>
        <v>0</v>
      </c>
      <c r="S81">
        <f>'BFPaT-pretax-biodies'!S9</f>
        <v>0</v>
      </c>
      <c r="T81">
        <f>'BFPaT-pretax-biodies'!T9</f>
        <v>0</v>
      </c>
      <c r="U81">
        <f>'BFPaT-pretax-biodies'!U9</f>
        <v>0</v>
      </c>
      <c r="V81">
        <f>'BFPaT-pretax-biodies'!V9</f>
        <v>0</v>
      </c>
      <c r="W81">
        <f>'BFPaT-pretax-biodies'!W9</f>
        <v>0</v>
      </c>
      <c r="X81">
        <f>'BFPaT-pretax-biodies'!X9</f>
        <v>0</v>
      </c>
      <c r="Y81">
        <f>'BFPaT-pretax-biodies'!Y9</f>
        <v>0</v>
      </c>
      <c r="Z81">
        <f>'BFPaT-pretax-biodies'!Z9</f>
        <v>0</v>
      </c>
      <c r="AA81">
        <f>'BFPaT-pretax-biodies'!AA9</f>
        <v>0</v>
      </c>
      <c r="AB81">
        <f>'BFPaT-pretax-biodies'!AB9</f>
        <v>0</v>
      </c>
      <c r="AC81">
        <f>'BFPaT-pretax-biodies'!AC9</f>
        <v>0</v>
      </c>
      <c r="AD81">
        <f>'BFPaT-pretax-biodies'!AD9</f>
        <v>0</v>
      </c>
      <c r="AE81">
        <f>'BFPaT-pretax-biodies'!AE9</f>
        <v>0</v>
      </c>
      <c r="AF81">
        <f>'BFPaT-pretax-biodies'!AF9</f>
        <v>0</v>
      </c>
      <c r="AG81">
        <f>'BFPaT-pretax-biodies'!AG9</f>
        <v>0</v>
      </c>
      <c r="AH81">
        <f>'BFPaT-pretax-biodies'!AH9</f>
        <v>0</v>
      </c>
      <c r="AI81">
        <f>'BFPaT-pretax-biodies'!AI9</f>
        <v>0</v>
      </c>
      <c r="AJ81">
        <f>'BFPaT-pretax-biodies'!AJ9</f>
        <v>0</v>
      </c>
      <c r="AK81">
        <f>'BFPaT-pretax-biodies'!AK9</f>
        <v>0</v>
      </c>
      <c r="AL81">
        <f>'BFPaT-pretax-biodies'!AL9</f>
        <v>0</v>
      </c>
      <c r="AM81">
        <f>'BFPaT-pretax-biodies'!AM9</f>
        <v>0</v>
      </c>
      <c r="AN81">
        <f>'BFPaT-pretax-biodies'!AN9</f>
        <v>0</v>
      </c>
      <c r="AO81">
        <f>'BFPaT-pretax-biodies'!AO9</f>
        <v>0</v>
      </c>
      <c r="AP81">
        <f>'BFPaT-pretax-biodies'!AP9</f>
        <v>0</v>
      </c>
      <c r="AQ81">
        <f>'BFPaT-pretax-biodies'!AQ9</f>
        <v>0</v>
      </c>
      <c r="AR81">
        <f>'BFPaT-pretax-biodies'!AR9</f>
        <v>0</v>
      </c>
      <c r="AS81">
        <f>'BFPaT-pretax-biodies'!AS9</f>
        <v>0</v>
      </c>
      <c r="AT81">
        <f>'BFPaT-pretax-biodies'!AT9</f>
        <v>0</v>
      </c>
      <c r="AU81">
        <f>'BFPaT-pretax-biodies'!AU9</f>
        <v>0</v>
      </c>
      <c r="AV81">
        <f>'BFPaT-pretax-biodies'!AV9</f>
        <v>0</v>
      </c>
      <c r="AW81">
        <f>'BFPaT-pretax-biodies'!AW9</f>
        <v>0</v>
      </c>
      <c r="AX81">
        <f>'BFPaT-pretax-biodies'!AX9</f>
        <v>0</v>
      </c>
      <c r="AY81">
        <f>'BFPaT-pretax-biodies'!AY9</f>
        <v>0</v>
      </c>
      <c r="AZ81">
        <f>'BFPaT-pretax-biodies'!AZ9</f>
        <v>0</v>
      </c>
    </row>
    <row r="82" spans="1:52" s="6" customFormat="1" x14ac:dyDescent="0.45">
      <c r="A82" s="5" t="s">
        <v>20</v>
      </c>
    </row>
    <row r="83" spans="1:52" x14ac:dyDescent="0.45">
      <c r="A83" t="s">
        <v>64</v>
      </c>
      <c r="B83">
        <f t="shared" ref="B83:AZ83" si="8">B$1</f>
        <v>2020</v>
      </c>
      <c r="C83">
        <f t="shared" si="8"/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'BFPaT-pretax-jetkerosene'!B2</f>
        <v>1.1071992500351125E-5</v>
      </c>
      <c r="C84">
        <f>'BFPaT-pretax-jetkerosene'!C2</f>
        <v>1.6060081447953849E-5</v>
      </c>
      <c r="D84">
        <f>'BFPaT-pretax-jetkerosene'!D2</f>
        <v>2.902064066036404E-5</v>
      </c>
      <c r="E84">
        <f>'BFPaT-pretax-jetkerosene'!E2</f>
        <v>2.5655718115650482E-5</v>
      </c>
      <c r="F84">
        <f>'BFPaT-pretax-jetkerosene'!F2</f>
        <v>2.7671926166407452E-5</v>
      </c>
      <c r="G84">
        <f>'BFPaT-pretax-jetkerosene'!G2</f>
        <v>2.7877514247558163E-5</v>
      </c>
      <c r="H84">
        <f>'BFPaT-pretax-jetkerosene'!H2</f>
        <v>2.818961653456219E-5</v>
      </c>
      <c r="I84">
        <f>'BFPaT-pretax-jetkerosene'!I2</f>
        <v>2.8628785083873492E-5</v>
      </c>
      <c r="J84">
        <f>'BFPaT-pretax-jetkerosene'!J2</f>
        <v>2.8982558623319631E-5</v>
      </c>
      <c r="K84">
        <f>'BFPaT-pretax-jetkerosene'!K2</f>
        <v>2.9262550010029649E-5</v>
      </c>
      <c r="L84">
        <f>'BFPaT-pretax-jetkerosene'!L2</f>
        <v>2.9251963405391082E-5</v>
      </c>
      <c r="M84">
        <f>'BFPaT-pretax-jetkerosene'!M2</f>
        <v>2.9770072376535366E-5</v>
      </c>
      <c r="N84">
        <f>'BFPaT-pretax-jetkerosene'!N2</f>
        <v>3.0438716384045359E-5</v>
      </c>
      <c r="O84">
        <f>'BFPaT-pretax-jetkerosene'!O2</f>
        <v>3.054879546697085E-5</v>
      </c>
      <c r="P84">
        <f>'BFPaT-pretax-jetkerosene'!P2</f>
        <v>3.0589278427055576E-5</v>
      </c>
      <c r="Q84">
        <f>'BFPaT-pretax-jetkerosene'!Q2</f>
        <v>3.0644844598085799E-5</v>
      </c>
      <c r="R84">
        <f>'BFPaT-pretax-jetkerosene'!R2</f>
        <v>3.0765847868705937E-5</v>
      </c>
      <c r="S84">
        <f>'BFPaT-pretax-jetkerosene'!S2</f>
        <v>3.1167720241981881E-5</v>
      </c>
      <c r="T84">
        <f>'BFPaT-pretax-jetkerosene'!T2</f>
        <v>3.1419665228393047E-5</v>
      </c>
      <c r="U84">
        <f>'BFPaT-pretax-jetkerosene'!U2</f>
        <v>3.1499105273149015E-5</v>
      </c>
      <c r="V84">
        <f>'BFPaT-pretax-jetkerosene'!V2</f>
        <v>3.1961769603163256E-5</v>
      </c>
      <c r="W84">
        <f>'BFPaT-pretax-jetkerosene'!W2</f>
        <v>3.2318756933303245E-5</v>
      </c>
      <c r="X84">
        <f>'BFPaT-pretax-jetkerosene'!X2</f>
        <v>3.2472357223818136E-5</v>
      </c>
      <c r="Y84">
        <f>'BFPaT-pretax-jetkerosene'!Y2</f>
        <v>3.3024210997247839E-5</v>
      </c>
      <c r="Z84">
        <f>'BFPaT-pretax-jetkerosene'!Z2</f>
        <v>3.3553811295620964E-5</v>
      </c>
      <c r="AA84">
        <f>'BFPaT-pretax-jetkerosene'!AA2</f>
        <v>3.3592079710857821E-5</v>
      </c>
      <c r="AB84">
        <f>'BFPaT-pretax-jetkerosene'!AB2</f>
        <v>3.3928974097500122E-5</v>
      </c>
      <c r="AC84">
        <f>'BFPaT-pretax-jetkerosene'!AC2</f>
        <v>3.3947257595817234E-5</v>
      </c>
      <c r="AD84">
        <f>'BFPaT-pretax-jetkerosene'!AD2</f>
        <v>3.3868992340096409E-5</v>
      </c>
      <c r="AE84">
        <f>'BFPaT-pretax-jetkerosene'!AE2</f>
        <v>3.4071096564108407E-5</v>
      </c>
      <c r="AF84">
        <f>'BFPaT-pretax-jetkerosene'!AF2</f>
        <v>3.3921655296844371E-5</v>
      </c>
      <c r="AG84">
        <f>'BFPaT-pretax-jetkerosene'!AG2</f>
        <v>0</v>
      </c>
      <c r="AH84">
        <f>'BFPaT-pretax-jetkerosene'!AH2</f>
        <v>0</v>
      </c>
      <c r="AI84">
        <f>'BFPaT-pretax-jetkerosene'!AI2</f>
        <v>0</v>
      </c>
      <c r="AJ84">
        <f>'BFPaT-pretax-jetkerosene'!AJ2</f>
        <v>0</v>
      </c>
      <c r="AK84">
        <f>'BFPaT-pretax-jetkerosene'!AK2</f>
        <v>0</v>
      </c>
      <c r="AL84">
        <f>'BFPaT-pretax-jetkerosene'!AL2</f>
        <v>0</v>
      </c>
      <c r="AM84">
        <f>'BFPaT-pretax-jetkerosene'!AM2</f>
        <v>0</v>
      </c>
      <c r="AN84">
        <f>'BFPaT-pretax-jetkerosene'!AN2</f>
        <v>0</v>
      </c>
      <c r="AO84">
        <f>'BFPaT-pretax-jetkerosene'!AO2</f>
        <v>0</v>
      </c>
      <c r="AP84">
        <f>'BFPaT-pretax-jetkerosene'!AP2</f>
        <v>0</v>
      </c>
      <c r="AQ84">
        <f>'BFPaT-pretax-jetkerosene'!AQ2</f>
        <v>0</v>
      </c>
      <c r="AR84">
        <f>'BFPaT-pretax-jetkerosene'!AR2</f>
        <v>0</v>
      </c>
      <c r="AS84">
        <f>'BFPaT-pretax-jetkerosene'!AS2</f>
        <v>0</v>
      </c>
      <c r="AT84">
        <f>'BFPaT-pretax-jetkerosene'!AT2</f>
        <v>0</v>
      </c>
      <c r="AU84">
        <f>'BFPaT-pretax-jetkerosene'!AU2</f>
        <v>0</v>
      </c>
      <c r="AV84">
        <f>'BFPaT-pretax-jetkerosene'!AV2</f>
        <v>0</v>
      </c>
      <c r="AW84">
        <f>'BFPaT-pretax-jetkerosene'!AW2</f>
        <v>0</v>
      </c>
      <c r="AX84">
        <f>'BFPaT-pretax-jetkerosene'!AX2</f>
        <v>0</v>
      </c>
      <c r="AY84">
        <f>'BFPaT-pretax-jetkerosene'!AY2</f>
        <v>0</v>
      </c>
      <c r="AZ84">
        <f>'BFPaT-pretax-jetkerosene'!AZ2</f>
        <v>0</v>
      </c>
    </row>
    <row r="85" spans="1:52" x14ac:dyDescent="0.45">
      <c r="A85" t="s">
        <v>12</v>
      </c>
      <c r="B85">
        <f>'BFPaT-pretax-jetkerosene'!B3</f>
        <v>0</v>
      </c>
      <c r="C85">
        <f>'BFPaT-pretax-jetkerosene'!C3</f>
        <v>0</v>
      </c>
      <c r="D85">
        <f>'BFPaT-pretax-jetkerosene'!D3</f>
        <v>0</v>
      </c>
      <c r="E85">
        <f>'BFPaT-pretax-jetkerosene'!E3</f>
        <v>0</v>
      </c>
      <c r="F85">
        <f>'BFPaT-pretax-jetkerosene'!F3</f>
        <v>0</v>
      </c>
      <c r="G85">
        <f>'BFPaT-pretax-jetkerosene'!G3</f>
        <v>0</v>
      </c>
      <c r="H85">
        <f>'BFPaT-pretax-jetkerosene'!H3</f>
        <v>0</v>
      </c>
      <c r="I85">
        <f>'BFPaT-pretax-jetkerosene'!I3</f>
        <v>0</v>
      </c>
      <c r="J85">
        <f>'BFPaT-pretax-jetkerosene'!J3</f>
        <v>0</v>
      </c>
      <c r="K85">
        <f>'BFPaT-pretax-jetkerosene'!K3</f>
        <v>0</v>
      </c>
      <c r="L85">
        <f>'BFPaT-pretax-jetkerosene'!L3</f>
        <v>0</v>
      </c>
      <c r="M85">
        <f>'BFPaT-pretax-jetkerosene'!M3</f>
        <v>0</v>
      </c>
      <c r="N85">
        <f>'BFPaT-pretax-jetkerosene'!N3</f>
        <v>0</v>
      </c>
      <c r="O85">
        <f>'BFPaT-pretax-jetkerosene'!O3</f>
        <v>0</v>
      </c>
      <c r="P85">
        <f>'BFPaT-pretax-jetkerosene'!P3</f>
        <v>0</v>
      </c>
      <c r="Q85">
        <f>'BFPaT-pretax-jetkerosene'!Q3</f>
        <v>0</v>
      </c>
      <c r="R85">
        <f>'BFPaT-pretax-jetkerosene'!R3</f>
        <v>0</v>
      </c>
      <c r="S85">
        <f>'BFPaT-pretax-jetkerosene'!S3</f>
        <v>0</v>
      </c>
      <c r="T85">
        <f>'BFPaT-pretax-jetkerosene'!T3</f>
        <v>0</v>
      </c>
      <c r="U85">
        <f>'BFPaT-pretax-jetkerosene'!U3</f>
        <v>0</v>
      </c>
      <c r="V85">
        <f>'BFPaT-pretax-jetkerosene'!V3</f>
        <v>0</v>
      </c>
      <c r="W85">
        <f>'BFPaT-pretax-jetkerosene'!W3</f>
        <v>0</v>
      </c>
      <c r="X85">
        <f>'BFPaT-pretax-jetkerosene'!X3</f>
        <v>0</v>
      </c>
      <c r="Y85">
        <f>'BFPaT-pretax-jetkerosene'!Y3</f>
        <v>0</v>
      </c>
      <c r="Z85">
        <f>'BFPaT-pretax-jetkerosene'!Z3</f>
        <v>0</v>
      </c>
      <c r="AA85">
        <f>'BFPaT-pretax-jetkerosene'!AA3</f>
        <v>0</v>
      </c>
      <c r="AB85">
        <f>'BFPaT-pretax-jetkerosene'!AB3</f>
        <v>0</v>
      </c>
      <c r="AC85">
        <f>'BFPaT-pretax-jetkerosene'!AC3</f>
        <v>0</v>
      </c>
      <c r="AD85">
        <f>'BFPaT-pretax-jetkerosene'!AD3</f>
        <v>0</v>
      </c>
      <c r="AE85">
        <f>'BFPaT-pretax-jetkerosene'!AE3</f>
        <v>0</v>
      </c>
      <c r="AF85">
        <f>'BFPaT-pretax-jetkerosene'!AF3</f>
        <v>0</v>
      </c>
      <c r="AG85">
        <f>'BFPaT-pretax-jetkerosene'!AG3</f>
        <v>0</v>
      </c>
      <c r="AH85">
        <f>'BFPaT-pretax-jetkerosene'!AH3</f>
        <v>0</v>
      </c>
      <c r="AI85">
        <f>'BFPaT-pretax-jetkerosene'!AI3</f>
        <v>0</v>
      </c>
      <c r="AJ85">
        <f>'BFPaT-pretax-jetkerosene'!AJ3</f>
        <v>0</v>
      </c>
      <c r="AK85">
        <f>'BFPaT-pretax-jetkerosene'!AK3</f>
        <v>0</v>
      </c>
      <c r="AL85">
        <f>'BFPaT-pretax-jetkerosene'!AL3</f>
        <v>0</v>
      </c>
      <c r="AM85">
        <f>'BFPaT-pretax-jetkerosene'!AM3</f>
        <v>0</v>
      </c>
      <c r="AN85">
        <f>'BFPaT-pretax-jetkerosene'!AN3</f>
        <v>0</v>
      </c>
      <c r="AO85">
        <f>'BFPaT-pretax-jetkerosene'!AO3</f>
        <v>0</v>
      </c>
      <c r="AP85">
        <f>'BFPaT-pretax-jetkerosene'!AP3</f>
        <v>0</v>
      </c>
      <c r="AQ85">
        <f>'BFPaT-pretax-jetkerosene'!AQ3</f>
        <v>0</v>
      </c>
      <c r="AR85">
        <f>'BFPaT-pretax-jetkerosene'!AR3</f>
        <v>0</v>
      </c>
      <c r="AS85">
        <f>'BFPaT-pretax-jetkerosene'!AS3</f>
        <v>0</v>
      </c>
      <c r="AT85">
        <f>'BFPaT-pretax-jetkerosene'!AT3</f>
        <v>0</v>
      </c>
      <c r="AU85">
        <f>'BFPaT-pretax-jetkerosene'!AU3</f>
        <v>0</v>
      </c>
      <c r="AV85">
        <f>'BFPaT-pretax-jetkerosene'!AV3</f>
        <v>0</v>
      </c>
      <c r="AW85">
        <f>'BFPaT-pretax-jetkerosene'!AW3</f>
        <v>0</v>
      </c>
      <c r="AX85">
        <f>'BFPaT-pretax-jetkerosene'!AX3</f>
        <v>0</v>
      </c>
      <c r="AY85">
        <f>'BFPaT-pretax-jetkerosene'!AY3</f>
        <v>0</v>
      </c>
      <c r="AZ85">
        <f>'BFPaT-pretax-jetkerosene'!AZ3</f>
        <v>0</v>
      </c>
    </row>
    <row r="86" spans="1:52" x14ac:dyDescent="0.45">
      <c r="A86" t="s">
        <v>13</v>
      </c>
      <c r="B86">
        <f>'BFPaT-pretax-jetkerosene'!B4</f>
        <v>0</v>
      </c>
      <c r="C86">
        <f>'BFPaT-pretax-jetkerosene'!C4</f>
        <v>0</v>
      </c>
      <c r="D86">
        <f>'BFPaT-pretax-jetkerosene'!D4</f>
        <v>0</v>
      </c>
      <c r="E86">
        <f>'BFPaT-pretax-jetkerosene'!E4</f>
        <v>0</v>
      </c>
      <c r="F86">
        <f>'BFPaT-pretax-jetkerosene'!F4</f>
        <v>0</v>
      </c>
      <c r="G86">
        <f>'BFPaT-pretax-jetkerosene'!G4</f>
        <v>0</v>
      </c>
      <c r="H86">
        <f>'BFPaT-pretax-jetkerosene'!H4</f>
        <v>0</v>
      </c>
      <c r="I86">
        <f>'BFPaT-pretax-jetkerosene'!I4</f>
        <v>0</v>
      </c>
      <c r="J86">
        <f>'BFPaT-pretax-jetkerosene'!J4</f>
        <v>0</v>
      </c>
      <c r="K86">
        <f>'BFPaT-pretax-jetkerosene'!K4</f>
        <v>0</v>
      </c>
      <c r="L86">
        <f>'BFPaT-pretax-jetkerosene'!L4</f>
        <v>0</v>
      </c>
      <c r="M86">
        <f>'BFPaT-pretax-jetkerosene'!M4</f>
        <v>0</v>
      </c>
      <c r="N86">
        <f>'BFPaT-pretax-jetkerosene'!N4</f>
        <v>0</v>
      </c>
      <c r="O86">
        <f>'BFPaT-pretax-jetkerosene'!O4</f>
        <v>0</v>
      </c>
      <c r="P86">
        <f>'BFPaT-pretax-jetkerosene'!P4</f>
        <v>0</v>
      </c>
      <c r="Q86">
        <f>'BFPaT-pretax-jetkerosene'!Q4</f>
        <v>0</v>
      </c>
      <c r="R86">
        <f>'BFPaT-pretax-jetkerosene'!R4</f>
        <v>0</v>
      </c>
      <c r="S86">
        <f>'BFPaT-pretax-jetkerosene'!S4</f>
        <v>0</v>
      </c>
      <c r="T86">
        <f>'BFPaT-pretax-jetkerosene'!T4</f>
        <v>0</v>
      </c>
      <c r="U86">
        <f>'BFPaT-pretax-jetkerosene'!U4</f>
        <v>0</v>
      </c>
      <c r="V86">
        <f>'BFPaT-pretax-jetkerosene'!V4</f>
        <v>0</v>
      </c>
      <c r="W86">
        <f>'BFPaT-pretax-jetkerosene'!W4</f>
        <v>0</v>
      </c>
      <c r="X86">
        <f>'BFPaT-pretax-jetkerosene'!X4</f>
        <v>0</v>
      </c>
      <c r="Y86">
        <f>'BFPaT-pretax-jetkerosene'!Y4</f>
        <v>0</v>
      </c>
      <c r="Z86">
        <f>'BFPaT-pretax-jetkerosene'!Z4</f>
        <v>0</v>
      </c>
      <c r="AA86">
        <f>'BFPaT-pretax-jetkerosene'!AA4</f>
        <v>0</v>
      </c>
      <c r="AB86">
        <f>'BFPaT-pretax-jetkerosene'!AB4</f>
        <v>0</v>
      </c>
      <c r="AC86">
        <f>'BFPaT-pretax-jetkerosene'!AC4</f>
        <v>0</v>
      </c>
      <c r="AD86">
        <f>'BFPaT-pretax-jetkerosene'!AD4</f>
        <v>0</v>
      </c>
      <c r="AE86">
        <f>'BFPaT-pretax-jetkerosene'!AE4</f>
        <v>0</v>
      </c>
      <c r="AF86">
        <f>'BFPaT-pretax-jetkerosene'!AF4</f>
        <v>0</v>
      </c>
      <c r="AG86">
        <f>'BFPaT-pretax-jetkerosene'!AG4</f>
        <v>0</v>
      </c>
      <c r="AH86">
        <f>'BFPaT-pretax-jetkerosene'!AH4</f>
        <v>0</v>
      </c>
      <c r="AI86">
        <f>'BFPaT-pretax-jetkerosene'!AI4</f>
        <v>0</v>
      </c>
      <c r="AJ86">
        <f>'BFPaT-pretax-jetkerosene'!AJ4</f>
        <v>0</v>
      </c>
      <c r="AK86">
        <f>'BFPaT-pretax-jetkerosene'!AK4</f>
        <v>0</v>
      </c>
      <c r="AL86">
        <f>'BFPaT-pretax-jetkerosene'!AL4</f>
        <v>0</v>
      </c>
      <c r="AM86">
        <f>'BFPaT-pretax-jetkerosene'!AM4</f>
        <v>0</v>
      </c>
      <c r="AN86">
        <f>'BFPaT-pretax-jetkerosene'!AN4</f>
        <v>0</v>
      </c>
      <c r="AO86">
        <f>'BFPaT-pretax-jetkerosene'!AO4</f>
        <v>0</v>
      </c>
      <c r="AP86">
        <f>'BFPaT-pretax-jetkerosene'!AP4</f>
        <v>0</v>
      </c>
      <c r="AQ86">
        <f>'BFPaT-pretax-jetkerosene'!AQ4</f>
        <v>0</v>
      </c>
      <c r="AR86">
        <f>'BFPaT-pretax-jetkerosene'!AR4</f>
        <v>0</v>
      </c>
      <c r="AS86">
        <f>'BFPaT-pretax-jetkerosene'!AS4</f>
        <v>0</v>
      </c>
      <c r="AT86">
        <f>'BFPaT-pretax-jetkerosene'!AT4</f>
        <v>0</v>
      </c>
      <c r="AU86">
        <f>'BFPaT-pretax-jetkerosene'!AU4</f>
        <v>0</v>
      </c>
      <c r="AV86">
        <f>'BFPaT-pretax-jetkerosene'!AV4</f>
        <v>0</v>
      </c>
      <c r="AW86">
        <f>'BFPaT-pretax-jetkerosene'!AW4</f>
        <v>0</v>
      </c>
      <c r="AX86">
        <f>'BFPaT-pretax-jetkerosene'!AX4</f>
        <v>0</v>
      </c>
      <c r="AY86">
        <f>'BFPaT-pretax-jetkerosene'!AY4</f>
        <v>0</v>
      </c>
      <c r="AZ86">
        <f>'BFPaT-pretax-jetkerosene'!AZ4</f>
        <v>0</v>
      </c>
    </row>
    <row r="87" spans="1:52" x14ac:dyDescent="0.45">
      <c r="A87" t="s">
        <v>14</v>
      </c>
      <c r="B87">
        <f>'BFPaT-pretax-jetkerosene'!B5</f>
        <v>0</v>
      </c>
      <c r="C87">
        <f>'BFPaT-pretax-jetkerosene'!C5</f>
        <v>0</v>
      </c>
      <c r="D87">
        <f>'BFPaT-pretax-jetkerosene'!D5</f>
        <v>0</v>
      </c>
      <c r="E87">
        <f>'BFPaT-pretax-jetkerosene'!E5</f>
        <v>0</v>
      </c>
      <c r="F87">
        <f>'BFPaT-pretax-jetkerosene'!F5</f>
        <v>0</v>
      </c>
      <c r="G87">
        <f>'BFPaT-pretax-jetkerosene'!G5</f>
        <v>0</v>
      </c>
      <c r="H87">
        <f>'BFPaT-pretax-jetkerosene'!H5</f>
        <v>0</v>
      </c>
      <c r="I87">
        <f>'BFPaT-pretax-jetkerosene'!I5</f>
        <v>0</v>
      </c>
      <c r="J87">
        <f>'BFPaT-pretax-jetkerosene'!J5</f>
        <v>0</v>
      </c>
      <c r="K87">
        <f>'BFPaT-pretax-jetkerosene'!K5</f>
        <v>0</v>
      </c>
      <c r="L87">
        <f>'BFPaT-pretax-jetkerosene'!L5</f>
        <v>0</v>
      </c>
      <c r="M87">
        <f>'BFPaT-pretax-jetkerosene'!M5</f>
        <v>0</v>
      </c>
      <c r="N87">
        <f>'BFPaT-pretax-jetkerosene'!N5</f>
        <v>0</v>
      </c>
      <c r="O87">
        <f>'BFPaT-pretax-jetkerosene'!O5</f>
        <v>0</v>
      </c>
      <c r="P87">
        <f>'BFPaT-pretax-jetkerosene'!P5</f>
        <v>0</v>
      </c>
      <c r="Q87">
        <f>'BFPaT-pretax-jetkerosene'!Q5</f>
        <v>0</v>
      </c>
      <c r="R87">
        <f>'BFPaT-pretax-jetkerosene'!R5</f>
        <v>0</v>
      </c>
      <c r="S87">
        <f>'BFPaT-pretax-jetkerosene'!S5</f>
        <v>0</v>
      </c>
      <c r="T87">
        <f>'BFPaT-pretax-jetkerosene'!T5</f>
        <v>0</v>
      </c>
      <c r="U87">
        <f>'BFPaT-pretax-jetkerosene'!U5</f>
        <v>0</v>
      </c>
      <c r="V87">
        <f>'BFPaT-pretax-jetkerosene'!V5</f>
        <v>0</v>
      </c>
      <c r="W87">
        <f>'BFPaT-pretax-jetkerosene'!W5</f>
        <v>0</v>
      </c>
      <c r="X87">
        <f>'BFPaT-pretax-jetkerosene'!X5</f>
        <v>0</v>
      </c>
      <c r="Y87">
        <f>'BFPaT-pretax-jetkerosene'!Y5</f>
        <v>0</v>
      </c>
      <c r="Z87">
        <f>'BFPaT-pretax-jetkerosene'!Z5</f>
        <v>0</v>
      </c>
      <c r="AA87">
        <f>'BFPaT-pretax-jetkerosene'!AA5</f>
        <v>0</v>
      </c>
      <c r="AB87">
        <f>'BFPaT-pretax-jetkerosene'!AB5</f>
        <v>0</v>
      </c>
      <c r="AC87">
        <f>'BFPaT-pretax-jetkerosene'!AC5</f>
        <v>0</v>
      </c>
      <c r="AD87">
        <f>'BFPaT-pretax-jetkerosene'!AD5</f>
        <v>0</v>
      </c>
      <c r="AE87">
        <f>'BFPaT-pretax-jetkerosene'!AE5</f>
        <v>0</v>
      </c>
      <c r="AF87">
        <f>'BFPaT-pretax-jetkerosene'!AF5</f>
        <v>0</v>
      </c>
      <c r="AG87">
        <f>'BFPaT-pretax-jetkerosene'!AG5</f>
        <v>0</v>
      </c>
      <c r="AH87">
        <f>'BFPaT-pretax-jetkerosene'!AH5</f>
        <v>0</v>
      </c>
      <c r="AI87">
        <f>'BFPaT-pretax-jetkerosene'!AI5</f>
        <v>0</v>
      </c>
      <c r="AJ87">
        <f>'BFPaT-pretax-jetkerosene'!AJ5</f>
        <v>0</v>
      </c>
      <c r="AK87">
        <f>'BFPaT-pretax-jetkerosene'!AK5</f>
        <v>0</v>
      </c>
      <c r="AL87">
        <f>'BFPaT-pretax-jetkerosene'!AL5</f>
        <v>0</v>
      </c>
      <c r="AM87">
        <f>'BFPaT-pretax-jetkerosene'!AM5</f>
        <v>0</v>
      </c>
      <c r="AN87">
        <f>'BFPaT-pretax-jetkerosene'!AN5</f>
        <v>0</v>
      </c>
      <c r="AO87">
        <f>'BFPaT-pretax-jetkerosene'!AO5</f>
        <v>0</v>
      </c>
      <c r="AP87">
        <f>'BFPaT-pretax-jetkerosene'!AP5</f>
        <v>0</v>
      </c>
      <c r="AQ87">
        <f>'BFPaT-pretax-jetkerosene'!AQ5</f>
        <v>0</v>
      </c>
      <c r="AR87">
        <f>'BFPaT-pretax-jetkerosene'!AR5</f>
        <v>0</v>
      </c>
      <c r="AS87">
        <f>'BFPaT-pretax-jetkerosene'!AS5</f>
        <v>0</v>
      </c>
      <c r="AT87">
        <f>'BFPaT-pretax-jetkerosene'!AT5</f>
        <v>0</v>
      </c>
      <c r="AU87">
        <f>'BFPaT-pretax-jetkerosene'!AU5</f>
        <v>0</v>
      </c>
      <c r="AV87">
        <f>'BFPaT-pretax-jetkerosene'!AV5</f>
        <v>0</v>
      </c>
      <c r="AW87">
        <f>'BFPaT-pretax-jetkerosene'!AW5</f>
        <v>0</v>
      </c>
      <c r="AX87">
        <f>'BFPaT-pretax-jetkerosene'!AX5</f>
        <v>0</v>
      </c>
      <c r="AY87">
        <f>'BFPaT-pretax-jetkerosene'!AY5</f>
        <v>0</v>
      </c>
      <c r="AZ87">
        <f>'BFPaT-pretax-jetkerosene'!AZ5</f>
        <v>0</v>
      </c>
    </row>
    <row r="88" spans="1:52" x14ac:dyDescent="0.45">
      <c r="A88" t="s">
        <v>15</v>
      </c>
      <c r="B88">
        <f>'BFPaT-pretax-jetkerosene'!B6</f>
        <v>0</v>
      </c>
      <c r="C88">
        <f>'BFPaT-pretax-jetkerosene'!C6</f>
        <v>0</v>
      </c>
      <c r="D88">
        <f>'BFPaT-pretax-jetkerosene'!D6</f>
        <v>0</v>
      </c>
      <c r="E88">
        <f>'BFPaT-pretax-jetkerosene'!E6</f>
        <v>0</v>
      </c>
      <c r="F88">
        <f>'BFPaT-pretax-jetkerosene'!F6</f>
        <v>0</v>
      </c>
      <c r="G88">
        <f>'BFPaT-pretax-jetkerosene'!G6</f>
        <v>0</v>
      </c>
      <c r="H88">
        <f>'BFPaT-pretax-jetkerosene'!H6</f>
        <v>0</v>
      </c>
      <c r="I88">
        <f>'BFPaT-pretax-jetkerosene'!I6</f>
        <v>0</v>
      </c>
      <c r="J88">
        <f>'BFPaT-pretax-jetkerosene'!J6</f>
        <v>0</v>
      </c>
      <c r="K88">
        <f>'BFPaT-pretax-jetkerosene'!K6</f>
        <v>0</v>
      </c>
      <c r="L88">
        <f>'BFPaT-pretax-jetkerosene'!L6</f>
        <v>0</v>
      </c>
      <c r="M88">
        <f>'BFPaT-pretax-jetkerosene'!M6</f>
        <v>0</v>
      </c>
      <c r="N88">
        <f>'BFPaT-pretax-jetkerosene'!N6</f>
        <v>0</v>
      </c>
      <c r="O88">
        <f>'BFPaT-pretax-jetkerosene'!O6</f>
        <v>0</v>
      </c>
      <c r="P88">
        <f>'BFPaT-pretax-jetkerosene'!P6</f>
        <v>0</v>
      </c>
      <c r="Q88">
        <f>'BFPaT-pretax-jetkerosene'!Q6</f>
        <v>0</v>
      </c>
      <c r="R88">
        <f>'BFPaT-pretax-jetkerosene'!R6</f>
        <v>0</v>
      </c>
      <c r="S88">
        <f>'BFPaT-pretax-jetkerosene'!S6</f>
        <v>0</v>
      </c>
      <c r="T88">
        <f>'BFPaT-pretax-jetkerosene'!T6</f>
        <v>0</v>
      </c>
      <c r="U88">
        <f>'BFPaT-pretax-jetkerosene'!U6</f>
        <v>0</v>
      </c>
      <c r="V88">
        <f>'BFPaT-pretax-jetkerosene'!V6</f>
        <v>0</v>
      </c>
      <c r="W88">
        <f>'BFPaT-pretax-jetkerosene'!W6</f>
        <v>0</v>
      </c>
      <c r="X88">
        <f>'BFPaT-pretax-jetkerosene'!X6</f>
        <v>0</v>
      </c>
      <c r="Y88">
        <f>'BFPaT-pretax-jetkerosene'!Y6</f>
        <v>0</v>
      </c>
      <c r="Z88">
        <f>'BFPaT-pretax-jetkerosene'!Z6</f>
        <v>0</v>
      </c>
      <c r="AA88">
        <f>'BFPaT-pretax-jetkerosene'!AA6</f>
        <v>0</v>
      </c>
      <c r="AB88">
        <f>'BFPaT-pretax-jetkerosene'!AB6</f>
        <v>0</v>
      </c>
      <c r="AC88">
        <f>'BFPaT-pretax-jetkerosene'!AC6</f>
        <v>0</v>
      </c>
      <c r="AD88">
        <f>'BFPaT-pretax-jetkerosene'!AD6</f>
        <v>0</v>
      </c>
      <c r="AE88">
        <f>'BFPaT-pretax-jetkerosene'!AE6</f>
        <v>0</v>
      </c>
      <c r="AF88">
        <f>'BFPaT-pretax-jetkerosene'!AF6</f>
        <v>0</v>
      </c>
      <c r="AG88">
        <f>'BFPaT-pretax-jetkerosene'!AG6</f>
        <v>0</v>
      </c>
      <c r="AH88">
        <f>'BFPaT-pretax-jetkerosene'!AH6</f>
        <v>0</v>
      </c>
      <c r="AI88">
        <f>'BFPaT-pretax-jetkerosene'!AI6</f>
        <v>0</v>
      </c>
      <c r="AJ88">
        <f>'BFPaT-pretax-jetkerosene'!AJ6</f>
        <v>0</v>
      </c>
      <c r="AK88">
        <f>'BFPaT-pretax-jetkerosene'!AK6</f>
        <v>0</v>
      </c>
      <c r="AL88">
        <f>'BFPaT-pretax-jetkerosene'!AL6</f>
        <v>0</v>
      </c>
      <c r="AM88">
        <f>'BFPaT-pretax-jetkerosene'!AM6</f>
        <v>0</v>
      </c>
      <c r="AN88">
        <f>'BFPaT-pretax-jetkerosene'!AN6</f>
        <v>0</v>
      </c>
      <c r="AO88">
        <f>'BFPaT-pretax-jetkerosene'!AO6</f>
        <v>0</v>
      </c>
      <c r="AP88">
        <f>'BFPaT-pretax-jetkerosene'!AP6</f>
        <v>0</v>
      </c>
      <c r="AQ88">
        <f>'BFPaT-pretax-jetkerosene'!AQ6</f>
        <v>0</v>
      </c>
      <c r="AR88">
        <f>'BFPaT-pretax-jetkerosene'!AR6</f>
        <v>0</v>
      </c>
      <c r="AS88">
        <f>'BFPaT-pretax-jetkerosene'!AS6</f>
        <v>0</v>
      </c>
      <c r="AT88">
        <f>'BFPaT-pretax-jetkerosene'!AT6</f>
        <v>0</v>
      </c>
      <c r="AU88">
        <f>'BFPaT-pretax-jetkerosene'!AU6</f>
        <v>0</v>
      </c>
      <c r="AV88">
        <f>'BFPaT-pretax-jetkerosene'!AV6</f>
        <v>0</v>
      </c>
      <c r="AW88">
        <f>'BFPaT-pretax-jetkerosene'!AW6</f>
        <v>0</v>
      </c>
      <c r="AX88">
        <f>'BFPaT-pretax-jetkerosene'!AX6</f>
        <v>0</v>
      </c>
      <c r="AY88">
        <f>'BFPaT-pretax-jetkerosene'!AY6</f>
        <v>0</v>
      </c>
      <c r="AZ88">
        <f>'BFPaT-pretax-jetkerosene'!AZ6</f>
        <v>0</v>
      </c>
    </row>
    <row r="89" spans="1:52" x14ac:dyDescent="0.45">
      <c r="A89" t="s">
        <v>16</v>
      </c>
      <c r="B89">
        <f>'BFPaT-pretax-jetkerosene'!B7</f>
        <v>0</v>
      </c>
      <c r="C89">
        <f>'BFPaT-pretax-jetkerosene'!C7</f>
        <v>0</v>
      </c>
      <c r="D89">
        <f>'BFPaT-pretax-jetkerosene'!D7</f>
        <v>0</v>
      </c>
      <c r="E89">
        <f>'BFPaT-pretax-jetkerosene'!E7</f>
        <v>0</v>
      </c>
      <c r="F89">
        <f>'BFPaT-pretax-jetkerosene'!F7</f>
        <v>0</v>
      </c>
      <c r="G89">
        <f>'BFPaT-pretax-jetkerosene'!G7</f>
        <v>0</v>
      </c>
      <c r="H89">
        <f>'BFPaT-pretax-jetkerosene'!H7</f>
        <v>0</v>
      </c>
      <c r="I89">
        <f>'BFPaT-pretax-jetkerosene'!I7</f>
        <v>0</v>
      </c>
      <c r="J89">
        <f>'BFPaT-pretax-jetkerosene'!J7</f>
        <v>0</v>
      </c>
      <c r="K89">
        <f>'BFPaT-pretax-jetkerosene'!K7</f>
        <v>0</v>
      </c>
      <c r="L89">
        <f>'BFPaT-pretax-jetkerosene'!L7</f>
        <v>0</v>
      </c>
      <c r="M89">
        <f>'BFPaT-pretax-jetkerosene'!M7</f>
        <v>0</v>
      </c>
      <c r="N89">
        <f>'BFPaT-pretax-jetkerosene'!N7</f>
        <v>0</v>
      </c>
      <c r="O89">
        <f>'BFPaT-pretax-jetkerosene'!O7</f>
        <v>0</v>
      </c>
      <c r="P89">
        <f>'BFPaT-pretax-jetkerosene'!P7</f>
        <v>0</v>
      </c>
      <c r="Q89">
        <f>'BFPaT-pretax-jetkerosene'!Q7</f>
        <v>0</v>
      </c>
      <c r="R89">
        <f>'BFPaT-pretax-jetkerosene'!R7</f>
        <v>0</v>
      </c>
      <c r="S89">
        <f>'BFPaT-pretax-jetkerosene'!S7</f>
        <v>0</v>
      </c>
      <c r="T89">
        <f>'BFPaT-pretax-jetkerosene'!T7</f>
        <v>0</v>
      </c>
      <c r="U89">
        <f>'BFPaT-pretax-jetkerosene'!U7</f>
        <v>0</v>
      </c>
      <c r="V89">
        <f>'BFPaT-pretax-jetkerosene'!V7</f>
        <v>0</v>
      </c>
      <c r="W89">
        <f>'BFPaT-pretax-jetkerosene'!W7</f>
        <v>0</v>
      </c>
      <c r="X89">
        <f>'BFPaT-pretax-jetkerosene'!X7</f>
        <v>0</v>
      </c>
      <c r="Y89">
        <f>'BFPaT-pretax-jetkerosene'!Y7</f>
        <v>0</v>
      </c>
      <c r="Z89">
        <f>'BFPaT-pretax-jetkerosene'!Z7</f>
        <v>0</v>
      </c>
      <c r="AA89">
        <f>'BFPaT-pretax-jetkerosene'!AA7</f>
        <v>0</v>
      </c>
      <c r="AB89">
        <f>'BFPaT-pretax-jetkerosene'!AB7</f>
        <v>0</v>
      </c>
      <c r="AC89">
        <f>'BFPaT-pretax-jetkerosene'!AC7</f>
        <v>0</v>
      </c>
      <c r="AD89">
        <f>'BFPaT-pretax-jetkerosene'!AD7</f>
        <v>0</v>
      </c>
      <c r="AE89">
        <f>'BFPaT-pretax-jetkerosene'!AE7</f>
        <v>0</v>
      </c>
      <c r="AF89">
        <f>'BFPaT-pretax-jetkerosene'!AF7</f>
        <v>0</v>
      </c>
      <c r="AG89">
        <f>'BFPaT-pretax-jetkerosene'!AG7</f>
        <v>0</v>
      </c>
      <c r="AH89">
        <f>'BFPaT-pretax-jetkerosene'!AH7</f>
        <v>0</v>
      </c>
      <c r="AI89">
        <f>'BFPaT-pretax-jetkerosene'!AI7</f>
        <v>0</v>
      </c>
      <c r="AJ89">
        <f>'BFPaT-pretax-jetkerosene'!AJ7</f>
        <v>0</v>
      </c>
      <c r="AK89">
        <f>'BFPaT-pretax-jetkerosene'!AK7</f>
        <v>0</v>
      </c>
      <c r="AL89">
        <f>'BFPaT-pretax-jetkerosene'!AL7</f>
        <v>0</v>
      </c>
      <c r="AM89">
        <f>'BFPaT-pretax-jetkerosene'!AM7</f>
        <v>0</v>
      </c>
      <c r="AN89">
        <f>'BFPaT-pretax-jetkerosene'!AN7</f>
        <v>0</v>
      </c>
      <c r="AO89">
        <f>'BFPaT-pretax-jetkerosene'!AO7</f>
        <v>0</v>
      </c>
      <c r="AP89">
        <f>'BFPaT-pretax-jetkerosene'!AP7</f>
        <v>0</v>
      </c>
      <c r="AQ89">
        <f>'BFPaT-pretax-jetkerosene'!AQ7</f>
        <v>0</v>
      </c>
      <c r="AR89">
        <f>'BFPaT-pretax-jetkerosene'!AR7</f>
        <v>0</v>
      </c>
      <c r="AS89">
        <f>'BFPaT-pretax-jetkerosene'!AS7</f>
        <v>0</v>
      </c>
      <c r="AT89">
        <f>'BFPaT-pretax-jetkerosene'!AT7</f>
        <v>0</v>
      </c>
      <c r="AU89">
        <f>'BFPaT-pretax-jetkerosene'!AU7</f>
        <v>0</v>
      </c>
      <c r="AV89">
        <f>'BFPaT-pretax-jetkerosene'!AV7</f>
        <v>0</v>
      </c>
      <c r="AW89">
        <f>'BFPaT-pretax-jetkerosene'!AW7</f>
        <v>0</v>
      </c>
      <c r="AX89">
        <f>'BFPaT-pretax-jetkerosene'!AX7</f>
        <v>0</v>
      </c>
      <c r="AY89">
        <f>'BFPaT-pretax-jetkerosene'!AY7</f>
        <v>0</v>
      </c>
      <c r="AZ89">
        <f>'BFPaT-pretax-jetkerosene'!AZ7</f>
        <v>0</v>
      </c>
    </row>
    <row r="90" spans="1:52" x14ac:dyDescent="0.45">
      <c r="A90" t="s">
        <v>17</v>
      </c>
      <c r="B90">
        <f>'BFPaT-pretax-jetkerosene'!B8</f>
        <v>0</v>
      </c>
      <c r="C90">
        <f>'BFPaT-pretax-jetkerosene'!C8</f>
        <v>0</v>
      </c>
      <c r="D90">
        <f>'BFPaT-pretax-jetkerosene'!D8</f>
        <v>0</v>
      </c>
      <c r="E90">
        <f>'BFPaT-pretax-jetkerosene'!E8</f>
        <v>0</v>
      </c>
      <c r="F90">
        <f>'BFPaT-pretax-jetkerosene'!F8</f>
        <v>0</v>
      </c>
      <c r="G90">
        <f>'BFPaT-pretax-jetkerosene'!G8</f>
        <v>0</v>
      </c>
      <c r="H90">
        <f>'BFPaT-pretax-jetkerosene'!H8</f>
        <v>0</v>
      </c>
      <c r="I90">
        <f>'BFPaT-pretax-jetkerosene'!I8</f>
        <v>0</v>
      </c>
      <c r="J90">
        <f>'BFPaT-pretax-jetkerosene'!J8</f>
        <v>0</v>
      </c>
      <c r="K90">
        <f>'BFPaT-pretax-jetkerosene'!K8</f>
        <v>0</v>
      </c>
      <c r="L90">
        <f>'BFPaT-pretax-jetkerosene'!L8</f>
        <v>0</v>
      </c>
      <c r="M90">
        <f>'BFPaT-pretax-jetkerosene'!M8</f>
        <v>0</v>
      </c>
      <c r="N90">
        <f>'BFPaT-pretax-jetkerosene'!N8</f>
        <v>0</v>
      </c>
      <c r="O90">
        <f>'BFPaT-pretax-jetkerosene'!O8</f>
        <v>0</v>
      </c>
      <c r="P90">
        <f>'BFPaT-pretax-jetkerosene'!P8</f>
        <v>0</v>
      </c>
      <c r="Q90">
        <f>'BFPaT-pretax-jetkerosene'!Q8</f>
        <v>0</v>
      </c>
      <c r="R90">
        <f>'BFPaT-pretax-jetkerosene'!R8</f>
        <v>0</v>
      </c>
      <c r="S90">
        <f>'BFPaT-pretax-jetkerosene'!S8</f>
        <v>0</v>
      </c>
      <c r="T90">
        <f>'BFPaT-pretax-jetkerosene'!T8</f>
        <v>0</v>
      </c>
      <c r="U90">
        <f>'BFPaT-pretax-jetkerosene'!U8</f>
        <v>0</v>
      </c>
      <c r="V90">
        <f>'BFPaT-pretax-jetkerosene'!V8</f>
        <v>0</v>
      </c>
      <c r="W90">
        <f>'BFPaT-pretax-jetkerosene'!W8</f>
        <v>0</v>
      </c>
      <c r="X90">
        <f>'BFPaT-pretax-jetkerosene'!X8</f>
        <v>0</v>
      </c>
      <c r="Y90">
        <f>'BFPaT-pretax-jetkerosene'!Y8</f>
        <v>0</v>
      </c>
      <c r="Z90">
        <f>'BFPaT-pretax-jetkerosene'!Z8</f>
        <v>0</v>
      </c>
      <c r="AA90">
        <f>'BFPaT-pretax-jetkerosene'!AA8</f>
        <v>0</v>
      </c>
      <c r="AB90">
        <f>'BFPaT-pretax-jetkerosene'!AB8</f>
        <v>0</v>
      </c>
      <c r="AC90">
        <f>'BFPaT-pretax-jetkerosene'!AC8</f>
        <v>0</v>
      </c>
      <c r="AD90">
        <f>'BFPaT-pretax-jetkerosene'!AD8</f>
        <v>0</v>
      </c>
      <c r="AE90">
        <f>'BFPaT-pretax-jetkerosene'!AE8</f>
        <v>0</v>
      </c>
      <c r="AF90">
        <f>'BFPaT-pretax-jetkerosene'!AF8</f>
        <v>0</v>
      </c>
      <c r="AG90">
        <f>'BFPaT-pretax-jetkerosene'!AG8</f>
        <v>0</v>
      </c>
      <c r="AH90">
        <f>'BFPaT-pretax-jetkerosene'!AH8</f>
        <v>0</v>
      </c>
      <c r="AI90">
        <f>'BFPaT-pretax-jetkerosene'!AI8</f>
        <v>0</v>
      </c>
      <c r="AJ90">
        <f>'BFPaT-pretax-jetkerosene'!AJ8</f>
        <v>0</v>
      </c>
      <c r="AK90">
        <f>'BFPaT-pretax-jetkerosene'!AK8</f>
        <v>0</v>
      </c>
      <c r="AL90">
        <f>'BFPaT-pretax-jetkerosene'!AL8</f>
        <v>0</v>
      </c>
      <c r="AM90">
        <f>'BFPaT-pretax-jetkerosene'!AM8</f>
        <v>0</v>
      </c>
      <c r="AN90">
        <f>'BFPaT-pretax-jetkerosene'!AN8</f>
        <v>0</v>
      </c>
      <c r="AO90">
        <f>'BFPaT-pretax-jetkerosene'!AO8</f>
        <v>0</v>
      </c>
      <c r="AP90">
        <f>'BFPaT-pretax-jetkerosene'!AP8</f>
        <v>0</v>
      </c>
      <c r="AQ90">
        <f>'BFPaT-pretax-jetkerosene'!AQ8</f>
        <v>0</v>
      </c>
      <c r="AR90">
        <f>'BFPaT-pretax-jetkerosene'!AR8</f>
        <v>0</v>
      </c>
      <c r="AS90">
        <f>'BFPaT-pretax-jetkerosene'!AS8</f>
        <v>0</v>
      </c>
      <c r="AT90">
        <f>'BFPaT-pretax-jetkerosene'!AT8</f>
        <v>0</v>
      </c>
      <c r="AU90">
        <f>'BFPaT-pretax-jetkerosene'!AU8</f>
        <v>0</v>
      </c>
      <c r="AV90">
        <f>'BFPaT-pretax-jetkerosene'!AV8</f>
        <v>0</v>
      </c>
      <c r="AW90">
        <f>'BFPaT-pretax-jetkerosene'!AW8</f>
        <v>0</v>
      </c>
      <c r="AX90">
        <f>'BFPaT-pretax-jetkerosene'!AX8</f>
        <v>0</v>
      </c>
      <c r="AY90">
        <f>'BFPaT-pretax-jetkerosene'!AY8</f>
        <v>0</v>
      </c>
      <c r="AZ90">
        <f>'BFPaT-pretax-jetkerosene'!AZ8</f>
        <v>0</v>
      </c>
    </row>
    <row r="91" spans="1:52" x14ac:dyDescent="0.45">
      <c r="A91" t="s">
        <v>18</v>
      </c>
      <c r="B91">
        <f>'BFPaT-pretax-jetkerosene'!B9</f>
        <v>0</v>
      </c>
      <c r="C91">
        <f>'BFPaT-pretax-jetkerosene'!C9</f>
        <v>0</v>
      </c>
      <c r="D91">
        <f>'BFPaT-pretax-jetkerosene'!D9</f>
        <v>0</v>
      </c>
      <c r="E91">
        <f>'BFPaT-pretax-jetkerosene'!E9</f>
        <v>0</v>
      </c>
      <c r="F91">
        <f>'BFPaT-pretax-jetkerosene'!F9</f>
        <v>0</v>
      </c>
      <c r="G91">
        <f>'BFPaT-pretax-jetkerosene'!G9</f>
        <v>0</v>
      </c>
      <c r="H91">
        <f>'BFPaT-pretax-jetkerosene'!H9</f>
        <v>0</v>
      </c>
      <c r="I91">
        <f>'BFPaT-pretax-jetkerosene'!I9</f>
        <v>0</v>
      </c>
      <c r="J91">
        <f>'BFPaT-pretax-jetkerosene'!J9</f>
        <v>0</v>
      </c>
      <c r="K91">
        <f>'BFPaT-pretax-jetkerosene'!K9</f>
        <v>0</v>
      </c>
      <c r="L91">
        <f>'BFPaT-pretax-jetkerosene'!L9</f>
        <v>0</v>
      </c>
      <c r="M91">
        <f>'BFPaT-pretax-jetkerosene'!M9</f>
        <v>0</v>
      </c>
      <c r="N91">
        <f>'BFPaT-pretax-jetkerosene'!N9</f>
        <v>0</v>
      </c>
      <c r="O91">
        <f>'BFPaT-pretax-jetkerosene'!O9</f>
        <v>0</v>
      </c>
      <c r="P91">
        <f>'BFPaT-pretax-jetkerosene'!P9</f>
        <v>0</v>
      </c>
      <c r="Q91">
        <f>'BFPaT-pretax-jetkerosene'!Q9</f>
        <v>0</v>
      </c>
      <c r="R91">
        <f>'BFPaT-pretax-jetkerosene'!R9</f>
        <v>0</v>
      </c>
      <c r="S91">
        <f>'BFPaT-pretax-jetkerosene'!S9</f>
        <v>0</v>
      </c>
      <c r="T91">
        <f>'BFPaT-pretax-jetkerosene'!T9</f>
        <v>0</v>
      </c>
      <c r="U91">
        <f>'BFPaT-pretax-jetkerosene'!U9</f>
        <v>0</v>
      </c>
      <c r="V91">
        <f>'BFPaT-pretax-jetkerosene'!V9</f>
        <v>0</v>
      </c>
      <c r="W91">
        <f>'BFPaT-pretax-jetkerosene'!W9</f>
        <v>0</v>
      </c>
      <c r="X91">
        <f>'BFPaT-pretax-jetkerosene'!X9</f>
        <v>0</v>
      </c>
      <c r="Y91">
        <f>'BFPaT-pretax-jetkerosene'!Y9</f>
        <v>0</v>
      </c>
      <c r="Z91">
        <f>'BFPaT-pretax-jetkerosene'!Z9</f>
        <v>0</v>
      </c>
      <c r="AA91">
        <f>'BFPaT-pretax-jetkerosene'!AA9</f>
        <v>0</v>
      </c>
      <c r="AB91">
        <f>'BFPaT-pretax-jetkerosene'!AB9</f>
        <v>0</v>
      </c>
      <c r="AC91">
        <f>'BFPaT-pretax-jetkerosene'!AC9</f>
        <v>0</v>
      </c>
      <c r="AD91">
        <f>'BFPaT-pretax-jetkerosene'!AD9</f>
        <v>0</v>
      </c>
      <c r="AE91">
        <f>'BFPaT-pretax-jetkerosene'!AE9</f>
        <v>0</v>
      </c>
      <c r="AF91">
        <f>'BFPaT-pretax-jetkerosene'!AF9</f>
        <v>0</v>
      </c>
      <c r="AG91">
        <f>'BFPaT-pretax-jetkerosene'!AG9</f>
        <v>0</v>
      </c>
      <c r="AH91">
        <f>'BFPaT-pretax-jetkerosene'!AH9</f>
        <v>0</v>
      </c>
      <c r="AI91">
        <f>'BFPaT-pretax-jetkerosene'!AI9</f>
        <v>0</v>
      </c>
      <c r="AJ91">
        <f>'BFPaT-pretax-jetkerosene'!AJ9</f>
        <v>0</v>
      </c>
      <c r="AK91">
        <f>'BFPaT-pretax-jetkerosene'!AK9</f>
        <v>0</v>
      </c>
      <c r="AL91">
        <f>'BFPaT-pretax-jetkerosene'!AL9</f>
        <v>0</v>
      </c>
      <c r="AM91">
        <f>'BFPaT-pretax-jetkerosene'!AM9</f>
        <v>0</v>
      </c>
      <c r="AN91">
        <f>'BFPaT-pretax-jetkerosene'!AN9</f>
        <v>0</v>
      </c>
      <c r="AO91">
        <f>'BFPaT-pretax-jetkerosene'!AO9</f>
        <v>0</v>
      </c>
      <c r="AP91">
        <f>'BFPaT-pretax-jetkerosene'!AP9</f>
        <v>0</v>
      </c>
      <c r="AQ91">
        <f>'BFPaT-pretax-jetkerosene'!AQ9</f>
        <v>0</v>
      </c>
      <c r="AR91">
        <f>'BFPaT-pretax-jetkerosene'!AR9</f>
        <v>0</v>
      </c>
      <c r="AS91">
        <f>'BFPaT-pretax-jetkerosene'!AS9</f>
        <v>0</v>
      </c>
      <c r="AT91">
        <f>'BFPaT-pretax-jetkerosene'!AT9</f>
        <v>0</v>
      </c>
      <c r="AU91">
        <f>'BFPaT-pretax-jetkerosene'!AU9</f>
        <v>0</v>
      </c>
      <c r="AV91">
        <f>'BFPaT-pretax-jetkerosene'!AV9</f>
        <v>0</v>
      </c>
      <c r="AW91">
        <f>'BFPaT-pretax-jetkerosene'!AW9</f>
        <v>0</v>
      </c>
      <c r="AX91">
        <f>'BFPaT-pretax-jetkerosene'!AX9</f>
        <v>0</v>
      </c>
      <c r="AY91">
        <f>'BFPaT-pretax-jetkerosene'!AY9</f>
        <v>0</v>
      </c>
      <c r="AZ91">
        <f>'BFPaT-pretax-jetkerosene'!AZ9</f>
        <v>0</v>
      </c>
    </row>
    <row r="92" spans="1:52" s="6" customFormat="1" x14ac:dyDescent="0.45">
      <c r="A92" s="5" t="s">
        <v>6</v>
      </c>
    </row>
    <row r="93" spans="1:52" x14ac:dyDescent="0.45">
      <c r="A93" t="s">
        <v>64</v>
      </c>
      <c r="B93">
        <f t="shared" ref="B93:AZ93" si="9">B$1</f>
        <v>2020</v>
      </c>
      <c r="C93">
        <f t="shared" si="9"/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'BFPaT-pretax-lignite'!B2</f>
        <v>0</v>
      </c>
      <c r="C94">
        <f>'BFPaT-pretax-lignite'!C2</f>
        <v>0</v>
      </c>
      <c r="D94">
        <f>'BFPaT-pretax-lignite'!D2</f>
        <v>0</v>
      </c>
      <c r="E94">
        <f>'BFPaT-pretax-lignite'!E2</f>
        <v>0</v>
      </c>
      <c r="F94">
        <f>'BFPaT-pretax-lignite'!F2</f>
        <v>0</v>
      </c>
      <c r="G94">
        <f>'BFPaT-pretax-lignite'!G2</f>
        <v>0</v>
      </c>
      <c r="H94">
        <f>'BFPaT-pretax-lignite'!H2</f>
        <v>0</v>
      </c>
      <c r="I94">
        <f>'BFPaT-pretax-lignite'!I2</f>
        <v>0</v>
      </c>
      <c r="J94">
        <f>'BFPaT-pretax-lignite'!J2</f>
        <v>0</v>
      </c>
      <c r="K94">
        <f>'BFPaT-pretax-lignite'!K2</f>
        <v>0</v>
      </c>
      <c r="L94">
        <f>'BFPaT-pretax-lignite'!L2</f>
        <v>0</v>
      </c>
      <c r="M94">
        <f>'BFPaT-pretax-lignite'!M2</f>
        <v>0</v>
      </c>
      <c r="N94">
        <f>'BFPaT-pretax-lignite'!N2</f>
        <v>0</v>
      </c>
      <c r="O94">
        <f>'BFPaT-pretax-lignite'!O2</f>
        <v>0</v>
      </c>
      <c r="P94">
        <f>'BFPaT-pretax-lignite'!P2</f>
        <v>0</v>
      </c>
      <c r="Q94">
        <f>'BFPaT-pretax-lignite'!Q2</f>
        <v>0</v>
      </c>
      <c r="R94">
        <f>'BFPaT-pretax-lignite'!R2</f>
        <v>0</v>
      </c>
      <c r="S94">
        <f>'BFPaT-pretax-lignite'!S2</f>
        <v>0</v>
      </c>
      <c r="T94">
        <f>'BFPaT-pretax-lignite'!T2</f>
        <v>0</v>
      </c>
      <c r="U94">
        <f>'BFPaT-pretax-lignite'!U2</f>
        <v>0</v>
      </c>
      <c r="V94">
        <f>'BFPaT-pretax-lignite'!V2</f>
        <v>0</v>
      </c>
      <c r="W94">
        <f>'BFPaT-pretax-lignite'!W2</f>
        <v>0</v>
      </c>
      <c r="X94">
        <f>'BFPaT-pretax-lignite'!X2</f>
        <v>0</v>
      </c>
      <c r="Y94">
        <f>'BFPaT-pretax-lignite'!Y2</f>
        <v>0</v>
      </c>
      <c r="Z94">
        <f>'BFPaT-pretax-lignite'!Z2</f>
        <v>0</v>
      </c>
      <c r="AA94">
        <f>'BFPaT-pretax-lignite'!AA2</f>
        <v>0</v>
      </c>
      <c r="AB94">
        <f>'BFPaT-pretax-lignite'!AB2</f>
        <v>0</v>
      </c>
      <c r="AC94">
        <f>'BFPaT-pretax-lignite'!AC2</f>
        <v>0</v>
      </c>
      <c r="AD94">
        <f>'BFPaT-pretax-lignite'!AD2</f>
        <v>0</v>
      </c>
      <c r="AE94">
        <f>'BFPaT-pretax-lignite'!AE2</f>
        <v>0</v>
      </c>
      <c r="AF94">
        <f>'BFPaT-pretax-lignite'!AF2</f>
        <v>0</v>
      </c>
      <c r="AG94">
        <f>'BFPaT-pretax-lignite'!AG2</f>
        <v>0</v>
      </c>
      <c r="AH94">
        <f>'BFPaT-pretax-lignite'!AH2</f>
        <v>0</v>
      </c>
      <c r="AI94">
        <f>'BFPaT-pretax-lignite'!AI2</f>
        <v>0</v>
      </c>
      <c r="AJ94">
        <f>'BFPaT-pretax-lignite'!AJ2</f>
        <v>0</v>
      </c>
      <c r="AK94">
        <f>'BFPaT-pretax-lignite'!AK2</f>
        <v>0</v>
      </c>
      <c r="AL94">
        <f>'BFPaT-pretax-lignite'!AL2</f>
        <v>0</v>
      </c>
      <c r="AM94">
        <f>'BFPaT-pretax-lignite'!AM2</f>
        <v>0</v>
      </c>
      <c r="AN94">
        <f>'BFPaT-pretax-lignite'!AN2</f>
        <v>0</v>
      </c>
      <c r="AO94">
        <f>'BFPaT-pretax-lignite'!AO2</f>
        <v>0</v>
      </c>
      <c r="AP94">
        <f>'BFPaT-pretax-lignite'!AP2</f>
        <v>0</v>
      </c>
      <c r="AQ94">
        <f>'BFPaT-pretax-lignite'!AQ2</f>
        <v>0</v>
      </c>
      <c r="AR94">
        <f>'BFPaT-pretax-lignite'!AR2</f>
        <v>0</v>
      </c>
      <c r="AS94">
        <f>'BFPaT-pretax-lignite'!AS2</f>
        <v>0</v>
      </c>
      <c r="AT94">
        <f>'BFPaT-pretax-lignite'!AT2</f>
        <v>0</v>
      </c>
      <c r="AU94">
        <f>'BFPaT-pretax-lignite'!AU2</f>
        <v>0</v>
      </c>
      <c r="AV94">
        <f>'BFPaT-pretax-lignite'!AV2</f>
        <v>0</v>
      </c>
      <c r="AW94">
        <f>'BFPaT-pretax-lignite'!AW2</f>
        <v>0</v>
      </c>
      <c r="AX94">
        <f>'BFPaT-pretax-lignite'!AX2</f>
        <v>0</v>
      </c>
      <c r="AY94">
        <f>'BFPaT-pretax-lignite'!AY2</f>
        <v>0</v>
      </c>
      <c r="AZ94">
        <f>'BFPaT-pretax-lignite'!AZ2</f>
        <v>0</v>
      </c>
    </row>
    <row r="95" spans="1:52" x14ac:dyDescent="0.45">
      <c r="A95" t="s">
        <v>12</v>
      </c>
      <c r="B95">
        <f>'BFPaT-pretax-lignite'!B3</f>
        <v>0</v>
      </c>
      <c r="C95">
        <f>'BFPaT-pretax-lignite'!C3</f>
        <v>0</v>
      </c>
      <c r="D95">
        <f>'BFPaT-pretax-lignite'!D3</f>
        <v>0</v>
      </c>
      <c r="E95">
        <f>'BFPaT-pretax-lignite'!E3</f>
        <v>0</v>
      </c>
      <c r="F95">
        <f>'BFPaT-pretax-lignite'!F3</f>
        <v>0</v>
      </c>
      <c r="G95">
        <f>'BFPaT-pretax-lignite'!G3</f>
        <v>0</v>
      </c>
      <c r="H95">
        <f>'BFPaT-pretax-lignite'!H3</f>
        <v>0</v>
      </c>
      <c r="I95">
        <f>'BFPaT-pretax-lignite'!I3</f>
        <v>0</v>
      </c>
      <c r="J95">
        <f>'BFPaT-pretax-lignite'!J3</f>
        <v>0</v>
      </c>
      <c r="K95">
        <f>'BFPaT-pretax-lignite'!K3</f>
        <v>0</v>
      </c>
      <c r="L95">
        <f>'BFPaT-pretax-lignite'!L3</f>
        <v>0</v>
      </c>
      <c r="M95">
        <f>'BFPaT-pretax-lignite'!M3</f>
        <v>0</v>
      </c>
      <c r="N95">
        <f>'BFPaT-pretax-lignite'!N3</f>
        <v>0</v>
      </c>
      <c r="O95">
        <f>'BFPaT-pretax-lignite'!O3</f>
        <v>0</v>
      </c>
      <c r="P95">
        <f>'BFPaT-pretax-lignite'!P3</f>
        <v>0</v>
      </c>
      <c r="Q95">
        <f>'BFPaT-pretax-lignite'!Q3</f>
        <v>0</v>
      </c>
      <c r="R95">
        <f>'BFPaT-pretax-lignite'!R3</f>
        <v>0</v>
      </c>
      <c r="S95">
        <f>'BFPaT-pretax-lignite'!S3</f>
        <v>0</v>
      </c>
      <c r="T95">
        <f>'BFPaT-pretax-lignite'!T3</f>
        <v>0</v>
      </c>
      <c r="U95">
        <f>'BFPaT-pretax-lignite'!U3</f>
        <v>0</v>
      </c>
      <c r="V95">
        <f>'BFPaT-pretax-lignite'!V3</f>
        <v>0</v>
      </c>
      <c r="W95">
        <f>'BFPaT-pretax-lignite'!W3</f>
        <v>0</v>
      </c>
      <c r="X95">
        <f>'BFPaT-pretax-lignite'!X3</f>
        <v>0</v>
      </c>
      <c r="Y95">
        <f>'BFPaT-pretax-lignite'!Y3</f>
        <v>0</v>
      </c>
      <c r="Z95">
        <f>'BFPaT-pretax-lignite'!Z3</f>
        <v>0</v>
      </c>
      <c r="AA95">
        <f>'BFPaT-pretax-lignite'!AA3</f>
        <v>0</v>
      </c>
      <c r="AB95">
        <f>'BFPaT-pretax-lignite'!AB3</f>
        <v>0</v>
      </c>
      <c r="AC95">
        <f>'BFPaT-pretax-lignite'!AC3</f>
        <v>0</v>
      </c>
      <c r="AD95">
        <f>'BFPaT-pretax-lignite'!AD3</f>
        <v>0</v>
      </c>
      <c r="AE95">
        <f>'BFPaT-pretax-lignite'!AE3</f>
        <v>0</v>
      </c>
      <c r="AF95">
        <f>'BFPaT-pretax-lignite'!AF3</f>
        <v>0</v>
      </c>
      <c r="AG95">
        <f>'BFPaT-pretax-lignite'!AG3</f>
        <v>0</v>
      </c>
      <c r="AH95">
        <f>'BFPaT-pretax-lignite'!AH3</f>
        <v>0</v>
      </c>
      <c r="AI95">
        <f>'BFPaT-pretax-lignite'!AI3</f>
        <v>0</v>
      </c>
      <c r="AJ95">
        <f>'BFPaT-pretax-lignite'!AJ3</f>
        <v>0</v>
      </c>
      <c r="AK95">
        <f>'BFPaT-pretax-lignite'!AK3</f>
        <v>0</v>
      </c>
      <c r="AL95">
        <f>'BFPaT-pretax-lignite'!AL3</f>
        <v>0</v>
      </c>
      <c r="AM95">
        <f>'BFPaT-pretax-lignite'!AM3</f>
        <v>0</v>
      </c>
      <c r="AN95">
        <f>'BFPaT-pretax-lignite'!AN3</f>
        <v>0</v>
      </c>
      <c r="AO95">
        <f>'BFPaT-pretax-lignite'!AO3</f>
        <v>0</v>
      </c>
      <c r="AP95">
        <f>'BFPaT-pretax-lignite'!AP3</f>
        <v>0</v>
      </c>
      <c r="AQ95">
        <f>'BFPaT-pretax-lignite'!AQ3</f>
        <v>0</v>
      </c>
      <c r="AR95">
        <f>'BFPaT-pretax-lignite'!AR3</f>
        <v>0</v>
      </c>
      <c r="AS95">
        <f>'BFPaT-pretax-lignite'!AS3</f>
        <v>0</v>
      </c>
      <c r="AT95">
        <f>'BFPaT-pretax-lignite'!AT3</f>
        <v>0</v>
      </c>
      <c r="AU95">
        <f>'BFPaT-pretax-lignite'!AU3</f>
        <v>0</v>
      </c>
      <c r="AV95">
        <f>'BFPaT-pretax-lignite'!AV3</f>
        <v>0</v>
      </c>
      <c r="AW95">
        <f>'BFPaT-pretax-lignite'!AW3</f>
        <v>0</v>
      </c>
      <c r="AX95">
        <f>'BFPaT-pretax-lignite'!AX3</f>
        <v>0</v>
      </c>
      <c r="AY95">
        <f>'BFPaT-pretax-lignite'!AY3</f>
        <v>0</v>
      </c>
      <c r="AZ95">
        <f>'BFPaT-pretax-lignite'!AZ3</f>
        <v>0</v>
      </c>
    </row>
    <row r="96" spans="1:52" x14ac:dyDescent="0.45">
      <c r="A96" t="s">
        <v>13</v>
      </c>
      <c r="B96">
        <f>'BFPaT-pretax-lignite'!B4</f>
        <v>0</v>
      </c>
      <c r="C96">
        <f>'BFPaT-pretax-lignite'!C4</f>
        <v>0</v>
      </c>
      <c r="D96">
        <f>'BFPaT-pretax-lignite'!D4</f>
        <v>0</v>
      </c>
      <c r="E96">
        <f>'BFPaT-pretax-lignite'!E4</f>
        <v>0</v>
      </c>
      <c r="F96">
        <f>'BFPaT-pretax-lignite'!F4</f>
        <v>0</v>
      </c>
      <c r="G96">
        <f>'BFPaT-pretax-lignite'!G4</f>
        <v>0</v>
      </c>
      <c r="H96">
        <f>'BFPaT-pretax-lignite'!H4</f>
        <v>0</v>
      </c>
      <c r="I96">
        <f>'BFPaT-pretax-lignite'!I4</f>
        <v>0</v>
      </c>
      <c r="J96">
        <f>'BFPaT-pretax-lignite'!J4</f>
        <v>0</v>
      </c>
      <c r="K96">
        <f>'BFPaT-pretax-lignite'!K4</f>
        <v>0</v>
      </c>
      <c r="L96">
        <f>'BFPaT-pretax-lignite'!L4</f>
        <v>0</v>
      </c>
      <c r="M96">
        <f>'BFPaT-pretax-lignite'!M4</f>
        <v>0</v>
      </c>
      <c r="N96">
        <f>'BFPaT-pretax-lignite'!N4</f>
        <v>0</v>
      </c>
      <c r="O96">
        <f>'BFPaT-pretax-lignite'!O4</f>
        <v>0</v>
      </c>
      <c r="P96">
        <f>'BFPaT-pretax-lignite'!P4</f>
        <v>0</v>
      </c>
      <c r="Q96">
        <f>'BFPaT-pretax-lignite'!Q4</f>
        <v>0</v>
      </c>
      <c r="R96">
        <f>'BFPaT-pretax-lignite'!R4</f>
        <v>0</v>
      </c>
      <c r="S96">
        <f>'BFPaT-pretax-lignite'!S4</f>
        <v>0</v>
      </c>
      <c r="T96">
        <f>'BFPaT-pretax-lignite'!T4</f>
        <v>0</v>
      </c>
      <c r="U96">
        <f>'BFPaT-pretax-lignite'!U4</f>
        <v>0</v>
      </c>
      <c r="V96">
        <f>'BFPaT-pretax-lignite'!V4</f>
        <v>0</v>
      </c>
      <c r="W96">
        <f>'BFPaT-pretax-lignite'!W4</f>
        <v>0</v>
      </c>
      <c r="X96">
        <f>'BFPaT-pretax-lignite'!X4</f>
        <v>0</v>
      </c>
      <c r="Y96">
        <f>'BFPaT-pretax-lignite'!Y4</f>
        <v>0</v>
      </c>
      <c r="Z96">
        <f>'BFPaT-pretax-lignite'!Z4</f>
        <v>0</v>
      </c>
      <c r="AA96">
        <f>'BFPaT-pretax-lignite'!AA4</f>
        <v>0</v>
      </c>
      <c r="AB96">
        <f>'BFPaT-pretax-lignite'!AB4</f>
        <v>0</v>
      </c>
      <c r="AC96">
        <f>'BFPaT-pretax-lignite'!AC4</f>
        <v>0</v>
      </c>
      <c r="AD96">
        <f>'BFPaT-pretax-lignite'!AD4</f>
        <v>0</v>
      </c>
      <c r="AE96">
        <f>'BFPaT-pretax-lignite'!AE4</f>
        <v>0</v>
      </c>
      <c r="AF96">
        <f>'BFPaT-pretax-lignite'!AF4</f>
        <v>0</v>
      </c>
      <c r="AG96">
        <f>'BFPaT-pretax-lignite'!AG4</f>
        <v>0</v>
      </c>
      <c r="AH96">
        <f>'BFPaT-pretax-lignite'!AH4</f>
        <v>0</v>
      </c>
      <c r="AI96">
        <f>'BFPaT-pretax-lignite'!AI4</f>
        <v>0</v>
      </c>
      <c r="AJ96">
        <f>'BFPaT-pretax-lignite'!AJ4</f>
        <v>0</v>
      </c>
      <c r="AK96">
        <f>'BFPaT-pretax-lignite'!AK4</f>
        <v>0</v>
      </c>
      <c r="AL96">
        <f>'BFPaT-pretax-lignite'!AL4</f>
        <v>0</v>
      </c>
      <c r="AM96">
        <f>'BFPaT-pretax-lignite'!AM4</f>
        <v>0</v>
      </c>
      <c r="AN96">
        <f>'BFPaT-pretax-lignite'!AN4</f>
        <v>0</v>
      </c>
      <c r="AO96">
        <f>'BFPaT-pretax-lignite'!AO4</f>
        <v>0</v>
      </c>
      <c r="AP96">
        <f>'BFPaT-pretax-lignite'!AP4</f>
        <v>0</v>
      </c>
      <c r="AQ96">
        <f>'BFPaT-pretax-lignite'!AQ4</f>
        <v>0</v>
      </c>
      <c r="AR96">
        <f>'BFPaT-pretax-lignite'!AR4</f>
        <v>0</v>
      </c>
      <c r="AS96">
        <f>'BFPaT-pretax-lignite'!AS4</f>
        <v>0</v>
      </c>
      <c r="AT96">
        <f>'BFPaT-pretax-lignite'!AT4</f>
        <v>0</v>
      </c>
      <c r="AU96">
        <f>'BFPaT-pretax-lignite'!AU4</f>
        <v>0</v>
      </c>
      <c r="AV96">
        <f>'BFPaT-pretax-lignite'!AV4</f>
        <v>0</v>
      </c>
      <c r="AW96">
        <f>'BFPaT-pretax-lignite'!AW4</f>
        <v>0</v>
      </c>
      <c r="AX96">
        <f>'BFPaT-pretax-lignite'!AX4</f>
        <v>0</v>
      </c>
      <c r="AY96">
        <f>'BFPaT-pretax-lignite'!AY4</f>
        <v>0</v>
      </c>
      <c r="AZ96">
        <f>'BFPaT-pretax-lignite'!AZ4</f>
        <v>0</v>
      </c>
    </row>
    <row r="97" spans="1:52" x14ac:dyDescent="0.45">
      <c r="A97" t="s">
        <v>14</v>
      </c>
      <c r="B97">
        <f>'BFPaT-pretax-lignite'!B5</f>
        <v>0</v>
      </c>
      <c r="C97">
        <f>'BFPaT-pretax-lignite'!C5</f>
        <v>0</v>
      </c>
      <c r="D97">
        <f>'BFPaT-pretax-lignite'!D5</f>
        <v>0</v>
      </c>
      <c r="E97">
        <f>'BFPaT-pretax-lignite'!E5</f>
        <v>0</v>
      </c>
      <c r="F97">
        <f>'BFPaT-pretax-lignite'!F5</f>
        <v>0</v>
      </c>
      <c r="G97">
        <f>'BFPaT-pretax-lignite'!G5</f>
        <v>0</v>
      </c>
      <c r="H97">
        <f>'BFPaT-pretax-lignite'!H5</f>
        <v>0</v>
      </c>
      <c r="I97">
        <f>'BFPaT-pretax-lignite'!I5</f>
        <v>0</v>
      </c>
      <c r="J97">
        <f>'BFPaT-pretax-lignite'!J5</f>
        <v>0</v>
      </c>
      <c r="K97">
        <f>'BFPaT-pretax-lignite'!K5</f>
        <v>0</v>
      </c>
      <c r="L97">
        <f>'BFPaT-pretax-lignite'!L5</f>
        <v>0</v>
      </c>
      <c r="M97">
        <f>'BFPaT-pretax-lignite'!M5</f>
        <v>0</v>
      </c>
      <c r="N97">
        <f>'BFPaT-pretax-lignite'!N5</f>
        <v>0</v>
      </c>
      <c r="O97">
        <f>'BFPaT-pretax-lignite'!O5</f>
        <v>0</v>
      </c>
      <c r="P97">
        <f>'BFPaT-pretax-lignite'!P5</f>
        <v>0</v>
      </c>
      <c r="Q97">
        <f>'BFPaT-pretax-lignite'!Q5</f>
        <v>0</v>
      </c>
      <c r="R97">
        <f>'BFPaT-pretax-lignite'!R5</f>
        <v>0</v>
      </c>
      <c r="S97">
        <f>'BFPaT-pretax-lignite'!S5</f>
        <v>0</v>
      </c>
      <c r="T97">
        <f>'BFPaT-pretax-lignite'!T5</f>
        <v>0</v>
      </c>
      <c r="U97">
        <f>'BFPaT-pretax-lignite'!U5</f>
        <v>0</v>
      </c>
      <c r="V97">
        <f>'BFPaT-pretax-lignite'!V5</f>
        <v>0</v>
      </c>
      <c r="W97">
        <f>'BFPaT-pretax-lignite'!W5</f>
        <v>0</v>
      </c>
      <c r="X97">
        <f>'BFPaT-pretax-lignite'!X5</f>
        <v>0</v>
      </c>
      <c r="Y97">
        <f>'BFPaT-pretax-lignite'!Y5</f>
        <v>0</v>
      </c>
      <c r="Z97">
        <f>'BFPaT-pretax-lignite'!Z5</f>
        <v>0</v>
      </c>
      <c r="AA97">
        <f>'BFPaT-pretax-lignite'!AA5</f>
        <v>0</v>
      </c>
      <c r="AB97">
        <f>'BFPaT-pretax-lignite'!AB5</f>
        <v>0</v>
      </c>
      <c r="AC97">
        <f>'BFPaT-pretax-lignite'!AC5</f>
        <v>0</v>
      </c>
      <c r="AD97">
        <f>'BFPaT-pretax-lignite'!AD5</f>
        <v>0</v>
      </c>
      <c r="AE97">
        <f>'BFPaT-pretax-lignite'!AE5</f>
        <v>0</v>
      </c>
      <c r="AF97">
        <f>'BFPaT-pretax-lignite'!AF5</f>
        <v>0</v>
      </c>
      <c r="AG97">
        <f>'BFPaT-pretax-lignite'!AG5</f>
        <v>0</v>
      </c>
      <c r="AH97">
        <f>'BFPaT-pretax-lignite'!AH5</f>
        <v>0</v>
      </c>
      <c r="AI97">
        <f>'BFPaT-pretax-lignite'!AI5</f>
        <v>0</v>
      </c>
      <c r="AJ97">
        <f>'BFPaT-pretax-lignite'!AJ5</f>
        <v>0</v>
      </c>
      <c r="AK97">
        <f>'BFPaT-pretax-lignite'!AK5</f>
        <v>0</v>
      </c>
      <c r="AL97">
        <f>'BFPaT-pretax-lignite'!AL5</f>
        <v>0</v>
      </c>
      <c r="AM97">
        <f>'BFPaT-pretax-lignite'!AM5</f>
        <v>0</v>
      </c>
      <c r="AN97">
        <f>'BFPaT-pretax-lignite'!AN5</f>
        <v>0</v>
      </c>
      <c r="AO97">
        <f>'BFPaT-pretax-lignite'!AO5</f>
        <v>0</v>
      </c>
      <c r="AP97">
        <f>'BFPaT-pretax-lignite'!AP5</f>
        <v>0</v>
      </c>
      <c r="AQ97">
        <f>'BFPaT-pretax-lignite'!AQ5</f>
        <v>0</v>
      </c>
      <c r="AR97">
        <f>'BFPaT-pretax-lignite'!AR5</f>
        <v>0</v>
      </c>
      <c r="AS97">
        <f>'BFPaT-pretax-lignite'!AS5</f>
        <v>0</v>
      </c>
      <c r="AT97">
        <f>'BFPaT-pretax-lignite'!AT5</f>
        <v>0</v>
      </c>
      <c r="AU97">
        <f>'BFPaT-pretax-lignite'!AU5</f>
        <v>0</v>
      </c>
      <c r="AV97">
        <f>'BFPaT-pretax-lignite'!AV5</f>
        <v>0</v>
      </c>
      <c r="AW97">
        <f>'BFPaT-pretax-lignite'!AW5</f>
        <v>0</v>
      </c>
      <c r="AX97">
        <f>'BFPaT-pretax-lignite'!AX5</f>
        <v>0</v>
      </c>
      <c r="AY97">
        <f>'BFPaT-pretax-lignite'!AY5</f>
        <v>0</v>
      </c>
      <c r="AZ97">
        <f>'BFPaT-pretax-lignite'!AZ5</f>
        <v>0</v>
      </c>
    </row>
    <row r="98" spans="1:52" x14ac:dyDescent="0.45">
      <c r="A98" t="s">
        <v>15</v>
      </c>
      <c r="B98">
        <f>'BFPaT-pretax-lignite'!B6</f>
        <v>0</v>
      </c>
      <c r="C98">
        <f>'BFPaT-pretax-lignite'!C6</f>
        <v>0</v>
      </c>
      <c r="D98">
        <f>'BFPaT-pretax-lignite'!D6</f>
        <v>0</v>
      </c>
      <c r="E98">
        <f>'BFPaT-pretax-lignite'!E6</f>
        <v>0</v>
      </c>
      <c r="F98">
        <f>'BFPaT-pretax-lignite'!F6</f>
        <v>0</v>
      </c>
      <c r="G98">
        <f>'BFPaT-pretax-lignite'!G6</f>
        <v>0</v>
      </c>
      <c r="H98">
        <f>'BFPaT-pretax-lignite'!H6</f>
        <v>0</v>
      </c>
      <c r="I98">
        <f>'BFPaT-pretax-lignite'!I6</f>
        <v>0</v>
      </c>
      <c r="J98">
        <f>'BFPaT-pretax-lignite'!J6</f>
        <v>0</v>
      </c>
      <c r="K98">
        <f>'BFPaT-pretax-lignite'!K6</f>
        <v>0</v>
      </c>
      <c r="L98">
        <f>'BFPaT-pretax-lignite'!L6</f>
        <v>0</v>
      </c>
      <c r="M98">
        <f>'BFPaT-pretax-lignite'!M6</f>
        <v>0</v>
      </c>
      <c r="N98">
        <f>'BFPaT-pretax-lignite'!N6</f>
        <v>0</v>
      </c>
      <c r="O98">
        <f>'BFPaT-pretax-lignite'!O6</f>
        <v>0</v>
      </c>
      <c r="P98">
        <f>'BFPaT-pretax-lignite'!P6</f>
        <v>0</v>
      </c>
      <c r="Q98">
        <f>'BFPaT-pretax-lignite'!Q6</f>
        <v>0</v>
      </c>
      <c r="R98">
        <f>'BFPaT-pretax-lignite'!R6</f>
        <v>0</v>
      </c>
      <c r="S98">
        <f>'BFPaT-pretax-lignite'!S6</f>
        <v>0</v>
      </c>
      <c r="T98">
        <f>'BFPaT-pretax-lignite'!T6</f>
        <v>0</v>
      </c>
      <c r="U98">
        <f>'BFPaT-pretax-lignite'!U6</f>
        <v>0</v>
      </c>
      <c r="V98">
        <f>'BFPaT-pretax-lignite'!V6</f>
        <v>0</v>
      </c>
      <c r="W98">
        <f>'BFPaT-pretax-lignite'!W6</f>
        <v>0</v>
      </c>
      <c r="X98">
        <f>'BFPaT-pretax-lignite'!X6</f>
        <v>0</v>
      </c>
      <c r="Y98">
        <f>'BFPaT-pretax-lignite'!Y6</f>
        <v>0</v>
      </c>
      <c r="Z98">
        <f>'BFPaT-pretax-lignite'!Z6</f>
        <v>0</v>
      </c>
      <c r="AA98">
        <f>'BFPaT-pretax-lignite'!AA6</f>
        <v>0</v>
      </c>
      <c r="AB98">
        <f>'BFPaT-pretax-lignite'!AB6</f>
        <v>0</v>
      </c>
      <c r="AC98">
        <f>'BFPaT-pretax-lignite'!AC6</f>
        <v>0</v>
      </c>
      <c r="AD98">
        <f>'BFPaT-pretax-lignite'!AD6</f>
        <v>0</v>
      </c>
      <c r="AE98">
        <f>'BFPaT-pretax-lignite'!AE6</f>
        <v>0</v>
      </c>
      <c r="AF98">
        <f>'BFPaT-pretax-lignite'!AF6</f>
        <v>0</v>
      </c>
      <c r="AG98">
        <f>'BFPaT-pretax-lignite'!AG6</f>
        <v>0</v>
      </c>
      <c r="AH98">
        <f>'BFPaT-pretax-lignite'!AH6</f>
        <v>0</v>
      </c>
      <c r="AI98">
        <f>'BFPaT-pretax-lignite'!AI6</f>
        <v>0</v>
      </c>
      <c r="AJ98">
        <f>'BFPaT-pretax-lignite'!AJ6</f>
        <v>0</v>
      </c>
      <c r="AK98">
        <f>'BFPaT-pretax-lignite'!AK6</f>
        <v>0</v>
      </c>
      <c r="AL98">
        <f>'BFPaT-pretax-lignite'!AL6</f>
        <v>0</v>
      </c>
      <c r="AM98">
        <f>'BFPaT-pretax-lignite'!AM6</f>
        <v>0</v>
      </c>
      <c r="AN98">
        <f>'BFPaT-pretax-lignite'!AN6</f>
        <v>0</v>
      </c>
      <c r="AO98">
        <f>'BFPaT-pretax-lignite'!AO6</f>
        <v>0</v>
      </c>
      <c r="AP98">
        <f>'BFPaT-pretax-lignite'!AP6</f>
        <v>0</v>
      </c>
      <c r="AQ98">
        <f>'BFPaT-pretax-lignite'!AQ6</f>
        <v>0</v>
      </c>
      <c r="AR98">
        <f>'BFPaT-pretax-lignite'!AR6</f>
        <v>0</v>
      </c>
      <c r="AS98">
        <f>'BFPaT-pretax-lignite'!AS6</f>
        <v>0</v>
      </c>
      <c r="AT98">
        <f>'BFPaT-pretax-lignite'!AT6</f>
        <v>0</v>
      </c>
      <c r="AU98">
        <f>'BFPaT-pretax-lignite'!AU6</f>
        <v>0</v>
      </c>
      <c r="AV98">
        <f>'BFPaT-pretax-lignite'!AV6</f>
        <v>0</v>
      </c>
      <c r="AW98">
        <f>'BFPaT-pretax-lignite'!AW6</f>
        <v>0</v>
      </c>
      <c r="AX98">
        <f>'BFPaT-pretax-lignite'!AX6</f>
        <v>0</v>
      </c>
      <c r="AY98">
        <f>'BFPaT-pretax-lignite'!AY6</f>
        <v>0</v>
      </c>
      <c r="AZ98">
        <f>'BFPaT-pretax-lignite'!AZ6</f>
        <v>0</v>
      </c>
    </row>
    <row r="99" spans="1:52" x14ac:dyDescent="0.45">
      <c r="A99" t="s">
        <v>16</v>
      </c>
      <c r="B99">
        <f>'BFPaT-pretax-lignite'!B7</f>
        <v>0</v>
      </c>
      <c r="C99">
        <f>'BFPaT-pretax-lignite'!C7</f>
        <v>0</v>
      </c>
      <c r="D99">
        <f>'BFPaT-pretax-lignite'!D7</f>
        <v>0</v>
      </c>
      <c r="E99">
        <f>'BFPaT-pretax-lignite'!E7</f>
        <v>0</v>
      </c>
      <c r="F99">
        <f>'BFPaT-pretax-lignite'!F7</f>
        <v>0</v>
      </c>
      <c r="G99">
        <f>'BFPaT-pretax-lignite'!G7</f>
        <v>0</v>
      </c>
      <c r="H99">
        <f>'BFPaT-pretax-lignite'!H7</f>
        <v>0</v>
      </c>
      <c r="I99">
        <f>'BFPaT-pretax-lignite'!I7</f>
        <v>0</v>
      </c>
      <c r="J99">
        <f>'BFPaT-pretax-lignite'!J7</f>
        <v>0</v>
      </c>
      <c r="K99">
        <f>'BFPaT-pretax-lignite'!K7</f>
        <v>0</v>
      </c>
      <c r="L99">
        <f>'BFPaT-pretax-lignite'!L7</f>
        <v>0</v>
      </c>
      <c r="M99">
        <f>'BFPaT-pretax-lignite'!M7</f>
        <v>0</v>
      </c>
      <c r="N99">
        <f>'BFPaT-pretax-lignite'!N7</f>
        <v>0</v>
      </c>
      <c r="O99">
        <f>'BFPaT-pretax-lignite'!O7</f>
        <v>0</v>
      </c>
      <c r="P99">
        <f>'BFPaT-pretax-lignite'!P7</f>
        <v>0</v>
      </c>
      <c r="Q99">
        <f>'BFPaT-pretax-lignite'!Q7</f>
        <v>0</v>
      </c>
      <c r="R99">
        <f>'BFPaT-pretax-lignite'!R7</f>
        <v>0</v>
      </c>
      <c r="S99">
        <f>'BFPaT-pretax-lignite'!S7</f>
        <v>0</v>
      </c>
      <c r="T99">
        <f>'BFPaT-pretax-lignite'!T7</f>
        <v>0</v>
      </c>
      <c r="U99">
        <f>'BFPaT-pretax-lignite'!U7</f>
        <v>0</v>
      </c>
      <c r="V99">
        <f>'BFPaT-pretax-lignite'!V7</f>
        <v>0</v>
      </c>
      <c r="W99">
        <f>'BFPaT-pretax-lignite'!W7</f>
        <v>0</v>
      </c>
      <c r="X99">
        <f>'BFPaT-pretax-lignite'!X7</f>
        <v>0</v>
      </c>
      <c r="Y99">
        <f>'BFPaT-pretax-lignite'!Y7</f>
        <v>0</v>
      </c>
      <c r="Z99">
        <f>'BFPaT-pretax-lignite'!Z7</f>
        <v>0</v>
      </c>
      <c r="AA99">
        <f>'BFPaT-pretax-lignite'!AA7</f>
        <v>0</v>
      </c>
      <c r="AB99">
        <f>'BFPaT-pretax-lignite'!AB7</f>
        <v>0</v>
      </c>
      <c r="AC99">
        <f>'BFPaT-pretax-lignite'!AC7</f>
        <v>0</v>
      </c>
      <c r="AD99">
        <f>'BFPaT-pretax-lignite'!AD7</f>
        <v>0</v>
      </c>
      <c r="AE99">
        <f>'BFPaT-pretax-lignite'!AE7</f>
        <v>0</v>
      </c>
      <c r="AF99">
        <f>'BFPaT-pretax-lignite'!AF7</f>
        <v>0</v>
      </c>
      <c r="AG99">
        <f>'BFPaT-pretax-lignite'!AG7</f>
        <v>0</v>
      </c>
      <c r="AH99">
        <f>'BFPaT-pretax-lignite'!AH7</f>
        <v>0</v>
      </c>
      <c r="AI99">
        <f>'BFPaT-pretax-lignite'!AI7</f>
        <v>0</v>
      </c>
      <c r="AJ99">
        <f>'BFPaT-pretax-lignite'!AJ7</f>
        <v>0</v>
      </c>
      <c r="AK99">
        <f>'BFPaT-pretax-lignite'!AK7</f>
        <v>0</v>
      </c>
      <c r="AL99">
        <f>'BFPaT-pretax-lignite'!AL7</f>
        <v>0</v>
      </c>
      <c r="AM99">
        <f>'BFPaT-pretax-lignite'!AM7</f>
        <v>0</v>
      </c>
      <c r="AN99">
        <f>'BFPaT-pretax-lignite'!AN7</f>
        <v>0</v>
      </c>
      <c r="AO99">
        <f>'BFPaT-pretax-lignite'!AO7</f>
        <v>0</v>
      </c>
      <c r="AP99">
        <f>'BFPaT-pretax-lignite'!AP7</f>
        <v>0</v>
      </c>
      <c r="AQ99">
        <f>'BFPaT-pretax-lignite'!AQ7</f>
        <v>0</v>
      </c>
      <c r="AR99">
        <f>'BFPaT-pretax-lignite'!AR7</f>
        <v>0</v>
      </c>
      <c r="AS99">
        <f>'BFPaT-pretax-lignite'!AS7</f>
        <v>0</v>
      </c>
      <c r="AT99">
        <f>'BFPaT-pretax-lignite'!AT7</f>
        <v>0</v>
      </c>
      <c r="AU99">
        <f>'BFPaT-pretax-lignite'!AU7</f>
        <v>0</v>
      </c>
      <c r="AV99">
        <f>'BFPaT-pretax-lignite'!AV7</f>
        <v>0</v>
      </c>
      <c r="AW99">
        <f>'BFPaT-pretax-lignite'!AW7</f>
        <v>0</v>
      </c>
      <c r="AX99">
        <f>'BFPaT-pretax-lignite'!AX7</f>
        <v>0</v>
      </c>
      <c r="AY99">
        <f>'BFPaT-pretax-lignite'!AY7</f>
        <v>0</v>
      </c>
      <c r="AZ99">
        <f>'BFPaT-pretax-lignite'!AZ7</f>
        <v>0</v>
      </c>
    </row>
    <row r="100" spans="1:52" x14ac:dyDescent="0.45">
      <c r="A100" t="s">
        <v>17</v>
      </c>
      <c r="B100">
        <f>'BFPaT-pretax-lignite'!B8</f>
        <v>0</v>
      </c>
      <c r="C100">
        <f>'BFPaT-pretax-lignite'!C8</f>
        <v>0</v>
      </c>
      <c r="D100">
        <f>'BFPaT-pretax-lignite'!D8</f>
        <v>0</v>
      </c>
      <c r="E100">
        <f>'BFPaT-pretax-lignite'!E8</f>
        <v>0</v>
      </c>
      <c r="F100">
        <f>'BFPaT-pretax-lignite'!F8</f>
        <v>0</v>
      </c>
      <c r="G100">
        <f>'BFPaT-pretax-lignite'!G8</f>
        <v>0</v>
      </c>
      <c r="H100">
        <f>'BFPaT-pretax-lignite'!H8</f>
        <v>0</v>
      </c>
      <c r="I100">
        <f>'BFPaT-pretax-lignite'!I8</f>
        <v>0</v>
      </c>
      <c r="J100">
        <f>'BFPaT-pretax-lignite'!J8</f>
        <v>0</v>
      </c>
      <c r="K100">
        <f>'BFPaT-pretax-lignite'!K8</f>
        <v>0</v>
      </c>
      <c r="L100">
        <f>'BFPaT-pretax-lignite'!L8</f>
        <v>0</v>
      </c>
      <c r="M100">
        <f>'BFPaT-pretax-lignite'!M8</f>
        <v>0</v>
      </c>
      <c r="N100">
        <f>'BFPaT-pretax-lignite'!N8</f>
        <v>0</v>
      </c>
      <c r="O100">
        <f>'BFPaT-pretax-lignite'!O8</f>
        <v>0</v>
      </c>
      <c r="P100">
        <f>'BFPaT-pretax-lignite'!P8</f>
        <v>0</v>
      </c>
      <c r="Q100">
        <f>'BFPaT-pretax-lignite'!Q8</f>
        <v>0</v>
      </c>
      <c r="R100">
        <f>'BFPaT-pretax-lignite'!R8</f>
        <v>0</v>
      </c>
      <c r="S100">
        <f>'BFPaT-pretax-lignite'!S8</f>
        <v>0</v>
      </c>
      <c r="T100">
        <f>'BFPaT-pretax-lignite'!T8</f>
        <v>0</v>
      </c>
      <c r="U100">
        <f>'BFPaT-pretax-lignite'!U8</f>
        <v>0</v>
      </c>
      <c r="V100">
        <f>'BFPaT-pretax-lignite'!V8</f>
        <v>0</v>
      </c>
      <c r="W100">
        <f>'BFPaT-pretax-lignite'!W8</f>
        <v>0</v>
      </c>
      <c r="X100">
        <f>'BFPaT-pretax-lignite'!X8</f>
        <v>0</v>
      </c>
      <c r="Y100">
        <f>'BFPaT-pretax-lignite'!Y8</f>
        <v>0</v>
      </c>
      <c r="Z100">
        <f>'BFPaT-pretax-lignite'!Z8</f>
        <v>0</v>
      </c>
      <c r="AA100">
        <f>'BFPaT-pretax-lignite'!AA8</f>
        <v>0</v>
      </c>
      <c r="AB100">
        <f>'BFPaT-pretax-lignite'!AB8</f>
        <v>0</v>
      </c>
      <c r="AC100">
        <f>'BFPaT-pretax-lignite'!AC8</f>
        <v>0</v>
      </c>
      <c r="AD100">
        <f>'BFPaT-pretax-lignite'!AD8</f>
        <v>0</v>
      </c>
      <c r="AE100">
        <f>'BFPaT-pretax-lignite'!AE8</f>
        <v>0</v>
      </c>
      <c r="AF100">
        <f>'BFPaT-pretax-lignite'!AF8</f>
        <v>0</v>
      </c>
      <c r="AG100">
        <f>'BFPaT-pretax-lignite'!AG8</f>
        <v>0</v>
      </c>
      <c r="AH100">
        <f>'BFPaT-pretax-lignite'!AH8</f>
        <v>0</v>
      </c>
      <c r="AI100">
        <f>'BFPaT-pretax-lignite'!AI8</f>
        <v>0</v>
      </c>
      <c r="AJ100">
        <f>'BFPaT-pretax-lignite'!AJ8</f>
        <v>0</v>
      </c>
      <c r="AK100">
        <f>'BFPaT-pretax-lignite'!AK8</f>
        <v>0</v>
      </c>
      <c r="AL100">
        <f>'BFPaT-pretax-lignite'!AL8</f>
        <v>0</v>
      </c>
      <c r="AM100">
        <f>'BFPaT-pretax-lignite'!AM8</f>
        <v>0</v>
      </c>
      <c r="AN100">
        <f>'BFPaT-pretax-lignite'!AN8</f>
        <v>0</v>
      </c>
      <c r="AO100">
        <f>'BFPaT-pretax-lignite'!AO8</f>
        <v>0</v>
      </c>
      <c r="AP100">
        <f>'BFPaT-pretax-lignite'!AP8</f>
        <v>0</v>
      </c>
      <c r="AQ100">
        <f>'BFPaT-pretax-lignite'!AQ8</f>
        <v>0</v>
      </c>
      <c r="AR100">
        <f>'BFPaT-pretax-lignite'!AR8</f>
        <v>0</v>
      </c>
      <c r="AS100">
        <f>'BFPaT-pretax-lignite'!AS8</f>
        <v>0</v>
      </c>
      <c r="AT100">
        <f>'BFPaT-pretax-lignite'!AT8</f>
        <v>0</v>
      </c>
      <c r="AU100">
        <f>'BFPaT-pretax-lignite'!AU8</f>
        <v>0</v>
      </c>
      <c r="AV100">
        <f>'BFPaT-pretax-lignite'!AV8</f>
        <v>0</v>
      </c>
      <c r="AW100">
        <f>'BFPaT-pretax-lignite'!AW8</f>
        <v>0</v>
      </c>
      <c r="AX100">
        <f>'BFPaT-pretax-lignite'!AX8</f>
        <v>0</v>
      </c>
      <c r="AY100">
        <f>'BFPaT-pretax-lignite'!AY8</f>
        <v>0</v>
      </c>
      <c r="AZ100">
        <f>'BFPaT-pretax-lignite'!AZ8</f>
        <v>0</v>
      </c>
    </row>
    <row r="101" spans="1:52" x14ac:dyDescent="0.45">
      <c r="A101" t="s">
        <v>18</v>
      </c>
      <c r="B101">
        <f>'BFPaT-pretax-lignite'!B9</f>
        <v>0</v>
      </c>
      <c r="C101">
        <f>'BFPaT-pretax-lignite'!C9</f>
        <v>0</v>
      </c>
      <c r="D101">
        <f>'BFPaT-pretax-lignite'!D9</f>
        <v>0</v>
      </c>
      <c r="E101">
        <f>'BFPaT-pretax-lignite'!E9</f>
        <v>0</v>
      </c>
      <c r="F101">
        <f>'BFPaT-pretax-lignite'!F9</f>
        <v>0</v>
      </c>
      <c r="G101">
        <f>'BFPaT-pretax-lignite'!G9</f>
        <v>0</v>
      </c>
      <c r="H101">
        <f>'BFPaT-pretax-lignite'!H9</f>
        <v>0</v>
      </c>
      <c r="I101">
        <f>'BFPaT-pretax-lignite'!I9</f>
        <v>0</v>
      </c>
      <c r="J101">
        <f>'BFPaT-pretax-lignite'!J9</f>
        <v>0</v>
      </c>
      <c r="K101">
        <f>'BFPaT-pretax-lignite'!K9</f>
        <v>0</v>
      </c>
      <c r="L101">
        <f>'BFPaT-pretax-lignite'!L9</f>
        <v>0</v>
      </c>
      <c r="M101">
        <f>'BFPaT-pretax-lignite'!M9</f>
        <v>0</v>
      </c>
      <c r="N101">
        <f>'BFPaT-pretax-lignite'!N9</f>
        <v>0</v>
      </c>
      <c r="O101">
        <f>'BFPaT-pretax-lignite'!O9</f>
        <v>0</v>
      </c>
      <c r="P101">
        <f>'BFPaT-pretax-lignite'!P9</f>
        <v>0</v>
      </c>
      <c r="Q101">
        <f>'BFPaT-pretax-lignite'!Q9</f>
        <v>0</v>
      </c>
      <c r="R101">
        <f>'BFPaT-pretax-lignite'!R9</f>
        <v>0</v>
      </c>
      <c r="S101">
        <f>'BFPaT-pretax-lignite'!S9</f>
        <v>0</v>
      </c>
      <c r="T101">
        <f>'BFPaT-pretax-lignite'!T9</f>
        <v>0</v>
      </c>
      <c r="U101">
        <f>'BFPaT-pretax-lignite'!U9</f>
        <v>0</v>
      </c>
      <c r="V101">
        <f>'BFPaT-pretax-lignite'!V9</f>
        <v>0</v>
      </c>
      <c r="W101">
        <f>'BFPaT-pretax-lignite'!W9</f>
        <v>0</v>
      </c>
      <c r="X101">
        <f>'BFPaT-pretax-lignite'!X9</f>
        <v>0</v>
      </c>
      <c r="Y101">
        <f>'BFPaT-pretax-lignite'!Y9</f>
        <v>0</v>
      </c>
      <c r="Z101">
        <f>'BFPaT-pretax-lignite'!Z9</f>
        <v>0</v>
      </c>
      <c r="AA101">
        <f>'BFPaT-pretax-lignite'!AA9</f>
        <v>0</v>
      </c>
      <c r="AB101">
        <f>'BFPaT-pretax-lignite'!AB9</f>
        <v>0</v>
      </c>
      <c r="AC101">
        <f>'BFPaT-pretax-lignite'!AC9</f>
        <v>0</v>
      </c>
      <c r="AD101">
        <f>'BFPaT-pretax-lignite'!AD9</f>
        <v>0</v>
      </c>
      <c r="AE101">
        <f>'BFPaT-pretax-lignite'!AE9</f>
        <v>0</v>
      </c>
      <c r="AF101">
        <f>'BFPaT-pretax-lignite'!AF9</f>
        <v>0</v>
      </c>
      <c r="AG101">
        <f>'BFPaT-pretax-lignite'!AG9</f>
        <v>0</v>
      </c>
      <c r="AH101">
        <f>'BFPaT-pretax-lignite'!AH9</f>
        <v>0</v>
      </c>
      <c r="AI101">
        <f>'BFPaT-pretax-lignite'!AI9</f>
        <v>0</v>
      </c>
      <c r="AJ101">
        <f>'BFPaT-pretax-lignite'!AJ9</f>
        <v>0</v>
      </c>
      <c r="AK101">
        <f>'BFPaT-pretax-lignite'!AK9</f>
        <v>0</v>
      </c>
      <c r="AL101">
        <f>'BFPaT-pretax-lignite'!AL9</f>
        <v>0</v>
      </c>
      <c r="AM101">
        <f>'BFPaT-pretax-lignite'!AM9</f>
        <v>0</v>
      </c>
      <c r="AN101">
        <f>'BFPaT-pretax-lignite'!AN9</f>
        <v>0</v>
      </c>
      <c r="AO101">
        <f>'BFPaT-pretax-lignite'!AO9</f>
        <v>0</v>
      </c>
      <c r="AP101">
        <f>'BFPaT-pretax-lignite'!AP9</f>
        <v>0</v>
      </c>
      <c r="AQ101">
        <f>'BFPaT-pretax-lignite'!AQ9</f>
        <v>0</v>
      </c>
      <c r="AR101">
        <f>'BFPaT-pretax-lignite'!AR9</f>
        <v>0</v>
      </c>
      <c r="AS101">
        <f>'BFPaT-pretax-lignite'!AS9</f>
        <v>0</v>
      </c>
      <c r="AT101">
        <f>'BFPaT-pretax-lignite'!AT9</f>
        <v>0</v>
      </c>
      <c r="AU101">
        <f>'BFPaT-pretax-lignite'!AU9</f>
        <v>0</v>
      </c>
      <c r="AV101">
        <f>'BFPaT-pretax-lignite'!AV9</f>
        <v>0</v>
      </c>
      <c r="AW101">
        <f>'BFPaT-pretax-lignite'!AW9</f>
        <v>0</v>
      </c>
      <c r="AX101">
        <f>'BFPaT-pretax-lignite'!AX9</f>
        <v>0</v>
      </c>
      <c r="AY101">
        <f>'BFPaT-pretax-lignite'!AY9</f>
        <v>0</v>
      </c>
      <c r="AZ101">
        <f>'BFPaT-pretax-lignite'!AZ9</f>
        <v>0</v>
      </c>
    </row>
    <row r="102" spans="1:52" s="6" customFormat="1" x14ac:dyDescent="0.45">
      <c r="A102" s="5" t="s">
        <v>72</v>
      </c>
    </row>
    <row r="103" spans="1:52" x14ac:dyDescent="0.45">
      <c r="A103" t="s">
        <v>64</v>
      </c>
      <c r="B103">
        <f t="shared" ref="B103:AZ103" si="10">B$1</f>
        <v>2020</v>
      </c>
      <c r="C103">
        <f t="shared" si="10"/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'BFPaT-pretax-crude'!B2</f>
        <v>0</v>
      </c>
      <c r="C104">
        <f>'BFPaT-pretax-crude'!C2</f>
        <v>0</v>
      </c>
      <c r="D104">
        <f>'BFPaT-pretax-crude'!D2</f>
        <v>0</v>
      </c>
      <c r="E104">
        <f>'BFPaT-pretax-crude'!E2</f>
        <v>0</v>
      </c>
      <c r="F104">
        <f>'BFPaT-pretax-crude'!F2</f>
        <v>0</v>
      </c>
      <c r="G104">
        <f>'BFPaT-pretax-crude'!G2</f>
        <v>0</v>
      </c>
      <c r="H104">
        <f>'BFPaT-pretax-crude'!H2</f>
        <v>0</v>
      </c>
      <c r="I104">
        <f>'BFPaT-pretax-crude'!I2</f>
        <v>0</v>
      </c>
      <c r="J104">
        <f>'BFPaT-pretax-crude'!J2</f>
        <v>0</v>
      </c>
      <c r="K104">
        <f>'BFPaT-pretax-crude'!K2</f>
        <v>0</v>
      </c>
      <c r="L104">
        <f>'BFPaT-pretax-crude'!L2</f>
        <v>0</v>
      </c>
      <c r="M104">
        <f>'BFPaT-pretax-crude'!M2</f>
        <v>0</v>
      </c>
      <c r="N104">
        <f>'BFPaT-pretax-crude'!N2</f>
        <v>0</v>
      </c>
      <c r="O104">
        <f>'BFPaT-pretax-crude'!O2</f>
        <v>0</v>
      </c>
      <c r="P104">
        <f>'BFPaT-pretax-crude'!P2</f>
        <v>0</v>
      </c>
      <c r="Q104">
        <f>'BFPaT-pretax-crude'!Q2</f>
        <v>0</v>
      </c>
      <c r="R104">
        <f>'BFPaT-pretax-crude'!R2</f>
        <v>0</v>
      </c>
      <c r="S104">
        <f>'BFPaT-pretax-crude'!S2</f>
        <v>0</v>
      </c>
      <c r="T104">
        <f>'BFPaT-pretax-crude'!T2</f>
        <v>0</v>
      </c>
      <c r="U104">
        <f>'BFPaT-pretax-crude'!U2</f>
        <v>0</v>
      </c>
      <c r="V104">
        <f>'BFPaT-pretax-crude'!V2</f>
        <v>0</v>
      </c>
      <c r="W104">
        <f>'BFPaT-pretax-crude'!W2</f>
        <v>0</v>
      </c>
      <c r="X104">
        <f>'BFPaT-pretax-crude'!X2</f>
        <v>0</v>
      </c>
      <c r="Y104">
        <f>'BFPaT-pretax-crude'!Y2</f>
        <v>0</v>
      </c>
      <c r="Z104">
        <f>'BFPaT-pretax-crude'!Z2</f>
        <v>0</v>
      </c>
      <c r="AA104">
        <f>'BFPaT-pretax-crude'!AA2</f>
        <v>0</v>
      </c>
      <c r="AB104">
        <f>'BFPaT-pretax-crude'!AB2</f>
        <v>0</v>
      </c>
      <c r="AC104">
        <f>'BFPaT-pretax-crude'!AC2</f>
        <v>0</v>
      </c>
      <c r="AD104">
        <f>'BFPaT-pretax-crude'!AD2</f>
        <v>0</v>
      </c>
      <c r="AE104">
        <f>'BFPaT-pretax-crude'!AE2</f>
        <v>0</v>
      </c>
      <c r="AF104">
        <f>'BFPaT-pretax-crude'!AF2</f>
        <v>0</v>
      </c>
      <c r="AG104">
        <f>'BFPaT-pretax-crude'!AG2</f>
        <v>0</v>
      </c>
      <c r="AH104">
        <f>'BFPaT-pretax-crude'!AH2</f>
        <v>0</v>
      </c>
      <c r="AI104">
        <f>'BFPaT-pretax-crude'!AI2</f>
        <v>0</v>
      </c>
      <c r="AJ104">
        <f>'BFPaT-pretax-crude'!AJ2</f>
        <v>0</v>
      </c>
      <c r="AK104">
        <f>'BFPaT-pretax-crude'!AK2</f>
        <v>0</v>
      </c>
      <c r="AL104">
        <f>'BFPaT-pretax-crude'!AL2</f>
        <v>0</v>
      </c>
      <c r="AM104">
        <f>'BFPaT-pretax-crude'!AM2</f>
        <v>0</v>
      </c>
      <c r="AN104">
        <f>'BFPaT-pretax-crude'!AN2</f>
        <v>0</v>
      </c>
      <c r="AO104">
        <f>'BFPaT-pretax-crude'!AO2</f>
        <v>0</v>
      </c>
      <c r="AP104">
        <f>'BFPaT-pretax-crude'!AP2</f>
        <v>0</v>
      </c>
      <c r="AQ104">
        <f>'BFPaT-pretax-crude'!AQ2</f>
        <v>0</v>
      </c>
      <c r="AR104">
        <f>'BFPaT-pretax-crude'!AR2</f>
        <v>0</v>
      </c>
      <c r="AS104">
        <f>'BFPaT-pretax-crude'!AS2</f>
        <v>0</v>
      </c>
      <c r="AT104">
        <f>'BFPaT-pretax-crude'!AT2</f>
        <v>0</v>
      </c>
      <c r="AU104">
        <f>'BFPaT-pretax-crude'!AU2</f>
        <v>0</v>
      </c>
      <c r="AV104">
        <f>'BFPaT-pretax-crude'!AV2</f>
        <v>0</v>
      </c>
      <c r="AW104">
        <f>'BFPaT-pretax-crude'!AW2</f>
        <v>0</v>
      </c>
      <c r="AX104">
        <f>'BFPaT-pretax-crude'!AX2</f>
        <v>0</v>
      </c>
      <c r="AY104">
        <f>'BFPaT-pretax-crude'!AY2</f>
        <v>0</v>
      </c>
      <c r="AZ104">
        <f>'BFPaT-pretax-crude'!AZ2</f>
        <v>0</v>
      </c>
    </row>
    <row r="105" spans="1:52" x14ac:dyDescent="0.45">
      <c r="A105" t="s">
        <v>12</v>
      </c>
      <c r="B105">
        <f>'BFPaT-pretax-crude'!B3</f>
        <v>0</v>
      </c>
      <c r="C105">
        <f>'BFPaT-pretax-crude'!C3</f>
        <v>0</v>
      </c>
      <c r="D105">
        <f>'BFPaT-pretax-crude'!D3</f>
        <v>0</v>
      </c>
      <c r="E105">
        <f>'BFPaT-pretax-crude'!E3</f>
        <v>0</v>
      </c>
      <c r="F105">
        <f>'BFPaT-pretax-crude'!F3</f>
        <v>0</v>
      </c>
      <c r="G105">
        <f>'BFPaT-pretax-crude'!G3</f>
        <v>0</v>
      </c>
      <c r="H105">
        <f>'BFPaT-pretax-crude'!H3</f>
        <v>0</v>
      </c>
      <c r="I105">
        <f>'BFPaT-pretax-crude'!I3</f>
        <v>0</v>
      </c>
      <c r="J105">
        <f>'BFPaT-pretax-crude'!J3</f>
        <v>0</v>
      </c>
      <c r="K105">
        <f>'BFPaT-pretax-crude'!K3</f>
        <v>0</v>
      </c>
      <c r="L105">
        <f>'BFPaT-pretax-crude'!L3</f>
        <v>0</v>
      </c>
      <c r="M105">
        <f>'BFPaT-pretax-crude'!M3</f>
        <v>0</v>
      </c>
      <c r="N105">
        <f>'BFPaT-pretax-crude'!N3</f>
        <v>0</v>
      </c>
      <c r="O105">
        <f>'BFPaT-pretax-crude'!O3</f>
        <v>0</v>
      </c>
      <c r="P105">
        <f>'BFPaT-pretax-crude'!P3</f>
        <v>0</v>
      </c>
      <c r="Q105">
        <f>'BFPaT-pretax-crude'!Q3</f>
        <v>0</v>
      </c>
      <c r="R105">
        <f>'BFPaT-pretax-crude'!R3</f>
        <v>0</v>
      </c>
      <c r="S105">
        <f>'BFPaT-pretax-crude'!S3</f>
        <v>0</v>
      </c>
      <c r="T105">
        <f>'BFPaT-pretax-crude'!T3</f>
        <v>0</v>
      </c>
      <c r="U105">
        <f>'BFPaT-pretax-crude'!U3</f>
        <v>0</v>
      </c>
      <c r="V105">
        <f>'BFPaT-pretax-crude'!V3</f>
        <v>0</v>
      </c>
      <c r="W105">
        <f>'BFPaT-pretax-crude'!W3</f>
        <v>0</v>
      </c>
      <c r="X105">
        <f>'BFPaT-pretax-crude'!X3</f>
        <v>0</v>
      </c>
      <c r="Y105">
        <f>'BFPaT-pretax-crude'!Y3</f>
        <v>0</v>
      </c>
      <c r="Z105">
        <f>'BFPaT-pretax-crude'!Z3</f>
        <v>0</v>
      </c>
      <c r="AA105">
        <f>'BFPaT-pretax-crude'!AA3</f>
        <v>0</v>
      </c>
      <c r="AB105">
        <f>'BFPaT-pretax-crude'!AB3</f>
        <v>0</v>
      </c>
      <c r="AC105">
        <f>'BFPaT-pretax-crude'!AC3</f>
        <v>0</v>
      </c>
      <c r="AD105">
        <f>'BFPaT-pretax-crude'!AD3</f>
        <v>0</v>
      </c>
      <c r="AE105">
        <f>'BFPaT-pretax-crude'!AE3</f>
        <v>0</v>
      </c>
      <c r="AF105">
        <f>'BFPaT-pretax-crude'!AF3</f>
        <v>0</v>
      </c>
      <c r="AG105">
        <f>'BFPaT-pretax-crude'!AG3</f>
        <v>0</v>
      </c>
      <c r="AH105">
        <f>'BFPaT-pretax-crude'!AH3</f>
        <v>0</v>
      </c>
      <c r="AI105">
        <f>'BFPaT-pretax-crude'!AI3</f>
        <v>0</v>
      </c>
      <c r="AJ105">
        <f>'BFPaT-pretax-crude'!AJ3</f>
        <v>0</v>
      </c>
      <c r="AK105">
        <f>'BFPaT-pretax-crude'!AK3</f>
        <v>0</v>
      </c>
      <c r="AL105">
        <f>'BFPaT-pretax-crude'!AL3</f>
        <v>0</v>
      </c>
      <c r="AM105">
        <f>'BFPaT-pretax-crude'!AM3</f>
        <v>0</v>
      </c>
      <c r="AN105">
        <f>'BFPaT-pretax-crude'!AN3</f>
        <v>0</v>
      </c>
      <c r="AO105">
        <f>'BFPaT-pretax-crude'!AO3</f>
        <v>0</v>
      </c>
      <c r="AP105">
        <f>'BFPaT-pretax-crude'!AP3</f>
        <v>0</v>
      </c>
      <c r="AQ105">
        <f>'BFPaT-pretax-crude'!AQ3</f>
        <v>0</v>
      </c>
      <c r="AR105">
        <f>'BFPaT-pretax-crude'!AR3</f>
        <v>0</v>
      </c>
      <c r="AS105">
        <f>'BFPaT-pretax-crude'!AS3</f>
        <v>0</v>
      </c>
      <c r="AT105">
        <f>'BFPaT-pretax-crude'!AT3</f>
        <v>0</v>
      </c>
      <c r="AU105">
        <f>'BFPaT-pretax-crude'!AU3</f>
        <v>0</v>
      </c>
      <c r="AV105">
        <f>'BFPaT-pretax-crude'!AV3</f>
        <v>0</v>
      </c>
      <c r="AW105">
        <f>'BFPaT-pretax-crude'!AW3</f>
        <v>0</v>
      </c>
      <c r="AX105">
        <f>'BFPaT-pretax-crude'!AX3</f>
        <v>0</v>
      </c>
      <c r="AY105">
        <f>'BFPaT-pretax-crude'!AY3</f>
        <v>0</v>
      </c>
      <c r="AZ105">
        <f>'BFPaT-pretax-crude'!AZ3</f>
        <v>0</v>
      </c>
    </row>
    <row r="106" spans="1:52" x14ac:dyDescent="0.45">
      <c r="A106" t="s">
        <v>13</v>
      </c>
      <c r="B106">
        <f>'BFPaT-pretax-crude'!B4</f>
        <v>0</v>
      </c>
      <c r="C106">
        <f>'BFPaT-pretax-crude'!C4</f>
        <v>0</v>
      </c>
      <c r="D106">
        <f>'BFPaT-pretax-crude'!D4</f>
        <v>0</v>
      </c>
      <c r="E106">
        <f>'BFPaT-pretax-crude'!E4</f>
        <v>0</v>
      </c>
      <c r="F106">
        <f>'BFPaT-pretax-crude'!F4</f>
        <v>0</v>
      </c>
      <c r="G106">
        <f>'BFPaT-pretax-crude'!G4</f>
        <v>0</v>
      </c>
      <c r="H106">
        <f>'BFPaT-pretax-crude'!H4</f>
        <v>0</v>
      </c>
      <c r="I106">
        <f>'BFPaT-pretax-crude'!I4</f>
        <v>0</v>
      </c>
      <c r="J106">
        <f>'BFPaT-pretax-crude'!J4</f>
        <v>0</v>
      </c>
      <c r="K106">
        <f>'BFPaT-pretax-crude'!K4</f>
        <v>0</v>
      </c>
      <c r="L106">
        <f>'BFPaT-pretax-crude'!L4</f>
        <v>0</v>
      </c>
      <c r="M106">
        <f>'BFPaT-pretax-crude'!M4</f>
        <v>0</v>
      </c>
      <c r="N106">
        <f>'BFPaT-pretax-crude'!N4</f>
        <v>0</v>
      </c>
      <c r="O106">
        <f>'BFPaT-pretax-crude'!O4</f>
        <v>0</v>
      </c>
      <c r="P106">
        <f>'BFPaT-pretax-crude'!P4</f>
        <v>0</v>
      </c>
      <c r="Q106">
        <f>'BFPaT-pretax-crude'!Q4</f>
        <v>0</v>
      </c>
      <c r="R106">
        <f>'BFPaT-pretax-crude'!R4</f>
        <v>0</v>
      </c>
      <c r="S106">
        <f>'BFPaT-pretax-crude'!S4</f>
        <v>0</v>
      </c>
      <c r="T106">
        <f>'BFPaT-pretax-crude'!T4</f>
        <v>0</v>
      </c>
      <c r="U106">
        <f>'BFPaT-pretax-crude'!U4</f>
        <v>0</v>
      </c>
      <c r="V106">
        <f>'BFPaT-pretax-crude'!V4</f>
        <v>0</v>
      </c>
      <c r="W106">
        <f>'BFPaT-pretax-crude'!W4</f>
        <v>0</v>
      </c>
      <c r="X106">
        <f>'BFPaT-pretax-crude'!X4</f>
        <v>0</v>
      </c>
      <c r="Y106">
        <f>'BFPaT-pretax-crude'!Y4</f>
        <v>0</v>
      </c>
      <c r="Z106">
        <f>'BFPaT-pretax-crude'!Z4</f>
        <v>0</v>
      </c>
      <c r="AA106">
        <f>'BFPaT-pretax-crude'!AA4</f>
        <v>0</v>
      </c>
      <c r="AB106">
        <f>'BFPaT-pretax-crude'!AB4</f>
        <v>0</v>
      </c>
      <c r="AC106">
        <f>'BFPaT-pretax-crude'!AC4</f>
        <v>0</v>
      </c>
      <c r="AD106">
        <f>'BFPaT-pretax-crude'!AD4</f>
        <v>0</v>
      </c>
      <c r="AE106">
        <f>'BFPaT-pretax-crude'!AE4</f>
        <v>0</v>
      </c>
      <c r="AF106">
        <f>'BFPaT-pretax-crude'!AF4</f>
        <v>0</v>
      </c>
      <c r="AG106">
        <f>'BFPaT-pretax-crude'!AG4</f>
        <v>0</v>
      </c>
      <c r="AH106">
        <f>'BFPaT-pretax-crude'!AH4</f>
        <v>0</v>
      </c>
      <c r="AI106">
        <f>'BFPaT-pretax-crude'!AI4</f>
        <v>0</v>
      </c>
      <c r="AJ106">
        <f>'BFPaT-pretax-crude'!AJ4</f>
        <v>0</v>
      </c>
      <c r="AK106">
        <f>'BFPaT-pretax-crude'!AK4</f>
        <v>0</v>
      </c>
      <c r="AL106">
        <f>'BFPaT-pretax-crude'!AL4</f>
        <v>0</v>
      </c>
      <c r="AM106">
        <f>'BFPaT-pretax-crude'!AM4</f>
        <v>0</v>
      </c>
      <c r="AN106">
        <f>'BFPaT-pretax-crude'!AN4</f>
        <v>0</v>
      </c>
      <c r="AO106">
        <f>'BFPaT-pretax-crude'!AO4</f>
        <v>0</v>
      </c>
      <c r="AP106">
        <f>'BFPaT-pretax-crude'!AP4</f>
        <v>0</v>
      </c>
      <c r="AQ106">
        <f>'BFPaT-pretax-crude'!AQ4</f>
        <v>0</v>
      </c>
      <c r="AR106">
        <f>'BFPaT-pretax-crude'!AR4</f>
        <v>0</v>
      </c>
      <c r="AS106">
        <f>'BFPaT-pretax-crude'!AS4</f>
        <v>0</v>
      </c>
      <c r="AT106">
        <f>'BFPaT-pretax-crude'!AT4</f>
        <v>0</v>
      </c>
      <c r="AU106">
        <f>'BFPaT-pretax-crude'!AU4</f>
        <v>0</v>
      </c>
      <c r="AV106">
        <f>'BFPaT-pretax-crude'!AV4</f>
        <v>0</v>
      </c>
      <c r="AW106">
        <f>'BFPaT-pretax-crude'!AW4</f>
        <v>0</v>
      </c>
      <c r="AX106">
        <f>'BFPaT-pretax-crude'!AX4</f>
        <v>0</v>
      </c>
      <c r="AY106">
        <f>'BFPaT-pretax-crude'!AY4</f>
        <v>0</v>
      </c>
      <c r="AZ106">
        <f>'BFPaT-pretax-crude'!AZ4</f>
        <v>0</v>
      </c>
    </row>
    <row r="107" spans="1:52" x14ac:dyDescent="0.45">
      <c r="A107" t="s">
        <v>14</v>
      </c>
      <c r="B107">
        <f>'BFPaT-pretax-crude'!B5</f>
        <v>0</v>
      </c>
      <c r="C107">
        <f>'BFPaT-pretax-crude'!C5</f>
        <v>0</v>
      </c>
      <c r="D107">
        <f>'BFPaT-pretax-crude'!D5</f>
        <v>0</v>
      </c>
      <c r="E107">
        <f>'BFPaT-pretax-crude'!E5</f>
        <v>0</v>
      </c>
      <c r="F107">
        <f>'BFPaT-pretax-crude'!F5</f>
        <v>0</v>
      </c>
      <c r="G107">
        <f>'BFPaT-pretax-crude'!G5</f>
        <v>0</v>
      </c>
      <c r="H107">
        <f>'BFPaT-pretax-crude'!H5</f>
        <v>0</v>
      </c>
      <c r="I107">
        <f>'BFPaT-pretax-crude'!I5</f>
        <v>0</v>
      </c>
      <c r="J107">
        <f>'BFPaT-pretax-crude'!J5</f>
        <v>0</v>
      </c>
      <c r="K107">
        <f>'BFPaT-pretax-crude'!K5</f>
        <v>0</v>
      </c>
      <c r="L107">
        <f>'BFPaT-pretax-crude'!L5</f>
        <v>0</v>
      </c>
      <c r="M107">
        <f>'BFPaT-pretax-crude'!M5</f>
        <v>0</v>
      </c>
      <c r="N107">
        <f>'BFPaT-pretax-crude'!N5</f>
        <v>0</v>
      </c>
      <c r="O107">
        <f>'BFPaT-pretax-crude'!O5</f>
        <v>0</v>
      </c>
      <c r="P107">
        <f>'BFPaT-pretax-crude'!P5</f>
        <v>0</v>
      </c>
      <c r="Q107">
        <f>'BFPaT-pretax-crude'!Q5</f>
        <v>0</v>
      </c>
      <c r="R107">
        <f>'BFPaT-pretax-crude'!R5</f>
        <v>0</v>
      </c>
      <c r="S107">
        <f>'BFPaT-pretax-crude'!S5</f>
        <v>0</v>
      </c>
      <c r="T107">
        <f>'BFPaT-pretax-crude'!T5</f>
        <v>0</v>
      </c>
      <c r="U107">
        <f>'BFPaT-pretax-crude'!U5</f>
        <v>0</v>
      </c>
      <c r="V107">
        <f>'BFPaT-pretax-crude'!V5</f>
        <v>0</v>
      </c>
      <c r="W107">
        <f>'BFPaT-pretax-crude'!W5</f>
        <v>0</v>
      </c>
      <c r="X107">
        <f>'BFPaT-pretax-crude'!X5</f>
        <v>0</v>
      </c>
      <c r="Y107">
        <f>'BFPaT-pretax-crude'!Y5</f>
        <v>0</v>
      </c>
      <c r="Z107">
        <f>'BFPaT-pretax-crude'!Z5</f>
        <v>0</v>
      </c>
      <c r="AA107">
        <f>'BFPaT-pretax-crude'!AA5</f>
        <v>0</v>
      </c>
      <c r="AB107">
        <f>'BFPaT-pretax-crude'!AB5</f>
        <v>0</v>
      </c>
      <c r="AC107">
        <f>'BFPaT-pretax-crude'!AC5</f>
        <v>0</v>
      </c>
      <c r="AD107">
        <f>'BFPaT-pretax-crude'!AD5</f>
        <v>0</v>
      </c>
      <c r="AE107">
        <f>'BFPaT-pretax-crude'!AE5</f>
        <v>0</v>
      </c>
      <c r="AF107">
        <f>'BFPaT-pretax-crude'!AF5</f>
        <v>0</v>
      </c>
      <c r="AG107">
        <f>'BFPaT-pretax-crude'!AG5</f>
        <v>0</v>
      </c>
      <c r="AH107">
        <f>'BFPaT-pretax-crude'!AH5</f>
        <v>0</v>
      </c>
      <c r="AI107">
        <f>'BFPaT-pretax-crude'!AI5</f>
        <v>0</v>
      </c>
      <c r="AJ107">
        <f>'BFPaT-pretax-crude'!AJ5</f>
        <v>0</v>
      </c>
      <c r="AK107">
        <f>'BFPaT-pretax-crude'!AK5</f>
        <v>0</v>
      </c>
      <c r="AL107">
        <f>'BFPaT-pretax-crude'!AL5</f>
        <v>0</v>
      </c>
      <c r="AM107">
        <f>'BFPaT-pretax-crude'!AM5</f>
        <v>0</v>
      </c>
      <c r="AN107">
        <f>'BFPaT-pretax-crude'!AN5</f>
        <v>0</v>
      </c>
      <c r="AO107">
        <f>'BFPaT-pretax-crude'!AO5</f>
        <v>0</v>
      </c>
      <c r="AP107">
        <f>'BFPaT-pretax-crude'!AP5</f>
        <v>0</v>
      </c>
      <c r="AQ107">
        <f>'BFPaT-pretax-crude'!AQ5</f>
        <v>0</v>
      </c>
      <c r="AR107">
        <f>'BFPaT-pretax-crude'!AR5</f>
        <v>0</v>
      </c>
      <c r="AS107">
        <f>'BFPaT-pretax-crude'!AS5</f>
        <v>0</v>
      </c>
      <c r="AT107">
        <f>'BFPaT-pretax-crude'!AT5</f>
        <v>0</v>
      </c>
      <c r="AU107">
        <f>'BFPaT-pretax-crude'!AU5</f>
        <v>0</v>
      </c>
      <c r="AV107">
        <f>'BFPaT-pretax-crude'!AV5</f>
        <v>0</v>
      </c>
      <c r="AW107">
        <f>'BFPaT-pretax-crude'!AW5</f>
        <v>0</v>
      </c>
      <c r="AX107">
        <f>'BFPaT-pretax-crude'!AX5</f>
        <v>0</v>
      </c>
      <c r="AY107">
        <f>'BFPaT-pretax-crude'!AY5</f>
        <v>0</v>
      </c>
      <c r="AZ107">
        <f>'BFPaT-pretax-crude'!AZ5</f>
        <v>0</v>
      </c>
    </row>
    <row r="108" spans="1:52" x14ac:dyDescent="0.45">
      <c r="A108" t="s">
        <v>15</v>
      </c>
      <c r="B108">
        <f>'BFPaT-pretax-crude'!B6</f>
        <v>0</v>
      </c>
      <c r="C108">
        <f>'BFPaT-pretax-crude'!C6</f>
        <v>0</v>
      </c>
      <c r="D108">
        <f>'BFPaT-pretax-crude'!D6</f>
        <v>0</v>
      </c>
      <c r="E108">
        <f>'BFPaT-pretax-crude'!E6</f>
        <v>0</v>
      </c>
      <c r="F108">
        <f>'BFPaT-pretax-crude'!F6</f>
        <v>0</v>
      </c>
      <c r="G108">
        <f>'BFPaT-pretax-crude'!G6</f>
        <v>0</v>
      </c>
      <c r="H108">
        <f>'BFPaT-pretax-crude'!H6</f>
        <v>0</v>
      </c>
      <c r="I108">
        <f>'BFPaT-pretax-crude'!I6</f>
        <v>0</v>
      </c>
      <c r="J108">
        <f>'BFPaT-pretax-crude'!J6</f>
        <v>0</v>
      </c>
      <c r="K108">
        <f>'BFPaT-pretax-crude'!K6</f>
        <v>0</v>
      </c>
      <c r="L108">
        <f>'BFPaT-pretax-crude'!L6</f>
        <v>0</v>
      </c>
      <c r="M108">
        <f>'BFPaT-pretax-crude'!M6</f>
        <v>0</v>
      </c>
      <c r="N108">
        <f>'BFPaT-pretax-crude'!N6</f>
        <v>0</v>
      </c>
      <c r="O108">
        <f>'BFPaT-pretax-crude'!O6</f>
        <v>0</v>
      </c>
      <c r="P108">
        <f>'BFPaT-pretax-crude'!P6</f>
        <v>0</v>
      </c>
      <c r="Q108">
        <f>'BFPaT-pretax-crude'!Q6</f>
        <v>0</v>
      </c>
      <c r="R108">
        <f>'BFPaT-pretax-crude'!R6</f>
        <v>0</v>
      </c>
      <c r="S108">
        <f>'BFPaT-pretax-crude'!S6</f>
        <v>0</v>
      </c>
      <c r="T108">
        <f>'BFPaT-pretax-crude'!T6</f>
        <v>0</v>
      </c>
      <c r="U108">
        <f>'BFPaT-pretax-crude'!U6</f>
        <v>0</v>
      </c>
      <c r="V108">
        <f>'BFPaT-pretax-crude'!V6</f>
        <v>0</v>
      </c>
      <c r="W108">
        <f>'BFPaT-pretax-crude'!W6</f>
        <v>0</v>
      </c>
      <c r="X108">
        <f>'BFPaT-pretax-crude'!X6</f>
        <v>0</v>
      </c>
      <c r="Y108">
        <f>'BFPaT-pretax-crude'!Y6</f>
        <v>0</v>
      </c>
      <c r="Z108">
        <f>'BFPaT-pretax-crude'!Z6</f>
        <v>0</v>
      </c>
      <c r="AA108">
        <f>'BFPaT-pretax-crude'!AA6</f>
        <v>0</v>
      </c>
      <c r="AB108">
        <f>'BFPaT-pretax-crude'!AB6</f>
        <v>0</v>
      </c>
      <c r="AC108">
        <f>'BFPaT-pretax-crude'!AC6</f>
        <v>0</v>
      </c>
      <c r="AD108">
        <f>'BFPaT-pretax-crude'!AD6</f>
        <v>0</v>
      </c>
      <c r="AE108">
        <f>'BFPaT-pretax-crude'!AE6</f>
        <v>0</v>
      </c>
      <c r="AF108">
        <f>'BFPaT-pretax-crude'!AF6</f>
        <v>0</v>
      </c>
      <c r="AG108">
        <f>'BFPaT-pretax-crude'!AG6</f>
        <v>0</v>
      </c>
      <c r="AH108">
        <f>'BFPaT-pretax-crude'!AH6</f>
        <v>0</v>
      </c>
      <c r="AI108">
        <f>'BFPaT-pretax-crude'!AI6</f>
        <v>0</v>
      </c>
      <c r="AJ108">
        <f>'BFPaT-pretax-crude'!AJ6</f>
        <v>0</v>
      </c>
      <c r="AK108">
        <f>'BFPaT-pretax-crude'!AK6</f>
        <v>0</v>
      </c>
      <c r="AL108">
        <f>'BFPaT-pretax-crude'!AL6</f>
        <v>0</v>
      </c>
      <c r="AM108">
        <f>'BFPaT-pretax-crude'!AM6</f>
        <v>0</v>
      </c>
      <c r="AN108">
        <f>'BFPaT-pretax-crude'!AN6</f>
        <v>0</v>
      </c>
      <c r="AO108">
        <f>'BFPaT-pretax-crude'!AO6</f>
        <v>0</v>
      </c>
      <c r="AP108">
        <f>'BFPaT-pretax-crude'!AP6</f>
        <v>0</v>
      </c>
      <c r="AQ108">
        <f>'BFPaT-pretax-crude'!AQ6</f>
        <v>0</v>
      </c>
      <c r="AR108">
        <f>'BFPaT-pretax-crude'!AR6</f>
        <v>0</v>
      </c>
      <c r="AS108">
        <f>'BFPaT-pretax-crude'!AS6</f>
        <v>0</v>
      </c>
      <c r="AT108">
        <f>'BFPaT-pretax-crude'!AT6</f>
        <v>0</v>
      </c>
      <c r="AU108">
        <f>'BFPaT-pretax-crude'!AU6</f>
        <v>0</v>
      </c>
      <c r="AV108">
        <f>'BFPaT-pretax-crude'!AV6</f>
        <v>0</v>
      </c>
      <c r="AW108">
        <f>'BFPaT-pretax-crude'!AW6</f>
        <v>0</v>
      </c>
      <c r="AX108">
        <f>'BFPaT-pretax-crude'!AX6</f>
        <v>0</v>
      </c>
      <c r="AY108">
        <f>'BFPaT-pretax-crude'!AY6</f>
        <v>0</v>
      </c>
      <c r="AZ108">
        <f>'BFPaT-pretax-crude'!AZ6</f>
        <v>0</v>
      </c>
    </row>
    <row r="109" spans="1:52" x14ac:dyDescent="0.45">
      <c r="A109" t="s">
        <v>16</v>
      </c>
      <c r="B109">
        <f>'BFPaT-pretax-crude'!B7</f>
        <v>0</v>
      </c>
      <c r="C109">
        <f>'BFPaT-pretax-crude'!C7</f>
        <v>0</v>
      </c>
      <c r="D109">
        <f>'BFPaT-pretax-crude'!D7</f>
        <v>0</v>
      </c>
      <c r="E109">
        <f>'BFPaT-pretax-crude'!E7</f>
        <v>0</v>
      </c>
      <c r="F109">
        <f>'BFPaT-pretax-crude'!F7</f>
        <v>0</v>
      </c>
      <c r="G109">
        <f>'BFPaT-pretax-crude'!G7</f>
        <v>0</v>
      </c>
      <c r="H109">
        <f>'BFPaT-pretax-crude'!H7</f>
        <v>0</v>
      </c>
      <c r="I109">
        <f>'BFPaT-pretax-crude'!I7</f>
        <v>0</v>
      </c>
      <c r="J109">
        <f>'BFPaT-pretax-crude'!J7</f>
        <v>0</v>
      </c>
      <c r="K109">
        <f>'BFPaT-pretax-crude'!K7</f>
        <v>0</v>
      </c>
      <c r="L109">
        <f>'BFPaT-pretax-crude'!L7</f>
        <v>0</v>
      </c>
      <c r="M109">
        <f>'BFPaT-pretax-crude'!M7</f>
        <v>0</v>
      </c>
      <c r="N109">
        <f>'BFPaT-pretax-crude'!N7</f>
        <v>0</v>
      </c>
      <c r="O109">
        <f>'BFPaT-pretax-crude'!O7</f>
        <v>0</v>
      </c>
      <c r="P109">
        <f>'BFPaT-pretax-crude'!P7</f>
        <v>0</v>
      </c>
      <c r="Q109">
        <f>'BFPaT-pretax-crude'!Q7</f>
        <v>0</v>
      </c>
      <c r="R109">
        <f>'BFPaT-pretax-crude'!R7</f>
        <v>0</v>
      </c>
      <c r="S109">
        <f>'BFPaT-pretax-crude'!S7</f>
        <v>0</v>
      </c>
      <c r="T109">
        <f>'BFPaT-pretax-crude'!T7</f>
        <v>0</v>
      </c>
      <c r="U109">
        <f>'BFPaT-pretax-crude'!U7</f>
        <v>0</v>
      </c>
      <c r="V109">
        <f>'BFPaT-pretax-crude'!V7</f>
        <v>0</v>
      </c>
      <c r="W109">
        <f>'BFPaT-pretax-crude'!W7</f>
        <v>0</v>
      </c>
      <c r="X109">
        <f>'BFPaT-pretax-crude'!X7</f>
        <v>0</v>
      </c>
      <c r="Y109">
        <f>'BFPaT-pretax-crude'!Y7</f>
        <v>0</v>
      </c>
      <c r="Z109">
        <f>'BFPaT-pretax-crude'!Z7</f>
        <v>0</v>
      </c>
      <c r="AA109">
        <f>'BFPaT-pretax-crude'!AA7</f>
        <v>0</v>
      </c>
      <c r="AB109">
        <f>'BFPaT-pretax-crude'!AB7</f>
        <v>0</v>
      </c>
      <c r="AC109">
        <f>'BFPaT-pretax-crude'!AC7</f>
        <v>0</v>
      </c>
      <c r="AD109">
        <f>'BFPaT-pretax-crude'!AD7</f>
        <v>0</v>
      </c>
      <c r="AE109">
        <f>'BFPaT-pretax-crude'!AE7</f>
        <v>0</v>
      </c>
      <c r="AF109">
        <f>'BFPaT-pretax-crude'!AF7</f>
        <v>0</v>
      </c>
      <c r="AG109">
        <f>'BFPaT-pretax-crude'!AG7</f>
        <v>0</v>
      </c>
      <c r="AH109">
        <f>'BFPaT-pretax-crude'!AH7</f>
        <v>0</v>
      </c>
      <c r="AI109">
        <f>'BFPaT-pretax-crude'!AI7</f>
        <v>0</v>
      </c>
      <c r="AJ109">
        <f>'BFPaT-pretax-crude'!AJ7</f>
        <v>0</v>
      </c>
      <c r="AK109">
        <f>'BFPaT-pretax-crude'!AK7</f>
        <v>0</v>
      </c>
      <c r="AL109">
        <f>'BFPaT-pretax-crude'!AL7</f>
        <v>0</v>
      </c>
      <c r="AM109">
        <f>'BFPaT-pretax-crude'!AM7</f>
        <v>0</v>
      </c>
      <c r="AN109">
        <f>'BFPaT-pretax-crude'!AN7</f>
        <v>0</v>
      </c>
      <c r="AO109">
        <f>'BFPaT-pretax-crude'!AO7</f>
        <v>0</v>
      </c>
      <c r="AP109">
        <f>'BFPaT-pretax-crude'!AP7</f>
        <v>0</v>
      </c>
      <c r="AQ109">
        <f>'BFPaT-pretax-crude'!AQ7</f>
        <v>0</v>
      </c>
      <c r="AR109">
        <f>'BFPaT-pretax-crude'!AR7</f>
        <v>0</v>
      </c>
      <c r="AS109">
        <f>'BFPaT-pretax-crude'!AS7</f>
        <v>0</v>
      </c>
      <c r="AT109">
        <f>'BFPaT-pretax-crude'!AT7</f>
        <v>0</v>
      </c>
      <c r="AU109">
        <f>'BFPaT-pretax-crude'!AU7</f>
        <v>0</v>
      </c>
      <c r="AV109">
        <f>'BFPaT-pretax-crude'!AV7</f>
        <v>0</v>
      </c>
      <c r="AW109">
        <f>'BFPaT-pretax-crude'!AW7</f>
        <v>0</v>
      </c>
      <c r="AX109">
        <f>'BFPaT-pretax-crude'!AX7</f>
        <v>0</v>
      </c>
      <c r="AY109">
        <f>'BFPaT-pretax-crude'!AY7</f>
        <v>0</v>
      </c>
      <c r="AZ109">
        <f>'BFPaT-pretax-crude'!AZ7</f>
        <v>0</v>
      </c>
    </row>
    <row r="110" spans="1:52" x14ac:dyDescent="0.45">
      <c r="A110" t="s">
        <v>17</v>
      </c>
      <c r="B110">
        <f>'BFPaT-pretax-crude'!B8</f>
        <v>0</v>
      </c>
      <c r="C110">
        <f>'BFPaT-pretax-crude'!C8</f>
        <v>0</v>
      </c>
      <c r="D110">
        <f>'BFPaT-pretax-crude'!D8</f>
        <v>0</v>
      </c>
      <c r="E110">
        <f>'BFPaT-pretax-crude'!E8</f>
        <v>0</v>
      </c>
      <c r="F110">
        <f>'BFPaT-pretax-crude'!F8</f>
        <v>0</v>
      </c>
      <c r="G110">
        <f>'BFPaT-pretax-crude'!G8</f>
        <v>0</v>
      </c>
      <c r="H110">
        <f>'BFPaT-pretax-crude'!H8</f>
        <v>0</v>
      </c>
      <c r="I110">
        <f>'BFPaT-pretax-crude'!I8</f>
        <v>0</v>
      </c>
      <c r="J110">
        <f>'BFPaT-pretax-crude'!J8</f>
        <v>0</v>
      </c>
      <c r="K110">
        <f>'BFPaT-pretax-crude'!K8</f>
        <v>0</v>
      </c>
      <c r="L110">
        <f>'BFPaT-pretax-crude'!L8</f>
        <v>0</v>
      </c>
      <c r="M110">
        <f>'BFPaT-pretax-crude'!M8</f>
        <v>0</v>
      </c>
      <c r="N110">
        <f>'BFPaT-pretax-crude'!N8</f>
        <v>0</v>
      </c>
      <c r="O110">
        <f>'BFPaT-pretax-crude'!O8</f>
        <v>0</v>
      </c>
      <c r="P110">
        <f>'BFPaT-pretax-crude'!P8</f>
        <v>0</v>
      </c>
      <c r="Q110">
        <f>'BFPaT-pretax-crude'!Q8</f>
        <v>0</v>
      </c>
      <c r="R110">
        <f>'BFPaT-pretax-crude'!R8</f>
        <v>0</v>
      </c>
      <c r="S110">
        <f>'BFPaT-pretax-crude'!S8</f>
        <v>0</v>
      </c>
      <c r="T110">
        <f>'BFPaT-pretax-crude'!T8</f>
        <v>0</v>
      </c>
      <c r="U110">
        <f>'BFPaT-pretax-crude'!U8</f>
        <v>0</v>
      </c>
      <c r="V110">
        <f>'BFPaT-pretax-crude'!V8</f>
        <v>0</v>
      </c>
      <c r="W110">
        <f>'BFPaT-pretax-crude'!W8</f>
        <v>0</v>
      </c>
      <c r="X110">
        <f>'BFPaT-pretax-crude'!X8</f>
        <v>0</v>
      </c>
      <c r="Y110">
        <f>'BFPaT-pretax-crude'!Y8</f>
        <v>0</v>
      </c>
      <c r="Z110">
        <f>'BFPaT-pretax-crude'!Z8</f>
        <v>0</v>
      </c>
      <c r="AA110">
        <f>'BFPaT-pretax-crude'!AA8</f>
        <v>0</v>
      </c>
      <c r="AB110">
        <f>'BFPaT-pretax-crude'!AB8</f>
        <v>0</v>
      </c>
      <c r="AC110">
        <f>'BFPaT-pretax-crude'!AC8</f>
        <v>0</v>
      </c>
      <c r="AD110">
        <f>'BFPaT-pretax-crude'!AD8</f>
        <v>0</v>
      </c>
      <c r="AE110">
        <f>'BFPaT-pretax-crude'!AE8</f>
        <v>0</v>
      </c>
      <c r="AF110">
        <f>'BFPaT-pretax-crude'!AF8</f>
        <v>0</v>
      </c>
      <c r="AG110">
        <f>'BFPaT-pretax-crude'!AG8</f>
        <v>0</v>
      </c>
      <c r="AH110">
        <f>'BFPaT-pretax-crude'!AH8</f>
        <v>0</v>
      </c>
      <c r="AI110">
        <f>'BFPaT-pretax-crude'!AI8</f>
        <v>0</v>
      </c>
      <c r="AJ110">
        <f>'BFPaT-pretax-crude'!AJ8</f>
        <v>0</v>
      </c>
      <c r="AK110">
        <f>'BFPaT-pretax-crude'!AK8</f>
        <v>0</v>
      </c>
      <c r="AL110">
        <f>'BFPaT-pretax-crude'!AL8</f>
        <v>0</v>
      </c>
      <c r="AM110">
        <f>'BFPaT-pretax-crude'!AM8</f>
        <v>0</v>
      </c>
      <c r="AN110">
        <f>'BFPaT-pretax-crude'!AN8</f>
        <v>0</v>
      </c>
      <c r="AO110">
        <f>'BFPaT-pretax-crude'!AO8</f>
        <v>0</v>
      </c>
      <c r="AP110">
        <f>'BFPaT-pretax-crude'!AP8</f>
        <v>0</v>
      </c>
      <c r="AQ110">
        <f>'BFPaT-pretax-crude'!AQ8</f>
        <v>0</v>
      </c>
      <c r="AR110">
        <f>'BFPaT-pretax-crude'!AR8</f>
        <v>0</v>
      </c>
      <c r="AS110">
        <f>'BFPaT-pretax-crude'!AS8</f>
        <v>0</v>
      </c>
      <c r="AT110">
        <f>'BFPaT-pretax-crude'!AT8</f>
        <v>0</v>
      </c>
      <c r="AU110">
        <f>'BFPaT-pretax-crude'!AU8</f>
        <v>0</v>
      </c>
      <c r="AV110">
        <f>'BFPaT-pretax-crude'!AV8</f>
        <v>0</v>
      </c>
      <c r="AW110">
        <f>'BFPaT-pretax-crude'!AW8</f>
        <v>0</v>
      </c>
      <c r="AX110">
        <f>'BFPaT-pretax-crude'!AX8</f>
        <v>0</v>
      </c>
      <c r="AY110">
        <f>'BFPaT-pretax-crude'!AY8</f>
        <v>0</v>
      </c>
      <c r="AZ110">
        <f>'BFPaT-pretax-crude'!AZ8</f>
        <v>0</v>
      </c>
    </row>
    <row r="111" spans="1:52" x14ac:dyDescent="0.45">
      <c r="A111" t="s">
        <v>18</v>
      </c>
      <c r="B111">
        <f>'BFPaT-pretax-crude'!B9</f>
        <v>0</v>
      </c>
      <c r="C111">
        <f>'BFPaT-pretax-crude'!C9</f>
        <v>0</v>
      </c>
      <c r="D111">
        <f>'BFPaT-pretax-crude'!D9</f>
        <v>0</v>
      </c>
      <c r="E111">
        <f>'BFPaT-pretax-crude'!E9</f>
        <v>0</v>
      </c>
      <c r="F111">
        <f>'BFPaT-pretax-crude'!F9</f>
        <v>0</v>
      </c>
      <c r="G111">
        <f>'BFPaT-pretax-crude'!G9</f>
        <v>0</v>
      </c>
      <c r="H111">
        <f>'BFPaT-pretax-crude'!H9</f>
        <v>0</v>
      </c>
      <c r="I111">
        <f>'BFPaT-pretax-crude'!I9</f>
        <v>0</v>
      </c>
      <c r="J111">
        <f>'BFPaT-pretax-crude'!J9</f>
        <v>0</v>
      </c>
      <c r="K111">
        <f>'BFPaT-pretax-crude'!K9</f>
        <v>0</v>
      </c>
      <c r="L111">
        <f>'BFPaT-pretax-crude'!L9</f>
        <v>0</v>
      </c>
      <c r="M111">
        <f>'BFPaT-pretax-crude'!M9</f>
        <v>0</v>
      </c>
      <c r="N111">
        <f>'BFPaT-pretax-crude'!N9</f>
        <v>0</v>
      </c>
      <c r="O111">
        <f>'BFPaT-pretax-crude'!O9</f>
        <v>0</v>
      </c>
      <c r="P111">
        <f>'BFPaT-pretax-crude'!P9</f>
        <v>0</v>
      </c>
      <c r="Q111">
        <f>'BFPaT-pretax-crude'!Q9</f>
        <v>0</v>
      </c>
      <c r="R111">
        <f>'BFPaT-pretax-crude'!R9</f>
        <v>0</v>
      </c>
      <c r="S111">
        <f>'BFPaT-pretax-crude'!S9</f>
        <v>0</v>
      </c>
      <c r="T111">
        <f>'BFPaT-pretax-crude'!T9</f>
        <v>0</v>
      </c>
      <c r="U111">
        <f>'BFPaT-pretax-crude'!U9</f>
        <v>0</v>
      </c>
      <c r="V111">
        <f>'BFPaT-pretax-crude'!V9</f>
        <v>0</v>
      </c>
      <c r="W111">
        <f>'BFPaT-pretax-crude'!W9</f>
        <v>0</v>
      </c>
      <c r="X111">
        <f>'BFPaT-pretax-crude'!X9</f>
        <v>0</v>
      </c>
      <c r="Y111">
        <f>'BFPaT-pretax-crude'!Y9</f>
        <v>0</v>
      </c>
      <c r="Z111">
        <f>'BFPaT-pretax-crude'!Z9</f>
        <v>0</v>
      </c>
      <c r="AA111">
        <f>'BFPaT-pretax-crude'!AA9</f>
        <v>0</v>
      </c>
      <c r="AB111">
        <f>'BFPaT-pretax-crude'!AB9</f>
        <v>0</v>
      </c>
      <c r="AC111">
        <f>'BFPaT-pretax-crude'!AC9</f>
        <v>0</v>
      </c>
      <c r="AD111">
        <f>'BFPaT-pretax-crude'!AD9</f>
        <v>0</v>
      </c>
      <c r="AE111">
        <f>'BFPaT-pretax-crude'!AE9</f>
        <v>0</v>
      </c>
      <c r="AF111">
        <f>'BFPaT-pretax-crude'!AF9</f>
        <v>0</v>
      </c>
      <c r="AG111">
        <f>'BFPaT-pretax-crude'!AG9</f>
        <v>0</v>
      </c>
      <c r="AH111">
        <f>'BFPaT-pretax-crude'!AH9</f>
        <v>0</v>
      </c>
      <c r="AI111">
        <f>'BFPaT-pretax-crude'!AI9</f>
        <v>0</v>
      </c>
      <c r="AJ111">
        <f>'BFPaT-pretax-crude'!AJ9</f>
        <v>0</v>
      </c>
      <c r="AK111">
        <f>'BFPaT-pretax-crude'!AK9</f>
        <v>0</v>
      </c>
      <c r="AL111">
        <f>'BFPaT-pretax-crude'!AL9</f>
        <v>0</v>
      </c>
      <c r="AM111">
        <f>'BFPaT-pretax-crude'!AM9</f>
        <v>0</v>
      </c>
      <c r="AN111">
        <f>'BFPaT-pretax-crude'!AN9</f>
        <v>0</v>
      </c>
      <c r="AO111">
        <f>'BFPaT-pretax-crude'!AO9</f>
        <v>0</v>
      </c>
      <c r="AP111">
        <f>'BFPaT-pretax-crude'!AP9</f>
        <v>0</v>
      </c>
      <c r="AQ111">
        <f>'BFPaT-pretax-crude'!AQ9</f>
        <v>0</v>
      </c>
      <c r="AR111">
        <f>'BFPaT-pretax-crude'!AR9</f>
        <v>0</v>
      </c>
      <c r="AS111">
        <f>'BFPaT-pretax-crude'!AS9</f>
        <v>0</v>
      </c>
      <c r="AT111">
        <f>'BFPaT-pretax-crude'!AT9</f>
        <v>0</v>
      </c>
      <c r="AU111">
        <f>'BFPaT-pretax-crude'!AU9</f>
        <v>0</v>
      </c>
      <c r="AV111">
        <f>'BFPaT-pretax-crude'!AV9</f>
        <v>0</v>
      </c>
      <c r="AW111">
        <f>'BFPaT-pretax-crude'!AW9</f>
        <v>0</v>
      </c>
      <c r="AX111">
        <f>'BFPaT-pretax-crude'!AX9</f>
        <v>0</v>
      </c>
      <c r="AY111">
        <f>'BFPaT-pretax-crude'!AY9</f>
        <v>0</v>
      </c>
      <c r="AZ111">
        <f>'BFPaT-pretax-crude'!AZ9</f>
        <v>0</v>
      </c>
    </row>
    <row r="112" spans="1:52" s="6" customFormat="1" x14ac:dyDescent="0.45">
      <c r="A112" s="5" t="s">
        <v>73</v>
      </c>
    </row>
    <row r="113" spans="1:52" x14ac:dyDescent="0.45">
      <c r="A113" t="s">
        <v>64</v>
      </c>
      <c r="B113">
        <f t="shared" ref="B113:AZ113" si="11">B$1</f>
        <v>2020</v>
      </c>
      <c r="C113">
        <f t="shared" si="11"/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'BFPaT-pretax-heavyfueloil'!B2</f>
        <v>0</v>
      </c>
      <c r="C114">
        <f>'BFPaT-pretax-heavyfueloil'!C2</f>
        <v>0</v>
      </c>
      <c r="D114">
        <f>'BFPaT-pretax-heavyfueloil'!D2</f>
        <v>0</v>
      </c>
      <c r="E114">
        <f>'BFPaT-pretax-heavyfueloil'!E2</f>
        <v>0</v>
      </c>
      <c r="F114">
        <f>'BFPaT-pretax-heavyfueloil'!F2</f>
        <v>0</v>
      </c>
      <c r="G114">
        <f>'BFPaT-pretax-heavyfueloil'!G2</f>
        <v>0</v>
      </c>
      <c r="H114">
        <f>'BFPaT-pretax-heavyfueloil'!H2</f>
        <v>0</v>
      </c>
      <c r="I114">
        <f>'BFPaT-pretax-heavyfueloil'!I2</f>
        <v>0</v>
      </c>
      <c r="J114">
        <f>'BFPaT-pretax-heavyfueloil'!J2</f>
        <v>0</v>
      </c>
      <c r="K114">
        <f>'BFPaT-pretax-heavyfueloil'!K2</f>
        <v>0</v>
      </c>
      <c r="L114">
        <f>'BFPaT-pretax-heavyfueloil'!L2</f>
        <v>0</v>
      </c>
      <c r="M114">
        <f>'BFPaT-pretax-heavyfueloil'!M2</f>
        <v>0</v>
      </c>
      <c r="N114">
        <f>'BFPaT-pretax-heavyfueloil'!N2</f>
        <v>0</v>
      </c>
      <c r="O114">
        <f>'BFPaT-pretax-heavyfueloil'!O2</f>
        <v>0</v>
      </c>
      <c r="P114">
        <f>'BFPaT-pretax-heavyfueloil'!P2</f>
        <v>0</v>
      </c>
      <c r="Q114">
        <f>'BFPaT-pretax-heavyfueloil'!Q2</f>
        <v>0</v>
      </c>
      <c r="R114">
        <f>'BFPaT-pretax-heavyfueloil'!R2</f>
        <v>0</v>
      </c>
      <c r="S114">
        <f>'BFPaT-pretax-heavyfueloil'!S2</f>
        <v>0</v>
      </c>
      <c r="T114">
        <f>'BFPaT-pretax-heavyfueloil'!T2</f>
        <v>0</v>
      </c>
      <c r="U114">
        <f>'BFPaT-pretax-heavyfueloil'!U2</f>
        <v>0</v>
      </c>
      <c r="V114">
        <f>'BFPaT-pretax-heavyfueloil'!V2</f>
        <v>0</v>
      </c>
      <c r="W114">
        <f>'BFPaT-pretax-heavyfueloil'!W2</f>
        <v>0</v>
      </c>
      <c r="X114">
        <f>'BFPaT-pretax-heavyfueloil'!X2</f>
        <v>0</v>
      </c>
      <c r="Y114">
        <f>'BFPaT-pretax-heavyfueloil'!Y2</f>
        <v>0</v>
      </c>
      <c r="Z114">
        <f>'BFPaT-pretax-heavyfueloil'!Z2</f>
        <v>0</v>
      </c>
      <c r="AA114">
        <f>'BFPaT-pretax-heavyfueloil'!AA2</f>
        <v>0</v>
      </c>
      <c r="AB114">
        <f>'BFPaT-pretax-heavyfueloil'!AB2</f>
        <v>0</v>
      </c>
      <c r="AC114">
        <f>'BFPaT-pretax-heavyfueloil'!AC2</f>
        <v>0</v>
      </c>
      <c r="AD114">
        <f>'BFPaT-pretax-heavyfueloil'!AD2</f>
        <v>0</v>
      </c>
      <c r="AE114">
        <f>'BFPaT-pretax-heavyfueloil'!AE2</f>
        <v>0</v>
      </c>
      <c r="AF114">
        <f>'BFPaT-pretax-heavyfueloil'!AF2</f>
        <v>0</v>
      </c>
      <c r="AG114">
        <f>'BFPaT-pretax-heavyfueloil'!AG2</f>
        <v>0</v>
      </c>
      <c r="AH114">
        <f>'BFPaT-pretax-heavyfueloil'!AH2</f>
        <v>0</v>
      </c>
      <c r="AI114">
        <f>'BFPaT-pretax-heavyfueloil'!AI2</f>
        <v>0</v>
      </c>
      <c r="AJ114">
        <f>'BFPaT-pretax-heavyfueloil'!AJ2</f>
        <v>0</v>
      </c>
      <c r="AK114">
        <f>'BFPaT-pretax-heavyfueloil'!AK2</f>
        <v>0</v>
      </c>
      <c r="AL114">
        <f>'BFPaT-pretax-heavyfueloil'!AL2</f>
        <v>0</v>
      </c>
      <c r="AM114">
        <f>'BFPaT-pretax-heavyfueloil'!AM2</f>
        <v>0</v>
      </c>
      <c r="AN114">
        <f>'BFPaT-pretax-heavyfueloil'!AN2</f>
        <v>0</v>
      </c>
      <c r="AO114">
        <f>'BFPaT-pretax-heavyfueloil'!AO2</f>
        <v>0</v>
      </c>
      <c r="AP114">
        <f>'BFPaT-pretax-heavyfueloil'!AP2</f>
        <v>0</v>
      </c>
      <c r="AQ114">
        <f>'BFPaT-pretax-heavyfueloil'!AQ2</f>
        <v>0</v>
      </c>
      <c r="AR114">
        <f>'BFPaT-pretax-heavyfueloil'!AR2</f>
        <v>0</v>
      </c>
      <c r="AS114">
        <f>'BFPaT-pretax-heavyfueloil'!AS2</f>
        <v>0</v>
      </c>
      <c r="AT114">
        <f>'BFPaT-pretax-heavyfueloil'!AT2</f>
        <v>0</v>
      </c>
      <c r="AU114">
        <f>'BFPaT-pretax-heavyfueloil'!AU2</f>
        <v>0</v>
      </c>
      <c r="AV114">
        <f>'BFPaT-pretax-heavyfueloil'!AV2</f>
        <v>0</v>
      </c>
      <c r="AW114">
        <f>'BFPaT-pretax-heavyfueloil'!AW2</f>
        <v>0</v>
      </c>
      <c r="AX114">
        <f>'BFPaT-pretax-heavyfueloil'!AX2</f>
        <v>0</v>
      </c>
      <c r="AY114">
        <f>'BFPaT-pretax-heavyfueloil'!AY2</f>
        <v>0</v>
      </c>
      <c r="AZ114">
        <f>'BFPaT-pretax-heavyfueloil'!AZ2</f>
        <v>0</v>
      </c>
    </row>
    <row r="115" spans="1:52" x14ac:dyDescent="0.45">
      <c r="A115" t="s">
        <v>12</v>
      </c>
      <c r="B115">
        <f>'BFPaT-pretax-heavyfueloil'!B3</f>
        <v>3.2378737459773781E-6</v>
      </c>
      <c r="C115">
        <f>'BFPaT-pretax-heavyfueloil'!C3</f>
        <v>6.1847985733883852E-6</v>
      </c>
      <c r="D115">
        <f>'BFPaT-pretax-heavyfueloil'!D3</f>
        <v>6.1847985733883852E-6</v>
      </c>
      <c r="E115">
        <f>'BFPaT-pretax-heavyfueloil'!E3</f>
        <v>6.1847985733883852E-6</v>
      </c>
      <c r="F115">
        <f>'BFPaT-pretax-heavyfueloil'!F3</f>
        <v>6.1847985733883852E-6</v>
      </c>
      <c r="G115">
        <f>'BFPaT-pretax-heavyfueloil'!G3</f>
        <v>6.1847985733883852E-6</v>
      </c>
      <c r="H115">
        <f>'BFPaT-pretax-heavyfueloil'!H3</f>
        <v>6.1847985733883852E-6</v>
      </c>
      <c r="I115">
        <f>'BFPaT-pretax-heavyfueloil'!I3</f>
        <v>6.1847985733883852E-6</v>
      </c>
      <c r="J115">
        <f>'BFPaT-pretax-heavyfueloil'!J3</f>
        <v>6.1847985733883852E-6</v>
      </c>
      <c r="K115">
        <f>'BFPaT-pretax-heavyfueloil'!K3</f>
        <v>6.1847985733883852E-6</v>
      </c>
      <c r="L115">
        <f>'BFPaT-pretax-heavyfueloil'!L3</f>
        <v>6.1847985733883852E-6</v>
      </c>
      <c r="M115">
        <f>'BFPaT-pretax-heavyfueloil'!M3</f>
        <v>6.1847985733883852E-6</v>
      </c>
      <c r="N115">
        <f>'BFPaT-pretax-heavyfueloil'!N3</f>
        <v>6.1847985733883852E-6</v>
      </c>
      <c r="O115">
        <f>'BFPaT-pretax-heavyfueloil'!O3</f>
        <v>6.1847985733883852E-6</v>
      </c>
      <c r="P115">
        <f>'BFPaT-pretax-heavyfueloil'!P3</f>
        <v>6.1847985733883852E-6</v>
      </c>
      <c r="Q115">
        <f>'BFPaT-pretax-heavyfueloil'!Q3</f>
        <v>6.1847985733883852E-6</v>
      </c>
      <c r="R115">
        <f>'BFPaT-pretax-heavyfueloil'!R3</f>
        <v>6.1847985733883852E-6</v>
      </c>
      <c r="S115">
        <f>'BFPaT-pretax-heavyfueloil'!S3</f>
        <v>6.1847985733883852E-6</v>
      </c>
      <c r="T115">
        <f>'BFPaT-pretax-heavyfueloil'!T3</f>
        <v>6.1847985733883852E-6</v>
      </c>
      <c r="U115">
        <f>'BFPaT-pretax-heavyfueloil'!U3</f>
        <v>6.1847985733883852E-6</v>
      </c>
      <c r="V115">
        <f>'BFPaT-pretax-heavyfueloil'!V3</f>
        <v>6.1847985733883852E-6</v>
      </c>
      <c r="W115">
        <f>'BFPaT-pretax-heavyfueloil'!W3</f>
        <v>6.1847985733883852E-6</v>
      </c>
      <c r="X115">
        <f>'BFPaT-pretax-heavyfueloil'!X3</f>
        <v>6.1847985733883852E-6</v>
      </c>
      <c r="Y115">
        <f>'BFPaT-pretax-heavyfueloil'!Y3</f>
        <v>6.1847985733883852E-6</v>
      </c>
      <c r="Z115">
        <f>'BFPaT-pretax-heavyfueloil'!Z3</f>
        <v>6.1847985733883852E-6</v>
      </c>
      <c r="AA115">
        <f>'BFPaT-pretax-heavyfueloil'!AA3</f>
        <v>6.1847985733883852E-6</v>
      </c>
      <c r="AB115">
        <f>'BFPaT-pretax-heavyfueloil'!AB3</f>
        <v>6.1847985733883852E-6</v>
      </c>
      <c r="AC115">
        <f>'BFPaT-pretax-heavyfueloil'!AC3</f>
        <v>6.1847985733883852E-6</v>
      </c>
      <c r="AD115">
        <f>'BFPaT-pretax-heavyfueloil'!AD3</f>
        <v>6.1847985733883852E-6</v>
      </c>
      <c r="AE115">
        <f>'BFPaT-pretax-heavyfueloil'!AE3</f>
        <v>6.1847985733883852E-6</v>
      </c>
      <c r="AF115">
        <f>'BFPaT-pretax-heavyfueloil'!AF3</f>
        <v>6.1847985733883852E-6</v>
      </c>
      <c r="AG115">
        <f>'BFPaT-pretax-heavyfueloil'!AG3</f>
        <v>6.1847985733883852E-6</v>
      </c>
      <c r="AH115">
        <f>'BFPaT-pretax-heavyfueloil'!AH3</f>
        <v>6.1847985733883852E-6</v>
      </c>
      <c r="AI115">
        <f>'BFPaT-pretax-heavyfueloil'!AI3</f>
        <v>6.1847985733883852E-6</v>
      </c>
      <c r="AJ115">
        <f>'BFPaT-pretax-heavyfueloil'!AJ3</f>
        <v>6.1847985733883852E-6</v>
      </c>
      <c r="AK115">
        <f>'BFPaT-pretax-heavyfueloil'!AK3</f>
        <v>6.1847985733883852E-6</v>
      </c>
      <c r="AL115">
        <f>'BFPaT-pretax-heavyfueloil'!AL3</f>
        <v>6.1847985733883852E-6</v>
      </c>
      <c r="AM115">
        <f>'BFPaT-pretax-heavyfueloil'!AM3</f>
        <v>6.1847985733883852E-6</v>
      </c>
      <c r="AN115">
        <f>'BFPaT-pretax-heavyfueloil'!AN3</f>
        <v>6.1847985733883852E-6</v>
      </c>
      <c r="AO115">
        <f>'BFPaT-pretax-heavyfueloil'!AO3</f>
        <v>6.1847985733883852E-6</v>
      </c>
      <c r="AP115">
        <f>'BFPaT-pretax-heavyfueloil'!AP3</f>
        <v>6.1847985733883852E-6</v>
      </c>
      <c r="AQ115">
        <f>'BFPaT-pretax-heavyfueloil'!AQ3</f>
        <v>6.1847985733883852E-6</v>
      </c>
      <c r="AR115">
        <f>'BFPaT-pretax-heavyfueloil'!AR3</f>
        <v>6.1847985733883852E-6</v>
      </c>
      <c r="AS115">
        <f>'BFPaT-pretax-heavyfueloil'!AS3</f>
        <v>6.1847985733883852E-6</v>
      </c>
      <c r="AT115">
        <f>'BFPaT-pretax-heavyfueloil'!AT3</f>
        <v>6.1847985733883852E-6</v>
      </c>
      <c r="AU115">
        <f>'BFPaT-pretax-heavyfueloil'!AU3</f>
        <v>6.1847985733883852E-6</v>
      </c>
      <c r="AV115">
        <f>'BFPaT-pretax-heavyfueloil'!AV3</f>
        <v>6.1847985733883852E-6</v>
      </c>
      <c r="AW115">
        <f>'BFPaT-pretax-heavyfueloil'!AW3</f>
        <v>6.1847985733883852E-6</v>
      </c>
      <c r="AX115">
        <f>'BFPaT-pretax-heavyfueloil'!AX3</f>
        <v>6.1847985733883852E-6</v>
      </c>
      <c r="AY115">
        <f>'BFPaT-pretax-heavyfueloil'!AY3</f>
        <v>6.1847985733883852E-6</v>
      </c>
      <c r="AZ115">
        <f>'BFPaT-pretax-heavyfueloil'!AZ3</f>
        <v>6.1847985733883852E-6</v>
      </c>
    </row>
    <row r="116" spans="1:52" x14ac:dyDescent="0.45">
      <c r="A116" t="s">
        <v>13</v>
      </c>
      <c r="B116">
        <f>'BFPaT-pretax-heavyfueloil'!B4</f>
        <v>0</v>
      </c>
      <c r="C116">
        <f>'BFPaT-pretax-heavyfueloil'!C4</f>
        <v>0</v>
      </c>
      <c r="D116">
        <f>'BFPaT-pretax-heavyfueloil'!D4</f>
        <v>0</v>
      </c>
      <c r="E116">
        <f>'BFPaT-pretax-heavyfueloil'!E4</f>
        <v>0</v>
      </c>
      <c r="F116">
        <f>'BFPaT-pretax-heavyfueloil'!F4</f>
        <v>0</v>
      </c>
      <c r="G116">
        <f>'BFPaT-pretax-heavyfueloil'!G4</f>
        <v>0</v>
      </c>
      <c r="H116">
        <f>'BFPaT-pretax-heavyfueloil'!H4</f>
        <v>0</v>
      </c>
      <c r="I116">
        <f>'BFPaT-pretax-heavyfueloil'!I4</f>
        <v>0</v>
      </c>
      <c r="J116">
        <f>'BFPaT-pretax-heavyfueloil'!J4</f>
        <v>0</v>
      </c>
      <c r="K116">
        <f>'BFPaT-pretax-heavyfueloil'!K4</f>
        <v>0</v>
      </c>
      <c r="L116">
        <f>'BFPaT-pretax-heavyfueloil'!L4</f>
        <v>0</v>
      </c>
      <c r="M116">
        <f>'BFPaT-pretax-heavyfueloil'!M4</f>
        <v>0</v>
      </c>
      <c r="N116">
        <f>'BFPaT-pretax-heavyfueloil'!N4</f>
        <v>0</v>
      </c>
      <c r="O116">
        <f>'BFPaT-pretax-heavyfueloil'!O4</f>
        <v>0</v>
      </c>
      <c r="P116">
        <f>'BFPaT-pretax-heavyfueloil'!P4</f>
        <v>0</v>
      </c>
      <c r="Q116">
        <f>'BFPaT-pretax-heavyfueloil'!Q4</f>
        <v>0</v>
      </c>
      <c r="R116">
        <f>'BFPaT-pretax-heavyfueloil'!R4</f>
        <v>0</v>
      </c>
      <c r="S116">
        <f>'BFPaT-pretax-heavyfueloil'!S4</f>
        <v>0</v>
      </c>
      <c r="T116">
        <f>'BFPaT-pretax-heavyfueloil'!T4</f>
        <v>0</v>
      </c>
      <c r="U116">
        <f>'BFPaT-pretax-heavyfueloil'!U4</f>
        <v>0</v>
      </c>
      <c r="V116">
        <f>'BFPaT-pretax-heavyfueloil'!V4</f>
        <v>0</v>
      </c>
      <c r="W116">
        <f>'BFPaT-pretax-heavyfueloil'!W4</f>
        <v>0</v>
      </c>
      <c r="X116">
        <f>'BFPaT-pretax-heavyfueloil'!X4</f>
        <v>0</v>
      </c>
      <c r="Y116">
        <f>'BFPaT-pretax-heavyfueloil'!Y4</f>
        <v>0</v>
      </c>
      <c r="Z116">
        <f>'BFPaT-pretax-heavyfueloil'!Z4</f>
        <v>0</v>
      </c>
      <c r="AA116">
        <f>'BFPaT-pretax-heavyfueloil'!AA4</f>
        <v>0</v>
      </c>
      <c r="AB116">
        <f>'BFPaT-pretax-heavyfueloil'!AB4</f>
        <v>0</v>
      </c>
      <c r="AC116">
        <f>'BFPaT-pretax-heavyfueloil'!AC4</f>
        <v>0</v>
      </c>
      <c r="AD116">
        <f>'BFPaT-pretax-heavyfueloil'!AD4</f>
        <v>0</v>
      </c>
      <c r="AE116">
        <f>'BFPaT-pretax-heavyfueloil'!AE4</f>
        <v>0</v>
      </c>
      <c r="AF116">
        <f>'BFPaT-pretax-heavyfueloil'!AF4</f>
        <v>0</v>
      </c>
      <c r="AG116">
        <f>'BFPaT-pretax-heavyfueloil'!AG4</f>
        <v>0</v>
      </c>
      <c r="AH116">
        <f>'BFPaT-pretax-heavyfueloil'!AH4</f>
        <v>0</v>
      </c>
      <c r="AI116">
        <f>'BFPaT-pretax-heavyfueloil'!AI4</f>
        <v>0</v>
      </c>
      <c r="AJ116">
        <f>'BFPaT-pretax-heavyfueloil'!AJ4</f>
        <v>0</v>
      </c>
      <c r="AK116">
        <f>'BFPaT-pretax-heavyfueloil'!AK4</f>
        <v>0</v>
      </c>
      <c r="AL116">
        <f>'BFPaT-pretax-heavyfueloil'!AL4</f>
        <v>0</v>
      </c>
      <c r="AM116">
        <f>'BFPaT-pretax-heavyfueloil'!AM4</f>
        <v>0</v>
      </c>
      <c r="AN116">
        <f>'BFPaT-pretax-heavyfueloil'!AN4</f>
        <v>0</v>
      </c>
      <c r="AO116">
        <f>'BFPaT-pretax-heavyfueloil'!AO4</f>
        <v>0</v>
      </c>
      <c r="AP116">
        <f>'BFPaT-pretax-heavyfueloil'!AP4</f>
        <v>0</v>
      </c>
      <c r="AQ116">
        <f>'BFPaT-pretax-heavyfueloil'!AQ4</f>
        <v>0</v>
      </c>
      <c r="AR116">
        <f>'BFPaT-pretax-heavyfueloil'!AR4</f>
        <v>0</v>
      </c>
      <c r="AS116">
        <f>'BFPaT-pretax-heavyfueloil'!AS4</f>
        <v>0</v>
      </c>
      <c r="AT116">
        <f>'BFPaT-pretax-heavyfueloil'!AT4</f>
        <v>0</v>
      </c>
      <c r="AU116">
        <f>'BFPaT-pretax-heavyfueloil'!AU4</f>
        <v>0</v>
      </c>
      <c r="AV116">
        <f>'BFPaT-pretax-heavyfueloil'!AV4</f>
        <v>0</v>
      </c>
      <c r="AW116">
        <f>'BFPaT-pretax-heavyfueloil'!AW4</f>
        <v>0</v>
      </c>
      <c r="AX116">
        <f>'BFPaT-pretax-heavyfueloil'!AX4</f>
        <v>0</v>
      </c>
      <c r="AY116">
        <f>'BFPaT-pretax-heavyfueloil'!AY4</f>
        <v>0</v>
      </c>
      <c r="AZ116">
        <f>'BFPaT-pretax-heavyfueloil'!AZ4</f>
        <v>0</v>
      </c>
    </row>
    <row r="117" spans="1:52" x14ac:dyDescent="0.45">
      <c r="A117" t="s">
        <v>14</v>
      </c>
      <c r="B117">
        <f>'BFPaT-pretax-heavyfueloil'!B5</f>
        <v>0</v>
      </c>
      <c r="C117">
        <f>'BFPaT-pretax-heavyfueloil'!C5</f>
        <v>0</v>
      </c>
      <c r="D117">
        <f>'BFPaT-pretax-heavyfueloil'!D5</f>
        <v>0</v>
      </c>
      <c r="E117">
        <f>'BFPaT-pretax-heavyfueloil'!E5</f>
        <v>0</v>
      </c>
      <c r="F117">
        <f>'BFPaT-pretax-heavyfueloil'!F5</f>
        <v>0</v>
      </c>
      <c r="G117">
        <f>'BFPaT-pretax-heavyfueloil'!G5</f>
        <v>0</v>
      </c>
      <c r="H117">
        <f>'BFPaT-pretax-heavyfueloil'!H5</f>
        <v>0</v>
      </c>
      <c r="I117">
        <f>'BFPaT-pretax-heavyfueloil'!I5</f>
        <v>0</v>
      </c>
      <c r="J117">
        <f>'BFPaT-pretax-heavyfueloil'!J5</f>
        <v>0</v>
      </c>
      <c r="K117">
        <f>'BFPaT-pretax-heavyfueloil'!K5</f>
        <v>0</v>
      </c>
      <c r="L117">
        <f>'BFPaT-pretax-heavyfueloil'!L5</f>
        <v>0</v>
      </c>
      <c r="M117">
        <f>'BFPaT-pretax-heavyfueloil'!M5</f>
        <v>0</v>
      </c>
      <c r="N117">
        <f>'BFPaT-pretax-heavyfueloil'!N5</f>
        <v>0</v>
      </c>
      <c r="O117">
        <f>'BFPaT-pretax-heavyfueloil'!O5</f>
        <v>0</v>
      </c>
      <c r="P117">
        <f>'BFPaT-pretax-heavyfueloil'!P5</f>
        <v>0</v>
      </c>
      <c r="Q117">
        <f>'BFPaT-pretax-heavyfueloil'!Q5</f>
        <v>0</v>
      </c>
      <c r="R117">
        <f>'BFPaT-pretax-heavyfueloil'!R5</f>
        <v>0</v>
      </c>
      <c r="S117">
        <f>'BFPaT-pretax-heavyfueloil'!S5</f>
        <v>0</v>
      </c>
      <c r="T117">
        <f>'BFPaT-pretax-heavyfueloil'!T5</f>
        <v>0</v>
      </c>
      <c r="U117">
        <f>'BFPaT-pretax-heavyfueloil'!U5</f>
        <v>0</v>
      </c>
      <c r="V117">
        <f>'BFPaT-pretax-heavyfueloil'!V5</f>
        <v>0</v>
      </c>
      <c r="W117">
        <f>'BFPaT-pretax-heavyfueloil'!W5</f>
        <v>0</v>
      </c>
      <c r="X117">
        <f>'BFPaT-pretax-heavyfueloil'!X5</f>
        <v>0</v>
      </c>
      <c r="Y117">
        <f>'BFPaT-pretax-heavyfueloil'!Y5</f>
        <v>0</v>
      </c>
      <c r="Z117">
        <f>'BFPaT-pretax-heavyfueloil'!Z5</f>
        <v>0</v>
      </c>
      <c r="AA117">
        <f>'BFPaT-pretax-heavyfueloil'!AA5</f>
        <v>0</v>
      </c>
      <c r="AB117">
        <f>'BFPaT-pretax-heavyfueloil'!AB5</f>
        <v>0</v>
      </c>
      <c r="AC117">
        <f>'BFPaT-pretax-heavyfueloil'!AC5</f>
        <v>0</v>
      </c>
      <c r="AD117">
        <f>'BFPaT-pretax-heavyfueloil'!AD5</f>
        <v>0</v>
      </c>
      <c r="AE117">
        <f>'BFPaT-pretax-heavyfueloil'!AE5</f>
        <v>0</v>
      </c>
      <c r="AF117">
        <f>'BFPaT-pretax-heavyfueloil'!AF5</f>
        <v>0</v>
      </c>
      <c r="AG117">
        <f>'BFPaT-pretax-heavyfueloil'!AG5</f>
        <v>0</v>
      </c>
      <c r="AH117">
        <f>'BFPaT-pretax-heavyfueloil'!AH5</f>
        <v>0</v>
      </c>
      <c r="AI117">
        <f>'BFPaT-pretax-heavyfueloil'!AI5</f>
        <v>0</v>
      </c>
      <c r="AJ117">
        <f>'BFPaT-pretax-heavyfueloil'!AJ5</f>
        <v>0</v>
      </c>
      <c r="AK117">
        <f>'BFPaT-pretax-heavyfueloil'!AK5</f>
        <v>0</v>
      </c>
      <c r="AL117">
        <f>'BFPaT-pretax-heavyfueloil'!AL5</f>
        <v>0</v>
      </c>
      <c r="AM117">
        <f>'BFPaT-pretax-heavyfueloil'!AM5</f>
        <v>0</v>
      </c>
      <c r="AN117">
        <f>'BFPaT-pretax-heavyfueloil'!AN5</f>
        <v>0</v>
      </c>
      <c r="AO117">
        <f>'BFPaT-pretax-heavyfueloil'!AO5</f>
        <v>0</v>
      </c>
      <c r="AP117">
        <f>'BFPaT-pretax-heavyfueloil'!AP5</f>
        <v>0</v>
      </c>
      <c r="AQ117">
        <f>'BFPaT-pretax-heavyfueloil'!AQ5</f>
        <v>0</v>
      </c>
      <c r="AR117">
        <f>'BFPaT-pretax-heavyfueloil'!AR5</f>
        <v>0</v>
      </c>
      <c r="AS117">
        <f>'BFPaT-pretax-heavyfueloil'!AS5</f>
        <v>0</v>
      </c>
      <c r="AT117">
        <f>'BFPaT-pretax-heavyfueloil'!AT5</f>
        <v>0</v>
      </c>
      <c r="AU117">
        <f>'BFPaT-pretax-heavyfueloil'!AU5</f>
        <v>0</v>
      </c>
      <c r="AV117">
        <f>'BFPaT-pretax-heavyfueloil'!AV5</f>
        <v>0</v>
      </c>
      <c r="AW117">
        <f>'BFPaT-pretax-heavyfueloil'!AW5</f>
        <v>0</v>
      </c>
      <c r="AX117">
        <f>'BFPaT-pretax-heavyfueloil'!AX5</f>
        <v>0</v>
      </c>
      <c r="AY117">
        <f>'BFPaT-pretax-heavyfueloil'!AY5</f>
        <v>0</v>
      </c>
      <c r="AZ117">
        <f>'BFPaT-pretax-heavyfueloil'!AZ5</f>
        <v>0</v>
      </c>
    </row>
    <row r="118" spans="1:52" x14ac:dyDescent="0.45">
      <c r="A118" t="s">
        <v>15</v>
      </c>
      <c r="B118">
        <f>'BFPaT-pretax-heavyfueloil'!B6</f>
        <v>1.9155525000000002</v>
      </c>
      <c r="C118">
        <f>'BFPaT-pretax-heavyfueloil'!C6</f>
        <v>3.0941644230769234</v>
      </c>
      <c r="D118">
        <f>'BFPaT-pretax-heavyfueloil'!D6</f>
        <v>4.3107805769230767</v>
      </c>
      <c r="E118">
        <f>'BFPaT-pretax-heavyfueloil'!E6</f>
        <v>3.6201941509433957</v>
      </c>
      <c r="F118">
        <f>'BFPaT-pretax-heavyfueloil'!F6</f>
        <v>3.6201941509433957</v>
      </c>
      <c r="G118">
        <f>'BFPaT-pretax-heavyfueloil'!G6</f>
        <v>3.6201941509433957</v>
      </c>
      <c r="H118">
        <f>'BFPaT-pretax-heavyfueloil'!H6</f>
        <v>3.6201941509433957</v>
      </c>
      <c r="I118">
        <f>'BFPaT-pretax-heavyfueloil'!I6</f>
        <v>3.6201941509433957</v>
      </c>
      <c r="J118">
        <f>'BFPaT-pretax-heavyfueloil'!J6</f>
        <v>3.6201941509433957</v>
      </c>
      <c r="K118">
        <f>'BFPaT-pretax-heavyfueloil'!K6</f>
        <v>3.6201941509433957</v>
      </c>
      <c r="L118">
        <f>'BFPaT-pretax-heavyfueloil'!L6</f>
        <v>3.6201941509433957</v>
      </c>
      <c r="M118">
        <f>'BFPaT-pretax-heavyfueloil'!M6</f>
        <v>3.6201941509433957</v>
      </c>
      <c r="N118">
        <f>'BFPaT-pretax-heavyfueloil'!N6</f>
        <v>3.6201941509433957</v>
      </c>
      <c r="O118">
        <f>'BFPaT-pretax-heavyfueloil'!O6</f>
        <v>3.6201941509433957</v>
      </c>
      <c r="P118">
        <f>'BFPaT-pretax-heavyfueloil'!P6</f>
        <v>3.6201941509433957</v>
      </c>
      <c r="Q118">
        <f>'BFPaT-pretax-heavyfueloil'!Q6</f>
        <v>3.6201941509433957</v>
      </c>
      <c r="R118">
        <f>'BFPaT-pretax-heavyfueloil'!R6</f>
        <v>3.6201941509433957</v>
      </c>
      <c r="S118">
        <f>'BFPaT-pretax-heavyfueloil'!S6</f>
        <v>3.6201941509433957</v>
      </c>
      <c r="T118">
        <f>'BFPaT-pretax-heavyfueloil'!T6</f>
        <v>3.6201941509433957</v>
      </c>
      <c r="U118">
        <f>'BFPaT-pretax-heavyfueloil'!U6</f>
        <v>3.6201941509433957</v>
      </c>
      <c r="V118">
        <f>'BFPaT-pretax-heavyfueloil'!V6</f>
        <v>3.6201941509433957</v>
      </c>
      <c r="W118">
        <f>'BFPaT-pretax-heavyfueloil'!W6</f>
        <v>3.6201941509433957</v>
      </c>
      <c r="X118">
        <f>'BFPaT-pretax-heavyfueloil'!X6</f>
        <v>3.6201941509433957</v>
      </c>
      <c r="Y118">
        <f>'BFPaT-pretax-heavyfueloil'!Y6</f>
        <v>3.6201941509433957</v>
      </c>
      <c r="Z118">
        <f>'BFPaT-pretax-heavyfueloil'!Z6</f>
        <v>3.6201941509433957</v>
      </c>
      <c r="AA118">
        <f>'BFPaT-pretax-heavyfueloil'!AA6</f>
        <v>3.6201941509433957</v>
      </c>
      <c r="AB118">
        <f>'BFPaT-pretax-heavyfueloil'!AB6</f>
        <v>3.6201941509433957</v>
      </c>
      <c r="AC118">
        <f>'BFPaT-pretax-heavyfueloil'!AC6</f>
        <v>3.6201941509433957</v>
      </c>
      <c r="AD118">
        <f>'BFPaT-pretax-heavyfueloil'!AD6</f>
        <v>3.6201941509433957</v>
      </c>
      <c r="AE118">
        <f>'BFPaT-pretax-heavyfueloil'!AE6</f>
        <v>3.6201941509433957</v>
      </c>
      <c r="AF118">
        <f>'BFPaT-pretax-heavyfueloil'!AF6</f>
        <v>3.6201941509433957</v>
      </c>
      <c r="AG118">
        <f>'BFPaT-pretax-heavyfueloil'!AG6</f>
        <v>3.6201941509433957</v>
      </c>
      <c r="AH118">
        <f>'BFPaT-pretax-heavyfueloil'!AH6</f>
        <v>3.6201941509433957</v>
      </c>
      <c r="AI118">
        <f>'BFPaT-pretax-heavyfueloil'!AI6</f>
        <v>3.6201941509433957</v>
      </c>
      <c r="AJ118">
        <f>'BFPaT-pretax-heavyfueloil'!AJ6</f>
        <v>3.6201941509433957</v>
      </c>
      <c r="AK118">
        <f>'BFPaT-pretax-heavyfueloil'!AK6</f>
        <v>3.6201941509433957</v>
      </c>
      <c r="AL118">
        <f>'BFPaT-pretax-heavyfueloil'!AL6</f>
        <v>3.6201941509433957</v>
      </c>
      <c r="AM118">
        <f>'BFPaT-pretax-heavyfueloil'!AM6</f>
        <v>3.6201941509433957</v>
      </c>
      <c r="AN118">
        <f>'BFPaT-pretax-heavyfueloil'!AN6</f>
        <v>3.6201941509433957</v>
      </c>
      <c r="AO118">
        <f>'BFPaT-pretax-heavyfueloil'!AO6</f>
        <v>3.6201941509433957</v>
      </c>
      <c r="AP118">
        <f>'BFPaT-pretax-heavyfueloil'!AP6</f>
        <v>3.6201941509433957</v>
      </c>
      <c r="AQ118">
        <f>'BFPaT-pretax-heavyfueloil'!AQ6</f>
        <v>3.6201941509433957</v>
      </c>
      <c r="AR118">
        <f>'BFPaT-pretax-heavyfueloil'!AR6</f>
        <v>3.6201941509433957</v>
      </c>
      <c r="AS118">
        <f>'BFPaT-pretax-heavyfueloil'!AS6</f>
        <v>3.6201941509433957</v>
      </c>
      <c r="AT118">
        <f>'BFPaT-pretax-heavyfueloil'!AT6</f>
        <v>3.6201941509433957</v>
      </c>
      <c r="AU118">
        <f>'BFPaT-pretax-heavyfueloil'!AU6</f>
        <v>3.6201941509433957</v>
      </c>
      <c r="AV118">
        <f>'BFPaT-pretax-heavyfueloil'!AV6</f>
        <v>3.6201941509433957</v>
      </c>
      <c r="AW118">
        <f>'BFPaT-pretax-heavyfueloil'!AW6</f>
        <v>3.6201941509433957</v>
      </c>
      <c r="AX118">
        <f>'BFPaT-pretax-heavyfueloil'!AX6</f>
        <v>3.6201941509433957</v>
      </c>
      <c r="AY118">
        <f>'BFPaT-pretax-heavyfueloil'!AY6</f>
        <v>3.6201941509433957</v>
      </c>
      <c r="AZ118">
        <f>'BFPaT-pretax-heavyfueloil'!AZ6</f>
        <v>3.6201941509433957</v>
      </c>
    </row>
    <row r="119" spans="1:52" x14ac:dyDescent="0.45">
      <c r="A119" t="s">
        <v>16</v>
      </c>
      <c r="B119">
        <f>'BFPaT-pretax-heavyfueloil'!B7</f>
        <v>0</v>
      </c>
      <c r="C119">
        <f>'BFPaT-pretax-heavyfueloil'!C7</f>
        <v>0</v>
      </c>
      <c r="D119">
        <f>'BFPaT-pretax-heavyfueloil'!D7</f>
        <v>0</v>
      </c>
      <c r="E119">
        <f>'BFPaT-pretax-heavyfueloil'!E7</f>
        <v>0</v>
      </c>
      <c r="F119">
        <f>'BFPaT-pretax-heavyfueloil'!F7</f>
        <v>0</v>
      </c>
      <c r="G119">
        <f>'BFPaT-pretax-heavyfueloil'!G7</f>
        <v>0</v>
      </c>
      <c r="H119">
        <f>'BFPaT-pretax-heavyfueloil'!H7</f>
        <v>0</v>
      </c>
      <c r="I119">
        <f>'BFPaT-pretax-heavyfueloil'!I7</f>
        <v>0</v>
      </c>
      <c r="J119">
        <f>'BFPaT-pretax-heavyfueloil'!J7</f>
        <v>0</v>
      </c>
      <c r="K119">
        <f>'BFPaT-pretax-heavyfueloil'!K7</f>
        <v>0</v>
      </c>
      <c r="L119">
        <f>'BFPaT-pretax-heavyfueloil'!L7</f>
        <v>0</v>
      </c>
      <c r="M119">
        <f>'BFPaT-pretax-heavyfueloil'!M7</f>
        <v>0</v>
      </c>
      <c r="N119">
        <f>'BFPaT-pretax-heavyfueloil'!N7</f>
        <v>0</v>
      </c>
      <c r="O119">
        <f>'BFPaT-pretax-heavyfueloil'!O7</f>
        <v>0</v>
      </c>
      <c r="P119">
        <f>'BFPaT-pretax-heavyfueloil'!P7</f>
        <v>0</v>
      </c>
      <c r="Q119">
        <f>'BFPaT-pretax-heavyfueloil'!Q7</f>
        <v>0</v>
      </c>
      <c r="R119">
        <f>'BFPaT-pretax-heavyfueloil'!R7</f>
        <v>0</v>
      </c>
      <c r="S119">
        <f>'BFPaT-pretax-heavyfueloil'!S7</f>
        <v>0</v>
      </c>
      <c r="T119">
        <f>'BFPaT-pretax-heavyfueloil'!T7</f>
        <v>0</v>
      </c>
      <c r="U119">
        <f>'BFPaT-pretax-heavyfueloil'!U7</f>
        <v>0</v>
      </c>
      <c r="V119">
        <f>'BFPaT-pretax-heavyfueloil'!V7</f>
        <v>0</v>
      </c>
      <c r="W119">
        <f>'BFPaT-pretax-heavyfueloil'!W7</f>
        <v>0</v>
      </c>
      <c r="X119">
        <f>'BFPaT-pretax-heavyfueloil'!X7</f>
        <v>0</v>
      </c>
      <c r="Y119">
        <f>'BFPaT-pretax-heavyfueloil'!Y7</f>
        <v>0</v>
      </c>
      <c r="Z119">
        <f>'BFPaT-pretax-heavyfueloil'!Z7</f>
        <v>0</v>
      </c>
      <c r="AA119">
        <f>'BFPaT-pretax-heavyfueloil'!AA7</f>
        <v>0</v>
      </c>
      <c r="AB119">
        <f>'BFPaT-pretax-heavyfueloil'!AB7</f>
        <v>0</v>
      </c>
      <c r="AC119">
        <f>'BFPaT-pretax-heavyfueloil'!AC7</f>
        <v>0</v>
      </c>
      <c r="AD119">
        <f>'BFPaT-pretax-heavyfueloil'!AD7</f>
        <v>0</v>
      </c>
      <c r="AE119">
        <f>'BFPaT-pretax-heavyfueloil'!AE7</f>
        <v>0</v>
      </c>
      <c r="AF119">
        <f>'BFPaT-pretax-heavyfueloil'!AF7</f>
        <v>0</v>
      </c>
      <c r="AG119">
        <f>'BFPaT-pretax-heavyfueloil'!AG7</f>
        <v>0</v>
      </c>
      <c r="AH119">
        <f>'BFPaT-pretax-heavyfueloil'!AH7</f>
        <v>0</v>
      </c>
      <c r="AI119">
        <f>'BFPaT-pretax-heavyfueloil'!AI7</f>
        <v>0</v>
      </c>
      <c r="AJ119">
        <f>'BFPaT-pretax-heavyfueloil'!AJ7</f>
        <v>0</v>
      </c>
      <c r="AK119">
        <f>'BFPaT-pretax-heavyfueloil'!AK7</f>
        <v>0</v>
      </c>
      <c r="AL119">
        <f>'BFPaT-pretax-heavyfueloil'!AL7</f>
        <v>0</v>
      </c>
      <c r="AM119">
        <f>'BFPaT-pretax-heavyfueloil'!AM7</f>
        <v>0</v>
      </c>
      <c r="AN119">
        <f>'BFPaT-pretax-heavyfueloil'!AN7</f>
        <v>0</v>
      </c>
      <c r="AO119">
        <f>'BFPaT-pretax-heavyfueloil'!AO7</f>
        <v>0</v>
      </c>
      <c r="AP119">
        <f>'BFPaT-pretax-heavyfueloil'!AP7</f>
        <v>0</v>
      </c>
      <c r="AQ119">
        <f>'BFPaT-pretax-heavyfueloil'!AQ7</f>
        <v>0</v>
      </c>
      <c r="AR119">
        <f>'BFPaT-pretax-heavyfueloil'!AR7</f>
        <v>0</v>
      </c>
      <c r="AS119">
        <f>'BFPaT-pretax-heavyfueloil'!AS7</f>
        <v>0</v>
      </c>
      <c r="AT119">
        <f>'BFPaT-pretax-heavyfueloil'!AT7</f>
        <v>0</v>
      </c>
      <c r="AU119">
        <f>'BFPaT-pretax-heavyfueloil'!AU7</f>
        <v>0</v>
      </c>
      <c r="AV119">
        <f>'BFPaT-pretax-heavyfueloil'!AV7</f>
        <v>0</v>
      </c>
      <c r="AW119">
        <f>'BFPaT-pretax-heavyfueloil'!AW7</f>
        <v>0</v>
      </c>
      <c r="AX119">
        <f>'BFPaT-pretax-heavyfueloil'!AX7</f>
        <v>0</v>
      </c>
      <c r="AY119">
        <f>'BFPaT-pretax-heavyfueloil'!AY7</f>
        <v>0</v>
      </c>
      <c r="AZ119">
        <f>'BFPaT-pretax-heavyfueloil'!AZ7</f>
        <v>0</v>
      </c>
    </row>
    <row r="120" spans="1:52" x14ac:dyDescent="0.45">
      <c r="A120" t="s">
        <v>17</v>
      </c>
      <c r="B120">
        <f>'BFPaT-pretax-heavyfueloil'!B8</f>
        <v>0</v>
      </c>
      <c r="C120">
        <f>'BFPaT-pretax-heavyfueloil'!C8</f>
        <v>0</v>
      </c>
      <c r="D120">
        <f>'BFPaT-pretax-heavyfueloil'!D8</f>
        <v>0</v>
      </c>
      <c r="E120">
        <f>'BFPaT-pretax-heavyfueloil'!E8</f>
        <v>0</v>
      </c>
      <c r="F120">
        <f>'BFPaT-pretax-heavyfueloil'!F8</f>
        <v>0</v>
      </c>
      <c r="G120">
        <f>'BFPaT-pretax-heavyfueloil'!G8</f>
        <v>0</v>
      </c>
      <c r="H120">
        <f>'BFPaT-pretax-heavyfueloil'!H8</f>
        <v>0</v>
      </c>
      <c r="I120">
        <f>'BFPaT-pretax-heavyfueloil'!I8</f>
        <v>0</v>
      </c>
      <c r="J120">
        <f>'BFPaT-pretax-heavyfueloil'!J8</f>
        <v>0</v>
      </c>
      <c r="K120">
        <f>'BFPaT-pretax-heavyfueloil'!K8</f>
        <v>0</v>
      </c>
      <c r="L120">
        <f>'BFPaT-pretax-heavyfueloil'!L8</f>
        <v>0</v>
      </c>
      <c r="M120">
        <f>'BFPaT-pretax-heavyfueloil'!M8</f>
        <v>0</v>
      </c>
      <c r="N120">
        <f>'BFPaT-pretax-heavyfueloil'!N8</f>
        <v>0</v>
      </c>
      <c r="O120">
        <f>'BFPaT-pretax-heavyfueloil'!O8</f>
        <v>0</v>
      </c>
      <c r="P120">
        <f>'BFPaT-pretax-heavyfueloil'!P8</f>
        <v>0</v>
      </c>
      <c r="Q120">
        <f>'BFPaT-pretax-heavyfueloil'!Q8</f>
        <v>0</v>
      </c>
      <c r="R120">
        <f>'BFPaT-pretax-heavyfueloil'!R8</f>
        <v>0</v>
      </c>
      <c r="S120">
        <f>'BFPaT-pretax-heavyfueloil'!S8</f>
        <v>0</v>
      </c>
      <c r="T120">
        <f>'BFPaT-pretax-heavyfueloil'!T8</f>
        <v>0</v>
      </c>
      <c r="U120">
        <f>'BFPaT-pretax-heavyfueloil'!U8</f>
        <v>0</v>
      </c>
      <c r="V120">
        <f>'BFPaT-pretax-heavyfueloil'!V8</f>
        <v>0</v>
      </c>
      <c r="W120">
        <f>'BFPaT-pretax-heavyfueloil'!W8</f>
        <v>0</v>
      </c>
      <c r="X120">
        <f>'BFPaT-pretax-heavyfueloil'!X8</f>
        <v>0</v>
      </c>
      <c r="Y120">
        <f>'BFPaT-pretax-heavyfueloil'!Y8</f>
        <v>0</v>
      </c>
      <c r="Z120">
        <f>'BFPaT-pretax-heavyfueloil'!Z8</f>
        <v>0</v>
      </c>
      <c r="AA120">
        <f>'BFPaT-pretax-heavyfueloil'!AA8</f>
        <v>0</v>
      </c>
      <c r="AB120">
        <f>'BFPaT-pretax-heavyfueloil'!AB8</f>
        <v>0</v>
      </c>
      <c r="AC120">
        <f>'BFPaT-pretax-heavyfueloil'!AC8</f>
        <v>0</v>
      </c>
      <c r="AD120">
        <f>'BFPaT-pretax-heavyfueloil'!AD8</f>
        <v>0</v>
      </c>
      <c r="AE120">
        <f>'BFPaT-pretax-heavyfueloil'!AE8</f>
        <v>0</v>
      </c>
      <c r="AF120">
        <f>'BFPaT-pretax-heavyfueloil'!AF8</f>
        <v>0</v>
      </c>
      <c r="AG120">
        <f>'BFPaT-pretax-heavyfueloil'!AG8</f>
        <v>0</v>
      </c>
      <c r="AH120">
        <f>'BFPaT-pretax-heavyfueloil'!AH8</f>
        <v>0</v>
      </c>
      <c r="AI120">
        <f>'BFPaT-pretax-heavyfueloil'!AI8</f>
        <v>0</v>
      </c>
      <c r="AJ120">
        <f>'BFPaT-pretax-heavyfueloil'!AJ8</f>
        <v>0</v>
      </c>
      <c r="AK120">
        <f>'BFPaT-pretax-heavyfueloil'!AK8</f>
        <v>0</v>
      </c>
      <c r="AL120">
        <f>'BFPaT-pretax-heavyfueloil'!AL8</f>
        <v>0</v>
      </c>
      <c r="AM120">
        <f>'BFPaT-pretax-heavyfueloil'!AM8</f>
        <v>0</v>
      </c>
      <c r="AN120">
        <f>'BFPaT-pretax-heavyfueloil'!AN8</f>
        <v>0</v>
      </c>
      <c r="AO120">
        <f>'BFPaT-pretax-heavyfueloil'!AO8</f>
        <v>0</v>
      </c>
      <c r="AP120">
        <f>'BFPaT-pretax-heavyfueloil'!AP8</f>
        <v>0</v>
      </c>
      <c r="AQ120">
        <f>'BFPaT-pretax-heavyfueloil'!AQ8</f>
        <v>0</v>
      </c>
      <c r="AR120">
        <f>'BFPaT-pretax-heavyfueloil'!AR8</f>
        <v>0</v>
      </c>
      <c r="AS120">
        <f>'BFPaT-pretax-heavyfueloil'!AS8</f>
        <v>0</v>
      </c>
      <c r="AT120">
        <f>'BFPaT-pretax-heavyfueloil'!AT8</f>
        <v>0</v>
      </c>
      <c r="AU120">
        <f>'BFPaT-pretax-heavyfueloil'!AU8</f>
        <v>0</v>
      </c>
      <c r="AV120">
        <f>'BFPaT-pretax-heavyfueloil'!AV8</f>
        <v>0</v>
      </c>
      <c r="AW120">
        <f>'BFPaT-pretax-heavyfueloil'!AW8</f>
        <v>0</v>
      </c>
      <c r="AX120">
        <f>'BFPaT-pretax-heavyfueloil'!AX8</f>
        <v>0</v>
      </c>
      <c r="AY120">
        <f>'BFPaT-pretax-heavyfueloil'!AY8</f>
        <v>0</v>
      </c>
      <c r="AZ120">
        <f>'BFPaT-pretax-heavyfueloil'!AZ8</f>
        <v>0</v>
      </c>
    </row>
    <row r="121" spans="1:52" x14ac:dyDescent="0.45">
      <c r="A121" t="s">
        <v>18</v>
      </c>
      <c r="B121">
        <f>'BFPaT-pretax-heavyfueloil'!B9</f>
        <v>0</v>
      </c>
      <c r="C121">
        <f>'BFPaT-pretax-heavyfueloil'!C9</f>
        <v>0</v>
      </c>
      <c r="D121">
        <f>'BFPaT-pretax-heavyfueloil'!D9</f>
        <v>0</v>
      </c>
      <c r="E121">
        <f>'BFPaT-pretax-heavyfueloil'!E9</f>
        <v>0</v>
      </c>
      <c r="F121">
        <f>'BFPaT-pretax-heavyfueloil'!F9</f>
        <v>0</v>
      </c>
      <c r="G121">
        <f>'BFPaT-pretax-heavyfueloil'!G9</f>
        <v>0</v>
      </c>
      <c r="H121">
        <f>'BFPaT-pretax-heavyfueloil'!H9</f>
        <v>0</v>
      </c>
      <c r="I121">
        <f>'BFPaT-pretax-heavyfueloil'!I9</f>
        <v>0</v>
      </c>
      <c r="J121">
        <f>'BFPaT-pretax-heavyfueloil'!J9</f>
        <v>0</v>
      </c>
      <c r="K121">
        <f>'BFPaT-pretax-heavyfueloil'!K9</f>
        <v>0</v>
      </c>
      <c r="L121">
        <f>'BFPaT-pretax-heavyfueloil'!L9</f>
        <v>0</v>
      </c>
      <c r="M121">
        <f>'BFPaT-pretax-heavyfueloil'!M9</f>
        <v>0</v>
      </c>
      <c r="N121">
        <f>'BFPaT-pretax-heavyfueloil'!N9</f>
        <v>0</v>
      </c>
      <c r="O121">
        <f>'BFPaT-pretax-heavyfueloil'!O9</f>
        <v>0</v>
      </c>
      <c r="P121">
        <f>'BFPaT-pretax-heavyfueloil'!P9</f>
        <v>0</v>
      </c>
      <c r="Q121">
        <f>'BFPaT-pretax-heavyfueloil'!Q9</f>
        <v>0</v>
      </c>
      <c r="R121">
        <f>'BFPaT-pretax-heavyfueloil'!R9</f>
        <v>0</v>
      </c>
      <c r="S121">
        <f>'BFPaT-pretax-heavyfueloil'!S9</f>
        <v>0</v>
      </c>
      <c r="T121">
        <f>'BFPaT-pretax-heavyfueloil'!T9</f>
        <v>0</v>
      </c>
      <c r="U121">
        <f>'BFPaT-pretax-heavyfueloil'!U9</f>
        <v>0</v>
      </c>
      <c r="V121">
        <f>'BFPaT-pretax-heavyfueloil'!V9</f>
        <v>0</v>
      </c>
      <c r="W121">
        <f>'BFPaT-pretax-heavyfueloil'!W9</f>
        <v>0</v>
      </c>
      <c r="X121">
        <f>'BFPaT-pretax-heavyfueloil'!X9</f>
        <v>0</v>
      </c>
      <c r="Y121">
        <f>'BFPaT-pretax-heavyfueloil'!Y9</f>
        <v>0</v>
      </c>
      <c r="Z121">
        <f>'BFPaT-pretax-heavyfueloil'!Z9</f>
        <v>0</v>
      </c>
      <c r="AA121">
        <f>'BFPaT-pretax-heavyfueloil'!AA9</f>
        <v>0</v>
      </c>
      <c r="AB121">
        <f>'BFPaT-pretax-heavyfueloil'!AB9</f>
        <v>0</v>
      </c>
      <c r="AC121">
        <f>'BFPaT-pretax-heavyfueloil'!AC9</f>
        <v>0</v>
      </c>
      <c r="AD121">
        <f>'BFPaT-pretax-heavyfueloil'!AD9</f>
        <v>0</v>
      </c>
      <c r="AE121">
        <f>'BFPaT-pretax-heavyfueloil'!AE9</f>
        <v>0</v>
      </c>
      <c r="AF121">
        <f>'BFPaT-pretax-heavyfueloil'!AF9</f>
        <v>0</v>
      </c>
      <c r="AG121">
        <f>'BFPaT-pretax-heavyfueloil'!AG9</f>
        <v>0</v>
      </c>
      <c r="AH121">
        <f>'BFPaT-pretax-heavyfueloil'!AH9</f>
        <v>0</v>
      </c>
      <c r="AI121">
        <f>'BFPaT-pretax-heavyfueloil'!AI9</f>
        <v>0</v>
      </c>
      <c r="AJ121">
        <f>'BFPaT-pretax-heavyfueloil'!AJ9</f>
        <v>0</v>
      </c>
      <c r="AK121">
        <f>'BFPaT-pretax-heavyfueloil'!AK9</f>
        <v>0</v>
      </c>
      <c r="AL121">
        <f>'BFPaT-pretax-heavyfueloil'!AL9</f>
        <v>0</v>
      </c>
      <c r="AM121">
        <f>'BFPaT-pretax-heavyfueloil'!AM9</f>
        <v>0</v>
      </c>
      <c r="AN121">
        <f>'BFPaT-pretax-heavyfueloil'!AN9</f>
        <v>0</v>
      </c>
      <c r="AO121">
        <f>'BFPaT-pretax-heavyfueloil'!AO9</f>
        <v>0</v>
      </c>
      <c r="AP121">
        <f>'BFPaT-pretax-heavyfueloil'!AP9</f>
        <v>0</v>
      </c>
      <c r="AQ121">
        <f>'BFPaT-pretax-heavyfueloil'!AQ9</f>
        <v>0</v>
      </c>
      <c r="AR121">
        <f>'BFPaT-pretax-heavyfueloil'!AR9</f>
        <v>0</v>
      </c>
      <c r="AS121">
        <f>'BFPaT-pretax-heavyfueloil'!AS9</f>
        <v>0</v>
      </c>
      <c r="AT121">
        <f>'BFPaT-pretax-heavyfueloil'!AT9</f>
        <v>0</v>
      </c>
      <c r="AU121">
        <f>'BFPaT-pretax-heavyfueloil'!AU9</f>
        <v>0</v>
      </c>
      <c r="AV121">
        <f>'BFPaT-pretax-heavyfueloil'!AV9</f>
        <v>0</v>
      </c>
      <c r="AW121">
        <f>'BFPaT-pretax-heavyfueloil'!AW9</f>
        <v>0</v>
      </c>
      <c r="AX121">
        <f>'BFPaT-pretax-heavyfueloil'!AX9</f>
        <v>0</v>
      </c>
      <c r="AY121">
        <f>'BFPaT-pretax-heavyfueloil'!AY9</f>
        <v>0</v>
      </c>
      <c r="AZ121">
        <f>'BFPaT-pretax-heavyfueloil'!AZ9</f>
        <v>0</v>
      </c>
    </row>
    <row r="122" spans="1:52" s="6" customFormat="1" x14ac:dyDescent="0.45">
      <c r="A122" s="5" t="s">
        <v>74</v>
      </c>
    </row>
    <row r="123" spans="1:52" x14ac:dyDescent="0.45">
      <c r="A123" t="s">
        <v>64</v>
      </c>
      <c r="B123">
        <f t="shared" ref="B123:AZ123" si="12">B$1</f>
        <v>2020</v>
      </c>
      <c r="C123">
        <f t="shared" si="12"/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'BFPaT-pretax-lpgpropbut'!B2</f>
        <v>0</v>
      </c>
      <c r="C124">
        <f>'BFPaT-pretax-lpgpropbut'!C2</f>
        <v>0</v>
      </c>
      <c r="D124">
        <f>'BFPaT-pretax-lpgpropbut'!D2</f>
        <v>0</v>
      </c>
      <c r="E124">
        <f>'BFPaT-pretax-lpgpropbut'!E2</f>
        <v>0</v>
      </c>
      <c r="F124">
        <f>'BFPaT-pretax-lpgpropbut'!F2</f>
        <v>0</v>
      </c>
      <c r="G124">
        <f>'BFPaT-pretax-lpgpropbut'!G2</f>
        <v>0</v>
      </c>
      <c r="H124">
        <f>'BFPaT-pretax-lpgpropbut'!H2</f>
        <v>0</v>
      </c>
      <c r="I124">
        <f>'BFPaT-pretax-lpgpropbut'!I2</f>
        <v>0</v>
      </c>
      <c r="J124">
        <f>'BFPaT-pretax-lpgpropbut'!J2</f>
        <v>0</v>
      </c>
      <c r="K124">
        <f>'BFPaT-pretax-lpgpropbut'!K2</f>
        <v>0</v>
      </c>
      <c r="L124">
        <f>'BFPaT-pretax-lpgpropbut'!L2</f>
        <v>0</v>
      </c>
      <c r="M124">
        <f>'BFPaT-pretax-lpgpropbut'!M2</f>
        <v>0</v>
      </c>
      <c r="N124">
        <f>'BFPaT-pretax-lpgpropbut'!N2</f>
        <v>0</v>
      </c>
      <c r="O124">
        <f>'BFPaT-pretax-lpgpropbut'!O2</f>
        <v>0</v>
      </c>
      <c r="P124">
        <f>'BFPaT-pretax-lpgpropbut'!P2</f>
        <v>0</v>
      </c>
      <c r="Q124">
        <f>'BFPaT-pretax-lpgpropbut'!Q2</f>
        <v>0</v>
      </c>
      <c r="R124">
        <f>'BFPaT-pretax-lpgpropbut'!R2</f>
        <v>0</v>
      </c>
      <c r="S124">
        <f>'BFPaT-pretax-lpgpropbut'!S2</f>
        <v>0</v>
      </c>
      <c r="T124">
        <f>'BFPaT-pretax-lpgpropbut'!T2</f>
        <v>0</v>
      </c>
      <c r="U124">
        <f>'BFPaT-pretax-lpgpropbut'!U2</f>
        <v>0</v>
      </c>
      <c r="V124">
        <f>'BFPaT-pretax-lpgpropbut'!V2</f>
        <v>0</v>
      </c>
      <c r="W124">
        <f>'BFPaT-pretax-lpgpropbut'!W2</f>
        <v>0</v>
      </c>
      <c r="X124">
        <f>'BFPaT-pretax-lpgpropbut'!X2</f>
        <v>0</v>
      </c>
      <c r="Y124">
        <f>'BFPaT-pretax-lpgpropbut'!Y2</f>
        <v>0</v>
      </c>
      <c r="Z124">
        <f>'BFPaT-pretax-lpgpropbut'!Z2</f>
        <v>0</v>
      </c>
      <c r="AA124">
        <f>'BFPaT-pretax-lpgpropbut'!AA2</f>
        <v>0</v>
      </c>
      <c r="AB124">
        <f>'BFPaT-pretax-lpgpropbut'!AB2</f>
        <v>0</v>
      </c>
      <c r="AC124">
        <f>'BFPaT-pretax-lpgpropbut'!AC2</f>
        <v>0</v>
      </c>
      <c r="AD124">
        <f>'BFPaT-pretax-lpgpropbut'!AD2</f>
        <v>0</v>
      </c>
      <c r="AE124">
        <f>'BFPaT-pretax-lpgpropbut'!AE2</f>
        <v>0</v>
      </c>
      <c r="AF124">
        <f>'BFPaT-pretax-lpgpropbut'!AF2</f>
        <v>0</v>
      </c>
      <c r="AG124">
        <f>'BFPaT-pretax-lpgpropbut'!AG2</f>
        <v>0</v>
      </c>
      <c r="AH124">
        <f>'BFPaT-pretax-lpgpropbut'!AH2</f>
        <v>0</v>
      </c>
      <c r="AI124">
        <f>'BFPaT-pretax-lpgpropbut'!AI2</f>
        <v>0</v>
      </c>
      <c r="AJ124">
        <f>'BFPaT-pretax-lpgpropbut'!AJ2</f>
        <v>0</v>
      </c>
      <c r="AK124">
        <f>'BFPaT-pretax-lpgpropbut'!AK2</f>
        <v>0</v>
      </c>
      <c r="AL124">
        <f>'BFPaT-pretax-lpgpropbut'!AL2</f>
        <v>0</v>
      </c>
      <c r="AM124">
        <f>'BFPaT-pretax-lpgpropbut'!AM2</f>
        <v>0</v>
      </c>
      <c r="AN124">
        <f>'BFPaT-pretax-lpgpropbut'!AN2</f>
        <v>0</v>
      </c>
      <c r="AO124">
        <f>'BFPaT-pretax-lpgpropbut'!AO2</f>
        <v>0</v>
      </c>
      <c r="AP124">
        <f>'BFPaT-pretax-lpgpropbut'!AP2</f>
        <v>0</v>
      </c>
      <c r="AQ124">
        <f>'BFPaT-pretax-lpgpropbut'!AQ2</f>
        <v>0</v>
      </c>
      <c r="AR124">
        <f>'BFPaT-pretax-lpgpropbut'!AR2</f>
        <v>0</v>
      </c>
      <c r="AS124">
        <f>'BFPaT-pretax-lpgpropbut'!AS2</f>
        <v>0</v>
      </c>
      <c r="AT124">
        <f>'BFPaT-pretax-lpgpropbut'!AT2</f>
        <v>0</v>
      </c>
      <c r="AU124">
        <f>'BFPaT-pretax-lpgpropbut'!AU2</f>
        <v>0</v>
      </c>
      <c r="AV124">
        <f>'BFPaT-pretax-lpgpropbut'!AV2</f>
        <v>0</v>
      </c>
      <c r="AW124">
        <f>'BFPaT-pretax-lpgpropbut'!AW2</f>
        <v>0</v>
      </c>
      <c r="AX124">
        <f>'BFPaT-pretax-lpgpropbut'!AX2</f>
        <v>0</v>
      </c>
      <c r="AY124">
        <f>'BFPaT-pretax-lpgpropbut'!AY2</f>
        <v>0</v>
      </c>
      <c r="AZ124">
        <f>'BFPaT-pretax-lpgpropbut'!AZ2</f>
        <v>0</v>
      </c>
    </row>
    <row r="125" spans="1:52" x14ac:dyDescent="0.45">
      <c r="A125" t="s">
        <v>12</v>
      </c>
      <c r="B125">
        <f>'BFPaT-pretax-lpgpropbut'!B3</f>
        <v>0</v>
      </c>
      <c r="C125">
        <f>'BFPaT-pretax-lpgpropbut'!C3</f>
        <v>0</v>
      </c>
      <c r="D125">
        <f>'BFPaT-pretax-lpgpropbut'!D3</f>
        <v>0</v>
      </c>
      <c r="E125">
        <f>'BFPaT-pretax-lpgpropbut'!E3</f>
        <v>0</v>
      </c>
      <c r="F125">
        <f>'BFPaT-pretax-lpgpropbut'!F3</f>
        <v>0</v>
      </c>
      <c r="G125">
        <f>'BFPaT-pretax-lpgpropbut'!G3</f>
        <v>0</v>
      </c>
      <c r="H125">
        <f>'BFPaT-pretax-lpgpropbut'!H3</f>
        <v>0</v>
      </c>
      <c r="I125">
        <f>'BFPaT-pretax-lpgpropbut'!I3</f>
        <v>0</v>
      </c>
      <c r="J125">
        <f>'BFPaT-pretax-lpgpropbut'!J3</f>
        <v>0</v>
      </c>
      <c r="K125">
        <f>'BFPaT-pretax-lpgpropbut'!K3</f>
        <v>0</v>
      </c>
      <c r="L125">
        <f>'BFPaT-pretax-lpgpropbut'!L3</f>
        <v>0</v>
      </c>
      <c r="M125">
        <f>'BFPaT-pretax-lpgpropbut'!M3</f>
        <v>0</v>
      </c>
      <c r="N125">
        <f>'BFPaT-pretax-lpgpropbut'!N3</f>
        <v>0</v>
      </c>
      <c r="O125">
        <f>'BFPaT-pretax-lpgpropbut'!O3</f>
        <v>0</v>
      </c>
      <c r="P125">
        <f>'BFPaT-pretax-lpgpropbut'!P3</f>
        <v>0</v>
      </c>
      <c r="Q125">
        <f>'BFPaT-pretax-lpgpropbut'!Q3</f>
        <v>0</v>
      </c>
      <c r="R125">
        <f>'BFPaT-pretax-lpgpropbut'!R3</f>
        <v>0</v>
      </c>
      <c r="S125">
        <f>'BFPaT-pretax-lpgpropbut'!S3</f>
        <v>0</v>
      </c>
      <c r="T125">
        <f>'BFPaT-pretax-lpgpropbut'!T3</f>
        <v>0</v>
      </c>
      <c r="U125">
        <f>'BFPaT-pretax-lpgpropbut'!U3</f>
        <v>0</v>
      </c>
      <c r="V125">
        <f>'BFPaT-pretax-lpgpropbut'!V3</f>
        <v>0</v>
      </c>
      <c r="W125">
        <f>'BFPaT-pretax-lpgpropbut'!W3</f>
        <v>0</v>
      </c>
      <c r="X125">
        <f>'BFPaT-pretax-lpgpropbut'!X3</f>
        <v>0</v>
      </c>
      <c r="Y125">
        <f>'BFPaT-pretax-lpgpropbut'!Y3</f>
        <v>0</v>
      </c>
      <c r="Z125">
        <f>'BFPaT-pretax-lpgpropbut'!Z3</f>
        <v>0</v>
      </c>
      <c r="AA125">
        <f>'BFPaT-pretax-lpgpropbut'!AA3</f>
        <v>0</v>
      </c>
      <c r="AB125">
        <f>'BFPaT-pretax-lpgpropbut'!AB3</f>
        <v>0</v>
      </c>
      <c r="AC125">
        <f>'BFPaT-pretax-lpgpropbut'!AC3</f>
        <v>0</v>
      </c>
      <c r="AD125">
        <f>'BFPaT-pretax-lpgpropbut'!AD3</f>
        <v>0</v>
      </c>
      <c r="AE125">
        <f>'BFPaT-pretax-lpgpropbut'!AE3</f>
        <v>0</v>
      </c>
      <c r="AF125">
        <f>'BFPaT-pretax-lpgpropbut'!AF3</f>
        <v>0</v>
      </c>
      <c r="AG125">
        <f>'BFPaT-pretax-lpgpropbut'!AG3</f>
        <v>0</v>
      </c>
      <c r="AH125">
        <f>'BFPaT-pretax-lpgpropbut'!AH3</f>
        <v>0</v>
      </c>
      <c r="AI125">
        <f>'BFPaT-pretax-lpgpropbut'!AI3</f>
        <v>0</v>
      </c>
      <c r="AJ125">
        <f>'BFPaT-pretax-lpgpropbut'!AJ3</f>
        <v>0</v>
      </c>
      <c r="AK125">
        <f>'BFPaT-pretax-lpgpropbut'!AK3</f>
        <v>0</v>
      </c>
      <c r="AL125">
        <f>'BFPaT-pretax-lpgpropbut'!AL3</f>
        <v>0</v>
      </c>
      <c r="AM125">
        <f>'BFPaT-pretax-lpgpropbut'!AM3</f>
        <v>0</v>
      </c>
      <c r="AN125">
        <f>'BFPaT-pretax-lpgpropbut'!AN3</f>
        <v>0</v>
      </c>
      <c r="AO125">
        <f>'BFPaT-pretax-lpgpropbut'!AO3</f>
        <v>0</v>
      </c>
      <c r="AP125">
        <f>'BFPaT-pretax-lpgpropbut'!AP3</f>
        <v>0</v>
      </c>
      <c r="AQ125">
        <f>'BFPaT-pretax-lpgpropbut'!AQ3</f>
        <v>0</v>
      </c>
      <c r="AR125">
        <f>'BFPaT-pretax-lpgpropbut'!AR3</f>
        <v>0</v>
      </c>
      <c r="AS125">
        <f>'BFPaT-pretax-lpgpropbut'!AS3</f>
        <v>0</v>
      </c>
      <c r="AT125">
        <f>'BFPaT-pretax-lpgpropbut'!AT3</f>
        <v>0</v>
      </c>
      <c r="AU125">
        <f>'BFPaT-pretax-lpgpropbut'!AU3</f>
        <v>0</v>
      </c>
      <c r="AV125">
        <f>'BFPaT-pretax-lpgpropbut'!AV3</f>
        <v>0</v>
      </c>
      <c r="AW125">
        <f>'BFPaT-pretax-lpgpropbut'!AW3</f>
        <v>0</v>
      </c>
      <c r="AX125">
        <f>'BFPaT-pretax-lpgpropbut'!AX3</f>
        <v>0</v>
      </c>
      <c r="AY125">
        <f>'BFPaT-pretax-lpgpropbut'!AY3</f>
        <v>0</v>
      </c>
      <c r="AZ125">
        <f>'BFPaT-pretax-lpgpropbut'!AZ3</f>
        <v>0</v>
      </c>
    </row>
    <row r="126" spans="1:52" x14ac:dyDescent="0.45">
      <c r="A126" t="s">
        <v>13</v>
      </c>
      <c r="B126">
        <f>'BFPaT-pretax-lpgpropbut'!B4</f>
        <v>4.3515579594563437E-5</v>
      </c>
      <c r="C126">
        <f>'BFPaT-pretax-lpgpropbut'!C4</f>
        <v>5.3179813106177075E-5</v>
      </c>
      <c r="D126">
        <f>'BFPaT-pretax-lpgpropbut'!D4</f>
        <v>6.7517610932609553E-5</v>
      </c>
      <c r="E126">
        <f>'BFPaT-pretax-lpgpropbut'!E4</f>
        <v>6.6197811872081285E-5</v>
      </c>
      <c r="F126">
        <f>'BFPaT-pretax-lpgpropbut'!F4</f>
        <v>6.6188163862089869E-5</v>
      </c>
      <c r="G126">
        <f>'BFPaT-pretax-lpgpropbut'!G4</f>
        <v>6.6000517975961661E-5</v>
      </c>
      <c r="H126">
        <f>'BFPaT-pretax-lpgpropbut'!H4</f>
        <v>6.6132426833877145E-5</v>
      </c>
      <c r="I126">
        <f>'BFPaT-pretax-lpgpropbut'!I4</f>
        <v>6.6797854827908333E-5</v>
      </c>
      <c r="J126">
        <f>'BFPaT-pretax-lpgpropbut'!J4</f>
        <v>6.8060763519375392E-5</v>
      </c>
      <c r="K126">
        <f>'BFPaT-pretax-lpgpropbut'!K4</f>
        <v>6.954829686313449E-5</v>
      </c>
      <c r="L126">
        <f>'BFPaT-pretax-lpgpropbut'!L4</f>
        <v>7.0928278620104008E-5</v>
      </c>
      <c r="M126">
        <f>'BFPaT-pretax-lpgpropbut'!M4</f>
        <v>7.2283713309029775E-5</v>
      </c>
      <c r="N126">
        <f>'BFPaT-pretax-lpgpropbut'!N4</f>
        <v>7.4041485831007563E-5</v>
      </c>
      <c r="O126">
        <f>'BFPaT-pretax-lpgpropbut'!O4</f>
        <v>7.5300535318478077E-5</v>
      </c>
      <c r="P126">
        <f>'BFPaT-pretax-lpgpropbut'!P4</f>
        <v>7.6179326681008054E-5</v>
      </c>
      <c r="Q126">
        <f>'BFPaT-pretax-lpgpropbut'!Q4</f>
        <v>7.6739417385624732E-5</v>
      </c>
      <c r="R126">
        <f>'BFPaT-pretax-lpgpropbut'!R4</f>
        <v>7.7058149676357673E-5</v>
      </c>
      <c r="S126">
        <f>'BFPaT-pretax-lpgpropbut'!S4</f>
        <v>7.7597932110762892E-5</v>
      </c>
      <c r="T126">
        <f>'BFPaT-pretax-lpgpropbut'!T4</f>
        <v>7.8238085481898529E-5</v>
      </c>
      <c r="U126">
        <f>'BFPaT-pretax-lpgpropbut'!U4</f>
        <v>7.8730735015034175E-5</v>
      </c>
      <c r="V126">
        <f>'BFPaT-pretax-lpgpropbut'!V4</f>
        <v>7.9541737245067041E-5</v>
      </c>
      <c r="W126">
        <f>'BFPaT-pretax-lpgpropbut'!W4</f>
        <v>8.0384941685497519E-5</v>
      </c>
      <c r="X126">
        <f>'BFPaT-pretax-lpgpropbut'!X4</f>
        <v>8.1175414215581439E-5</v>
      </c>
      <c r="Y126">
        <f>'BFPaT-pretax-lpgpropbut'!Y4</f>
        <v>8.2203196158634636E-5</v>
      </c>
      <c r="Z126">
        <f>'BFPaT-pretax-lpgpropbut'!Z4</f>
        <v>8.3140508237506002E-5</v>
      </c>
      <c r="AA126">
        <f>'BFPaT-pretax-lpgpropbut'!AA4</f>
        <v>8.3529022528373609E-5</v>
      </c>
      <c r="AB126">
        <f>'BFPaT-pretax-lpgpropbut'!AB4</f>
        <v>8.3466326279839196E-5</v>
      </c>
      <c r="AC126">
        <f>'BFPaT-pretax-lpgpropbut'!AC4</f>
        <v>8.3216237207733732E-5</v>
      </c>
      <c r="AD126">
        <f>'BFPaT-pretax-lpgpropbut'!AD4</f>
        <v>8.3025428039641125E-5</v>
      </c>
      <c r="AE126">
        <f>'BFPaT-pretax-lpgpropbut'!AE4</f>
        <v>8.2975258387685743E-5</v>
      </c>
      <c r="AF126">
        <f>'BFPaT-pretax-lpgpropbut'!AF4</f>
        <v>8.2818581031989007E-5</v>
      </c>
      <c r="AG126">
        <f>'BFPaT-pretax-lpgpropbut'!AG4</f>
        <v>8.2633767431761633E-5</v>
      </c>
      <c r="AH126">
        <f>'BFPaT-pretax-lpgpropbut'!AH4</f>
        <v>8.2415568871551837E-5</v>
      </c>
      <c r="AI126">
        <f>'BFPaT-pretax-lpgpropbut'!AI4</f>
        <v>8.2164238338801774E-5</v>
      </c>
      <c r="AJ126">
        <f>'BFPaT-pretax-lpgpropbut'!AJ4</f>
        <v>8.1880068909534216E-5</v>
      </c>
      <c r="AK126">
        <f>'BFPaT-pretax-lpgpropbut'!AK4</f>
        <v>8.1563393179418214E-5</v>
      </c>
      <c r="AL126">
        <f>'BFPaT-pretax-lpgpropbut'!AL4</f>
        <v>8.1214582615286228E-5</v>
      </c>
      <c r="AM126">
        <f>'BFPaT-pretax-lpgpropbut'!AM4</f>
        <v>8.0834046828871759E-5</v>
      </c>
      <c r="AN126">
        <f>'BFPaT-pretax-lpgpropbut'!AN4</f>
        <v>8.0422232774755007E-5</v>
      </c>
      <c r="AO126">
        <f>'BFPaT-pretax-lpgpropbut'!AO4</f>
        <v>7.9979623874715927E-5</v>
      </c>
      <c r="AP126">
        <f>'BFPaT-pretax-lpgpropbut'!AP4</f>
        <v>7.9506739070898198E-5</v>
      </c>
      <c r="AQ126">
        <f>'BFPaT-pretax-lpgpropbut'!AQ4</f>
        <v>7.9004131810382776E-5</v>
      </c>
      <c r="AR126">
        <f>'BFPaT-pretax-lpgpropbut'!AR4</f>
        <v>7.8472388963956465E-5</v>
      </c>
      <c r="AS126">
        <f>'BFPaT-pretax-lpgpropbut'!AS4</f>
        <v>7.7912129682036914E-5</v>
      </c>
      <c r="AT126">
        <f>'BFPaT-pretax-lpgpropbut'!AT4</f>
        <v>7.7324004190882078E-5</v>
      </c>
      <c r="AU126">
        <f>'BFPaT-pretax-lpgpropbut'!AU4</f>
        <v>7.6708692532366629E-5</v>
      </c>
      <c r="AV126">
        <f>'BFPaT-pretax-lpgpropbut'!AV4</f>
        <v>7.6066903250751822E-5</v>
      </c>
      <c r="AW126">
        <f>'BFPaT-pretax-lpgpropbut'!AW4</f>
        <v>7.5399372030006385E-5</v>
      </c>
      <c r="AX126">
        <f>'BFPaT-pretax-lpgpropbut'!AX4</f>
        <v>7.4706860285355471E-5</v>
      </c>
      <c r="AY126">
        <f>'BFPaT-pretax-lpgpropbut'!AY4</f>
        <v>7.3990153712840594E-5</v>
      </c>
      <c r="AZ126">
        <f>'BFPaT-pretax-lpgpropbut'!AZ4</f>
        <v>7.3250060800767177E-5</v>
      </c>
    </row>
    <row r="127" spans="1:52" x14ac:dyDescent="0.45">
      <c r="A127" t="s">
        <v>14</v>
      </c>
      <c r="B127">
        <f>'BFPaT-pretax-lpgpropbut'!B5</f>
        <v>4.3515579594563437E-5</v>
      </c>
      <c r="C127">
        <f>'BFPaT-pretax-lpgpropbut'!C5</f>
        <v>5.3179813106177075E-5</v>
      </c>
      <c r="D127">
        <f>'BFPaT-pretax-lpgpropbut'!D5</f>
        <v>6.7517610932609553E-5</v>
      </c>
      <c r="E127">
        <f>'BFPaT-pretax-lpgpropbut'!E5</f>
        <v>6.6197811872081285E-5</v>
      </c>
      <c r="F127">
        <f>'BFPaT-pretax-lpgpropbut'!F5</f>
        <v>6.6188163862089869E-5</v>
      </c>
      <c r="G127">
        <f>'BFPaT-pretax-lpgpropbut'!G5</f>
        <v>6.6000517975961661E-5</v>
      </c>
      <c r="H127">
        <f>'BFPaT-pretax-lpgpropbut'!H5</f>
        <v>6.6132426833877145E-5</v>
      </c>
      <c r="I127">
        <f>'BFPaT-pretax-lpgpropbut'!I5</f>
        <v>6.6797854827908333E-5</v>
      </c>
      <c r="J127">
        <f>'BFPaT-pretax-lpgpropbut'!J5</f>
        <v>6.8060763519375392E-5</v>
      </c>
      <c r="K127">
        <f>'BFPaT-pretax-lpgpropbut'!K5</f>
        <v>6.954829686313449E-5</v>
      </c>
      <c r="L127">
        <f>'BFPaT-pretax-lpgpropbut'!L5</f>
        <v>7.0928278620104008E-5</v>
      </c>
      <c r="M127">
        <f>'BFPaT-pretax-lpgpropbut'!M5</f>
        <v>7.2283713309029775E-5</v>
      </c>
      <c r="N127">
        <f>'BFPaT-pretax-lpgpropbut'!N5</f>
        <v>7.4041485831007563E-5</v>
      </c>
      <c r="O127">
        <f>'BFPaT-pretax-lpgpropbut'!O5</f>
        <v>7.5300535318478077E-5</v>
      </c>
      <c r="P127">
        <f>'BFPaT-pretax-lpgpropbut'!P5</f>
        <v>7.6179326681008054E-5</v>
      </c>
      <c r="Q127">
        <f>'BFPaT-pretax-lpgpropbut'!Q5</f>
        <v>7.6739417385624732E-5</v>
      </c>
      <c r="R127">
        <f>'BFPaT-pretax-lpgpropbut'!R5</f>
        <v>7.7058149676357673E-5</v>
      </c>
      <c r="S127">
        <f>'BFPaT-pretax-lpgpropbut'!S5</f>
        <v>7.7597932110762892E-5</v>
      </c>
      <c r="T127">
        <f>'BFPaT-pretax-lpgpropbut'!T5</f>
        <v>7.8238085481898529E-5</v>
      </c>
      <c r="U127">
        <f>'BFPaT-pretax-lpgpropbut'!U5</f>
        <v>7.8730735015034175E-5</v>
      </c>
      <c r="V127">
        <f>'BFPaT-pretax-lpgpropbut'!V5</f>
        <v>7.9541737245067041E-5</v>
      </c>
      <c r="W127">
        <f>'BFPaT-pretax-lpgpropbut'!W5</f>
        <v>8.0384941685497519E-5</v>
      </c>
      <c r="X127">
        <f>'BFPaT-pretax-lpgpropbut'!X5</f>
        <v>8.1175414215581439E-5</v>
      </c>
      <c r="Y127">
        <f>'BFPaT-pretax-lpgpropbut'!Y5</f>
        <v>8.2203196158634636E-5</v>
      </c>
      <c r="Z127">
        <f>'BFPaT-pretax-lpgpropbut'!Z5</f>
        <v>8.3140508237506002E-5</v>
      </c>
      <c r="AA127">
        <f>'BFPaT-pretax-lpgpropbut'!AA5</f>
        <v>8.3529022528373609E-5</v>
      </c>
      <c r="AB127">
        <f>'BFPaT-pretax-lpgpropbut'!AB5</f>
        <v>8.3466326279839196E-5</v>
      </c>
      <c r="AC127">
        <f>'BFPaT-pretax-lpgpropbut'!AC5</f>
        <v>8.3216237207733732E-5</v>
      </c>
      <c r="AD127">
        <f>'BFPaT-pretax-lpgpropbut'!AD5</f>
        <v>8.3025428039641125E-5</v>
      </c>
      <c r="AE127">
        <f>'BFPaT-pretax-lpgpropbut'!AE5</f>
        <v>8.2975258387685743E-5</v>
      </c>
      <c r="AF127">
        <f>'BFPaT-pretax-lpgpropbut'!AF5</f>
        <v>8.2818581031989007E-5</v>
      </c>
      <c r="AG127">
        <f>'BFPaT-pretax-lpgpropbut'!AG5</f>
        <v>8.2633767431761633E-5</v>
      </c>
      <c r="AH127">
        <f>'BFPaT-pretax-lpgpropbut'!AH5</f>
        <v>8.2415568871551837E-5</v>
      </c>
      <c r="AI127">
        <f>'BFPaT-pretax-lpgpropbut'!AI5</f>
        <v>8.2164238338801774E-5</v>
      </c>
      <c r="AJ127">
        <f>'BFPaT-pretax-lpgpropbut'!AJ5</f>
        <v>8.1880068909534216E-5</v>
      </c>
      <c r="AK127">
        <f>'BFPaT-pretax-lpgpropbut'!AK5</f>
        <v>8.1563393179418214E-5</v>
      </c>
      <c r="AL127">
        <f>'BFPaT-pretax-lpgpropbut'!AL5</f>
        <v>8.1214582615286228E-5</v>
      </c>
      <c r="AM127">
        <f>'BFPaT-pretax-lpgpropbut'!AM5</f>
        <v>8.0834046828871759E-5</v>
      </c>
      <c r="AN127">
        <f>'BFPaT-pretax-lpgpropbut'!AN5</f>
        <v>8.0422232774755007E-5</v>
      </c>
      <c r="AO127">
        <f>'BFPaT-pretax-lpgpropbut'!AO5</f>
        <v>7.9979623874715927E-5</v>
      </c>
      <c r="AP127">
        <f>'BFPaT-pretax-lpgpropbut'!AP5</f>
        <v>7.9506739070898198E-5</v>
      </c>
      <c r="AQ127">
        <f>'BFPaT-pretax-lpgpropbut'!AQ5</f>
        <v>7.9004131810382776E-5</v>
      </c>
      <c r="AR127">
        <f>'BFPaT-pretax-lpgpropbut'!AR5</f>
        <v>7.8472388963956465E-5</v>
      </c>
      <c r="AS127">
        <f>'BFPaT-pretax-lpgpropbut'!AS5</f>
        <v>7.7912129682036914E-5</v>
      </c>
      <c r="AT127">
        <f>'BFPaT-pretax-lpgpropbut'!AT5</f>
        <v>7.7324004190882078E-5</v>
      </c>
      <c r="AU127">
        <f>'BFPaT-pretax-lpgpropbut'!AU5</f>
        <v>7.6708692532366629E-5</v>
      </c>
      <c r="AV127">
        <f>'BFPaT-pretax-lpgpropbut'!AV5</f>
        <v>7.6066903250751822E-5</v>
      </c>
      <c r="AW127">
        <f>'BFPaT-pretax-lpgpropbut'!AW5</f>
        <v>7.5399372030006385E-5</v>
      </c>
      <c r="AX127">
        <f>'BFPaT-pretax-lpgpropbut'!AX5</f>
        <v>7.4706860285355471E-5</v>
      </c>
      <c r="AY127">
        <f>'BFPaT-pretax-lpgpropbut'!AY5</f>
        <v>7.3990153712840594E-5</v>
      </c>
      <c r="AZ127">
        <f>'BFPaT-pretax-lpgpropbut'!AZ5</f>
        <v>7.3250060800767177E-5</v>
      </c>
    </row>
    <row r="128" spans="1:52" x14ac:dyDescent="0.45">
      <c r="A128" t="s">
        <v>15</v>
      </c>
      <c r="B128">
        <f>'BFPaT-pretax-lpgpropbut'!B6</f>
        <v>4.3515579594563437E-5</v>
      </c>
      <c r="C128">
        <f>'BFPaT-pretax-lpgpropbut'!C6</f>
        <v>5.3179813106177075E-5</v>
      </c>
      <c r="D128">
        <f>'BFPaT-pretax-lpgpropbut'!D6</f>
        <v>6.7517610932609553E-5</v>
      </c>
      <c r="E128">
        <f>'BFPaT-pretax-lpgpropbut'!E6</f>
        <v>6.6197811872081285E-5</v>
      </c>
      <c r="F128">
        <f>'BFPaT-pretax-lpgpropbut'!F6</f>
        <v>6.6188163862089869E-5</v>
      </c>
      <c r="G128">
        <f>'BFPaT-pretax-lpgpropbut'!G6</f>
        <v>6.6000517975961661E-5</v>
      </c>
      <c r="H128">
        <f>'BFPaT-pretax-lpgpropbut'!H6</f>
        <v>6.6132426833877145E-5</v>
      </c>
      <c r="I128">
        <f>'BFPaT-pretax-lpgpropbut'!I6</f>
        <v>6.6797854827908333E-5</v>
      </c>
      <c r="J128">
        <f>'BFPaT-pretax-lpgpropbut'!J6</f>
        <v>6.8060763519375392E-5</v>
      </c>
      <c r="K128">
        <f>'BFPaT-pretax-lpgpropbut'!K6</f>
        <v>6.954829686313449E-5</v>
      </c>
      <c r="L128">
        <f>'BFPaT-pretax-lpgpropbut'!L6</f>
        <v>7.0928278620104008E-5</v>
      </c>
      <c r="M128">
        <f>'BFPaT-pretax-lpgpropbut'!M6</f>
        <v>7.2283713309029775E-5</v>
      </c>
      <c r="N128">
        <f>'BFPaT-pretax-lpgpropbut'!N6</f>
        <v>7.4041485831007563E-5</v>
      </c>
      <c r="O128">
        <f>'BFPaT-pretax-lpgpropbut'!O6</f>
        <v>7.5300535318478077E-5</v>
      </c>
      <c r="P128">
        <f>'BFPaT-pretax-lpgpropbut'!P6</f>
        <v>7.6179326681008054E-5</v>
      </c>
      <c r="Q128">
        <f>'BFPaT-pretax-lpgpropbut'!Q6</f>
        <v>7.6739417385624732E-5</v>
      </c>
      <c r="R128">
        <f>'BFPaT-pretax-lpgpropbut'!R6</f>
        <v>7.7058149676357673E-5</v>
      </c>
      <c r="S128">
        <f>'BFPaT-pretax-lpgpropbut'!S6</f>
        <v>7.7597932110762892E-5</v>
      </c>
      <c r="T128">
        <f>'BFPaT-pretax-lpgpropbut'!T6</f>
        <v>7.8238085481898529E-5</v>
      </c>
      <c r="U128">
        <f>'BFPaT-pretax-lpgpropbut'!U6</f>
        <v>7.8730735015034175E-5</v>
      </c>
      <c r="V128">
        <f>'BFPaT-pretax-lpgpropbut'!V6</f>
        <v>7.9541737245067041E-5</v>
      </c>
      <c r="W128">
        <f>'BFPaT-pretax-lpgpropbut'!W6</f>
        <v>8.0384941685497519E-5</v>
      </c>
      <c r="X128">
        <f>'BFPaT-pretax-lpgpropbut'!X6</f>
        <v>8.1175414215581439E-5</v>
      </c>
      <c r="Y128">
        <f>'BFPaT-pretax-lpgpropbut'!Y6</f>
        <v>8.2203196158634636E-5</v>
      </c>
      <c r="Z128">
        <f>'BFPaT-pretax-lpgpropbut'!Z6</f>
        <v>8.3140508237506002E-5</v>
      </c>
      <c r="AA128">
        <f>'BFPaT-pretax-lpgpropbut'!AA6</f>
        <v>8.3529022528373609E-5</v>
      </c>
      <c r="AB128">
        <f>'BFPaT-pretax-lpgpropbut'!AB6</f>
        <v>8.3466326279839196E-5</v>
      </c>
      <c r="AC128">
        <f>'BFPaT-pretax-lpgpropbut'!AC6</f>
        <v>8.3216237207733732E-5</v>
      </c>
      <c r="AD128">
        <f>'BFPaT-pretax-lpgpropbut'!AD6</f>
        <v>8.3025428039641125E-5</v>
      </c>
      <c r="AE128">
        <f>'BFPaT-pretax-lpgpropbut'!AE6</f>
        <v>8.2975258387685743E-5</v>
      </c>
      <c r="AF128">
        <f>'BFPaT-pretax-lpgpropbut'!AF6</f>
        <v>8.2818581031989007E-5</v>
      </c>
      <c r="AG128">
        <f>'BFPaT-pretax-lpgpropbut'!AG6</f>
        <v>8.2633767431761633E-5</v>
      </c>
      <c r="AH128">
        <f>'BFPaT-pretax-lpgpropbut'!AH6</f>
        <v>8.2415568871551837E-5</v>
      </c>
      <c r="AI128">
        <f>'BFPaT-pretax-lpgpropbut'!AI6</f>
        <v>8.2164238338801774E-5</v>
      </c>
      <c r="AJ128">
        <f>'BFPaT-pretax-lpgpropbut'!AJ6</f>
        <v>8.1880068909534216E-5</v>
      </c>
      <c r="AK128">
        <f>'BFPaT-pretax-lpgpropbut'!AK6</f>
        <v>8.1563393179418214E-5</v>
      </c>
      <c r="AL128">
        <f>'BFPaT-pretax-lpgpropbut'!AL6</f>
        <v>8.1214582615286228E-5</v>
      </c>
      <c r="AM128">
        <f>'BFPaT-pretax-lpgpropbut'!AM6</f>
        <v>8.0834046828871759E-5</v>
      </c>
      <c r="AN128">
        <f>'BFPaT-pretax-lpgpropbut'!AN6</f>
        <v>8.0422232774755007E-5</v>
      </c>
      <c r="AO128">
        <f>'BFPaT-pretax-lpgpropbut'!AO6</f>
        <v>7.9979623874715927E-5</v>
      </c>
      <c r="AP128">
        <f>'BFPaT-pretax-lpgpropbut'!AP6</f>
        <v>7.9506739070898198E-5</v>
      </c>
      <c r="AQ128">
        <f>'BFPaT-pretax-lpgpropbut'!AQ6</f>
        <v>7.9004131810382776E-5</v>
      </c>
      <c r="AR128">
        <f>'BFPaT-pretax-lpgpropbut'!AR6</f>
        <v>7.8472388963956465E-5</v>
      </c>
      <c r="AS128">
        <f>'BFPaT-pretax-lpgpropbut'!AS6</f>
        <v>7.7912129682036914E-5</v>
      </c>
      <c r="AT128">
        <f>'BFPaT-pretax-lpgpropbut'!AT6</f>
        <v>7.7324004190882078E-5</v>
      </c>
      <c r="AU128">
        <f>'BFPaT-pretax-lpgpropbut'!AU6</f>
        <v>7.6708692532366629E-5</v>
      </c>
      <c r="AV128">
        <f>'BFPaT-pretax-lpgpropbut'!AV6</f>
        <v>7.6066903250751822E-5</v>
      </c>
      <c r="AW128">
        <f>'BFPaT-pretax-lpgpropbut'!AW6</f>
        <v>7.5399372030006385E-5</v>
      </c>
      <c r="AX128">
        <f>'BFPaT-pretax-lpgpropbut'!AX6</f>
        <v>7.4706860285355471E-5</v>
      </c>
      <c r="AY128">
        <f>'BFPaT-pretax-lpgpropbut'!AY6</f>
        <v>7.3990153712840594E-5</v>
      </c>
      <c r="AZ128">
        <f>'BFPaT-pretax-lpgpropbut'!AZ6</f>
        <v>7.3250060800767177E-5</v>
      </c>
    </row>
    <row r="129" spans="1:52" x14ac:dyDescent="0.45">
      <c r="A129" t="s">
        <v>16</v>
      </c>
      <c r="B129">
        <f>'BFPaT-pretax-lpgpropbut'!B7</f>
        <v>0</v>
      </c>
      <c r="C129">
        <f>'BFPaT-pretax-lpgpropbut'!C7</f>
        <v>0</v>
      </c>
      <c r="D129">
        <f>'BFPaT-pretax-lpgpropbut'!D7</f>
        <v>0</v>
      </c>
      <c r="E129">
        <f>'BFPaT-pretax-lpgpropbut'!E7</f>
        <v>0</v>
      </c>
      <c r="F129">
        <f>'BFPaT-pretax-lpgpropbut'!F7</f>
        <v>0</v>
      </c>
      <c r="G129">
        <f>'BFPaT-pretax-lpgpropbut'!G7</f>
        <v>0</v>
      </c>
      <c r="H129">
        <f>'BFPaT-pretax-lpgpropbut'!H7</f>
        <v>0</v>
      </c>
      <c r="I129">
        <f>'BFPaT-pretax-lpgpropbut'!I7</f>
        <v>0</v>
      </c>
      <c r="J129">
        <f>'BFPaT-pretax-lpgpropbut'!J7</f>
        <v>0</v>
      </c>
      <c r="K129">
        <f>'BFPaT-pretax-lpgpropbut'!K7</f>
        <v>0</v>
      </c>
      <c r="L129">
        <f>'BFPaT-pretax-lpgpropbut'!L7</f>
        <v>0</v>
      </c>
      <c r="M129">
        <f>'BFPaT-pretax-lpgpropbut'!M7</f>
        <v>0</v>
      </c>
      <c r="N129">
        <f>'BFPaT-pretax-lpgpropbut'!N7</f>
        <v>0</v>
      </c>
      <c r="O129">
        <f>'BFPaT-pretax-lpgpropbut'!O7</f>
        <v>0</v>
      </c>
      <c r="P129">
        <f>'BFPaT-pretax-lpgpropbut'!P7</f>
        <v>0</v>
      </c>
      <c r="Q129">
        <f>'BFPaT-pretax-lpgpropbut'!Q7</f>
        <v>0</v>
      </c>
      <c r="R129">
        <f>'BFPaT-pretax-lpgpropbut'!R7</f>
        <v>0</v>
      </c>
      <c r="S129">
        <f>'BFPaT-pretax-lpgpropbut'!S7</f>
        <v>0</v>
      </c>
      <c r="T129">
        <f>'BFPaT-pretax-lpgpropbut'!T7</f>
        <v>0</v>
      </c>
      <c r="U129">
        <f>'BFPaT-pretax-lpgpropbut'!U7</f>
        <v>0</v>
      </c>
      <c r="V129">
        <f>'BFPaT-pretax-lpgpropbut'!V7</f>
        <v>0</v>
      </c>
      <c r="W129">
        <f>'BFPaT-pretax-lpgpropbut'!W7</f>
        <v>0</v>
      </c>
      <c r="X129">
        <f>'BFPaT-pretax-lpgpropbut'!X7</f>
        <v>0</v>
      </c>
      <c r="Y129">
        <f>'BFPaT-pretax-lpgpropbut'!Y7</f>
        <v>0</v>
      </c>
      <c r="Z129">
        <f>'BFPaT-pretax-lpgpropbut'!Z7</f>
        <v>0</v>
      </c>
      <c r="AA129">
        <f>'BFPaT-pretax-lpgpropbut'!AA7</f>
        <v>0</v>
      </c>
      <c r="AB129">
        <f>'BFPaT-pretax-lpgpropbut'!AB7</f>
        <v>0</v>
      </c>
      <c r="AC129">
        <f>'BFPaT-pretax-lpgpropbut'!AC7</f>
        <v>0</v>
      </c>
      <c r="AD129">
        <f>'BFPaT-pretax-lpgpropbut'!AD7</f>
        <v>0</v>
      </c>
      <c r="AE129">
        <f>'BFPaT-pretax-lpgpropbut'!AE7</f>
        <v>0</v>
      </c>
      <c r="AF129">
        <f>'BFPaT-pretax-lpgpropbut'!AF7</f>
        <v>0</v>
      </c>
      <c r="AG129">
        <f>'BFPaT-pretax-lpgpropbut'!AG7</f>
        <v>0</v>
      </c>
      <c r="AH129">
        <f>'BFPaT-pretax-lpgpropbut'!AH7</f>
        <v>0</v>
      </c>
      <c r="AI129">
        <f>'BFPaT-pretax-lpgpropbut'!AI7</f>
        <v>0</v>
      </c>
      <c r="AJ129">
        <f>'BFPaT-pretax-lpgpropbut'!AJ7</f>
        <v>0</v>
      </c>
      <c r="AK129">
        <f>'BFPaT-pretax-lpgpropbut'!AK7</f>
        <v>0</v>
      </c>
      <c r="AL129">
        <f>'BFPaT-pretax-lpgpropbut'!AL7</f>
        <v>0</v>
      </c>
      <c r="AM129">
        <f>'BFPaT-pretax-lpgpropbut'!AM7</f>
        <v>0</v>
      </c>
      <c r="AN129">
        <f>'BFPaT-pretax-lpgpropbut'!AN7</f>
        <v>0</v>
      </c>
      <c r="AO129">
        <f>'BFPaT-pretax-lpgpropbut'!AO7</f>
        <v>0</v>
      </c>
      <c r="AP129">
        <f>'BFPaT-pretax-lpgpropbut'!AP7</f>
        <v>0</v>
      </c>
      <c r="AQ129">
        <f>'BFPaT-pretax-lpgpropbut'!AQ7</f>
        <v>0</v>
      </c>
      <c r="AR129">
        <f>'BFPaT-pretax-lpgpropbut'!AR7</f>
        <v>0</v>
      </c>
      <c r="AS129">
        <f>'BFPaT-pretax-lpgpropbut'!AS7</f>
        <v>0</v>
      </c>
      <c r="AT129">
        <f>'BFPaT-pretax-lpgpropbut'!AT7</f>
        <v>0</v>
      </c>
      <c r="AU129">
        <f>'BFPaT-pretax-lpgpropbut'!AU7</f>
        <v>0</v>
      </c>
      <c r="AV129">
        <f>'BFPaT-pretax-lpgpropbut'!AV7</f>
        <v>0</v>
      </c>
      <c r="AW129">
        <f>'BFPaT-pretax-lpgpropbut'!AW7</f>
        <v>0</v>
      </c>
      <c r="AX129">
        <f>'BFPaT-pretax-lpgpropbut'!AX7</f>
        <v>0</v>
      </c>
      <c r="AY129">
        <f>'BFPaT-pretax-lpgpropbut'!AY7</f>
        <v>0</v>
      </c>
      <c r="AZ129">
        <f>'BFPaT-pretax-lpgpropbut'!AZ7</f>
        <v>0</v>
      </c>
    </row>
    <row r="130" spans="1:52" x14ac:dyDescent="0.45">
      <c r="A130" t="s">
        <v>17</v>
      </c>
      <c r="B130">
        <f>'BFPaT-pretax-lpgpropbut'!B8</f>
        <v>4.3515579594563437E-5</v>
      </c>
      <c r="C130">
        <f>'BFPaT-pretax-lpgpropbut'!C8</f>
        <v>5.3179813106177075E-5</v>
      </c>
      <c r="D130">
        <f>'BFPaT-pretax-lpgpropbut'!D8</f>
        <v>6.7517610932609553E-5</v>
      </c>
      <c r="E130">
        <f>'BFPaT-pretax-lpgpropbut'!E8</f>
        <v>6.6197811872081285E-5</v>
      </c>
      <c r="F130">
        <f>'BFPaT-pretax-lpgpropbut'!F8</f>
        <v>6.6188163862089869E-5</v>
      </c>
      <c r="G130">
        <f>'BFPaT-pretax-lpgpropbut'!G8</f>
        <v>6.6000517975961661E-5</v>
      </c>
      <c r="H130">
        <f>'BFPaT-pretax-lpgpropbut'!H8</f>
        <v>6.6132426833877145E-5</v>
      </c>
      <c r="I130">
        <f>'BFPaT-pretax-lpgpropbut'!I8</f>
        <v>6.6797854827908333E-5</v>
      </c>
      <c r="J130">
        <f>'BFPaT-pretax-lpgpropbut'!J8</f>
        <v>6.8060763519375392E-5</v>
      </c>
      <c r="K130">
        <f>'BFPaT-pretax-lpgpropbut'!K8</f>
        <v>6.954829686313449E-5</v>
      </c>
      <c r="L130">
        <f>'BFPaT-pretax-lpgpropbut'!L8</f>
        <v>7.0928278620104008E-5</v>
      </c>
      <c r="M130">
        <f>'BFPaT-pretax-lpgpropbut'!M8</f>
        <v>7.2283713309029775E-5</v>
      </c>
      <c r="N130">
        <f>'BFPaT-pretax-lpgpropbut'!N8</f>
        <v>7.4041485831007563E-5</v>
      </c>
      <c r="O130">
        <f>'BFPaT-pretax-lpgpropbut'!O8</f>
        <v>7.5300535318478077E-5</v>
      </c>
      <c r="P130">
        <f>'BFPaT-pretax-lpgpropbut'!P8</f>
        <v>7.6179326681008054E-5</v>
      </c>
      <c r="Q130">
        <f>'BFPaT-pretax-lpgpropbut'!Q8</f>
        <v>7.6739417385624732E-5</v>
      </c>
      <c r="R130">
        <f>'BFPaT-pretax-lpgpropbut'!R8</f>
        <v>7.7058149676357673E-5</v>
      </c>
      <c r="S130">
        <f>'BFPaT-pretax-lpgpropbut'!S8</f>
        <v>7.7597932110762892E-5</v>
      </c>
      <c r="T130">
        <f>'BFPaT-pretax-lpgpropbut'!T8</f>
        <v>7.8238085481898529E-5</v>
      </c>
      <c r="U130">
        <f>'BFPaT-pretax-lpgpropbut'!U8</f>
        <v>7.8730735015034175E-5</v>
      </c>
      <c r="V130">
        <f>'BFPaT-pretax-lpgpropbut'!V8</f>
        <v>7.9541737245067041E-5</v>
      </c>
      <c r="W130">
        <f>'BFPaT-pretax-lpgpropbut'!W8</f>
        <v>8.0384941685497519E-5</v>
      </c>
      <c r="X130">
        <f>'BFPaT-pretax-lpgpropbut'!X8</f>
        <v>8.1175414215581439E-5</v>
      </c>
      <c r="Y130">
        <f>'BFPaT-pretax-lpgpropbut'!Y8</f>
        <v>8.2203196158634636E-5</v>
      </c>
      <c r="Z130">
        <f>'BFPaT-pretax-lpgpropbut'!Z8</f>
        <v>8.3140508237506002E-5</v>
      </c>
      <c r="AA130">
        <f>'BFPaT-pretax-lpgpropbut'!AA8</f>
        <v>8.3529022528373609E-5</v>
      </c>
      <c r="AB130">
        <f>'BFPaT-pretax-lpgpropbut'!AB8</f>
        <v>8.3466326279839196E-5</v>
      </c>
      <c r="AC130">
        <f>'BFPaT-pretax-lpgpropbut'!AC8</f>
        <v>8.3216237207733732E-5</v>
      </c>
      <c r="AD130">
        <f>'BFPaT-pretax-lpgpropbut'!AD8</f>
        <v>8.3025428039641125E-5</v>
      </c>
      <c r="AE130">
        <f>'BFPaT-pretax-lpgpropbut'!AE8</f>
        <v>8.2975258387685743E-5</v>
      </c>
      <c r="AF130">
        <f>'BFPaT-pretax-lpgpropbut'!AF8</f>
        <v>8.2818581031989007E-5</v>
      </c>
      <c r="AG130">
        <f>'BFPaT-pretax-lpgpropbut'!AG8</f>
        <v>8.2633767431761633E-5</v>
      </c>
      <c r="AH130">
        <f>'BFPaT-pretax-lpgpropbut'!AH8</f>
        <v>8.2415568871551837E-5</v>
      </c>
      <c r="AI130">
        <f>'BFPaT-pretax-lpgpropbut'!AI8</f>
        <v>8.2164238338801774E-5</v>
      </c>
      <c r="AJ130">
        <f>'BFPaT-pretax-lpgpropbut'!AJ8</f>
        <v>8.1880068909534216E-5</v>
      </c>
      <c r="AK130">
        <f>'BFPaT-pretax-lpgpropbut'!AK8</f>
        <v>8.1563393179418214E-5</v>
      </c>
      <c r="AL130">
        <f>'BFPaT-pretax-lpgpropbut'!AL8</f>
        <v>8.1214582615286228E-5</v>
      </c>
      <c r="AM130">
        <f>'BFPaT-pretax-lpgpropbut'!AM8</f>
        <v>8.0834046828871759E-5</v>
      </c>
      <c r="AN130">
        <f>'BFPaT-pretax-lpgpropbut'!AN8</f>
        <v>8.0422232774755007E-5</v>
      </c>
      <c r="AO130">
        <f>'BFPaT-pretax-lpgpropbut'!AO8</f>
        <v>7.9979623874715927E-5</v>
      </c>
      <c r="AP130">
        <f>'BFPaT-pretax-lpgpropbut'!AP8</f>
        <v>7.9506739070898198E-5</v>
      </c>
      <c r="AQ130">
        <f>'BFPaT-pretax-lpgpropbut'!AQ8</f>
        <v>7.9004131810382776E-5</v>
      </c>
      <c r="AR130">
        <f>'BFPaT-pretax-lpgpropbut'!AR8</f>
        <v>7.8472388963956465E-5</v>
      </c>
      <c r="AS130">
        <f>'BFPaT-pretax-lpgpropbut'!AS8</f>
        <v>7.7912129682036914E-5</v>
      </c>
      <c r="AT130">
        <f>'BFPaT-pretax-lpgpropbut'!AT8</f>
        <v>7.7324004190882078E-5</v>
      </c>
      <c r="AU130">
        <f>'BFPaT-pretax-lpgpropbut'!AU8</f>
        <v>7.6708692532366629E-5</v>
      </c>
      <c r="AV130">
        <f>'BFPaT-pretax-lpgpropbut'!AV8</f>
        <v>7.6066903250751822E-5</v>
      </c>
      <c r="AW130">
        <f>'BFPaT-pretax-lpgpropbut'!AW8</f>
        <v>7.5399372030006385E-5</v>
      </c>
      <c r="AX130">
        <f>'BFPaT-pretax-lpgpropbut'!AX8</f>
        <v>7.4706860285355471E-5</v>
      </c>
      <c r="AY130">
        <f>'BFPaT-pretax-lpgpropbut'!AY8</f>
        <v>7.3990153712840594E-5</v>
      </c>
      <c r="AZ130">
        <f>'BFPaT-pretax-lpgpropbut'!AZ8</f>
        <v>7.3250060800767177E-5</v>
      </c>
    </row>
    <row r="131" spans="1:52" x14ac:dyDescent="0.45">
      <c r="A131" t="s">
        <v>18</v>
      </c>
      <c r="B131">
        <f>'BFPaT-pretax-lpgpropbut'!B9</f>
        <v>0</v>
      </c>
      <c r="C131">
        <f>'BFPaT-pretax-lpgpropbut'!C9</f>
        <v>0</v>
      </c>
      <c r="D131">
        <f>'BFPaT-pretax-lpgpropbut'!D9</f>
        <v>0</v>
      </c>
      <c r="E131">
        <f>'BFPaT-pretax-lpgpropbut'!E9</f>
        <v>0</v>
      </c>
      <c r="F131">
        <f>'BFPaT-pretax-lpgpropbut'!F9</f>
        <v>0</v>
      </c>
      <c r="G131">
        <f>'BFPaT-pretax-lpgpropbut'!G9</f>
        <v>0</v>
      </c>
      <c r="H131">
        <f>'BFPaT-pretax-lpgpropbut'!H9</f>
        <v>0</v>
      </c>
      <c r="I131">
        <f>'BFPaT-pretax-lpgpropbut'!I9</f>
        <v>0</v>
      </c>
      <c r="J131">
        <f>'BFPaT-pretax-lpgpropbut'!J9</f>
        <v>0</v>
      </c>
      <c r="K131">
        <f>'BFPaT-pretax-lpgpropbut'!K9</f>
        <v>0</v>
      </c>
      <c r="L131">
        <f>'BFPaT-pretax-lpgpropbut'!L9</f>
        <v>0</v>
      </c>
      <c r="M131">
        <f>'BFPaT-pretax-lpgpropbut'!M9</f>
        <v>0</v>
      </c>
      <c r="N131">
        <f>'BFPaT-pretax-lpgpropbut'!N9</f>
        <v>0</v>
      </c>
      <c r="O131">
        <f>'BFPaT-pretax-lpgpropbut'!O9</f>
        <v>0</v>
      </c>
      <c r="P131">
        <f>'BFPaT-pretax-lpgpropbut'!P9</f>
        <v>0</v>
      </c>
      <c r="Q131">
        <f>'BFPaT-pretax-lpgpropbut'!Q9</f>
        <v>0</v>
      </c>
      <c r="R131">
        <f>'BFPaT-pretax-lpgpropbut'!R9</f>
        <v>0</v>
      </c>
      <c r="S131">
        <f>'BFPaT-pretax-lpgpropbut'!S9</f>
        <v>0</v>
      </c>
      <c r="T131">
        <f>'BFPaT-pretax-lpgpropbut'!T9</f>
        <v>0</v>
      </c>
      <c r="U131">
        <f>'BFPaT-pretax-lpgpropbut'!U9</f>
        <v>0</v>
      </c>
      <c r="V131">
        <f>'BFPaT-pretax-lpgpropbut'!V9</f>
        <v>0</v>
      </c>
      <c r="W131">
        <f>'BFPaT-pretax-lpgpropbut'!W9</f>
        <v>0</v>
      </c>
      <c r="X131">
        <f>'BFPaT-pretax-lpgpropbut'!X9</f>
        <v>0</v>
      </c>
      <c r="Y131">
        <f>'BFPaT-pretax-lpgpropbut'!Y9</f>
        <v>0</v>
      </c>
      <c r="Z131">
        <f>'BFPaT-pretax-lpgpropbut'!Z9</f>
        <v>0</v>
      </c>
      <c r="AA131">
        <f>'BFPaT-pretax-lpgpropbut'!AA9</f>
        <v>0</v>
      </c>
      <c r="AB131">
        <f>'BFPaT-pretax-lpgpropbut'!AB9</f>
        <v>0</v>
      </c>
      <c r="AC131">
        <f>'BFPaT-pretax-lpgpropbut'!AC9</f>
        <v>0</v>
      </c>
      <c r="AD131">
        <f>'BFPaT-pretax-lpgpropbut'!AD9</f>
        <v>0</v>
      </c>
      <c r="AE131">
        <f>'BFPaT-pretax-lpgpropbut'!AE9</f>
        <v>0</v>
      </c>
      <c r="AF131">
        <f>'BFPaT-pretax-lpgpropbut'!AF9</f>
        <v>0</v>
      </c>
      <c r="AG131">
        <f>'BFPaT-pretax-lpgpropbut'!AG9</f>
        <v>0</v>
      </c>
      <c r="AH131">
        <f>'BFPaT-pretax-lpgpropbut'!AH9</f>
        <v>0</v>
      </c>
      <c r="AI131">
        <f>'BFPaT-pretax-lpgpropbut'!AI9</f>
        <v>0</v>
      </c>
      <c r="AJ131">
        <f>'BFPaT-pretax-lpgpropbut'!AJ9</f>
        <v>0</v>
      </c>
      <c r="AK131">
        <f>'BFPaT-pretax-lpgpropbut'!AK9</f>
        <v>0</v>
      </c>
      <c r="AL131">
        <f>'BFPaT-pretax-lpgpropbut'!AL9</f>
        <v>0</v>
      </c>
      <c r="AM131">
        <f>'BFPaT-pretax-lpgpropbut'!AM9</f>
        <v>0</v>
      </c>
      <c r="AN131">
        <f>'BFPaT-pretax-lpgpropbut'!AN9</f>
        <v>0</v>
      </c>
      <c r="AO131">
        <f>'BFPaT-pretax-lpgpropbut'!AO9</f>
        <v>0</v>
      </c>
      <c r="AP131">
        <f>'BFPaT-pretax-lpgpropbut'!AP9</f>
        <v>0</v>
      </c>
      <c r="AQ131">
        <f>'BFPaT-pretax-lpgpropbut'!AQ9</f>
        <v>0</v>
      </c>
      <c r="AR131">
        <f>'BFPaT-pretax-lpgpropbut'!AR9</f>
        <v>0</v>
      </c>
      <c r="AS131">
        <f>'BFPaT-pretax-lpgpropbut'!AS9</f>
        <v>0</v>
      </c>
      <c r="AT131">
        <f>'BFPaT-pretax-lpgpropbut'!AT9</f>
        <v>0</v>
      </c>
      <c r="AU131">
        <f>'BFPaT-pretax-lpgpropbut'!AU9</f>
        <v>0</v>
      </c>
      <c r="AV131">
        <f>'BFPaT-pretax-lpgpropbut'!AV9</f>
        <v>0</v>
      </c>
      <c r="AW131">
        <f>'BFPaT-pretax-lpgpropbut'!AW9</f>
        <v>0</v>
      </c>
      <c r="AX131">
        <f>'BFPaT-pretax-lpgpropbut'!AX9</f>
        <v>0</v>
      </c>
      <c r="AY131">
        <f>'BFPaT-pretax-lpgpropbut'!AY9</f>
        <v>0</v>
      </c>
      <c r="AZ131">
        <f>'BFPaT-pretax-lpgpropbut'!AZ9</f>
        <v>0</v>
      </c>
    </row>
    <row r="132" spans="1:52" s="6" customFormat="1" x14ac:dyDescent="0.45">
      <c r="A132" s="5" t="s">
        <v>75</v>
      </c>
    </row>
    <row r="133" spans="1:52" x14ac:dyDescent="0.45">
      <c r="A133" t="s">
        <v>64</v>
      </c>
      <c r="B133">
        <f t="shared" ref="B133:AZ133" si="13">B$1</f>
        <v>2020</v>
      </c>
      <c r="C133">
        <f t="shared" si="13"/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'BFPaT-pretax-msw'!B2</f>
        <v>0</v>
      </c>
      <c r="C134">
        <f>'BFPaT-pretax-msw'!C2</f>
        <v>0</v>
      </c>
      <c r="D134">
        <f>'BFPaT-pretax-msw'!D2</f>
        <v>0</v>
      </c>
      <c r="E134">
        <f>'BFPaT-pretax-msw'!E2</f>
        <v>0</v>
      </c>
      <c r="F134">
        <f>'BFPaT-pretax-msw'!F2</f>
        <v>0</v>
      </c>
      <c r="G134">
        <f>'BFPaT-pretax-msw'!G2</f>
        <v>0</v>
      </c>
      <c r="H134">
        <f>'BFPaT-pretax-msw'!H2</f>
        <v>0</v>
      </c>
      <c r="I134">
        <f>'BFPaT-pretax-msw'!I2</f>
        <v>0</v>
      </c>
      <c r="J134">
        <f>'BFPaT-pretax-msw'!J2</f>
        <v>0</v>
      </c>
      <c r="K134">
        <f>'BFPaT-pretax-msw'!K2</f>
        <v>0</v>
      </c>
      <c r="L134">
        <f>'BFPaT-pretax-msw'!L2</f>
        <v>0</v>
      </c>
      <c r="M134">
        <f>'BFPaT-pretax-msw'!M2</f>
        <v>0</v>
      </c>
      <c r="N134">
        <f>'BFPaT-pretax-msw'!N2</f>
        <v>0</v>
      </c>
      <c r="O134">
        <f>'BFPaT-pretax-msw'!O2</f>
        <v>0</v>
      </c>
      <c r="P134">
        <f>'BFPaT-pretax-msw'!P2</f>
        <v>0</v>
      </c>
      <c r="Q134">
        <f>'BFPaT-pretax-msw'!Q2</f>
        <v>0</v>
      </c>
      <c r="R134">
        <f>'BFPaT-pretax-msw'!R2</f>
        <v>0</v>
      </c>
      <c r="S134">
        <f>'BFPaT-pretax-msw'!S2</f>
        <v>0</v>
      </c>
      <c r="T134">
        <f>'BFPaT-pretax-msw'!T2</f>
        <v>0</v>
      </c>
      <c r="U134">
        <f>'BFPaT-pretax-msw'!U2</f>
        <v>0</v>
      </c>
      <c r="V134">
        <f>'BFPaT-pretax-msw'!V2</f>
        <v>0</v>
      </c>
      <c r="W134">
        <f>'BFPaT-pretax-msw'!W2</f>
        <v>0</v>
      </c>
      <c r="X134">
        <f>'BFPaT-pretax-msw'!X2</f>
        <v>0</v>
      </c>
      <c r="Y134">
        <f>'BFPaT-pretax-msw'!Y2</f>
        <v>0</v>
      </c>
      <c r="Z134">
        <f>'BFPaT-pretax-msw'!Z2</f>
        <v>0</v>
      </c>
      <c r="AA134">
        <f>'BFPaT-pretax-msw'!AA2</f>
        <v>0</v>
      </c>
      <c r="AB134">
        <f>'BFPaT-pretax-msw'!AB2</f>
        <v>0</v>
      </c>
      <c r="AC134">
        <f>'BFPaT-pretax-msw'!AC2</f>
        <v>0</v>
      </c>
      <c r="AD134">
        <f>'BFPaT-pretax-msw'!AD2</f>
        <v>0</v>
      </c>
      <c r="AE134">
        <f>'BFPaT-pretax-msw'!AE2</f>
        <v>0</v>
      </c>
      <c r="AF134">
        <f>'BFPaT-pretax-msw'!AF2</f>
        <v>0</v>
      </c>
      <c r="AG134">
        <f>'BFPaT-pretax-msw'!AG2</f>
        <v>0</v>
      </c>
      <c r="AH134">
        <f>'BFPaT-pretax-msw'!AH2</f>
        <v>0</v>
      </c>
      <c r="AI134">
        <f>'BFPaT-pretax-msw'!AI2</f>
        <v>0</v>
      </c>
      <c r="AJ134">
        <f>'BFPaT-pretax-msw'!AJ2</f>
        <v>0</v>
      </c>
      <c r="AK134">
        <f>'BFPaT-pretax-msw'!AK2</f>
        <v>0</v>
      </c>
      <c r="AL134">
        <f>'BFPaT-pretax-msw'!AL2</f>
        <v>0</v>
      </c>
      <c r="AM134">
        <f>'BFPaT-pretax-msw'!AM2</f>
        <v>0</v>
      </c>
      <c r="AN134">
        <f>'BFPaT-pretax-msw'!AN2</f>
        <v>0</v>
      </c>
      <c r="AO134">
        <f>'BFPaT-pretax-msw'!AO2</f>
        <v>0</v>
      </c>
      <c r="AP134">
        <f>'BFPaT-pretax-msw'!AP2</f>
        <v>0</v>
      </c>
      <c r="AQ134">
        <f>'BFPaT-pretax-msw'!AQ2</f>
        <v>0</v>
      </c>
      <c r="AR134">
        <f>'BFPaT-pretax-msw'!AR2</f>
        <v>0</v>
      </c>
      <c r="AS134">
        <f>'BFPaT-pretax-msw'!AS2</f>
        <v>0</v>
      </c>
      <c r="AT134">
        <f>'BFPaT-pretax-msw'!AT2</f>
        <v>0</v>
      </c>
      <c r="AU134">
        <f>'BFPaT-pretax-msw'!AU2</f>
        <v>0</v>
      </c>
      <c r="AV134">
        <f>'BFPaT-pretax-msw'!AV2</f>
        <v>0</v>
      </c>
      <c r="AW134">
        <f>'BFPaT-pretax-msw'!AW2</f>
        <v>0</v>
      </c>
      <c r="AX134">
        <f>'BFPaT-pretax-msw'!AX2</f>
        <v>0</v>
      </c>
      <c r="AY134">
        <f>'BFPaT-pretax-msw'!AY2</f>
        <v>0</v>
      </c>
      <c r="AZ134">
        <f>'BFPaT-pretax-msw'!AZ2</f>
        <v>0</v>
      </c>
    </row>
    <row r="135" spans="1:52" x14ac:dyDescent="0.45">
      <c r="A135" t="s">
        <v>77</v>
      </c>
      <c r="B135">
        <f>'BFPaT-pretax-msw'!B3</f>
        <v>0</v>
      </c>
      <c r="C135">
        <f>'BFPaT-pretax-msw'!C3</f>
        <v>0</v>
      </c>
      <c r="D135">
        <f>'BFPaT-pretax-msw'!D3</f>
        <v>0</v>
      </c>
      <c r="E135">
        <f>'BFPaT-pretax-msw'!E3</f>
        <v>0</v>
      </c>
      <c r="F135">
        <f>'BFPaT-pretax-msw'!F3</f>
        <v>0</v>
      </c>
      <c r="G135">
        <f>'BFPaT-pretax-msw'!G3</f>
        <v>0</v>
      </c>
      <c r="H135">
        <f>'BFPaT-pretax-msw'!H3</f>
        <v>0</v>
      </c>
      <c r="I135">
        <f>'BFPaT-pretax-msw'!I3</f>
        <v>0</v>
      </c>
      <c r="J135">
        <f>'BFPaT-pretax-msw'!J3</f>
        <v>0</v>
      </c>
      <c r="K135">
        <f>'BFPaT-pretax-msw'!K3</f>
        <v>0</v>
      </c>
      <c r="L135">
        <f>'BFPaT-pretax-msw'!L3</f>
        <v>0</v>
      </c>
      <c r="M135">
        <f>'BFPaT-pretax-msw'!M3</f>
        <v>0</v>
      </c>
      <c r="N135">
        <f>'BFPaT-pretax-msw'!N3</f>
        <v>0</v>
      </c>
      <c r="O135">
        <f>'BFPaT-pretax-msw'!O3</f>
        <v>0</v>
      </c>
      <c r="P135">
        <f>'BFPaT-pretax-msw'!P3</f>
        <v>0</v>
      </c>
      <c r="Q135">
        <f>'BFPaT-pretax-msw'!Q3</f>
        <v>0</v>
      </c>
      <c r="R135">
        <f>'BFPaT-pretax-msw'!R3</f>
        <v>0</v>
      </c>
      <c r="S135">
        <f>'BFPaT-pretax-msw'!S3</f>
        <v>0</v>
      </c>
      <c r="T135">
        <f>'BFPaT-pretax-msw'!T3</f>
        <v>0</v>
      </c>
      <c r="U135">
        <f>'BFPaT-pretax-msw'!U3</f>
        <v>0</v>
      </c>
      <c r="V135">
        <f>'BFPaT-pretax-msw'!V3</f>
        <v>0</v>
      </c>
      <c r="W135">
        <f>'BFPaT-pretax-msw'!W3</f>
        <v>0</v>
      </c>
      <c r="X135">
        <f>'BFPaT-pretax-msw'!X3</f>
        <v>0</v>
      </c>
      <c r="Y135">
        <f>'BFPaT-pretax-msw'!Y3</f>
        <v>0</v>
      </c>
      <c r="Z135">
        <f>'BFPaT-pretax-msw'!Z3</f>
        <v>0</v>
      </c>
      <c r="AA135">
        <f>'BFPaT-pretax-msw'!AA3</f>
        <v>0</v>
      </c>
      <c r="AB135">
        <f>'BFPaT-pretax-msw'!AB3</f>
        <v>0</v>
      </c>
      <c r="AC135">
        <f>'BFPaT-pretax-msw'!AC3</f>
        <v>0</v>
      </c>
      <c r="AD135">
        <f>'BFPaT-pretax-msw'!AD3</f>
        <v>0</v>
      </c>
      <c r="AE135">
        <f>'BFPaT-pretax-msw'!AE3</f>
        <v>0</v>
      </c>
      <c r="AF135">
        <f>'BFPaT-pretax-msw'!AF3</f>
        <v>0</v>
      </c>
      <c r="AG135">
        <f>'BFPaT-pretax-msw'!AG3</f>
        <v>0</v>
      </c>
      <c r="AH135">
        <f>'BFPaT-pretax-msw'!AH3</f>
        <v>0</v>
      </c>
      <c r="AI135">
        <f>'BFPaT-pretax-msw'!AI3</f>
        <v>0</v>
      </c>
      <c r="AJ135">
        <f>'BFPaT-pretax-msw'!AJ3</f>
        <v>0</v>
      </c>
      <c r="AK135">
        <f>'BFPaT-pretax-msw'!AK3</f>
        <v>0</v>
      </c>
      <c r="AL135">
        <f>'BFPaT-pretax-msw'!AL3</f>
        <v>0</v>
      </c>
      <c r="AM135">
        <f>'BFPaT-pretax-msw'!AM3</f>
        <v>0</v>
      </c>
      <c r="AN135">
        <f>'BFPaT-pretax-msw'!AN3</f>
        <v>0</v>
      </c>
      <c r="AO135">
        <f>'BFPaT-pretax-msw'!AO3</f>
        <v>0</v>
      </c>
      <c r="AP135">
        <f>'BFPaT-pretax-msw'!AP3</f>
        <v>0</v>
      </c>
      <c r="AQ135">
        <f>'BFPaT-pretax-msw'!AQ3</f>
        <v>0</v>
      </c>
      <c r="AR135">
        <f>'BFPaT-pretax-msw'!AR3</f>
        <v>0</v>
      </c>
      <c r="AS135">
        <f>'BFPaT-pretax-msw'!AS3</f>
        <v>0</v>
      </c>
      <c r="AT135">
        <f>'BFPaT-pretax-msw'!AT3</f>
        <v>0</v>
      </c>
      <c r="AU135">
        <f>'BFPaT-pretax-msw'!AU3</f>
        <v>0</v>
      </c>
      <c r="AV135">
        <f>'BFPaT-pretax-msw'!AV3</f>
        <v>0</v>
      </c>
      <c r="AW135">
        <f>'BFPaT-pretax-msw'!AW3</f>
        <v>0</v>
      </c>
      <c r="AX135">
        <f>'BFPaT-pretax-msw'!AX3</f>
        <v>0</v>
      </c>
      <c r="AY135">
        <f>'BFPaT-pretax-msw'!AY3</f>
        <v>0</v>
      </c>
      <c r="AZ135">
        <f>'BFPaT-pretax-msw'!AZ3</f>
        <v>0</v>
      </c>
    </row>
    <row r="136" spans="1:52" x14ac:dyDescent="0.45">
      <c r="A136" t="s">
        <v>78</v>
      </c>
      <c r="B136">
        <f>'BFPaT-pretax-msw'!B4</f>
        <v>0</v>
      </c>
      <c r="C136">
        <f>'BFPaT-pretax-msw'!C4</f>
        <v>0</v>
      </c>
      <c r="D136">
        <f>'BFPaT-pretax-msw'!D4</f>
        <v>0</v>
      </c>
      <c r="E136">
        <f>'BFPaT-pretax-msw'!E4</f>
        <v>0</v>
      </c>
      <c r="F136">
        <f>'BFPaT-pretax-msw'!F4</f>
        <v>0</v>
      </c>
      <c r="G136">
        <f>'BFPaT-pretax-msw'!G4</f>
        <v>0</v>
      </c>
      <c r="H136">
        <f>'BFPaT-pretax-msw'!H4</f>
        <v>0</v>
      </c>
      <c r="I136">
        <f>'BFPaT-pretax-msw'!I4</f>
        <v>0</v>
      </c>
      <c r="J136">
        <f>'BFPaT-pretax-msw'!J4</f>
        <v>0</v>
      </c>
      <c r="K136">
        <f>'BFPaT-pretax-msw'!K4</f>
        <v>0</v>
      </c>
      <c r="L136">
        <f>'BFPaT-pretax-msw'!L4</f>
        <v>0</v>
      </c>
      <c r="M136">
        <f>'BFPaT-pretax-msw'!M4</f>
        <v>0</v>
      </c>
      <c r="N136">
        <f>'BFPaT-pretax-msw'!N4</f>
        <v>0</v>
      </c>
      <c r="O136">
        <f>'BFPaT-pretax-msw'!O4</f>
        <v>0</v>
      </c>
      <c r="P136">
        <f>'BFPaT-pretax-msw'!P4</f>
        <v>0</v>
      </c>
      <c r="Q136">
        <f>'BFPaT-pretax-msw'!Q4</f>
        <v>0</v>
      </c>
      <c r="R136">
        <f>'BFPaT-pretax-msw'!R4</f>
        <v>0</v>
      </c>
      <c r="S136">
        <f>'BFPaT-pretax-msw'!S4</f>
        <v>0</v>
      </c>
      <c r="T136">
        <f>'BFPaT-pretax-msw'!T4</f>
        <v>0</v>
      </c>
      <c r="U136">
        <f>'BFPaT-pretax-msw'!U4</f>
        <v>0</v>
      </c>
      <c r="V136">
        <f>'BFPaT-pretax-msw'!V4</f>
        <v>0</v>
      </c>
      <c r="W136">
        <f>'BFPaT-pretax-msw'!W4</f>
        <v>0</v>
      </c>
      <c r="X136">
        <f>'BFPaT-pretax-msw'!X4</f>
        <v>0</v>
      </c>
      <c r="Y136">
        <f>'BFPaT-pretax-msw'!Y4</f>
        <v>0</v>
      </c>
      <c r="Z136">
        <f>'BFPaT-pretax-msw'!Z4</f>
        <v>0</v>
      </c>
      <c r="AA136">
        <f>'BFPaT-pretax-msw'!AA4</f>
        <v>0</v>
      </c>
      <c r="AB136">
        <f>'BFPaT-pretax-msw'!AB4</f>
        <v>0</v>
      </c>
      <c r="AC136">
        <f>'BFPaT-pretax-msw'!AC4</f>
        <v>0</v>
      </c>
      <c r="AD136">
        <f>'BFPaT-pretax-msw'!AD4</f>
        <v>0</v>
      </c>
      <c r="AE136">
        <f>'BFPaT-pretax-msw'!AE4</f>
        <v>0</v>
      </c>
      <c r="AF136">
        <f>'BFPaT-pretax-msw'!AF4</f>
        <v>0</v>
      </c>
      <c r="AG136">
        <f>'BFPaT-pretax-msw'!AG4</f>
        <v>0</v>
      </c>
      <c r="AH136">
        <f>'BFPaT-pretax-msw'!AH4</f>
        <v>0</v>
      </c>
      <c r="AI136">
        <f>'BFPaT-pretax-msw'!AI4</f>
        <v>0</v>
      </c>
      <c r="AJ136">
        <f>'BFPaT-pretax-msw'!AJ4</f>
        <v>0</v>
      </c>
      <c r="AK136">
        <f>'BFPaT-pretax-msw'!AK4</f>
        <v>0</v>
      </c>
      <c r="AL136">
        <f>'BFPaT-pretax-msw'!AL4</f>
        <v>0</v>
      </c>
      <c r="AM136">
        <f>'BFPaT-pretax-msw'!AM4</f>
        <v>0</v>
      </c>
      <c r="AN136">
        <f>'BFPaT-pretax-msw'!AN4</f>
        <v>0</v>
      </c>
      <c r="AO136">
        <f>'BFPaT-pretax-msw'!AO4</f>
        <v>0</v>
      </c>
      <c r="AP136">
        <f>'BFPaT-pretax-msw'!AP4</f>
        <v>0</v>
      </c>
      <c r="AQ136">
        <f>'BFPaT-pretax-msw'!AQ4</f>
        <v>0</v>
      </c>
      <c r="AR136">
        <f>'BFPaT-pretax-msw'!AR4</f>
        <v>0</v>
      </c>
      <c r="AS136">
        <f>'BFPaT-pretax-msw'!AS4</f>
        <v>0</v>
      </c>
      <c r="AT136">
        <f>'BFPaT-pretax-msw'!AT4</f>
        <v>0</v>
      </c>
      <c r="AU136">
        <f>'BFPaT-pretax-msw'!AU4</f>
        <v>0</v>
      </c>
      <c r="AV136">
        <f>'BFPaT-pretax-msw'!AV4</f>
        <v>0</v>
      </c>
      <c r="AW136">
        <f>'BFPaT-pretax-msw'!AW4</f>
        <v>0</v>
      </c>
      <c r="AX136">
        <f>'BFPaT-pretax-msw'!AX4</f>
        <v>0</v>
      </c>
      <c r="AY136">
        <f>'BFPaT-pretax-msw'!AY4</f>
        <v>0</v>
      </c>
      <c r="AZ136">
        <f>'BFPaT-pretax-msw'!AZ4</f>
        <v>0</v>
      </c>
    </row>
    <row r="137" spans="1:52" x14ac:dyDescent="0.45">
      <c r="A137" t="s">
        <v>79</v>
      </c>
      <c r="B137">
        <f>'BFPaT-pretax-msw'!B5</f>
        <v>0</v>
      </c>
      <c r="C137">
        <f>'BFPaT-pretax-msw'!C5</f>
        <v>0</v>
      </c>
      <c r="D137">
        <f>'BFPaT-pretax-msw'!D5</f>
        <v>0</v>
      </c>
      <c r="E137">
        <f>'BFPaT-pretax-msw'!E5</f>
        <v>0</v>
      </c>
      <c r="F137">
        <f>'BFPaT-pretax-msw'!F5</f>
        <v>0</v>
      </c>
      <c r="G137">
        <f>'BFPaT-pretax-msw'!G5</f>
        <v>0</v>
      </c>
      <c r="H137">
        <f>'BFPaT-pretax-msw'!H5</f>
        <v>0</v>
      </c>
      <c r="I137">
        <f>'BFPaT-pretax-msw'!I5</f>
        <v>0</v>
      </c>
      <c r="J137">
        <f>'BFPaT-pretax-msw'!J5</f>
        <v>0</v>
      </c>
      <c r="K137">
        <f>'BFPaT-pretax-msw'!K5</f>
        <v>0</v>
      </c>
      <c r="L137">
        <f>'BFPaT-pretax-msw'!L5</f>
        <v>0</v>
      </c>
      <c r="M137">
        <f>'BFPaT-pretax-msw'!M5</f>
        <v>0</v>
      </c>
      <c r="N137">
        <f>'BFPaT-pretax-msw'!N5</f>
        <v>0</v>
      </c>
      <c r="O137">
        <f>'BFPaT-pretax-msw'!O5</f>
        <v>0</v>
      </c>
      <c r="P137">
        <f>'BFPaT-pretax-msw'!P5</f>
        <v>0</v>
      </c>
      <c r="Q137">
        <f>'BFPaT-pretax-msw'!Q5</f>
        <v>0</v>
      </c>
      <c r="R137">
        <f>'BFPaT-pretax-msw'!R5</f>
        <v>0</v>
      </c>
      <c r="S137">
        <f>'BFPaT-pretax-msw'!S5</f>
        <v>0</v>
      </c>
      <c r="T137">
        <f>'BFPaT-pretax-msw'!T5</f>
        <v>0</v>
      </c>
      <c r="U137">
        <f>'BFPaT-pretax-msw'!U5</f>
        <v>0</v>
      </c>
      <c r="V137">
        <f>'BFPaT-pretax-msw'!V5</f>
        <v>0</v>
      </c>
      <c r="W137">
        <f>'BFPaT-pretax-msw'!W5</f>
        <v>0</v>
      </c>
      <c r="X137">
        <f>'BFPaT-pretax-msw'!X5</f>
        <v>0</v>
      </c>
      <c r="Y137">
        <f>'BFPaT-pretax-msw'!Y5</f>
        <v>0</v>
      </c>
      <c r="Z137">
        <f>'BFPaT-pretax-msw'!Z5</f>
        <v>0</v>
      </c>
      <c r="AA137">
        <f>'BFPaT-pretax-msw'!AA5</f>
        <v>0</v>
      </c>
      <c r="AB137">
        <f>'BFPaT-pretax-msw'!AB5</f>
        <v>0</v>
      </c>
      <c r="AC137">
        <f>'BFPaT-pretax-msw'!AC5</f>
        <v>0</v>
      </c>
      <c r="AD137">
        <f>'BFPaT-pretax-msw'!AD5</f>
        <v>0</v>
      </c>
      <c r="AE137">
        <f>'BFPaT-pretax-msw'!AE5</f>
        <v>0</v>
      </c>
      <c r="AF137">
        <f>'BFPaT-pretax-msw'!AF5</f>
        <v>0</v>
      </c>
      <c r="AG137">
        <f>'BFPaT-pretax-msw'!AG5</f>
        <v>0</v>
      </c>
      <c r="AH137">
        <f>'BFPaT-pretax-msw'!AH5</f>
        <v>0</v>
      </c>
      <c r="AI137">
        <f>'BFPaT-pretax-msw'!AI5</f>
        <v>0</v>
      </c>
      <c r="AJ137">
        <f>'BFPaT-pretax-msw'!AJ5</f>
        <v>0</v>
      </c>
      <c r="AK137">
        <f>'BFPaT-pretax-msw'!AK5</f>
        <v>0</v>
      </c>
      <c r="AL137">
        <f>'BFPaT-pretax-msw'!AL5</f>
        <v>0</v>
      </c>
      <c r="AM137">
        <f>'BFPaT-pretax-msw'!AM5</f>
        <v>0</v>
      </c>
      <c r="AN137">
        <f>'BFPaT-pretax-msw'!AN5</f>
        <v>0</v>
      </c>
      <c r="AO137">
        <f>'BFPaT-pretax-msw'!AO5</f>
        <v>0</v>
      </c>
      <c r="AP137">
        <f>'BFPaT-pretax-msw'!AP5</f>
        <v>0</v>
      </c>
      <c r="AQ137">
        <f>'BFPaT-pretax-msw'!AQ5</f>
        <v>0</v>
      </c>
      <c r="AR137">
        <f>'BFPaT-pretax-msw'!AR5</f>
        <v>0</v>
      </c>
      <c r="AS137">
        <f>'BFPaT-pretax-msw'!AS5</f>
        <v>0</v>
      </c>
      <c r="AT137">
        <f>'BFPaT-pretax-msw'!AT5</f>
        <v>0</v>
      </c>
      <c r="AU137">
        <f>'BFPaT-pretax-msw'!AU5</f>
        <v>0</v>
      </c>
      <c r="AV137">
        <f>'BFPaT-pretax-msw'!AV5</f>
        <v>0</v>
      </c>
      <c r="AW137">
        <f>'BFPaT-pretax-msw'!AW5</f>
        <v>0</v>
      </c>
      <c r="AX137">
        <f>'BFPaT-pretax-msw'!AX5</f>
        <v>0</v>
      </c>
      <c r="AY137">
        <f>'BFPaT-pretax-msw'!AY5</f>
        <v>0</v>
      </c>
      <c r="AZ137">
        <f>'BFPaT-pretax-msw'!AZ5</f>
        <v>0</v>
      </c>
    </row>
    <row r="138" spans="1:52" x14ac:dyDescent="0.45">
      <c r="A138" t="s">
        <v>80</v>
      </c>
      <c r="B138">
        <f>'BFPaT-pretax-msw'!B6</f>
        <v>0</v>
      </c>
      <c r="C138">
        <f>'BFPaT-pretax-msw'!C6</f>
        <v>0</v>
      </c>
      <c r="D138">
        <f>'BFPaT-pretax-msw'!D6</f>
        <v>0</v>
      </c>
      <c r="E138">
        <f>'BFPaT-pretax-msw'!E6</f>
        <v>0</v>
      </c>
      <c r="F138">
        <f>'BFPaT-pretax-msw'!F6</f>
        <v>0</v>
      </c>
      <c r="G138">
        <f>'BFPaT-pretax-msw'!G6</f>
        <v>0</v>
      </c>
      <c r="H138">
        <f>'BFPaT-pretax-msw'!H6</f>
        <v>0</v>
      </c>
      <c r="I138">
        <f>'BFPaT-pretax-msw'!I6</f>
        <v>0</v>
      </c>
      <c r="J138">
        <f>'BFPaT-pretax-msw'!J6</f>
        <v>0</v>
      </c>
      <c r="K138">
        <f>'BFPaT-pretax-msw'!K6</f>
        <v>0</v>
      </c>
      <c r="L138">
        <f>'BFPaT-pretax-msw'!L6</f>
        <v>0</v>
      </c>
      <c r="M138">
        <f>'BFPaT-pretax-msw'!M6</f>
        <v>0</v>
      </c>
      <c r="N138">
        <f>'BFPaT-pretax-msw'!N6</f>
        <v>0</v>
      </c>
      <c r="O138">
        <f>'BFPaT-pretax-msw'!O6</f>
        <v>0</v>
      </c>
      <c r="P138">
        <f>'BFPaT-pretax-msw'!P6</f>
        <v>0</v>
      </c>
      <c r="Q138">
        <f>'BFPaT-pretax-msw'!Q6</f>
        <v>0</v>
      </c>
      <c r="R138">
        <f>'BFPaT-pretax-msw'!R6</f>
        <v>0</v>
      </c>
      <c r="S138">
        <f>'BFPaT-pretax-msw'!S6</f>
        <v>0</v>
      </c>
      <c r="T138">
        <f>'BFPaT-pretax-msw'!T6</f>
        <v>0</v>
      </c>
      <c r="U138">
        <f>'BFPaT-pretax-msw'!U6</f>
        <v>0</v>
      </c>
      <c r="V138">
        <f>'BFPaT-pretax-msw'!V6</f>
        <v>0</v>
      </c>
      <c r="W138">
        <f>'BFPaT-pretax-msw'!W6</f>
        <v>0</v>
      </c>
      <c r="X138">
        <f>'BFPaT-pretax-msw'!X6</f>
        <v>0</v>
      </c>
      <c r="Y138">
        <f>'BFPaT-pretax-msw'!Y6</f>
        <v>0</v>
      </c>
      <c r="Z138">
        <f>'BFPaT-pretax-msw'!Z6</f>
        <v>0</v>
      </c>
      <c r="AA138">
        <f>'BFPaT-pretax-msw'!AA6</f>
        <v>0</v>
      </c>
      <c r="AB138">
        <f>'BFPaT-pretax-msw'!AB6</f>
        <v>0</v>
      </c>
      <c r="AC138">
        <f>'BFPaT-pretax-msw'!AC6</f>
        <v>0</v>
      </c>
      <c r="AD138">
        <f>'BFPaT-pretax-msw'!AD6</f>
        <v>0</v>
      </c>
      <c r="AE138">
        <f>'BFPaT-pretax-msw'!AE6</f>
        <v>0</v>
      </c>
      <c r="AF138">
        <f>'BFPaT-pretax-msw'!AF6</f>
        <v>0</v>
      </c>
      <c r="AG138">
        <f>'BFPaT-pretax-msw'!AG6</f>
        <v>0</v>
      </c>
      <c r="AH138">
        <f>'BFPaT-pretax-msw'!AH6</f>
        <v>0</v>
      </c>
      <c r="AI138">
        <f>'BFPaT-pretax-msw'!AI6</f>
        <v>0</v>
      </c>
      <c r="AJ138">
        <f>'BFPaT-pretax-msw'!AJ6</f>
        <v>0</v>
      </c>
      <c r="AK138">
        <f>'BFPaT-pretax-msw'!AK6</f>
        <v>0</v>
      </c>
      <c r="AL138">
        <f>'BFPaT-pretax-msw'!AL6</f>
        <v>0</v>
      </c>
      <c r="AM138">
        <f>'BFPaT-pretax-msw'!AM6</f>
        <v>0</v>
      </c>
      <c r="AN138">
        <f>'BFPaT-pretax-msw'!AN6</f>
        <v>0</v>
      </c>
      <c r="AO138">
        <f>'BFPaT-pretax-msw'!AO6</f>
        <v>0</v>
      </c>
      <c r="AP138">
        <f>'BFPaT-pretax-msw'!AP6</f>
        <v>0</v>
      </c>
      <c r="AQ138">
        <f>'BFPaT-pretax-msw'!AQ6</f>
        <v>0</v>
      </c>
      <c r="AR138">
        <f>'BFPaT-pretax-msw'!AR6</f>
        <v>0</v>
      </c>
      <c r="AS138">
        <f>'BFPaT-pretax-msw'!AS6</f>
        <v>0</v>
      </c>
      <c r="AT138">
        <f>'BFPaT-pretax-msw'!AT6</f>
        <v>0</v>
      </c>
      <c r="AU138">
        <f>'BFPaT-pretax-msw'!AU6</f>
        <v>0</v>
      </c>
      <c r="AV138">
        <f>'BFPaT-pretax-msw'!AV6</f>
        <v>0</v>
      </c>
      <c r="AW138">
        <f>'BFPaT-pretax-msw'!AW6</f>
        <v>0</v>
      </c>
      <c r="AX138">
        <f>'BFPaT-pretax-msw'!AX6</f>
        <v>0</v>
      </c>
      <c r="AY138">
        <f>'BFPaT-pretax-msw'!AY6</f>
        <v>0</v>
      </c>
      <c r="AZ138">
        <f>'BFPaT-pretax-msw'!AZ6</f>
        <v>0</v>
      </c>
    </row>
    <row r="139" spans="1:52" x14ac:dyDescent="0.45">
      <c r="A139" t="s">
        <v>81</v>
      </c>
      <c r="B139">
        <f>'BFPaT-pretax-msw'!B7</f>
        <v>0</v>
      </c>
      <c r="C139">
        <f>'BFPaT-pretax-msw'!C7</f>
        <v>0</v>
      </c>
      <c r="D139">
        <f>'BFPaT-pretax-msw'!D7</f>
        <v>0</v>
      </c>
      <c r="E139">
        <f>'BFPaT-pretax-msw'!E7</f>
        <v>0</v>
      </c>
      <c r="F139">
        <f>'BFPaT-pretax-msw'!F7</f>
        <v>0</v>
      </c>
      <c r="G139">
        <f>'BFPaT-pretax-msw'!G7</f>
        <v>0</v>
      </c>
      <c r="H139">
        <f>'BFPaT-pretax-msw'!H7</f>
        <v>0</v>
      </c>
      <c r="I139">
        <f>'BFPaT-pretax-msw'!I7</f>
        <v>0</v>
      </c>
      <c r="J139">
        <f>'BFPaT-pretax-msw'!J7</f>
        <v>0</v>
      </c>
      <c r="K139">
        <f>'BFPaT-pretax-msw'!K7</f>
        <v>0</v>
      </c>
      <c r="L139">
        <f>'BFPaT-pretax-msw'!L7</f>
        <v>0</v>
      </c>
      <c r="M139">
        <f>'BFPaT-pretax-msw'!M7</f>
        <v>0</v>
      </c>
      <c r="N139">
        <f>'BFPaT-pretax-msw'!N7</f>
        <v>0</v>
      </c>
      <c r="O139">
        <f>'BFPaT-pretax-msw'!O7</f>
        <v>0</v>
      </c>
      <c r="P139">
        <f>'BFPaT-pretax-msw'!P7</f>
        <v>0</v>
      </c>
      <c r="Q139">
        <f>'BFPaT-pretax-msw'!Q7</f>
        <v>0</v>
      </c>
      <c r="R139">
        <f>'BFPaT-pretax-msw'!R7</f>
        <v>0</v>
      </c>
      <c r="S139">
        <f>'BFPaT-pretax-msw'!S7</f>
        <v>0</v>
      </c>
      <c r="T139">
        <f>'BFPaT-pretax-msw'!T7</f>
        <v>0</v>
      </c>
      <c r="U139">
        <f>'BFPaT-pretax-msw'!U7</f>
        <v>0</v>
      </c>
      <c r="V139">
        <f>'BFPaT-pretax-msw'!V7</f>
        <v>0</v>
      </c>
      <c r="W139">
        <f>'BFPaT-pretax-msw'!W7</f>
        <v>0</v>
      </c>
      <c r="X139">
        <f>'BFPaT-pretax-msw'!X7</f>
        <v>0</v>
      </c>
      <c r="Y139">
        <f>'BFPaT-pretax-msw'!Y7</f>
        <v>0</v>
      </c>
      <c r="Z139">
        <f>'BFPaT-pretax-msw'!Z7</f>
        <v>0</v>
      </c>
      <c r="AA139">
        <f>'BFPaT-pretax-msw'!AA7</f>
        <v>0</v>
      </c>
      <c r="AB139">
        <f>'BFPaT-pretax-msw'!AB7</f>
        <v>0</v>
      </c>
      <c r="AC139">
        <f>'BFPaT-pretax-msw'!AC7</f>
        <v>0</v>
      </c>
      <c r="AD139">
        <f>'BFPaT-pretax-msw'!AD7</f>
        <v>0</v>
      </c>
      <c r="AE139">
        <f>'BFPaT-pretax-msw'!AE7</f>
        <v>0</v>
      </c>
      <c r="AF139">
        <f>'BFPaT-pretax-msw'!AF7</f>
        <v>0</v>
      </c>
      <c r="AG139">
        <f>'BFPaT-pretax-msw'!AG7</f>
        <v>0</v>
      </c>
      <c r="AH139">
        <f>'BFPaT-pretax-msw'!AH7</f>
        <v>0</v>
      </c>
      <c r="AI139">
        <f>'BFPaT-pretax-msw'!AI7</f>
        <v>0</v>
      </c>
      <c r="AJ139">
        <f>'BFPaT-pretax-msw'!AJ7</f>
        <v>0</v>
      </c>
      <c r="AK139">
        <f>'BFPaT-pretax-msw'!AK7</f>
        <v>0</v>
      </c>
      <c r="AL139">
        <f>'BFPaT-pretax-msw'!AL7</f>
        <v>0</v>
      </c>
      <c r="AM139">
        <f>'BFPaT-pretax-msw'!AM7</f>
        <v>0</v>
      </c>
      <c r="AN139">
        <f>'BFPaT-pretax-msw'!AN7</f>
        <v>0</v>
      </c>
      <c r="AO139">
        <f>'BFPaT-pretax-msw'!AO7</f>
        <v>0</v>
      </c>
      <c r="AP139">
        <f>'BFPaT-pretax-msw'!AP7</f>
        <v>0</v>
      </c>
      <c r="AQ139">
        <f>'BFPaT-pretax-msw'!AQ7</f>
        <v>0</v>
      </c>
      <c r="AR139">
        <f>'BFPaT-pretax-msw'!AR7</f>
        <v>0</v>
      </c>
      <c r="AS139">
        <f>'BFPaT-pretax-msw'!AS7</f>
        <v>0</v>
      </c>
      <c r="AT139">
        <f>'BFPaT-pretax-msw'!AT7</f>
        <v>0</v>
      </c>
      <c r="AU139">
        <f>'BFPaT-pretax-msw'!AU7</f>
        <v>0</v>
      </c>
      <c r="AV139">
        <f>'BFPaT-pretax-msw'!AV7</f>
        <v>0</v>
      </c>
      <c r="AW139">
        <f>'BFPaT-pretax-msw'!AW7</f>
        <v>0</v>
      </c>
      <c r="AX139">
        <f>'BFPaT-pretax-msw'!AX7</f>
        <v>0</v>
      </c>
      <c r="AY139">
        <f>'BFPaT-pretax-msw'!AY7</f>
        <v>0</v>
      </c>
      <c r="AZ139">
        <f>'BFPaT-pretax-msw'!AZ7</f>
        <v>0</v>
      </c>
    </row>
    <row r="140" spans="1:52" x14ac:dyDescent="0.45">
      <c r="A140" t="s">
        <v>82</v>
      </c>
      <c r="B140">
        <f>'BFPaT-pretax-msw'!B8</f>
        <v>0</v>
      </c>
      <c r="C140">
        <f>'BFPaT-pretax-msw'!C8</f>
        <v>0</v>
      </c>
      <c r="D140">
        <f>'BFPaT-pretax-msw'!D8</f>
        <v>0</v>
      </c>
      <c r="E140">
        <f>'BFPaT-pretax-msw'!E8</f>
        <v>0</v>
      </c>
      <c r="F140">
        <f>'BFPaT-pretax-msw'!F8</f>
        <v>0</v>
      </c>
      <c r="G140">
        <f>'BFPaT-pretax-msw'!G8</f>
        <v>0</v>
      </c>
      <c r="H140">
        <f>'BFPaT-pretax-msw'!H8</f>
        <v>0</v>
      </c>
      <c r="I140">
        <f>'BFPaT-pretax-msw'!I8</f>
        <v>0</v>
      </c>
      <c r="J140">
        <f>'BFPaT-pretax-msw'!J8</f>
        <v>0</v>
      </c>
      <c r="K140">
        <f>'BFPaT-pretax-msw'!K8</f>
        <v>0</v>
      </c>
      <c r="L140">
        <f>'BFPaT-pretax-msw'!L8</f>
        <v>0</v>
      </c>
      <c r="M140">
        <f>'BFPaT-pretax-msw'!M8</f>
        <v>0</v>
      </c>
      <c r="N140">
        <f>'BFPaT-pretax-msw'!N8</f>
        <v>0</v>
      </c>
      <c r="O140">
        <f>'BFPaT-pretax-msw'!O8</f>
        <v>0</v>
      </c>
      <c r="P140">
        <f>'BFPaT-pretax-msw'!P8</f>
        <v>0</v>
      </c>
      <c r="Q140">
        <f>'BFPaT-pretax-msw'!Q8</f>
        <v>0</v>
      </c>
      <c r="R140">
        <f>'BFPaT-pretax-msw'!R8</f>
        <v>0</v>
      </c>
      <c r="S140">
        <f>'BFPaT-pretax-msw'!S8</f>
        <v>0</v>
      </c>
      <c r="T140">
        <f>'BFPaT-pretax-msw'!T8</f>
        <v>0</v>
      </c>
      <c r="U140">
        <f>'BFPaT-pretax-msw'!U8</f>
        <v>0</v>
      </c>
      <c r="V140">
        <f>'BFPaT-pretax-msw'!V8</f>
        <v>0</v>
      </c>
      <c r="W140">
        <f>'BFPaT-pretax-msw'!W8</f>
        <v>0</v>
      </c>
      <c r="X140">
        <f>'BFPaT-pretax-msw'!X8</f>
        <v>0</v>
      </c>
      <c r="Y140">
        <f>'BFPaT-pretax-msw'!Y8</f>
        <v>0</v>
      </c>
      <c r="Z140">
        <f>'BFPaT-pretax-msw'!Z8</f>
        <v>0</v>
      </c>
      <c r="AA140">
        <f>'BFPaT-pretax-msw'!AA8</f>
        <v>0</v>
      </c>
      <c r="AB140">
        <f>'BFPaT-pretax-msw'!AB8</f>
        <v>0</v>
      </c>
      <c r="AC140">
        <f>'BFPaT-pretax-msw'!AC8</f>
        <v>0</v>
      </c>
      <c r="AD140">
        <f>'BFPaT-pretax-msw'!AD8</f>
        <v>0</v>
      </c>
      <c r="AE140">
        <f>'BFPaT-pretax-msw'!AE8</f>
        <v>0</v>
      </c>
      <c r="AF140">
        <f>'BFPaT-pretax-msw'!AF8</f>
        <v>0</v>
      </c>
      <c r="AG140">
        <f>'BFPaT-pretax-msw'!AG8</f>
        <v>0</v>
      </c>
      <c r="AH140">
        <f>'BFPaT-pretax-msw'!AH8</f>
        <v>0</v>
      </c>
      <c r="AI140">
        <f>'BFPaT-pretax-msw'!AI8</f>
        <v>0</v>
      </c>
      <c r="AJ140">
        <f>'BFPaT-pretax-msw'!AJ8</f>
        <v>0</v>
      </c>
      <c r="AK140">
        <f>'BFPaT-pretax-msw'!AK8</f>
        <v>0</v>
      </c>
      <c r="AL140">
        <f>'BFPaT-pretax-msw'!AL8</f>
        <v>0</v>
      </c>
      <c r="AM140">
        <f>'BFPaT-pretax-msw'!AM8</f>
        <v>0</v>
      </c>
      <c r="AN140">
        <f>'BFPaT-pretax-msw'!AN8</f>
        <v>0</v>
      </c>
      <c r="AO140">
        <f>'BFPaT-pretax-msw'!AO8</f>
        <v>0</v>
      </c>
      <c r="AP140">
        <f>'BFPaT-pretax-msw'!AP8</f>
        <v>0</v>
      </c>
      <c r="AQ140">
        <f>'BFPaT-pretax-msw'!AQ8</f>
        <v>0</v>
      </c>
      <c r="AR140">
        <f>'BFPaT-pretax-msw'!AR8</f>
        <v>0</v>
      </c>
      <c r="AS140">
        <f>'BFPaT-pretax-msw'!AS8</f>
        <v>0</v>
      </c>
      <c r="AT140">
        <f>'BFPaT-pretax-msw'!AT8</f>
        <v>0</v>
      </c>
      <c r="AU140">
        <f>'BFPaT-pretax-msw'!AU8</f>
        <v>0</v>
      </c>
      <c r="AV140">
        <f>'BFPaT-pretax-msw'!AV8</f>
        <v>0</v>
      </c>
      <c r="AW140">
        <f>'BFPaT-pretax-msw'!AW8</f>
        <v>0</v>
      </c>
      <c r="AX140">
        <f>'BFPaT-pretax-msw'!AX8</f>
        <v>0</v>
      </c>
      <c r="AY140">
        <f>'BFPaT-pretax-msw'!AY8</f>
        <v>0</v>
      </c>
      <c r="AZ140">
        <f>'BFPaT-pretax-msw'!AZ8</f>
        <v>0</v>
      </c>
    </row>
    <row r="141" spans="1:52" x14ac:dyDescent="0.45">
      <c r="A141" t="s">
        <v>18</v>
      </c>
      <c r="B141">
        <f>'BFPaT-pretax-msw'!B9</f>
        <v>0</v>
      </c>
      <c r="C141">
        <f>'BFPaT-pretax-msw'!C9</f>
        <v>0</v>
      </c>
      <c r="D141">
        <f>'BFPaT-pretax-msw'!D9</f>
        <v>0</v>
      </c>
      <c r="E141">
        <f>'BFPaT-pretax-msw'!E9</f>
        <v>0</v>
      </c>
      <c r="F141">
        <f>'BFPaT-pretax-msw'!F9</f>
        <v>0</v>
      </c>
      <c r="G141">
        <f>'BFPaT-pretax-msw'!G9</f>
        <v>0</v>
      </c>
      <c r="H141">
        <f>'BFPaT-pretax-msw'!H9</f>
        <v>0</v>
      </c>
      <c r="I141">
        <f>'BFPaT-pretax-msw'!I9</f>
        <v>0</v>
      </c>
      <c r="J141">
        <f>'BFPaT-pretax-msw'!J9</f>
        <v>0</v>
      </c>
      <c r="K141">
        <f>'BFPaT-pretax-msw'!K9</f>
        <v>0</v>
      </c>
      <c r="L141">
        <f>'BFPaT-pretax-msw'!L9</f>
        <v>0</v>
      </c>
      <c r="M141">
        <f>'BFPaT-pretax-msw'!M9</f>
        <v>0</v>
      </c>
      <c r="N141">
        <f>'BFPaT-pretax-msw'!N9</f>
        <v>0</v>
      </c>
      <c r="O141">
        <f>'BFPaT-pretax-msw'!O9</f>
        <v>0</v>
      </c>
      <c r="P141">
        <f>'BFPaT-pretax-msw'!P9</f>
        <v>0</v>
      </c>
      <c r="Q141">
        <f>'BFPaT-pretax-msw'!Q9</f>
        <v>0</v>
      </c>
      <c r="R141">
        <f>'BFPaT-pretax-msw'!R9</f>
        <v>0</v>
      </c>
      <c r="S141">
        <f>'BFPaT-pretax-msw'!S9</f>
        <v>0</v>
      </c>
      <c r="T141">
        <f>'BFPaT-pretax-msw'!T9</f>
        <v>0</v>
      </c>
      <c r="U141">
        <f>'BFPaT-pretax-msw'!U9</f>
        <v>0</v>
      </c>
      <c r="V141">
        <f>'BFPaT-pretax-msw'!V9</f>
        <v>0</v>
      </c>
      <c r="W141">
        <f>'BFPaT-pretax-msw'!W9</f>
        <v>0</v>
      </c>
      <c r="X141">
        <f>'BFPaT-pretax-msw'!X9</f>
        <v>0</v>
      </c>
      <c r="Y141">
        <f>'BFPaT-pretax-msw'!Y9</f>
        <v>0</v>
      </c>
      <c r="Z141">
        <f>'BFPaT-pretax-msw'!Z9</f>
        <v>0</v>
      </c>
      <c r="AA141">
        <f>'BFPaT-pretax-msw'!AA9</f>
        <v>0</v>
      </c>
      <c r="AB141">
        <f>'BFPaT-pretax-msw'!AB9</f>
        <v>0</v>
      </c>
      <c r="AC141">
        <f>'BFPaT-pretax-msw'!AC9</f>
        <v>0</v>
      </c>
      <c r="AD141">
        <f>'BFPaT-pretax-msw'!AD9</f>
        <v>0</v>
      </c>
      <c r="AE141">
        <f>'BFPaT-pretax-msw'!AE9</f>
        <v>0</v>
      </c>
      <c r="AF141">
        <f>'BFPaT-pretax-msw'!AF9</f>
        <v>0</v>
      </c>
      <c r="AG141">
        <f>'BFPaT-pretax-msw'!AG9</f>
        <v>0</v>
      </c>
      <c r="AH141">
        <f>'BFPaT-pretax-msw'!AH9</f>
        <v>0</v>
      </c>
      <c r="AI141">
        <f>'BFPaT-pretax-msw'!AI9</f>
        <v>0</v>
      </c>
      <c r="AJ141">
        <f>'BFPaT-pretax-msw'!AJ9</f>
        <v>0</v>
      </c>
      <c r="AK141">
        <f>'BFPaT-pretax-msw'!AK9</f>
        <v>0</v>
      </c>
      <c r="AL141">
        <f>'BFPaT-pretax-msw'!AL9</f>
        <v>0</v>
      </c>
      <c r="AM141">
        <f>'BFPaT-pretax-msw'!AM9</f>
        <v>0</v>
      </c>
      <c r="AN141">
        <f>'BFPaT-pretax-msw'!AN9</f>
        <v>0</v>
      </c>
      <c r="AO141">
        <f>'BFPaT-pretax-msw'!AO9</f>
        <v>0</v>
      </c>
      <c r="AP141">
        <f>'BFPaT-pretax-msw'!AP9</f>
        <v>0</v>
      </c>
      <c r="AQ141">
        <f>'BFPaT-pretax-msw'!AQ9</f>
        <v>0</v>
      </c>
      <c r="AR141">
        <f>'BFPaT-pretax-msw'!AR9</f>
        <v>0</v>
      </c>
      <c r="AS141">
        <f>'BFPaT-pretax-msw'!AS9</f>
        <v>0</v>
      </c>
      <c r="AT141">
        <f>'BFPaT-pretax-msw'!AT9</f>
        <v>0</v>
      </c>
      <c r="AU141">
        <f>'BFPaT-pretax-msw'!AU9</f>
        <v>0</v>
      </c>
      <c r="AV141">
        <f>'BFPaT-pretax-msw'!AV9</f>
        <v>0</v>
      </c>
      <c r="AW141">
        <f>'BFPaT-pretax-msw'!AW9</f>
        <v>0</v>
      </c>
      <c r="AX141">
        <f>'BFPaT-pretax-msw'!AX9</f>
        <v>0</v>
      </c>
      <c r="AY141">
        <f>'BFPaT-pretax-msw'!AY9</f>
        <v>0</v>
      </c>
      <c r="AZ141">
        <f>'BFPaT-pretax-msw'!AZ9</f>
        <v>0</v>
      </c>
    </row>
    <row r="142" spans="1:52" s="6" customFormat="1" x14ac:dyDescent="0.45">
      <c r="A142" s="5" t="s">
        <v>83</v>
      </c>
    </row>
    <row r="143" spans="1:52" x14ac:dyDescent="0.45">
      <c r="A143" t="s">
        <v>64</v>
      </c>
      <c r="B143">
        <f t="shared" ref="B143:AZ143" si="14">B$1</f>
        <v>2020</v>
      </c>
      <c r="C143">
        <f t="shared" si="14"/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86">
        <f>'BFPaT-pretax-hydrogen'!B2</f>
        <v>0</v>
      </c>
      <c r="C144" s="86">
        <f>'BFPaT-pretax-hydrogen'!C2</f>
        <v>0</v>
      </c>
      <c r="D144" s="86">
        <f>'BFPaT-pretax-hydrogen'!D2</f>
        <v>0</v>
      </c>
      <c r="E144" s="86">
        <f>'BFPaT-pretax-hydrogen'!E2</f>
        <v>0</v>
      </c>
      <c r="F144" s="86">
        <f>'BFPaT-pretax-hydrogen'!F2</f>
        <v>0</v>
      </c>
      <c r="G144" s="86">
        <f>'BFPaT-pretax-hydrogen'!G2</f>
        <v>0</v>
      </c>
      <c r="H144" s="86">
        <f>'BFPaT-pretax-hydrogen'!H2</f>
        <v>0</v>
      </c>
      <c r="I144" s="86">
        <f>'BFPaT-pretax-hydrogen'!I2</f>
        <v>0</v>
      </c>
      <c r="J144" s="86">
        <f>'BFPaT-pretax-hydrogen'!J2</f>
        <v>0</v>
      </c>
      <c r="K144" s="86">
        <f>'BFPaT-pretax-hydrogen'!K2</f>
        <v>0</v>
      </c>
      <c r="L144" s="86">
        <f>'BFPaT-pretax-hydrogen'!L2</f>
        <v>0</v>
      </c>
      <c r="M144" s="86">
        <f>'BFPaT-pretax-hydrogen'!M2</f>
        <v>0</v>
      </c>
      <c r="N144" s="86">
        <f>'BFPaT-pretax-hydrogen'!N2</f>
        <v>0</v>
      </c>
      <c r="O144" s="86">
        <f>'BFPaT-pretax-hydrogen'!O2</f>
        <v>0</v>
      </c>
      <c r="P144" s="86">
        <f>'BFPaT-pretax-hydrogen'!P2</f>
        <v>0</v>
      </c>
      <c r="Q144" s="86">
        <f>'BFPaT-pretax-hydrogen'!Q2</f>
        <v>0</v>
      </c>
      <c r="R144" s="86">
        <f>'BFPaT-pretax-hydrogen'!R2</f>
        <v>0</v>
      </c>
      <c r="S144" s="86">
        <f>'BFPaT-pretax-hydrogen'!S2</f>
        <v>0</v>
      </c>
      <c r="T144" s="86">
        <f>'BFPaT-pretax-hydrogen'!T2</f>
        <v>0</v>
      </c>
      <c r="U144" s="86">
        <f>'BFPaT-pretax-hydrogen'!U2</f>
        <v>0</v>
      </c>
      <c r="V144" s="86">
        <f>'BFPaT-pretax-hydrogen'!V2</f>
        <v>0</v>
      </c>
      <c r="W144" s="86">
        <f>'BFPaT-pretax-hydrogen'!W2</f>
        <v>0</v>
      </c>
      <c r="X144" s="86">
        <f>'BFPaT-pretax-hydrogen'!X2</f>
        <v>0</v>
      </c>
      <c r="Y144" s="86">
        <f>'BFPaT-pretax-hydrogen'!Y2</f>
        <v>0</v>
      </c>
      <c r="Z144" s="86">
        <f>'BFPaT-pretax-hydrogen'!Z2</f>
        <v>0</v>
      </c>
      <c r="AA144" s="86">
        <f>'BFPaT-pretax-hydrogen'!AA2</f>
        <v>0</v>
      </c>
      <c r="AB144" s="86">
        <f>'BFPaT-pretax-hydrogen'!AB2</f>
        <v>0</v>
      </c>
      <c r="AC144" s="86">
        <f>'BFPaT-pretax-hydrogen'!AC2</f>
        <v>0</v>
      </c>
      <c r="AD144" s="86">
        <f>'BFPaT-pretax-hydrogen'!AD2</f>
        <v>0</v>
      </c>
      <c r="AE144" s="86">
        <f>'BFPaT-pretax-hydrogen'!AE2</f>
        <v>0</v>
      </c>
      <c r="AF144" s="86">
        <f>'BFPaT-pretax-hydrogen'!AF2</f>
        <v>0</v>
      </c>
      <c r="AG144" s="86">
        <f>'BFPaT-pretax-hydrogen'!AG2</f>
        <v>0</v>
      </c>
      <c r="AH144" s="86">
        <f>'BFPaT-pretax-hydrogen'!AH2</f>
        <v>0</v>
      </c>
      <c r="AI144" s="86">
        <f>'BFPaT-pretax-hydrogen'!AI2</f>
        <v>0</v>
      </c>
      <c r="AJ144" s="86">
        <f>'BFPaT-pretax-hydrogen'!AJ2</f>
        <v>0</v>
      </c>
      <c r="AK144" s="86">
        <f>'BFPaT-pretax-hydrogen'!AK2</f>
        <v>0</v>
      </c>
      <c r="AL144" s="86">
        <f>'BFPaT-pretax-hydrogen'!AL2</f>
        <v>0</v>
      </c>
      <c r="AM144" s="86">
        <f>'BFPaT-pretax-hydrogen'!AM2</f>
        <v>0</v>
      </c>
      <c r="AN144" s="86">
        <f>'BFPaT-pretax-hydrogen'!AN2</f>
        <v>0</v>
      </c>
      <c r="AO144" s="86">
        <f>'BFPaT-pretax-hydrogen'!AO2</f>
        <v>0</v>
      </c>
      <c r="AP144" s="86">
        <f>'BFPaT-pretax-hydrogen'!AP2</f>
        <v>0</v>
      </c>
      <c r="AQ144" s="86">
        <f>'BFPaT-pretax-hydrogen'!AQ2</f>
        <v>0</v>
      </c>
      <c r="AR144" s="86">
        <f>'BFPaT-pretax-hydrogen'!AR2</f>
        <v>0</v>
      </c>
      <c r="AS144" s="86">
        <f>'BFPaT-pretax-hydrogen'!AS2</f>
        <v>0</v>
      </c>
      <c r="AT144" s="86">
        <f>'BFPaT-pretax-hydrogen'!AT2</f>
        <v>0</v>
      </c>
      <c r="AU144" s="86">
        <f>'BFPaT-pretax-hydrogen'!AU2</f>
        <v>0</v>
      </c>
      <c r="AV144" s="86">
        <f>'BFPaT-pretax-hydrogen'!AV2</f>
        <v>0</v>
      </c>
      <c r="AW144" s="86">
        <f>'BFPaT-pretax-hydrogen'!AW2</f>
        <v>0</v>
      </c>
      <c r="AX144" s="86">
        <f>'BFPaT-pretax-hydrogen'!AX2</f>
        <v>0</v>
      </c>
      <c r="AY144" s="86">
        <f>'BFPaT-pretax-hydrogen'!AY2</f>
        <v>0</v>
      </c>
      <c r="AZ144" s="86">
        <f>'BFPaT-pretax-hydrogen'!AZ2</f>
        <v>0</v>
      </c>
    </row>
    <row r="145" spans="1:52" x14ac:dyDescent="0.45">
      <c r="A145" t="s">
        <v>12</v>
      </c>
      <c r="B145" s="86">
        <f>'BFPaT-pretax-hydrogen'!B3</f>
        <v>0</v>
      </c>
      <c r="C145" s="86">
        <f>'BFPaT-pretax-hydrogen'!C3</f>
        <v>0</v>
      </c>
      <c r="D145" s="86">
        <f>'BFPaT-pretax-hydrogen'!D3</f>
        <v>0</v>
      </c>
      <c r="E145" s="86">
        <f>'BFPaT-pretax-hydrogen'!E3</f>
        <v>0</v>
      </c>
      <c r="F145" s="86">
        <f>'BFPaT-pretax-hydrogen'!F3</f>
        <v>0</v>
      </c>
      <c r="G145" s="86">
        <f>'BFPaT-pretax-hydrogen'!G3</f>
        <v>0</v>
      </c>
      <c r="H145" s="86">
        <f>'BFPaT-pretax-hydrogen'!H3</f>
        <v>0</v>
      </c>
      <c r="I145" s="86">
        <f>'BFPaT-pretax-hydrogen'!I3</f>
        <v>0</v>
      </c>
      <c r="J145" s="86">
        <f>'BFPaT-pretax-hydrogen'!J3</f>
        <v>0</v>
      </c>
      <c r="K145" s="86">
        <f>'BFPaT-pretax-hydrogen'!K3</f>
        <v>0</v>
      </c>
      <c r="L145" s="86">
        <f>'BFPaT-pretax-hydrogen'!L3</f>
        <v>0</v>
      </c>
      <c r="M145" s="86">
        <f>'BFPaT-pretax-hydrogen'!M3</f>
        <v>0</v>
      </c>
      <c r="N145" s="86">
        <f>'BFPaT-pretax-hydrogen'!N3</f>
        <v>0</v>
      </c>
      <c r="O145" s="86">
        <f>'BFPaT-pretax-hydrogen'!O3</f>
        <v>0</v>
      </c>
      <c r="P145" s="86">
        <f>'BFPaT-pretax-hydrogen'!P3</f>
        <v>0</v>
      </c>
      <c r="Q145" s="86">
        <f>'BFPaT-pretax-hydrogen'!Q3</f>
        <v>0</v>
      </c>
      <c r="R145" s="86">
        <f>'BFPaT-pretax-hydrogen'!R3</f>
        <v>0</v>
      </c>
      <c r="S145" s="86">
        <f>'BFPaT-pretax-hydrogen'!S3</f>
        <v>0</v>
      </c>
      <c r="T145" s="86">
        <f>'BFPaT-pretax-hydrogen'!T3</f>
        <v>0</v>
      </c>
      <c r="U145" s="86">
        <f>'BFPaT-pretax-hydrogen'!U3</f>
        <v>0</v>
      </c>
      <c r="V145" s="86">
        <f>'BFPaT-pretax-hydrogen'!V3</f>
        <v>0</v>
      </c>
      <c r="W145" s="86">
        <f>'BFPaT-pretax-hydrogen'!W3</f>
        <v>0</v>
      </c>
      <c r="X145" s="86">
        <f>'BFPaT-pretax-hydrogen'!X3</f>
        <v>0</v>
      </c>
      <c r="Y145" s="86">
        <f>'BFPaT-pretax-hydrogen'!Y3</f>
        <v>0</v>
      </c>
      <c r="Z145" s="86">
        <f>'BFPaT-pretax-hydrogen'!Z3</f>
        <v>0</v>
      </c>
      <c r="AA145" s="86">
        <f>'BFPaT-pretax-hydrogen'!AA3</f>
        <v>0</v>
      </c>
      <c r="AB145" s="86">
        <f>'BFPaT-pretax-hydrogen'!AB3</f>
        <v>0</v>
      </c>
      <c r="AC145" s="86">
        <f>'BFPaT-pretax-hydrogen'!AC3</f>
        <v>0</v>
      </c>
      <c r="AD145" s="86">
        <f>'BFPaT-pretax-hydrogen'!AD3</f>
        <v>0</v>
      </c>
      <c r="AE145" s="86">
        <f>'BFPaT-pretax-hydrogen'!AE3</f>
        <v>0</v>
      </c>
      <c r="AF145" s="86">
        <f>'BFPaT-pretax-hydrogen'!AF3</f>
        <v>0</v>
      </c>
      <c r="AG145" s="86">
        <f>'BFPaT-pretax-hydrogen'!AG3</f>
        <v>0</v>
      </c>
      <c r="AH145" s="86">
        <f>'BFPaT-pretax-hydrogen'!AH3</f>
        <v>0</v>
      </c>
      <c r="AI145" s="86">
        <f>'BFPaT-pretax-hydrogen'!AI3</f>
        <v>0</v>
      </c>
      <c r="AJ145" s="86">
        <f>'BFPaT-pretax-hydrogen'!AJ3</f>
        <v>0</v>
      </c>
      <c r="AK145" s="86">
        <f>'BFPaT-pretax-hydrogen'!AK3</f>
        <v>0</v>
      </c>
      <c r="AL145" s="86">
        <f>'BFPaT-pretax-hydrogen'!AL3</f>
        <v>0</v>
      </c>
      <c r="AM145" s="86">
        <f>'BFPaT-pretax-hydrogen'!AM3</f>
        <v>0</v>
      </c>
      <c r="AN145" s="86">
        <f>'BFPaT-pretax-hydrogen'!AN3</f>
        <v>0</v>
      </c>
      <c r="AO145" s="86">
        <f>'BFPaT-pretax-hydrogen'!AO3</f>
        <v>0</v>
      </c>
      <c r="AP145" s="86">
        <f>'BFPaT-pretax-hydrogen'!AP3</f>
        <v>0</v>
      </c>
      <c r="AQ145" s="86">
        <f>'BFPaT-pretax-hydrogen'!AQ3</f>
        <v>0</v>
      </c>
      <c r="AR145" s="86">
        <f>'BFPaT-pretax-hydrogen'!AR3</f>
        <v>0</v>
      </c>
      <c r="AS145" s="86">
        <f>'BFPaT-pretax-hydrogen'!AS3</f>
        <v>0</v>
      </c>
      <c r="AT145" s="86">
        <f>'BFPaT-pretax-hydrogen'!AT3</f>
        <v>0</v>
      </c>
      <c r="AU145" s="86">
        <f>'BFPaT-pretax-hydrogen'!AU3</f>
        <v>0</v>
      </c>
      <c r="AV145" s="86">
        <f>'BFPaT-pretax-hydrogen'!AV3</f>
        <v>0</v>
      </c>
      <c r="AW145" s="86">
        <f>'BFPaT-pretax-hydrogen'!AW3</f>
        <v>0</v>
      </c>
      <c r="AX145" s="86">
        <f>'BFPaT-pretax-hydrogen'!AX3</f>
        <v>0</v>
      </c>
      <c r="AY145" s="86">
        <f>'BFPaT-pretax-hydrogen'!AY3</f>
        <v>0</v>
      </c>
      <c r="AZ145" s="86">
        <f>'BFPaT-pretax-hydrogen'!AZ3</f>
        <v>0</v>
      </c>
    </row>
    <row r="146" spans="1:52" x14ac:dyDescent="0.45">
      <c r="A146" t="s">
        <v>13</v>
      </c>
      <c r="B146" s="86">
        <f>'BFPaT-pretax-hydrogen'!B4</f>
        <v>0</v>
      </c>
      <c r="C146" s="86">
        <f>'BFPaT-pretax-hydrogen'!C4</f>
        <v>0</v>
      </c>
      <c r="D146" s="86">
        <f>'BFPaT-pretax-hydrogen'!D4</f>
        <v>0</v>
      </c>
      <c r="E146" s="86">
        <f>'BFPaT-pretax-hydrogen'!E4</f>
        <v>0</v>
      </c>
      <c r="F146" s="86">
        <f>'BFPaT-pretax-hydrogen'!F4</f>
        <v>0</v>
      </c>
      <c r="G146" s="86">
        <f>'BFPaT-pretax-hydrogen'!G4</f>
        <v>0</v>
      </c>
      <c r="H146" s="86">
        <f>'BFPaT-pretax-hydrogen'!H4</f>
        <v>0</v>
      </c>
      <c r="I146" s="86">
        <f>'BFPaT-pretax-hydrogen'!I4</f>
        <v>0</v>
      </c>
      <c r="J146" s="86">
        <f>'BFPaT-pretax-hydrogen'!J4</f>
        <v>0</v>
      </c>
      <c r="K146" s="86">
        <f>'BFPaT-pretax-hydrogen'!K4</f>
        <v>0</v>
      </c>
      <c r="L146" s="86">
        <f>'BFPaT-pretax-hydrogen'!L4</f>
        <v>0</v>
      </c>
      <c r="M146" s="86">
        <f>'BFPaT-pretax-hydrogen'!M4</f>
        <v>0</v>
      </c>
      <c r="N146" s="86">
        <f>'BFPaT-pretax-hydrogen'!N4</f>
        <v>0</v>
      </c>
      <c r="O146" s="86">
        <f>'BFPaT-pretax-hydrogen'!O4</f>
        <v>0</v>
      </c>
      <c r="P146" s="86">
        <f>'BFPaT-pretax-hydrogen'!P4</f>
        <v>0</v>
      </c>
      <c r="Q146" s="86">
        <f>'BFPaT-pretax-hydrogen'!Q4</f>
        <v>0</v>
      </c>
      <c r="R146" s="86">
        <f>'BFPaT-pretax-hydrogen'!R4</f>
        <v>0</v>
      </c>
      <c r="S146" s="86">
        <f>'BFPaT-pretax-hydrogen'!S4</f>
        <v>0</v>
      </c>
      <c r="T146" s="86">
        <f>'BFPaT-pretax-hydrogen'!T4</f>
        <v>0</v>
      </c>
      <c r="U146" s="86">
        <f>'BFPaT-pretax-hydrogen'!U4</f>
        <v>0</v>
      </c>
      <c r="V146" s="86">
        <f>'BFPaT-pretax-hydrogen'!V4</f>
        <v>0</v>
      </c>
      <c r="W146" s="86">
        <f>'BFPaT-pretax-hydrogen'!W4</f>
        <v>0</v>
      </c>
      <c r="X146" s="86">
        <f>'BFPaT-pretax-hydrogen'!X4</f>
        <v>0</v>
      </c>
      <c r="Y146" s="86">
        <f>'BFPaT-pretax-hydrogen'!Y4</f>
        <v>0</v>
      </c>
      <c r="Z146" s="86">
        <f>'BFPaT-pretax-hydrogen'!Z4</f>
        <v>0</v>
      </c>
      <c r="AA146" s="86">
        <f>'BFPaT-pretax-hydrogen'!AA4</f>
        <v>0</v>
      </c>
      <c r="AB146" s="86">
        <f>'BFPaT-pretax-hydrogen'!AB4</f>
        <v>0</v>
      </c>
      <c r="AC146" s="86">
        <f>'BFPaT-pretax-hydrogen'!AC4</f>
        <v>0</v>
      </c>
      <c r="AD146" s="86">
        <f>'BFPaT-pretax-hydrogen'!AD4</f>
        <v>0</v>
      </c>
      <c r="AE146" s="86">
        <f>'BFPaT-pretax-hydrogen'!AE4</f>
        <v>0</v>
      </c>
      <c r="AF146" s="86">
        <f>'BFPaT-pretax-hydrogen'!AF4</f>
        <v>0</v>
      </c>
      <c r="AG146" s="86">
        <f>'BFPaT-pretax-hydrogen'!AG4</f>
        <v>0</v>
      </c>
      <c r="AH146" s="86">
        <f>'BFPaT-pretax-hydrogen'!AH4</f>
        <v>0</v>
      </c>
      <c r="AI146" s="86">
        <f>'BFPaT-pretax-hydrogen'!AI4</f>
        <v>0</v>
      </c>
      <c r="AJ146" s="86">
        <f>'BFPaT-pretax-hydrogen'!AJ4</f>
        <v>0</v>
      </c>
      <c r="AK146" s="86">
        <f>'BFPaT-pretax-hydrogen'!AK4</f>
        <v>0</v>
      </c>
      <c r="AL146" s="86">
        <f>'BFPaT-pretax-hydrogen'!AL4</f>
        <v>0</v>
      </c>
      <c r="AM146" s="86">
        <f>'BFPaT-pretax-hydrogen'!AM4</f>
        <v>0</v>
      </c>
      <c r="AN146" s="86">
        <f>'BFPaT-pretax-hydrogen'!AN4</f>
        <v>0</v>
      </c>
      <c r="AO146" s="86">
        <f>'BFPaT-pretax-hydrogen'!AO4</f>
        <v>0</v>
      </c>
      <c r="AP146" s="86">
        <f>'BFPaT-pretax-hydrogen'!AP4</f>
        <v>0</v>
      </c>
      <c r="AQ146" s="86">
        <f>'BFPaT-pretax-hydrogen'!AQ4</f>
        <v>0</v>
      </c>
      <c r="AR146" s="86">
        <f>'BFPaT-pretax-hydrogen'!AR4</f>
        <v>0</v>
      </c>
      <c r="AS146" s="86">
        <f>'BFPaT-pretax-hydrogen'!AS4</f>
        <v>0</v>
      </c>
      <c r="AT146" s="86">
        <f>'BFPaT-pretax-hydrogen'!AT4</f>
        <v>0</v>
      </c>
      <c r="AU146" s="86">
        <f>'BFPaT-pretax-hydrogen'!AU4</f>
        <v>0</v>
      </c>
      <c r="AV146" s="86">
        <f>'BFPaT-pretax-hydrogen'!AV4</f>
        <v>0</v>
      </c>
      <c r="AW146" s="86">
        <f>'BFPaT-pretax-hydrogen'!AW4</f>
        <v>0</v>
      </c>
      <c r="AX146" s="86">
        <f>'BFPaT-pretax-hydrogen'!AX4</f>
        <v>0</v>
      </c>
      <c r="AY146" s="86">
        <f>'BFPaT-pretax-hydrogen'!AY4</f>
        <v>0</v>
      </c>
      <c r="AZ146" s="86">
        <f>'BFPaT-pretax-hydrogen'!AZ4</f>
        <v>0</v>
      </c>
    </row>
    <row r="147" spans="1:52" x14ac:dyDescent="0.45">
      <c r="A147" t="s">
        <v>14</v>
      </c>
      <c r="B147" s="86">
        <f>'BFPaT-pretax-hydrogen'!B5</f>
        <v>0</v>
      </c>
      <c r="C147" s="86">
        <f>'BFPaT-pretax-hydrogen'!C5</f>
        <v>0</v>
      </c>
      <c r="D147" s="86">
        <f>'BFPaT-pretax-hydrogen'!D5</f>
        <v>0</v>
      </c>
      <c r="E147" s="86">
        <f>'BFPaT-pretax-hydrogen'!E5</f>
        <v>0</v>
      </c>
      <c r="F147" s="86">
        <f>'BFPaT-pretax-hydrogen'!F5</f>
        <v>0</v>
      </c>
      <c r="G147" s="86">
        <f>'BFPaT-pretax-hydrogen'!G5</f>
        <v>0</v>
      </c>
      <c r="H147" s="86">
        <f>'BFPaT-pretax-hydrogen'!H5</f>
        <v>0</v>
      </c>
      <c r="I147" s="86">
        <f>'BFPaT-pretax-hydrogen'!I5</f>
        <v>0</v>
      </c>
      <c r="J147" s="86">
        <f>'BFPaT-pretax-hydrogen'!J5</f>
        <v>0</v>
      </c>
      <c r="K147" s="86">
        <f>'BFPaT-pretax-hydrogen'!K5</f>
        <v>0</v>
      </c>
      <c r="L147" s="86">
        <f>'BFPaT-pretax-hydrogen'!L5</f>
        <v>0</v>
      </c>
      <c r="M147" s="86">
        <f>'BFPaT-pretax-hydrogen'!M5</f>
        <v>0</v>
      </c>
      <c r="N147" s="86">
        <f>'BFPaT-pretax-hydrogen'!N5</f>
        <v>0</v>
      </c>
      <c r="O147" s="86">
        <f>'BFPaT-pretax-hydrogen'!O5</f>
        <v>0</v>
      </c>
      <c r="P147" s="86">
        <f>'BFPaT-pretax-hydrogen'!P5</f>
        <v>0</v>
      </c>
      <c r="Q147" s="86">
        <f>'BFPaT-pretax-hydrogen'!Q5</f>
        <v>0</v>
      </c>
      <c r="R147" s="86">
        <f>'BFPaT-pretax-hydrogen'!R5</f>
        <v>0</v>
      </c>
      <c r="S147" s="86">
        <f>'BFPaT-pretax-hydrogen'!S5</f>
        <v>0</v>
      </c>
      <c r="T147" s="86">
        <f>'BFPaT-pretax-hydrogen'!T5</f>
        <v>0</v>
      </c>
      <c r="U147" s="86">
        <f>'BFPaT-pretax-hydrogen'!U5</f>
        <v>0</v>
      </c>
      <c r="V147" s="86">
        <f>'BFPaT-pretax-hydrogen'!V5</f>
        <v>0</v>
      </c>
      <c r="W147" s="86">
        <f>'BFPaT-pretax-hydrogen'!W5</f>
        <v>0</v>
      </c>
      <c r="X147" s="86">
        <f>'BFPaT-pretax-hydrogen'!X5</f>
        <v>0</v>
      </c>
      <c r="Y147" s="86">
        <f>'BFPaT-pretax-hydrogen'!Y5</f>
        <v>0</v>
      </c>
      <c r="Z147" s="86">
        <f>'BFPaT-pretax-hydrogen'!Z5</f>
        <v>0</v>
      </c>
      <c r="AA147" s="86">
        <f>'BFPaT-pretax-hydrogen'!AA5</f>
        <v>0</v>
      </c>
      <c r="AB147" s="86">
        <f>'BFPaT-pretax-hydrogen'!AB5</f>
        <v>0</v>
      </c>
      <c r="AC147" s="86">
        <f>'BFPaT-pretax-hydrogen'!AC5</f>
        <v>0</v>
      </c>
      <c r="AD147" s="86">
        <f>'BFPaT-pretax-hydrogen'!AD5</f>
        <v>0</v>
      </c>
      <c r="AE147" s="86">
        <f>'BFPaT-pretax-hydrogen'!AE5</f>
        <v>0</v>
      </c>
      <c r="AF147" s="86">
        <f>'BFPaT-pretax-hydrogen'!AF5</f>
        <v>0</v>
      </c>
      <c r="AG147" s="86">
        <f>'BFPaT-pretax-hydrogen'!AG5</f>
        <v>0</v>
      </c>
      <c r="AH147" s="86">
        <f>'BFPaT-pretax-hydrogen'!AH5</f>
        <v>0</v>
      </c>
      <c r="AI147" s="86">
        <f>'BFPaT-pretax-hydrogen'!AI5</f>
        <v>0</v>
      </c>
      <c r="AJ147" s="86">
        <f>'BFPaT-pretax-hydrogen'!AJ5</f>
        <v>0</v>
      </c>
      <c r="AK147" s="86">
        <f>'BFPaT-pretax-hydrogen'!AK5</f>
        <v>0</v>
      </c>
      <c r="AL147" s="86">
        <f>'BFPaT-pretax-hydrogen'!AL5</f>
        <v>0</v>
      </c>
      <c r="AM147" s="86">
        <f>'BFPaT-pretax-hydrogen'!AM5</f>
        <v>0</v>
      </c>
      <c r="AN147" s="86">
        <f>'BFPaT-pretax-hydrogen'!AN5</f>
        <v>0</v>
      </c>
      <c r="AO147" s="86">
        <f>'BFPaT-pretax-hydrogen'!AO5</f>
        <v>0</v>
      </c>
      <c r="AP147" s="86">
        <f>'BFPaT-pretax-hydrogen'!AP5</f>
        <v>0</v>
      </c>
      <c r="AQ147" s="86">
        <f>'BFPaT-pretax-hydrogen'!AQ5</f>
        <v>0</v>
      </c>
      <c r="AR147" s="86">
        <f>'BFPaT-pretax-hydrogen'!AR5</f>
        <v>0</v>
      </c>
      <c r="AS147" s="86">
        <f>'BFPaT-pretax-hydrogen'!AS5</f>
        <v>0</v>
      </c>
      <c r="AT147" s="86">
        <f>'BFPaT-pretax-hydrogen'!AT5</f>
        <v>0</v>
      </c>
      <c r="AU147" s="86">
        <f>'BFPaT-pretax-hydrogen'!AU5</f>
        <v>0</v>
      </c>
      <c r="AV147" s="86">
        <f>'BFPaT-pretax-hydrogen'!AV5</f>
        <v>0</v>
      </c>
      <c r="AW147" s="86">
        <f>'BFPaT-pretax-hydrogen'!AW5</f>
        <v>0</v>
      </c>
      <c r="AX147" s="86">
        <f>'BFPaT-pretax-hydrogen'!AX5</f>
        <v>0</v>
      </c>
      <c r="AY147" s="86">
        <f>'BFPaT-pretax-hydrogen'!AY5</f>
        <v>0</v>
      </c>
      <c r="AZ147" s="86">
        <f>'BFPaT-pretax-hydrogen'!AZ5</f>
        <v>0</v>
      </c>
    </row>
    <row r="148" spans="1:52" x14ac:dyDescent="0.45">
      <c r="A148" t="s">
        <v>15</v>
      </c>
      <c r="B148" s="86">
        <f>'BFPaT-pretax-hydrogen'!B6</f>
        <v>0</v>
      </c>
      <c r="C148" s="86">
        <f>'BFPaT-pretax-hydrogen'!C6</f>
        <v>0</v>
      </c>
      <c r="D148" s="86">
        <f>'BFPaT-pretax-hydrogen'!D6</f>
        <v>0</v>
      </c>
      <c r="E148" s="86">
        <f>'BFPaT-pretax-hydrogen'!E6</f>
        <v>0</v>
      </c>
      <c r="F148" s="86">
        <f>'BFPaT-pretax-hydrogen'!F6</f>
        <v>0</v>
      </c>
      <c r="G148" s="86">
        <f>'BFPaT-pretax-hydrogen'!G6</f>
        <v>0</v>
      </c>
      <c r="H148" s="86">
        <f>'BFPaT-pretax-hydrogen'!H6</f>
        <v>0</v>
      </c>
      <c r="I148" s="86">
        <f>'BFPaT-pretax-hydrogen'!I6</f>
        <v>0</v>
      </c>
      <c r="J148" s="86">
        <f>'BFPaT-pretax-hydrogen'!J6</f>
        <v>0</v>
      </c>
      <c r="K148" s="86">
        <f>'BFPaT-pretax-hydrogen'!K6</f>
        <v>0</v>
      </c>
      <c r="L148" s="86">
        <f>'BFPaT-pretax-hydrogen'!L6</f>
        <v>0</v>
      </c>
      <c r="M148" s="86">
        <f>'BFPaT-pretax-hydrogen'!M6</f>
        <v>0</v>
      </c>
      <c r="N148" s="86">
        <f>'BFPaT-pretax-hydrogen'!N6</f>
        <v>0</v>
      </c>
      <c r="O148" s="86">
        <f>'BFPaT-pretax-hydrogen'!O6</f>
        <v>0</v>
      </c>
      <c r="P148" s="86">
        <f>'BFPaT-pretax-hydrogen'!P6</f>
        <v>0</v>
      </c>
      <c r="Q148" s="86">
        <f>'BFPaT-pretax-hydrogen'!Q6</f>
        <v>0</v>
      </c>
      <c r="R148" s="86">
        <f>'BFPaT-pretax-hydrogen'!R6</f>
        <v>0</v>
      </c>
      <c r="S148" s="86">
        <f>'BFPaT-pretax-hydrogen'!S6</f>
        <v>0</v>
      </c>
      <c r="T148" s="86">
        <f>'BFPaT-pretax-hydrogen'!T6</f>
        <v>0</v>
      </c>
      <c r="U148" s="86">
        <f>'BFPaT-pretax-hydrogen'!U6</f>
        <v>0</v>
      </c>
      <c r="V148" s="86">
        <f>'BFPaT-pretax-hydrogen'!V6</f>
        <v>0</v>
      </c>
      <c r="W148" s="86">
        <f>'BFPaT-pretax-hydrogen'!W6</f>
        <v>0</v>
      </c>
      <c r="X148" s="86">
        <f>'BFPaT-pretax-hydrogen'!X6</f>
        <v>0</v>
      </c>
      <c r="Y148" s="86">
        <f>'BFPaT-pretax-hydrogen'!Y6</f>
        <v>0</v>
      </c>
      <c r="Z148" s="86">
        <f>'BFPaT-pretax-hydrogen'!Z6</f>
        <v>0</v>
      </c>
      <c r="AA148" s="86">
        <f>'BFPaT-pretax-hydrogen'!AA6</f>
        <v>0</v>
      </c>
      <c r="AB148" s="86">
        <f>'BFPaT-pretax-hydrogen'!AB6</f>
        <v>0</v>
      </c>
      <c r="AC148" s="86">
        <f>'BFPaT-pretax-hydrogen'!AC6</f>
        <v>0</v>
      </c>
      <c r="AD148" s="86">
        <f>'BFPaT-pretax-hydrogen'!AD6</f>
        <v>0</v>
      </c>
      <c r="AE148" s="86">
        <f>'BFPaT-pretax-hydrogen'!AE6</f>
        <v>0</v>
      </c>
      <c r="AF148" s="86">
        <f>'BFPaT-pretax-hydrogen'!AF6</f>
        <v>0</v>
      </c>
      <c r="AG148" s="86">
        <f>'BFPaT-pretax-hydrogen'!AG6</f>
        <v>0</v>
      </c>
      <c r="AH148" s="86">
        <f>'BFPaT-pretax-hydrogen'!AH6</f>
        <v>0</v>
      </c>
      <c r="AI148" s="86">
        <f>'BFPaT-pretax-hydrogen'!AI6</f>
        <v>0</v>
      </c>
      <c r="AJ148" s="86">
        <f>'BFPaT-pretax-hydrogen'!AJ6</f>
        <v>0</v>
      </c>
      <c r="AK148" s="86">
        <f>'BFPaT-pretax-hydrogen'!AK6</f>
        <v>0</v>
      </c>
      <c r="AL148" s="86">
        <f>'BFPaT-pretax-hydrogen'!AL6</f>
        <v>0</v>
      </c>
      <c r="AM148" s="86">
        <f>'BFPaT-pretax-hydrogen'!AM6</f>
        <v>0</v>
      </c>
      <c r="AN148" s="86">
        <f>'BFPaT-pretax-hydrogen'!AN6</f>
        <v>0</v>
      </c>
      <c r="AO148" s="86">
        <f>'BFPaT-pretax-hydrogen'!AO6</f>
        <v>0</v>
      </c>
      <c r="AP148" s="86">
        <f>'BFPaT-pretax-hydrogen'!AP6</f>
        <v>0</v>
      </c>
      <c r="AQ148" s="86">
        <f>'BFPaT-pretax-hydrogen'!AQ6</f>
        <v>0</v>
      </c>
      <c r="AR148" s="86">
        <f>'BFPaT-pretax-hydrogen'!AR6</f>
        <v>0</v>
      </c>
      <c r="AS148" s="86">
        <f>'BFPaT-pretax-hydrogen'!AS6</f>
        <v>0</v>
      </c>
      <c r="AT148" s="86">
        <f>'BFPaT-pretax-hydrogen'!AT6</f>
        <v>0</v>
      </c>
      <c r="AU148" s="86">
        <f>'BFPaT-pretax-hydrogen'!AU6</f>
        <v>0</v>
      </c>
      <c r="AV148" s="86">
        <f>'BFPaT-pretax-hydrogen'!AV6</f>
        <v>0</v>
      </c>
      <c r="AW148" s="86">
        <f>'BFPaT-pretax-hydrogen'!AW6</f>
        <v>0</v>
      </c>
      <c r="AX148" s="86">
        <f>'BFPaT-pretax-hydrogen'!AX6</f>
        <v>0</v>
      </c>
      <c r="AY148" s="86">
        <f>'BFPaT-pretax-hydrogen'!AY6</f>
        <v>0</v>
      </c>
      <c r="AZ148" s="86">
        <f>'BFPaT-pretax-hydrogen'!AZ6</f>
        <v>0</v>
      </c>
    </row>
    <row r="149" spans="1:52" x14ac:dyDescent="0.45">
      <c r="A149" t="s">
        <v>16</v>
      </c>
      <c r="B149" s="86">
        <f>'BFPaT-pretax-hydrogen'!B7</f>
        <v>0</v>
      </c>
      <c r="C149" s="86">
        <f>'BFPaT-pretax-hydrogen'!C7</f>
        <v>0</v>
      </c>
      <c r="D149" s="86">
        <f>'BFPaT-pretax-hydrogen'!D7</f>
        <v>0</v>
      </c>
      <c r="E149" s="86">
        <f>'BFPaT-pretax-hydrogen'!E7</f>
        <v>0</v>
      </c>
      <c r="F149" s="86">
        <f>'BFPaT-pretax-hydrogen'!F7</f>
        <v>0</v>
      </c>
      <c r="G149" s="86">
        <f>'BFPaT-pretax-hydrogen'!G7</f>
        <v>0</v>
      </c>
      <c r="H149" s="86">
        <f>'BFPaT-pretax-hydrogen'!H7</f>
        <v>0</v>
      </c>
      <c r="I149" s="86">
        <f>'BFPaT-pretax-hydrogen'!I7</f>
        <v>0</v>
      </c>
      <c r="J149" s="86">
        <f>'BFPaT-pretax-hydrogen'!J7</f>
        <v>0</v>
      </c>
      <c r="K149" s="86">
        <f>'BFPaT-pretax-hydrogen'!K7</f>
        <v>0</v>
      </c>
      <c r="L149" s="86">
        <f>'BFPaT-pretax-hydrogen'!L7</f>
        <v>0</v>
      </c>
      <c r="M149" s="86">
        <f>'BFPaT-pretax-hydrogen'!M7</f>
        <v>0</v>
      </c>
      <c r="N149" s="86">
        <f>'BFPaT-pretax-hydrogen'!N7</f>
        <v>0</v>
      </c>
      <c r="O149" s="86">
        <f>'BFPaT-pretax-hydrogen'!O7</f>
        <v>0</v>
      </c>
      <c r="P149" s="86">
        <f>'BFPaT-pretax-hydrogen'!P7</f>
        <v>0</v>
      </c>
      <c r="Q149" s="86">
        <f>'BFPaT-pretax-hydrogen'!Q7</f>
        <v>0</v>
      </c>
      <c r="R149" s="86">
        <f>'BFPaT-pretax-hydrogen'!R7</f>
        <v>0</v>
      </c>
      <c r="S149" s="86">
        <f>'BFPaT-pretax-hydrogen'!S7</f>
        <v>0</v>
      </c>
      <c r="T149" s="86">
        <f>'BFPaT-pretax-hydrogen'!T7</f>
        <v>0</v>
      </c>
      <c r="U149" s="86">
        <f>'BFPaT-pretax-hydrogen'!U7</f>
        <v>0</v>
      </c>
      <c r="V149" s="86">
        <f>'BFPaT-pretax-hydrogen'!V7</f>
        <v>0</v>
      </c>
      <c r="W149" s="86">
        <f>'BFPaT-pretax-hydrogen'!W7</f>
        <v>0</v>
      </c>
      <c r="X149" s="86">
        <f>'BFPaT-pretax-hydrogen'!X7</f>
        <v>0</v>
      </c>
      <c r="Y149" s="86">
        <f>'BFPaT-pretax-hydrogen'!Y7</f>
        <v>0</v>
      </c>
      <c r="Z149" s="86">
        <f>'BFPaT-pretax-hydrogen'!Z7</f>
        <v>0</v>
      </c>
      <c r="AA149" s="86">
        <f>'BFPaT-pretax-hydrogen'!AA7</f>
        <v>0</v>
      </c>
      <c r="AB149" s="86">
        <f>'BFPaT-pretax-hydrogen'!AB7</f>
        <v>0</v>
      </c>
      <c r="AC149" s="86">
        <f>'BFPaT-pretax-hydrogen'!AC7</f>
        <v>0</v>
      </c>
      <c r="AD149" s="86">
        <f>'BFPaT-pretax-hydrogen'!AD7</f>
        <v>0</v>
      </c>
      <c r="AE149" s="86">
        <f>'BFPaT-pretax-hydrogen'!AE7</f>
        <v>0</v>
      </c>
      <c r="AF149" s="86">
        <f>'BFPaT-pretax-hydrogen'!AF7</f>
        <v>0</v>
      </c>
      <c r="AG149" s="86">
        <f>'BFPaT-pretax-hydrogen'!AG7</f>
        <v>0</v>
      </c>
      <c r="AH149" s="86">
        <f>'BFPaT-pretax-hydrogen'!AH7</f>
        <v>0</v>
      </c>
      <c r="AI149" s="86">
        <f>'BFPaT-pretax-hydrogen'!AI7</f>
        <v>0</v>
      </c>
      <c r="AJ149" s="86">
        <f>'BFPaT-pretax-hydrogen'!AJ7</f>
        <v>0</v>
      </c>
      <c r="AK149" s="86">
        <f>'BFPaT-pretax-hydrogen'!AK7</f>
        <v>0</v>
      </c>
      <c r="AL149" s="86">
        <f>'BFPaT-pretax-hydrogen'!AL7</f>
        <v>0</v>
      </c>
      <c r="AM149" s="86">
        <f>'BFPaT-pretax-hydrogen'!AM7</f>
        <v>0</v>
      </c>
      <c r="AN149" s="86">
        <f>'BFPaT-pretax-hydrogen'!AN7</f>
        <v>0</v>
      </c>
      <c r="AO149" s="86">
        <f>'BFPaT-pretax-hydrogen'!AO7</f>
        <v>0</v>
      </c>
      <c r="AP149" s="86">
        <f>'BFPaT-pretax-hydrogen'!AP7</f>
        <v>0</v>
      </c>
      <c r="AQ149" s="86">
        <f>'BFPaT-pretax-hydrogen'!AQ7</f>
        <v>0</v>
      </c>
      <c r="AR149" s="86">
        <f>'BFPaT-pretax-hydrogen'!AR7</f>
        <v>0</v>
      </c>
      <c r="AS149" s="86">
        <f>'BFPaT-pretax-hydrogen'!AS7</f>
        <v>0</v>
      </c>
      <c r="AT149" s="86">
        <f>'BFPaT-pretax-hydrogen'!AT7</f>
        <v>0</v>
      </c>
      <c r="AU149" s="86">
        <f>'BFPaT-pretax-hydrogen'!AU7</f>
        <v>0</v>
      </c>
      <c r="AV149" s="86">
        <f>'BFPaT-pretax-hydrogen'!AV7</f>
        <v>0</v>
      </c>
      <c r="AW149" s="86">
        <f>'BFPaT-pretax-hydrogen'!AW7</f>
        <v>0</v>
      </c>
      <c r="AX149" s="86">
        <f>'BFPaT-pretax-hydrogen'!AX7</f>
        <v>0</v>
      </c>
      <c r="AY149" s="86">
        <f>'BFPaT-pretax-hydrogen'!AY7</f>
        <v>0</v>
      </c>
      <c r="AZ149" s="86">
        <f>'BFPaT-pretax-hydrogen'!AZ7</f>
        <v>0</v>
      </c>
    </row>
    <row r="150" spans="1:52" x14ac:dyDescent="0.45">
      <c r="A150" t="s">
        <v>17</v>
      </c>
      <c r="B150" s="86">
        <f>'BFPaT-pretax-hydrogen'!B8</f>
        <v>0</v>
      </c>
      <c r="C150" s="86">
        <f>'BFPaT-pretax-hydrogen'!C8</f>
        <v>0</v>
      </c>
      <c r="D150" s="86">
        <f>'BFPaT-pretax-hydrogen'!D8</f>
        <v>0</v>
      </c>
      <c r="E150" s="86">
        <f>'BFPaT-pretax-hydrogen'!E8</f>
        <v>0</v>
      </c>
      <c r="F150" s="86">
        <f>'BFPaT-pretax-hydrogen'!F8</f>
        <v>0</v>
      </c>
      <c r="G150" s="86">
        <f>'BFPaT-pretax-hydrogen'!G8</f>
        <v>0</v>
      </c>
      <c r="H150" s="86">
        <f>'BFPaT-pretax-hydrogen'!H8</f>
        <v>0</v>
      </c>
      <c r="I150" s="86">
        <f>'BFPaT-pretax-hydrogen'!I8</f>
        <v>0</v>
      </c>
      <c r="J150" s="86">
        <f>'BFPaT-pretax-hydrogen'!J8</f>
        <v>0</v>
      </c>
      <c r="K150" s="86">
        <f>'BFPaT-pretax-hydrogen'!K8</f>
        <v>0</v>
      </c>
      <c r="L150" s="86">
        <f>'BFPaT-pretax-hydrogen'!L8</f>
        <v>0</v>
      </c>
      <c r="M150" s="86">
        <f>'BFPaT-pretax-hydrogen'!M8</f>
        <v>0</v>
      </c>
      <c r="N150" s="86">
        <f>'BFPaT-pretax-hydrogen'!N8</f>
        <v>0</v>
      </c>
      <c r="O150" s="86">
        <f>'BFPaT-pretax-hydrogen'!O8</f>
        <v>0</v>
      </c>
      <c r="P150" s="86">
        <f>'BFPaT-pretax-hydrogen'!P8</f>
        <v>0</v>
      </c>
      <c r="Q150" s="86">
        <f>'BFPaT-pretax-hydrogen'!Q8</f>
        <v>0</v>
      </c>
      <c r="R150" s="86">
        <f>'BFPaT-pretax-hydrogen'!R8</f>
        <v>0</v>
      </c>
      <c r="S150" s="86">
        <f>'BFPaT-pretax-hydrogen'!S8</f>
        <v>0</v>
      </c>
      <c r="T150" s="86">
        <f>'BFPaT-pretax-hydrogen'!T8</f>
        <v>0</v>
      </c>
      <c r="U150" s="86">
        <f>'BFPaT-pretax-hydrogen'!U8</f>
        <v>0</v>
      </c>
      <c r="V150" s="86">
        <f>'BFPaT-pretax-hydrogen'!V8</f>
        <v>0</v>
      </c>
      <c r="W150" s="86">
        <f>'BFPaT-pretax-hydrogen'!W8</f>
        <v>0</v>
      </c>
      <c r="X150" s="86">
        <f>'BFPaT-pretax-hydrogen'!X8</f>
        <v>0</v>
      </c>
      <c r="Y150" s="86">
        <f>'BFPaT-pretax-hydrogen'!Y8</f>
        <v>0</v>
      </c>
      <c r="Z150" s="86">
        <f>'BFPaT-pretax-hydrogen'!Z8</f>
        <v>0</v>
      </c>
      <c r="AA150" s="86">
        <f>'BFPaT-pretax-hydrogen'!AA8</f>
        <v>0</v>
      </c>
      <c r="AB150" s="86">
        <f>'BFPaT-pretax-hydrogen'!AB8</f>
        <v>0</v>
      </c>
      <c r="AC150" s="86">
        <f>'BFPaT-pretax-hydrogen'!AC8</f>
        <v>0</v>
      </c>
      <c r="AD150" s="86">
        <f>'BFPaT-pretax-hydrogen'!AD8</f>
        <v>0</v>
      </c>
      <c r="AE150" s="86">
        <f>'BFPaT-pretax-hydrogen'!AE8</f>
        <v>0</v>
      </c>
      <c r="AF150" s="86">
        <f>'BFPaT-pretax-hydrogen'!AF8</f>
        <v>0</v>
      </c>
      <c r="AG150" s="86">
        <f>'BFPaT-pretax-hydrogen'!AG8</f>
        <v>0</v>
      </c>
      <c r="AH150" s="86">
        <f>'BFPaT-pretax-hydrogen'!AH8</f>
        <v>0</v>
      </c>
      <c r="AI150" s="86">
        <f>'BFPaT-pretax-hydrogen'!AI8</f>
        <v>0</v>
      </c>
      <c r="AJ150" s="86">
        <f>'BFPaT-pretax-hydrogen'!AJ8</f>
        <v>0</v>
      </c>
      <c r="AK150" s="86">
        <f>'BFPaT-pretax-hydrogen'!AK8</f>
        <v>0</v>
      </c>
      <c r="AL150" s="86">
        <f>'BFPaT-pretax-hydrogen'!AL8</f>
        <v>0</v>
      </c>
      <c r="AM150" s="86">
        <f>'BFPaT-pretax-hydrogen'!AM8</f>
        <v>0</v>
      </c>
      <c r="AN150" s="86">
        <f>'BFPaT-pretax-hydrogen'!AN8</f>
        <v>0</v>
      </c>
      <c r="AO150" s="86">
        <f>'BFPaT-pretax-hydrogen'!AO8</f>
        <v>0</v>
      </c>
      <c r="AP150" s="86">
        <f>'BFPaT-pretax-hydrogen'!AP8</f>
        <v>0</v>
      </c>
      <c r="AQ150" s="86">
        <f>'BFPaT-pretax-hydrogen'!AQ8</f>
        <v>0</v>
      </c>
      <c r="AR150" s="86">
        <f>'BFPaT-pretax-hydrogen'!AR8</f>
        <v>0</v>
      </c>
      <c r="AS150" s="86">
        <f>'BFPaT-pretax-hydrogen'!AS8</f>
        <v>0</v>
      </c>
      <c r="AT150" s="86">
        <f>'BFPaT-pretax-hydrogen'!AT8</f>
        <v>0</v>
      </c>
      <c r="AU150" s="86">
        <f>'BFPaT-pretax-hydrogen'!AU8</f>
        <v>0</v>
      </c>
      <c r="AV150" s="86">
        <f>'BFPaT-pretax-hydrogen'!AV8</f>
        <v>0</v>
      </c>
      <c r="AW150" s="86">
        <f>'BFPaT-pretax-hydrogen'!AW8</f>
        <v>0</v>
      </c>
      <c r="AX150" s="86">
        <f>'BFPaT-pretax-hydrogen'!AX8</f>
        <v>0</v>
      </c>
      <c r="AY150" s="86">
        <f>'BFPaT-pretax-hydrogen'!AY8</f>
        <v>0</v>
      </c>
      <c r="AZ150" s="86">
        <f>'BFPaT-pretax-hydrogen'!AZ8</f>
        <v>0</v>
      </c>
    </row>
    <row r="151" spans="1:52" x14ac:dyDescent="0.45">
      <c r="A151" t="s">
        <v>18</v>
      </c>
      <c r="B151" s="86">
        <f>'BFPaT-pretax-hydrogen'!B9</f>
        <v>0</v>
      </c>
      <c r="C151" s="86">
        <f>'BFPaT-pretax-hydrogen'!C9</f>
        <v>0</v>
      </c>
      <c r="D151" s="86">
        <f>'BFPaT-pretax-hydrogen'!D9</f>
        <v>0</v>
      </c>
      <c r="E151" s="86">
        <f>'BFPaT-pretax-hydrogen'!E9</f>
        <v>0</v>
      </c>
      <c r="F151" s="86">
        <f>'BFPaT-pretax-hydrogen'!F9</f>
        <v>0</v>
      </c>
      <c r="G151" s="86">
        <f>'BFPaT-pretax-hydrogen'!G9</f>
        <v>0</v>
      </c>
      <c r="H151" s="86">
        <f>'BFPaT-pretax-hydrogen'!H9</f>
        <v>0</v>
      </c>
      <c r="I151" s="86">
        <f>'BFPaT-pretax-hydrogen'!I9</f>
        <v>0</v>
      </c>
      <c r="J151" s="86">
        <f>'BFPaT-pretax-hydrogen'!J9</f>
        <v>0</v>
      </c>
      <c r="K151" s="86">
        <f>'BFPaT-pretax-hydrogen'!K9</f>
        <v>0</v>
      </c>
      <c r="L151" s="86">
        <f>'BFPaT-pretax-hydrogen'!L9</f>
        <v>0</v>
      </c>
      <c r="M151" s="86">
        <f>'BFPaT-pretax-hydrogen'!M9</f>
        <v>0</v>
      </c>
      <c r="N151" s="86">
        <f>'BFPaT-pretax-hydrogen'!N9</f>
        <v>0</v>
      </c>
      <c r="O151" s="86">
        <f>'BFPaT-pretax-hydrogen'!O9</f>
        <v>0</v>
      </c>
      <c r="P151" s="86">
        <f>'BFPaT-pretax-hydrogen'!P9</f>
        <v>0</v>
      </c>
      <c r="Q151" s="86">
        <f>'BFPaT-pretax-hydrogen'!Q9</f>
        <v>0</v>
      </c>
      <c r="R151" s="86">
        <f>'BFPaT-pretax-hydrogen'!R9</f>
        <v>0</v>
      </c>
      <c r="S151" s="86">
        <f>'BFPaT-pretax-hydrogen'!S9</f>
        <v>0</v>
      </c>
      <c r="T151" s="86">
        <f>'BFPaT-pretax-hydrogen'!T9</f>
        <v>0</v>
      </c>
      <c r="U151" s="86">
        <f>'BFPaT-pretax-hydrogen'!U9</f>
        <v>0</v>
      </c>
      <c r="V151" s="86">
        <f>'BFPaT-pretax-hydrogen'!V9</f>
        <v>0</v>
      </c>
      <c r="W151" s="86">
        <f>'BFPaT-pretax-hydrogen'!W9</f>
        <v>0</v>
      </c>
      <c r="X151" s="86">
        <f>'BFPaT-pretax-hydrogen'!X9</f>
        <v>0</v>
      </c>
      <c r="Y151" s="86">
        <f>'BFPaT-pretax-hydrogen'!Y9</f>
        <v>0</v>
      </c>
      <c r="Z151" s="86">
        <f>'BFPaT-pretax-hydrogen'!Z9</f>
        <v>0</v>
      </c>
      <c r="AA151" s="86">
        <f>'BFPaT-pretax-hydrogen'!AA9</f>
        <v>0</v>
      </c>
      <c r="AB151" s="86">
        <f>'BFPaT-pretax-hydrogen'!AB9</f>
        <v>0</v>
      </c>
      <c r="AC151" s="86">
        <f>'BFPaT-pretax-hydrogen'!AC9</f>
        <v>0</v>
      </c>
      <c r="AD151" s="86">
        <f>'BFPaT-pretax-hydrogen'!AD9</f>
        <v>0</v>
      </c>
      <c r="AE151" s="86">
        <f>'BFPaT-pretax-hydrogen'!AE9</f>
        <v>0</v>
      </c>
      <c r="AF151" s="86">
        <f>'BFPaT-pretax-hydrogen'!AF9</f>
        <v>0</v>
      </c>
      <c r="AG151" s="86">
        <f>'BFPaT-pretax-hydrogen'!AG9</f>
        <v>0</v>
      </c>
      <c r="AH151" s="86">
        <f>'BFPaT-pretax-hydrogen'!AH9</f>
        <v>0</v>
      </c>
      <c r="AI151" s="86">
        <f>'BFPaT-pretax-hydrogen'!AI9</f>
        <v>0</v>
      </c>
      <c r="AJ151" s="86">
        <f>'BFPaT-pretax-hydrogen'!AJ9</f>
        <v>0</v>
      </c>
      <c r="AK151" s="86">
        <f>'BFPaT-pretax-hydrogen'!AK9</f>
        <v>0</v>
      </c>
      <c r="AL151" s="86">
        <f>'BFPaT-pretax-hydrogen'!AL9</f>
        <v>0</v>
      </c>
      <c r="AM151" s="86">
        <f>'BFPaT-pretax-hydrogen'!AM9</f>
        <v>0</v>
      </c>
      <c r="AN151" s="86">
        <f>'BFPaT-pretax-hydrogen'!AN9</f>
        <v>0</v>
      </c>
      <c r="AO151" s="86">
        <f>'BFPaT-pretax-hydrogen'!AO9</f>
        <v>0</v>
      </c>
      <c r="AP151" s="86">
        <f>'BFPaT-pretax-hydrogen'!AP9</f>
        <v>0</v>
      </c>
      <c r="AQ151" s="86">
        <f>'BFPaT-pretax-hydrogen'!AQ9</f>
        <v>0</v>
      </c>
      <c r="AR151" s="86">
        <f>'BFPaT-pretax-hydrogen'!AR9</f>
        <v>0</v>
      </c>
      <c r="AS151" s="86">
        <f>'BFPaT-pretax-hydrogen'!AS9</f>
        <v>0</v>
      </c>
      <c r="AT151" s="86">
        <f>'BFPaT-pretax-hydrogen'!AT9</f>
        <v>0</v>
      </c>
      <c r="AU151" s="86">
        <f>'BFPaT-pretax-hydrogen'!AU9</f>
        <v>0</v>
      </c>
      <c r="AV151" s="86">
        <f>'BFPaT-pretax-hydrogen'!AV9</f>
        <v>0</v>
      </c>
      <c r="AW151" s="86">
        <f>'BFPaT-pretax-hydrogen'!AW9</f>
        <v>0</v>
      </c>
      <c r="AX151" s="86">
        <f>'BFPaT-pretax-hydrogen'!AX9</f>
        <v>0</v>
      </c>
      <c r="AY151" s="86">
        <f>'BFPaT-pretax-hydrogen'!AY9</f>
        <v>0</v>
      </c>
      <c r="AZ151" s="86">
        <f>'BFPaT-pretax-hydrogen'!AZ9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BA45"/>
  <sheetViews>
    <sheetView topLeftCell="AI4" workbookViewId="0">
      <selection activeCell="BA9" sqref="BA9"/>
    </sheetView>
  </sheetViews>
  <sheetFormatPr defaultRowHeight="14.25" x14ac:dyDescent="0.45"/>
  <cols>
    <col min="1" max="1" width="32.796875" customWidth="1"/>
    <col min="8" max="8" width="12" bestFit="1" customWidth="1"/>
  </cols>
  <sheetData>
    <row r="1" spans="1:53" x14ac:dyDescent="0.45">
      <c r="A1" s="1" t="s">
        <v>55</v>
      </c>
      <c r="B1" s="75">
        <f>C27</f>
        <v>0.20920118503863766</v>
      </c>
    </row>
    <row r="2" spans="1:53" x14ac:dyDescent="0.45">
      <c r="A2" s="7" t="s">
        <v>56</v>
      </c>
    </row>
    <row r="4" spans="1:53" x14ac:dyDescent="0.45">
      <c r="B4" s="1">
        <v>2019</v>
      </c>
      <c r="C4" s="1">
        <v>2020</v>
      </c>
      <c r="D4" s="1">
        <v>2021</v>
      </c>
      <c r="E4" s="1">
        <v>2022</v>
      </c>
      <c r="F4" s="1">
        <v>2023</v>
      </c>
      <c r="G4" s="1">
        <v>2024</v>
      </c>
      <c r="H4" s="1">
        <v>2025</v>
      </c>
      <c r="I4" s="1">
        <v>2026</v>
      </c>
      <c r="J4" s="1">
        <v>2027</v>
      </c>
      <c r="K4" s="1">
        <v>2028</v>
      </c>
      <c r="L4" s="1">
        <v>2029</v>
      </c>
      <c r="M4" s="1">
        <v>2030</v>
      </c>
      <c r="N4" s="1">
        <v>2031</v>
      </c>
      <c r="O4" s="1">
        <v>2032</v>
      </c>
      <c r="P4" s="1">
        <v>2033</v>
      </c>
      <c r="Q4" s="1">
        <v>2034</v>
      </c>
      <c r="R4" s="1">
        <v>2035</v>
      </c>
      <c r="S4" s="1">
        <v>2036</v>
      </c>
      <c r="T4" s="1">
        <v>2037</v>
      </c>
      <c r="U4" s="1">
        <v>2038</v>
      </c>
      <c r="V4" s="1">
        <v>2039</v>
      </c>
      <c r="W4" s="1">
        <v>2040</v>
      </c>
      <c r="X4" s="1">
        <v>2041</v>
      </c>
      <c r="Y4" s="1">
        <v>2042</v>
      </c>
      <c r="Z4" s="1">
        <v>2043</v>
      </c>
      <c r="AA4" s="1">
        <v>2044</v>
      </c>
      <c r="AB4" s="1">
        <v>2045</v>
      </c>
      <c r="AC4" s="1">
        <v>2046</v>
      </c>
      <c r="AD4" s="1">
        <v>2047</v>
      </c>
      <c r="AE4" s="1">
        <v>2048</v>
      </c>
      <c r="AF4" s="1">
        <v>2049</v>
      </c>
      <c r="AG4" s="1">
        <v>2050</v>
      </c>
      <c r="AH4" s="1">
        <v>2051</v>
      </c>
      <c r="AI4" s="1">
        <v>2052</v>
      </c>
      <c r="AJ4" s="1">
        <v>2053</v>
      </c>
      <c r="AK4" s="1">
        <v>2054</v>
      </c>
      <c r="AL4" s="1">
        <v>2055</v>
      </c>
      <c r="AM4" s="1">
        <v>2056</v>
      </c>
      <c r="AN4" s="1">
        <v>2057</v>
      </c>
      <c r="AO4" s="1">
        <v>2058</v>
      </c>
      <c r="AP4" s="1">
        <v>2059</v>
      </c>
      <c r="AQ4" s="1">
        <v>2060</v>
      </c>
      <c r="AR4" s="1">
        <v>2061</v>
      </c>
      <c r="AS4" s="1">
        <v>2062</v>
      </c>
      <c r="AT4" s="1">
        <v>2063</v>
      </c>
      <c r="AU4" s="1">
        <v>2064</v>
      </c>
      <c r="AV4" s="1">
        <v>2065</v>
      </c>
      <c r="AW4" s="1">
        <v>2066</v>
      </c>
      <c r="AX4" s="1">
        <v>2067</v>
      </c>
      <c r="AY4" s="1">
        <v>2068</v>
      </c>
      <c r="AZ4" s="1">
        <v>2069</v>
      </c>
      <c r="BA4" s="1">
        <v>2070</v>
      </c>
    </row>
    <row r="5" spans="1:53" x14ac:dyDescent="0.45">
      <c r="A5" s="56" t="s">
        <v>301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 t="s">
        <v>250</v>
      </c>
    </row>
    <row r="6" spans="1:53" x14ac:dyDescent="0.45">
      <c r="A6" t="s">
        <v>40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 t="s">
        <v>250</v>
      </c>
    </row>
    <row r="7" spans="1:53" x14ac:dyDescent="0.45">
      <c r="A7" t="s">
        <v>41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 t="s">
        <v>250</v>
      </c>
    </row>
    <row r="8" spans="1:53" x14ac:dyDescent="0.45">
      <c r="A8" t="s">
        <v>42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 t="s">
        <v>250</v>
      </c>
    </row>
    <row r="9" spans="1:53" x14ac:dyDescent="0.45">
      <c r="A9" s="6" t="s">
        <v>43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</row>
    <row r="10" spans="1:53" x14ac:dyDescent="0.45">
      <c r="A10" s="6" t="s">
        <v>44</v>
      </c>
      <c r="B10" s="6">
        <v>0</v>
      </c>
      <c r="C10" s="6"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 t="s">
        <v>250</v>
      </c>
    </row>
    <row r="11" spans="1:53" x14ac:dyDescent="0.45">
      <c r="A11" s="6" t="s">
        <v>45</v>
      </c>
      <c r="B11" s="6">
        <v>0</v>
      </c>
      <c r="C11" s="6"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 t="s">
        <v>250</v>
      </c>
    </row>
    <row r="12" spans="1:53" x14ac:dyDescent="0.45">
      <c r="A12" t="s">
        <v>8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 t="s">
        <v>250</v>
      </c>
    </row>
    <row r="13" spans="1:53" x14ac:dyDescent="0.45">
      <c r="A13" t="s">
        <v>46</v>
      </c>
      <c r="B13" s="47">
        <f>$C13</f>
        <v>0.39</v>
      </c>
      <c r="C13" s="47">
        <v>0.39</v>
      </c>
      <c r="D13" s="47">
        <f t="shared" ref="D13:AH17" si="0">$C13</f>
        <v>0.39</v>
      </c>
      <c r="E13" s="47">
        <f t="shared" si="0"/>
        <v>0.39</v>
      </c>
      <c r="F13" s="47">
        <f t="shared" si="0"/>
        <v>0.39</v>
      </c>
      <c r="G13" s="47">
        <f t="shared" si="0"/>
        <v>0.39</v>
      </c>
      <c r="H13" s="47">
        <f t="shared" si="0"/>
        <v>0.39</v>
      </c>
      <c r="I13" s="47">
        <f t="shared" si="0"/>
        <v>0.39</v>
      </c>
      <c r="J13" s="47">
        <f t="shared" si="0"/>
        <v>0.39</v>
      </c>
      <c r="K13" s="47">
        <f t="shared" si="0"/>
        <v>0.39</v>
      </c>
      <c r="L13" s="47">
        <f t="shared" si="0"/>
        <v>0.39</v>
      </c>
      <c r="M13" s="47">
        <f t="shared" si="0"/>
        <v>0.39</v>
      </c>
      <c r="N13" s="47">
        <f t="shared" si="0"/>
        <v>0.39</v>
      </c>
      <c r="O13" s="47">
        <f t="shared" si="0"/>
        <v>0.39</v>
      </c>
      <c r="P13" s="47">
        <f t="shared" si="0"/>
        <v>0.39</v>
      </c>
      <c r="Q13" s="47">
        <f t="shared" si="0"/>
        <v>0.39</v>
      </c>
      <c r="R13" s="47">
        <f t="shared" si="0"/>
        <v>0.39</v>
      </c>
      <c r="S13" s="47">
        <f t="shared" si="0"/>
        <v>0.39</v>
      </c>
      <c r="T13" s="47">
        <f t="shared" si="0"/>
        <v>0.39</v>
      </c>
      <c r="U13" s="47">
        <f t="shared" si="0"/>
        <v>0.39</v>
      </c>
      <c r="V13" s="47">
        <f t="shared" si="0"/>
        <v>0.39</v>
      </c>
      <c r="W13" s="47">
        <f t="shared" si="0"/>
        <v>0.39</v>
      </c>
      <c r="X13" s="47">
        <f t="shared" si="0"/>
        <v>0.39</v>
      </c>
      <c r="Y13" s="47">
        <f t="shared" si="0"/>
        <v>0.39</v>
      </c>
      <c r="Z13" s="47">
        <f t="shared" si="0"/>
        <v>0.39</v>
      </c>
      <c r="AA13" s="47">
        <f t="shared" si="0"/>
        <v>0.39</v>
      </c>
      <c r="AB13" s="47">
        <f t="shared" si="0"/>
        <v>0.39</v>
      </c>
      <c r="AC13" s="47">
        <f t="shared" si="0"/>
        <v>0.39</v>
      </c>
      <c r="AD13" s="47">
        <f t="shared" si="0"/>
        <v>0.39</v>
      </c>
      <c r="AE13" s="47">
        <f t="shared" si="0"/>
        <v>0.39</v>
      </c>
      <c r="AF13" s="47">
        <f t="shared" si="0"/>
        <v>0.39</v>
      </c>
      <c r="AG13" s="47">
        <f t="shared" si="0"/>
        <v>0.39</v>
      </c>
      <c r="AH13" s="47">
        <f t="shared" si="0"/>
        <v>0.39</v>
      </c>
      <c r="AI13" s="47">
        <f t="shared" ref="AH13:AZ17" si="1">$C13</f>
        <v>0.39</v>
      </c>
      <c r="AJ13" s="47">
        <f t="shared" si="1"/>
        <v>0.39</v>
      </c>
      <c r="AK13" s="47">
        <f t="shared" si="1"/>
        <v>0.39</v>
      </c>
      <c r="AL13" s="47">
        <f t="shared" si="1"/>
        <v>0.39</v>
      </c>
      <c r="AM13" s="47">
        <f t="shared" si="1"/>
        <v>0.39</v>
      </c>
      <c r="AN13" s="47">
        <f t="shared" si="1"/>
        <v>0.39</v>
      </c>
      <c r="AO13" s="47">
        <f t="shared" si="1"/>
        <v>0.39</v>
      </c>
      <c r="AP13" s="47">
        <f t="shared" si="1"/>
        <v>0.39</v>
      </c>
      <c r="AQ13" s="47">
        <f t="shared" si="1"/>
        <v>0.39</v>
      </c>
      <c r="AR13" s="47">
        <f t="shared" si="1"/>
        <v>0.39</v>
      </c>
      <c r="AS13" s="47">
        <f t="shared" si="1"/>
        <v>0.39</v>
      </c>
      <c r="AT13" s="47">
        <f t="shared" si="1"/>
        <v>0.39</v>
      </c>
      <c r="AU13" s="47">
        <f t="shared" si="1"/>
        <v>0.39</v>
      </c>
      <c r="AV13" s="47">
        <f t="shared" si="1"/>
        <v>0.39</v>
      </c>
      <c r="AW13" s="47">
        <f t="shared" si="1"/>
        <v>0.39</v>
      </c>
      <c r="AX13" s="47">
        <f t="shared" si="1"/>
        <v>0.39</v>
      </c>
      <c r="AY13" s="47">
        <f t="shared" si="1"/>
        <v>0.39</v>
      </c>
      <c r="AZ13" s="47">
        <f t="shared" si="1"/>
        <v>0.39</v>
      </c>
      <c r="BA13" s="47">
        <f t="shared" ref="BA13:BA17" si="2">$C13</f>
        <v>0.39</v>
      </c>
    </row>
    <row r="14" spans="1:53" x14ac:dyDescent="0.45">
      <c r="A14" t="s">
        <v>47</v>
      </c>
      <c r="B14" s="47">
        <f t="shared" ref="B14:Q17" si="3">$C14</f>
        <v>0.19800000000000001</v>
      </c>
      <c r="C14" s="47">
        <v>0.19800000000000001</v>
      </c>
      <c r="D14" s="47">
        <f t="shared" si="3"/>
        <v>0.19800000000000001</v>
      </c>
      <c r="E14" s="47">
        <f t="shared" si="3"/>
        <v>0.19800000000000001</v>
      </c>
      <c r="F14" s="47">
        <f t="shared" si="3"/>
        <v>0.19800000000000001</v>
      </c>
      <c r="G14" s="47">
        <f t="shared" si="3"/>
        <v>0.19800000000000001</v>
      </c>
      <c r="H14" s="47">
        <f t="shared" si="3"/>
        <v>0.19800000000000001</v>
      </c>
      <c r="I14" s="47">
        <f t="shared" si="3"/>
        <v>0.19800000000000001</v>
      </c>
      <c r="J14" s="47">
        <f t="shared" si="3"/>
        <v>0.19800000000000001</v>
      </c>
      <c r="K14" s="47">
        <f t="shared" si="3"/>
        <v>0.19800000000000001</v>
      </c>
      <c r="L14" s="47">
        <f t="shared" si="3"/>
        <v>0.19800000000000001</v>
      </c>
      <c r="M14" s="47">
        <f t="shared" si="3"/>
        <v>0.19800000000000001</v>
      </c>
      <c r="N14" s="47">
        <f t="shared" si="3"/>
        <v>0.19800000000000001</v>
      </c>
      <c r="O14" s="47">
        <f t="shared" si="3"/>
        <v>0.19800000000000001</v>
      </c>
      <c r="P14" s="47">
        <f t="shared" si="3"/>
        <v>0.19800000000000001</v>
      </c>
      <c r="Q14" s="47">
        <f t="shared" si="3"/>
        <v>0.19800000000000001</v>
      </c>
      <c r="R14" s="47">
        <f t="shared" si="0"/>
        <v>0.19800000000000001</v>
      </c>
      <c r="S14" s="47">
        <f t="shared" si="0"/>
        <v>0.19800000000000001</v>
      </c>
      <c r="T14" s="47">
        <f t="shared" si="0"/>
        <v>0.19800000000000001</v>
      </c>
      <c r="U14" s="47">
        <f t="shared" si="0"/>
        <v>0.19800000000000001</v>
      </c>
      <c r="V14" s="47">
        <f t="shared" si="0"/>
        <v>0.19800000000000001</v>
      </c>
      <c r="W14" s="47">
        <f t="shared" si="0"/>
        <v>0.19800000000000001</v>
      </c>
      <c r="X14" s="47">
        <f t="shared" si="0"/>
        <v>0.19800000000000001</v>
      </c>
      <c r="Y14" s="47">
        <f t="shared" si="0"/>
        <v>0.19800000000000001</v>
      </c>
      <c r="Z14" s="47">
        <f t="shared" si="0"/>
        <v>0.19800000000000001</v>
      </c>
      <c r="AA14" s="47">
        <f t="shared" si="0"/>
        <v>0.19800000000000001</v>
      </c>
      <c r="AB14" s="47">
        <f t="shared" si="0"/>
        <v>0.19800000000000001</v>
      </c>
      <c r="AC14" s="47">
        <f t="shared" si="0"/>
        <v>0.19800000000000001</v>
      </c>
      <c r="AD14" s="47">
        <f t="shared" si="0"/>
        <v>0.19800000000000001</v>
      </c>
      <c r="AE14" s="47">
        <f t="shared" si="0"/>
        <v>0.19800000000000001</v>
      </c>
      <c r="AF14" s="47">
        <f t="shared" si="0"/>
        <v>0.19800000000000001</v>
      </c>
      <c r="AG14" s="47">
        <f t="shared" si="0"/>
        <v>0.19800000000000001</v>
      </c>
      <c r="AH14" s="47">
        <f t="shared" si="1"/>
        <v>0.19800000000000001</v>
      </c>
      <c r="AI14" s="47">
        <f t="shared" si="1"/>
        <v>0.19800000000000001</v>
      </c>
      <c r="AJ14" s="47">
        <f t="shared" si="1"/>
        <v>0.19800000000000001</v>
      </c>
      <c r="AK14" s="47">
        <f t="shared" si="1"/>
        <v>0.19800000000000001</v>
      </c>
      <c r="AL14" s="47">
        <f t="shared" si="1"/>
        <v>0.19800000000000001</v>
      </c>
      <c r="AM14" s="47">
        <f t="shared" si="1"/>
        <v>0.19800000000000001</v>
      </c>
      <c r="AN14" s="47">
        <f t="shared" si="1"/>
        <v>0.19800000000000001</v>
      </c>
      <c r="AO14" s="47">
        <f t="shared" si="1"/>
        <v>0.19800000000000001</v>
      </c>
      <c r="AP14" s="47">
        <f t="shared" si="1"/>
        <v>0.19800000000000001</v>
      </c>
      <c r="AQ14" s="47">
        <f t="shared" si="1"/>
        <v>0.19800000000000001</v>
      </c>
      <c r="AR14" s="47">
        <f t="shared" si="1"/>
        <v>0.19800000000000001</v>
      </c>
      <c r="AS14" s="47">
        <f t="shared" si="1"/>
        <v>0.19800000000000001</v>
      </c>
      <c r="AT14" s="47">
        <f t="shared" si="1"/>
        <v>0.19800000000000001</v>
      </c>
      <c r="AU14" s="47">
        <f t="shared" si="1"/>
        <v>0.19800000000000001</v>
      </c>
      <c r="AV14" s="47">
        <f t="shared" si="1"/>
        <v>0.19800000000000001</v>
      </c>
      <c r="AW14" s="47">
        <f t="shared" si="1"/>
        <v>0.19800000000000001</v>
      </c>
      <c r="AX14" s="47">
        <f t="shared" si="1"/>
        <v>0.19800000000000001</v>
      </c>
      <c r="AY14" s="47">
        <f t="shared" si="1"/>
        <v>0.19800000000000001</v>
      </c>
      <c r="AZ14" s="47">
        <f t="shared" si="1"/>
        <v>0.19800000000000001</v>
      </c>
      <c r="BA14" s="47">
        <f t="shared" si="2"/>
        <v>0.19800000000000001</v>
      </c>
    </row>
    <row r="15" spans="1:53" x14ac:dyDescent="0.45">
      <c r="A15" t="s">
        <v>48</v>
      </c>
      <c r="B15" s="47">
        <f t="shared" si="3"/>
        <v>0.24299999999999999</v>
      </c>
      <c r="C15" s="47">
        <v>0.24299999999999999</v>
      </c>
      <c r="D15" s="47">
        <f t="shared" si="0"/>
        <v>0.24299999999999999</v>
      </c>
      <c r="E15" s="47">
        <f t="shared" si="0"/>
        <v>0.24299999999999999</v>
      </c>
      <c r="F15" s="47">
        <f t="shared" si="0"/>
        <v>0.24299999999999999</v>
      </c>
      <c r="G15" s="47">
        <f t="shared" si="0"/>
        <v>0.24299999999999999</v>
      </c>
      <c r="H15" s="47">
        <f t="shared" si="0"/>
        <v>0.24299999999999999</v>
      </c>
      <c r="I15" s="47">
        <f t="shared" si="0"/>
        <v>0.24299999999999999</v>
      </c>
      <c r="J15" s="47">
        <f t="shared" si="0"/>
        <v>0.24299999999999999</v>
      </c>
      <c r="K15" s="47">
        <f t="shared" si="0"/>
        <v>0.24299999999999999</v>
      </c>
      <c r="L15" s="47">
        <f t="shared" si="0"/>
        <v>0.24299999999999999</v>
      </c>
      <c r="M15" s="47">
        <f t="shared" si="0"/>
        <v>0.24299999999999999</v>
      </c>
      <c r="N15" s="47">
        <f t="shared" si="0"/>
        <v>0.24299999999999999</v>
      </c>
      <c r="O15" s="47">
        <f t="shared" si="0"/>
        <v>0.24299999999999999</v>
      </c>
      <c r="P15" s="47">
        <f t="shared" si="0"/>
        <v>0.24299999999999999</v>
      </c>
      <c r="Q15" s="47">
        <f t="shared" si="0"/>
        <v>0.24299999999999999</v>
      </c>
      <c r="R15" s="47">
        <f t="shared" si="0"/>
        <v>0.24299999999999999</v>
      </c>
      <c r="S15" s="47">
        <f t="shared" si="0"/>
        <v>0.24299999999999999</v>
      </c>
      <c r="T15" s="47">
        <f t="shared" si="0"/>
        <v>0.24299999999999999</v>
      </c>
      <c r="U15" s="47">
        <f t="shared" si="0"/>
        <v>0.24299999999999999</v>
      </c>
      <c r="V15" s="47">
        <f t="shared" si="0"/>
        <v>0.24299999999999999</v>
      </c>
      <c r="W15" s="47">
        <f t="shared" si="0"/>
        <v>0.24299999999999999</v>
      </c>
      <c r="X15" s="47">
        <f t="shared" si="0"/>
        <v>0.24299999999999999</v>
      </c>
      <c r="Y15" s="47">
        <f t="shared" si="0"/>
        <v>0.24299999999999999</v>
      </c>
      <c r="Z15" s="47">
        <f t="shared" si="0"/>
        <v>0.24299999999999999</v>
      </c>
      <c r="AA15" s="47">
        <f t="shared" si="0"/>
        <v>0.24299999999999999</v>
      </c>
      <c r="AB15" s="47">
        <f t="shared" si="0"/>
        <v>0.24299999999999999</v>
      </c>
      <c r="AC15" s="47">
        <f t="shared" si="0"/>
        <v>0.24299999999999999</v>
      </c>
      <c r="AD15" s="47">
        <f t="shared" si="0"/>
        <v>0.24299999999999999</v>
      </c>
      <c r="AE15" s="47">
        <f t="shared" si="0"/>
        <v>0.24299999999999999</v>
      </c>
      <c r="AF15" s="47">
        <f t="shared" si="0"/>
        <v>0.24299999999999999</v>
      </c>
      <c r="AG15" s="47">
        <f t="shared" si="0"/>
        <v>0.24299999999999999</v>
      </c>
      <c r="AH15" s="47">
        <f t="shared" si="1"/>
        <v>0.24299999999999999</v>
      </c>
      <c r="AI15" s="47">
        <f t="shared" si="1"/>
        <v>0.24299999999999999</v>
      </c>
      <c r="AJ15" s="47">
        <f t="shared" si="1"/>
        <v>0.24299999999999999</v>
      </c>
      <c r="AK15" s="47">
        <f t="shared" si="1"/>
        <v>0.24299999999999999</v>
      </c>
      <c r="AL15" s="47">
        <f t="shared" si="1"/>
        <v>0.24299999999999999</v>
      </c>
      <c r="AM15" s="47">
        <f t="shared" si="1"/>
        <v>0.24299999999999999</v>
      </c>
      <c r="AN15" s="47">
        <f t="shared" si="1"/>
        <v>0.24299999999999999</v>
      </c>
      <c r="AO15" s="47">
        <f t="shared" si="1"/>
        <v>0.24299999999999999</v>
      </c>
      <c r="AP15" s="47">
        <f t="shared" si="1"/>
        <v>0.24299999999999999</v>
      </c>
      <c r="AQ15" s="47">
        <f t="shared" si="1"/>
        <v>0.24299999999999999</v>
      </c>
      <c r="AR15" s="47">
        <f t="shared" si="1"/>
        <v>0.24299999999999999</v>
      </c>
      <c r="AS15" s="47">
        <f t="shared" si="1"/>
        <v>0.24299999999999999</v>
      </c>
      <c r="AT15" s="47">
        <f t="shared" si="1"/>
        <v>0.24299999999999999</v>
      </c>
      <c r="AU15" s="47">
        <f t="shared" si="1"/>
        <v>0.24299999999999999</v>
      </c>
      <c r="AV15" s="47">
        <f t="shared" si="1"/>
        <v>0.24299999999999999</v>
      </c>
      <c r="AW15" s="47">
        <f t="shared" si="1"/>
        <v>0.24299999999999999</v>
      </c>
      <c r="AX15" s="47">
        <f t="shared" si="1"/>
        <v>0.24299999999999999</v>
      </c>
      <c r="AY15" s="47">
        <f t="shared" si="1"/>
        <v>0.24299999999999999</v>
      </c>
      <c r="AZ15" s="47">
        <f t="shared" si="1"/>
        <v>0.24299999999999999</v>
      </c>
      <c r="BA15" s="47">
        <f t="shared" si="2"/>
        <v>0.24299999999999999</v>
      </c>
    </row>
    <row r="16" spans="1:53" x14ac:dyDescent="0.45">
      <c r="A16" t="s">
        <v>3</v>
      </c>
      <c r="B16" s="47">
        <f t="shared" si="3"/>
        <v>8.5661083147461639E-2</v>
      </c>
      <c r="C16" s="47">
        <f>C14*L35/L36</f>
        <v>8.5661083147461639E-2</v>
      </c>
      <c r="D16" s="47">
        <f t="shared" si="0"/>
        <v>8.5661083147461639E-2</v>
      </c>
      <c r="E16" s="47">
        <f t="shared" si="0"/>
        <v>8.5661083147461639E-2</v>
      </c>
      <c r="F16" s="47">
        <f t="shared" si="0"/>
        <v>8.5661083147461639E-2</v>
      </c>
      <c r="G16" s="47">
        <f t="shared" si="0"/>
        <v>8.5661083147461639E-2</v>
      </c>
      <c r="H16" s="47">
        <f t="shared" si="0"/>
        <v>8.5661083147461639E-2</v>
      </c>
      <c r="I16" s="47">
        <f t="shared" si="0"/>
        <v>8.5661083147461639E-2</v>
      </c>
      <c r="J16" s="47">
        <f t="shared" si="0"/>
        <v>8.5661083147461639E-2</v>
      </c>
      <c r="K16" s="47">
        <f t="shared" si="0"/>
        <v>8.5661083147461639E-2</v>
      </c>
      <c r="L16" s="47">
        <f t="shared" si="0"/>
        <v>8.5661083147461639E-2</v>
      </c>
      <c r="M16" s="47">
        <f t="shared" si="0"/>
        <v>8.5661083147461639E-2</v>
      </c>
      <c r="N16" s="47">
        <f t="shared" si="0"/>
        <v>8.5661083147461639E-2</v>
      </c>
      <c r="O16" s="47">
        <f t="shared" si="0"/>
        <v>8.5661083147461639E-2</v>
      </c>
      <c r="P16" s="47">
        <f t="shared" si="0"/>
        <v>8.5661083147461639E-2</v>
      </c>
      <c r="Q16" s="47">
        <f t="shared" si="0"/>
        <v>8.5661083147461639E-2</v>
      </c>
      <c r="R16" s="47">
        <f t="shared" si="0"/>
        <v>8.5661083147461639E-2</v>
      </c>
      <c r="S16" s="47">
        <f t="shared" si="0"/>
        <v>8.5661083147461639E-2</v>
      </c>
      <c r="T16" s="47">
        <f t="shared" si="0"/>
        <v>8.5661083147461639E-2</v>
      </c>
      <c r="U16" s="47">
        <f t="shared" si="0"/>
        <v>8.5661083147461639E-2</v>
      </c>
      <c r="V16" s="47">
        <f t="shared" si="0"/>
        <v>8.5661083147461639E-2</v>
      </c>
      <c r="W16" s="47">
        <f t="shared" si="0"/>
        <v>8.5661083147461639E-2</v>
      </c>
      <c r="X16" s="47">
        <f t="shared" si="0"/>
        <v>8.5661083147461639E-2</v>
      </c>
      <c r="Y16" s="47">
        <f t="shared" si="0"/>
        <v>8.5661083147461639E-2</v>
      </c>
      <c r="Z16" s="47">
        <f t="shared" si="0"/>
        <v>8.5661083147461639E-2</v>
      </c>
      <c r="AA16" s="47">
        <f t="shared" si="0"/>
        <v>8.5661083147461639E-2</v>
      </c>
      <c r="AB16" s="47">
        <f t="shared" si="0"/>
        <v>8.5661083147461639E-2</v>
      </c>
      <c r="AC16" s="47">
        <f t="shared" si="0"/>
        <v>8.5661083147461639E-2</v>
      </c>
      <c r="AD16" s="47">
        <f t="shared" si="0"/>
        <v>8.5661083147461639E-2</v>
      </c>
      <c r="AE16" s="47">
        <f t="shared" si="0"/>
        <v>8.5661083147461639E-2</v>
      </c>
      <c r="AF16" s="47">
        <f t="shared" si="0"/>
        <v>8.5661083147461639E-2</v>
      </c>
      <c r="AG16" s="47">
        <f t="shared" si="0"/>
        <v>8.5661083147461639E-2</v>
      </c>
      <c r="AH16" s="47">
        <f t="shared" si="1"/>
        <v>8.5661083147461639E-2</v>
      </c>
      <c r="AI16" s="47">
        <f t="shared" si="1"/>
        <v>8.5661083147461639E-2</v>
      </c>
      <c r="AJ16" s="47">
        <f t="shared" si="1"/>
        <v>8.5661083147461639E-2</v>
      </c>
      <c r="AK16" s="47">
        <f t="shared" si="1"/>
        <v>8.5661083147461639E-2</v>
      </c>
      <c r="AL16" s="47">
        <f t="shared" si="1"/>
        <v>8.5661083147461639E-2</v>
      </c>
      <c r="AM16" s="47">
        <f t="shared" si="1"/>
        <v>8.5661083147461639E-2</v>
      </c>
      <c r="AN16" s="47">
        <f t="shared" si="1"/>
        <v>8.5661083147461639E-2</v>
      </c>
      <c r="AO16" s="47">
        <f t="shared" si="1"/>
        <v>8.5661083147461639E-2</v>
      </c>
      <c r="AP16" s="47">
        <f t="shared" si="1"/>
        <v>8.5661083147461639E-2</v>
      </c>
      <c r="AQ16" s="47">
        <f t="shared" si="1"/>
        <v>8.5661083147461639E-2</v>
      </c>
      <c r="AR16" s="47">
        <f t="shared" si="1"/>
        <v>8.5661083147461639E-2</v>
      </c>
      <c r="AS16" s="47">
        <f t="shared" si="1"/>
        <v>8.5661083147461639E-2</v>
      </c>
      <c r="AT16" s="47">
        <f t="shared" si="1"/>
        <v>8.5661083147461639E-2</v>
      </c>
      <c r="AU16" s="47">
        <f t="shared" si="1"/>
        <v>8.5661083147461639E-2</v>
      </c>
      <c r="AV16" s="47">
        <f t="shared" si="1"/>
        <v>8.5661083147461639E-2</v>
      </c>
      <c r="AW16" s="47">
        <f t="shared" si="1"/>
        <v>8.5661083147461639E-2</v>
      </c>
      <c r="AX16" s="47">
        <f t="shared" si="1"/>
        <v>8.5661083147461639E-2</v>
      </c>
      <c r="AY16" s="47">
        <f t="shared" si="1"/>
        <v>8.5661083147461639E-2</v>
      </c>
      <c r="AZ16" s="47">
        <f t="shared" si="1"/>
        <v>8.5661083147461639E-2</v>
      </c>
      <c r="BA16" s="47">
        <f t="shared" si="2"/>
        <v>8.5661083147461639E-2</v>
      </c>
    </row>
    <row r="17" spans="1:53" x14ac:dyDescent="0.45">
      <c r="A17" t="s">
        <v>49</v>
      </c>
      <c r="B17" s="47">
        <f t="shared" si="3"/>
        <v>0.24577846284592239</v>
      </c>
      <c r="C17" s="47">
        <f>C13*L40/L35</f>
        <v>0.24577846284592239</v>
      </c>
      <c r="D17" s="47">
        <f t="shared" si="0"/>
        <v>0.24577846284592239</v>
      </c>
      <c r="E17" s="47">
        <f t="shared" si="0"/>
        <v>0.24577846284592239</v>
      </c>
      <c r="F17" s="47">
        <f t="shared" si="0"/>
        <v>0.24577846284592239</v>
      </c>
      <c r="G17" s="47">
        <f t="shared" si="0"/>
        <v>0.24577846284592239</v>
      </c>
      <c r="H17" s="47">
        <f t="shared" si="0"/>
        <v>0.24577846284592239</v>
      </c>
      <c r="I17" s="47">
        <f t="shared" si="0"/>
        <v>0.24577846284592239</v>
      </c>
      <c r="J17" s="47">
        <f t="shared" si="0"/>
        <v>0.24577846284592239</v>
      </c>
      <c r="K17" s="47">
        <f t="shared" si="0"/>
        <v>0.24577846284592239</v>
      </c>
      <c r="L17" s="47">
        <f t="shared" si="0"/>
        <v>0.24577846284592239</v>
      </c>
      <c r="M17" s="47">
        <f t="shared" si="0"/>
        <v>0.24577846284592239</v>
      </c>
      <c r="N17" s="47">
        <f t="shared" si="0"/>
        <v>0.24577846284592239</v>
      </c>
      <c r="O17" s="47">
        <f t="shared" si="0"/>
        <v>0.24577846284592239</v>
      </c>
      <c r="P17" s="47">
        <f t="shared" si="0"/>
        <v>0.24577846284592239</v>
      </c>
      <c r="Q17" s="47">
        <f t="shared" si="0"/>
        <v>0.24577846284592239</v>
      </c>
      <c r="R17" s="47">
        <f t="shared" si="0"/>
        <v>0.24577846284592239</v>
      </c>
      <c r="S17" s="47">
        <f t="shared" si="0"/>
        <v>0.24577846284592239</v>
      </c>
      <c r="T17" s="47">
        <f t="shared" si="0"/>
        <v>0.24577846284592239</v>
      </c>
      <c r="U17" s="47">
        <f t="shared" si="0"/>
        <v>0.24577846284592239</v>
      </c>
      <c r="V17" s="47">
        <f t="shared" si="0"/>
        <v>0.24577846284592239</v>
      </c>
      <c r="W17" s="47">
        <f t="shared" si="0"/>
        <v>0.24577846284592239</v>
      </c>
      <c r="X17" s="47">
        <f t="shared" si="0"/>
        <v>0.24577846284592239</v>
      </c>
      <c r="Y17" s="47">
        <f t="shared" si="0"/>
        <v>0.24577846284592239</v>
      </c>
      <c r="Z17" s="47">
        <f t="shared" si="0"/>
        <v>0.24577846284592239</v>
      </c>
      <c r="AA17" s="47">
        <f t="shared" si="0"/>
        <v>0.24577846284592239</v>
      </c>
      <c r="AB17" s="47">
        <f t="shared" si="0"/>
        <v>0.24577846284592239</v>
      </c>
      <c r="AC17" s="47">
        <f t="shared" si="0"/>
        <v>0.24577846284592239</v>
      </c>
      <c r="AD17" s="47">
        <f t="shared" si="0"/>
        <v>0.24577846284592239</v>
      </c>
      <c r="AE17" s="47">
        <f t="shared" si="0"/>
        <v>0.24577846284592239</v>
      </c>
      <c r="AF17" s="47">
        <f t="shared" si="0"/>
        <v>0.24577846284592239</v>
      </c>
      <c r="AG17" s="47">
        <f t="shared" si="0"/>
        <v>0.24577846284592239</v>
      </c>
      <c r="AH17" s="47">
        <f t="shared" si="1"/>
        <v>0.24577846284592239</v>
      </c>
      <c r="AI17" s="47">
        <f t="shared" si="1"/>
        <v>0.24577846284592239</v>
      </c>
      <c r="AJ17" s="47">
        <f t="shared" si="1"/>
        <v>0.24577846284592239</v>
      </c>
      <c r="AK17" s="47">
        <f t="shared" si="1"/>
        <v>0.24577846284592239</v>
      </c>
      <c r="AL17" s="47">
        <f t="shared" si="1"/>
        <v>0.24577846284592239</v>
      </c>
      <c r="AM17" s="47">
        <f t="shared" si="1"/>
        <v>0.24577846284592239</v>
      </c>
      <c r="AN17" s="47">
        <f t="shared" si="1"/>
        <v>0.24577846284592239</v>
      </c>
      <c r="AO17" s="47">
        <f t="shared" si="1"/>
        <v>0.24577846284592239</v>
      </c>
      <c r="AP17" s="47">
        <f t="shared" si="1"/>
        <v>0.24577846284592239</v>
      </c>
      <c r="AQ17" s="47">
        <f t="shared" si="1"/>
        <v>0.24577846284592239</v>
      </c>
      <c r="AR17" s="47">
        <f t="shared" si="1"/>
        <v>0.24577846284592239</v>
      </c>
      <c r="AS17" s="47">
        <f t="shared" si="1"/>
        <v>0.24577846284592239</v>
      </c>
      <c r="AT17" s="47">
        <f t="shared" si="1"/>
        <v>0.24577846284592239</v>
      </c>
      <c r="AU17" s="47">
        <f t="shared" si="1"/>
        <v>0.24577846284592239</v>
      </c>
      <c r="AV17" s="47">
        <f t="shared" si="1"/>
        <v>0.24577846284592239</v>
      </c>
      <c r="AW17" s="47">
        <f t="shared" si="1"/>
        <v>0.24577846284592239</v>
      </c>
      <c r="AX17" s="47">
        <f t="shared" si="1"/>
        <v>0.24577846284592239</v>
      </c>
      <c r="AY17" s="47">
        <f t="shared" si="1"/>
        <v>0.24577846284592239</v>
      </c>
      <c r="AZ17" s="47">
        <f t="shared" si="1"/>
        <v>0.24577846284592239</v>
      </c>
      <c r="BA17" s="47">
        <f t="shared" si="2"/>
        <v>0.24577846284592239</v>
      </c>
    </row>
    <row r="18" spans="1:53" x14ac:dyDescent="0.45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45">
      <c r="A19" s="6" t="s">
        <v>50</v>
      </c>
      <c r="B19" s="6">
        <v>0</v>
      </c>
      <c r="C19" s="6"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 t="s">
        <v>250</v>
      </c>
    </row>
    <row r="20" spans="1:53" x14ac:dyDescent="0.45">
      <c r="A20" t="s">
        <v>51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 t="s">
        <v>250</v>
      </c>
    </row>
    <row r="21" spans="1:53" x14ac:dyDescent="0.45">
      <c r="A21" t="s">
        <v>52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 t="s">
        <v>250</v>
      </c>
    </row>
    <row r="22" spans="1:53" x14ac:dyDescent="0.45">
      <c r="A22" t="s">
        <v>53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 t="s">
        <v>250</v>
      </c>
    </row>
    <row r="23" spans="1:53" x14ac:dyDescent="0.45">
      <c r="A23" t="s">
        <v>54</v>
      </c>
      <c r="B23" s="47">
        <f t="shared" ref="B23:Q24" si="4">$C23</f>
        <v>7.3968749277079637E-2</v>
      </c>
      <c r="C23" s="47">
        <f>C24*L38/L39</f>
        <v>7.3968749277079637E-2</v>
      </c>
      <c r="D23" s="47">
        <f t="shared" si="4"/>
        <v>7.3968749277079637E-2</v>
      </c>
      <c r="E23" s="47">
        <f t="shared" si="4"/>
        <v>7.3968749277079637E-2</v>
      </c>
      <c r="F23" s="47">
        <f t="shared" si="4"/>
        <v>7.3968749277079637E-2</v>
      </c>
      <c r="G23" s="47">
        <f t="shared" si="4"/>
        <v>7.3968749277079637E-2</v>
      </c>
      <c r="H23" s="47">
        <f t="shared" si="4"/>
        <v>7.3968749277079637E-2</v>
      </c>
      <c r="I23" s="47">
        <f t="shared" si="4"/>
        <v>7.3968749277079637E-2</v>
      </c>
      <c r="J23" s="47">
        <f t="shared" si="4"/>
        <v>7.3968749277079637E-2</v>
      </c>
      <c r="K23" s="47">
        <f t="shared" si="4"/>
        <v>7.3968749277079637E-2</v>
      </c>
      <c r="L23" s="47">
        <f t="shared" si="4"/>
        <v>7.3968749277079637E-2</v>
      </c>
      <c r="M23" s="47">
        <f t="shared" si="4"/>
        <v>7.3968749277079637E-2</v>
      </c>
      <c r="N23" s="47">
        <f t="shared" si="4"/>
        <v>7.3968749277079637E-2</v>
      </c>
      <c r="O23" s="47">
        <f t="shared" si="4"/>
        <v>7.3968749277079637E-2</v>
      </c>
      <c r="P23" s="47">
        <f t="shared" si="4"/>
        <v>7.3968749277079637E-2</v>
      </c>
      <c r="Q23" s="47">
        <f t="shared" si="4"/>
        <v>7.3968749277079637E-2</v>
      </c>
      <c r="R23" s="47">
        <f t="shared" ref="D23:AH24" si="5">$C23</f>
        <v>7.3968749277079637E-2</v>
      </c>
      <c r="S23" s="47">
        <f t="shared" si="5"/>
        <v>7.3968749277079637E-2</v>
      </c>
      <c r="T23" s="47">
        <f t="shared" si="5"/>
        <v>7.3968749277079637E-2</v>
      </c>
      <c r="U23" s="47">
        <f t="shared" si="5"/>
        <v>7.3968749277079637E-2</v>
      </c>
      <c r="V23" s="47">
        <f t="shared" si="5"/>
        <v>7.3968749277079637E-2</v>
      </c>
      <c r="W23" s="47">
        <f t="shared" si="5"/>
        <v>7.3968749277079637E-2</v>
      </c>
      <c r="X23" s="47">
        <f t="shared" si="5"/>
        <v>7.3968749277079637E-2</v>
      </c>
      <c r="Y23" s="47">
        <f t="shared" si="5"/>
        <v>7.3968749277079637E-2</v>
      </c>
      <c r="Z23" s="47">
        <f t="shared" si="5"/>
        <v>7.3968749277079637E-2</v>
      </c>
      <c r="AA23" s="47">
        <f t="shared" si="5"/>
        <v>7.3968749277079637E-2</v>
      </c>
      <c r="AB23" s="47">
        <f t="shared" si="5"/>
        <v>7.3968749277079637E-2</v>
      </c>
      <c r="AC23" s="47">
        <f t="shared" si="5"/>
        <v>7.3968749277079637E-2</v>
      </c>
      <c r="AD23" s="47">
        <f t="shared" si="5"/>
        <v>7.3968749277079637E-2</v>
      </c>
      <c r="AE23" s="47">
        <f t="shared" si="5"/>
        <v>7.3968749277079637E-2</v>
      </c>
      <c r="AF23" s="47">
        <f t="shared" si="5"/>
        <v>7.3968749277079637E-2</v>
      </c>
      <c r="AG23" s="47">
        <f t="shared" si="5"/>
        <v>7.3968749277079637E-2</v>
      </c>
      <c r="AH23" s="47">
        <f t="shared" si="5"/>
        <v>7.3968749277079637E-2</v>
      </c>
      <c r="AI23" s="47">
        <f t="shared" ref="AH23:AZ24" si="6">$C23</f>
        <v>7.3968749277079637E-2</v>
      </c>
      <c r="AJ23" s="47">
        <f t="shared" si="6"/>
        <v>7.3968749277079637E-2</v>
      </c>
      <c r="AK23" s="47">
        <f t="shared" si="6"/>
        <v>7.3968749277079637E-2</v>
      </c>
      <c r="AL23" s="47">
        <f t="shared" si="6"/>
        <v>7.3968749277079637E-2</v>
      </c>
      <c r="AM23" s="47">
        <f t="shared" si="6"/>
        <v>7.3968749277079637E-2</v>
      </c>
      <c r="AN23" s="47">
        <f t="shared" si="6"/>
        <v>7.3968749277079637E-2</v>
      </c>
      <c r="AO23" s="47">
        <f t="shared" si="6"/>
        <v>7.3968749277079637E-2</v>
      </c>
      <c r="AP23" s="47">
        <f t="shared" si="6"/>
        <v>7.3968749277079637E-2</v>
      </c>
      <c r="AQ23" s="47">
        <f t="shared" si="6"/>
        <v>7.3968749277079637E-2</v>
      </c>
      <c r="AR23" s="47">
        <f t="shared" si="6"/>
        <v>7.3968749277079637E-2</v>
      </c>
      <c r="AS23" s="47">
        <f t="shared" si="6"/>
        <v>7.3968749277079637E-2</v>
      </c>
      <c r="AT23" s="47">
        <f t="shared" si="6"/>
        <v>7.3968749277079637E-2</v>
      </c>
      <c r="AU23" s="47">
        <f t="shared" si="6"/>
        <v>7.3968749277079637E-2</v>
      </c>
      <c r="AV23" s="47">
        <f t="shared" si="6"/>
        <v>7.3968749277079637E-2</v>
      </c>
      <c r="AW23" s="47">
        <f t="shared" si="6"/>
        <v>7.3968749277079637E-2</v>
      </c>
      <c r="AX23" s="47">
        <f t="shared" si="6"/>
        <v>7.3968749277079637E-2</v>
      </c>
      <c r="AY23" s="47">
        <f t="shared" si="6"/>
        <v>7.3968749277079637E-2</v>
      </c>
      <c r="AZ23" s="47">
        <f t="shared" si="6"/>
        <v>7.3968749277079637E-2</v>
      </c>
      <c r="BA23" s="47">
        <f t="shared" ref="BA23:BA24" si="7">$C23</f>
        <v>7.3968749277079637E-2</v>
      </c>
    </row>
    <row r="24" spans="1:53" x14ac:dyDescent="0.45">
      <c r="A24" t="s">
        <v>251</v>
      </c>
      <c r="B24" s="47">
        <f t="shared" si="4"/>
        <v>0.22800000000000001</v>
      </c>
      <c r="C24" s="47">
        <v>0.22800000000000001</v>
      </c>
      <c r="D24" s="47">
        <f t="shared" si="5"/>
        <v>0.22800000000000001</v>
      </c>
      <c r="E24" s="47">
        <f t="shared" si="5"/>
        <v>0.22800000000000001</v>
      </c>
      <c r="F24" s="47">
        <f t="shared" si="5"/>
        <v>0.22800000000000001</v>
      </c>
      <c r="G24" s="47">
        <f t="shared" si="5"/>
        <v>0.22800000000000001</v>
      </c>
      <c r="H24" s="47">
        <f t="shared" si="5"/>
        <v>0.22800000000000001</v>
      </c>
      <c r="I24" s="47">
        <f t="shared" si="5"/>
        <v>0.22800000000000001</v>
      </c>
      <c r="J24" s="47">
        <f t="shared" si="5"/>
        <v>0.22800000000000001</v>
      </c>
      <c r="K24" s="47">
        <f t="shared" si="5"/>
        <v>0.22800000000000001</v>
      </c>
      <c r="L24" s="47">
        <f t="shared" si="5"/>
        <v>0.22800000000000001</v>
      </c>
      <c r="M24" s="47">
        <f t="shared" si="5"/>
        <v>0.22800000000000001</v>
      </c>
      <c r="N24" s="47">
        <f t="shared" si="5"/>
        <v>0.22800000000000001</v>
      </c>
      <c r="O24" s="47">
        <f t="shared" si="5"/>
        <v>0.22800000000000001</v>
      </c>
      <c r="P24" s="47">
        <f t="shared" si="5"/>
        <v>0.22800000000000001</v>
      </c>
      <c r="Q24" s="47">
        <f t="shared" si="5"/>
        <v>0.22800000000000001</v>
      </c>
      <c r="R24" s="47">
        <f t="shared" si="5"/>
        <v>0.22800000000000001</v>
      </c>
      <c r="S24" s="47">
        <f t="shared" si="5"/>
        <v>0.22800000000000001</v>
      </c>
      <c r="T24" s="47">
        <f t="shared" si="5"/>
        <v>0.22800000000000001</v>
      </c>
      <c r="U24" s="47">
        <f t="shared" si="5"/>
        <v>0.22800000000000001</v>
      </c>
      <c r="V24" s="47">
        <f t="shared" si="5"/>
        <v>0.22800000000000001</v>
      </c>
      <c r="W24" s="47">
        <f t="shared" si="5"/>
        <v>0.22800000000000001</v>
      </c>
      <c r="X24" s="47">
        <f t="shared" si="5"/>
        <v>0.22800000000000001</v>
      </c>
      <c r="Y24" s="47">
        <f t="shared" si="5"/>
        <v>0.22800000000000001</v>
      </c>
      <c r="Z24" s="47">
        <f t="shared" si="5"/>
        <v>0.22800000000000001</v>
      </c>
      <c r="AA24" s="47">
        <f t="shared" si="5"/>
        <v>0.22800000000000001</v>
      </c>
      <c r="AB24" s="47">
        <f t="shared" si="5"/>
        <v>0.22800000000000001</v>
      </c>
      <c r="AC24" s="47">
        <f t="shared" si="5"/>
        <v>0.22800000000000001</v>
      </c>
      <c r="AD24" s="47">
        <f t="shared" si="5"/>
        <v>0.22800000000000001</v>
      </c>
      <c r="AE24" s="47">
        <f t="shared" si="5"/>
        <v>0.22800000000000001</v>
      </c>
      <c r="AF24" s="47">
        <f t="shared" si="5"/>
        <v>0.22800000000000001</v>
      </c>
      <c r="AG24" s="47">
        <f t="shared" si="5"/>
        <v>0.22800000000000001</v>
      </c>
      <c r="AH24" s="47">
        <f t="shared" si="6"/>
        <v>0.22800000000000001</v>
      </c>
      <c r="AI24" s="47">
        <f t="shared" si="6"/>
        <v>0.22800000000000001</v>
      </c>
      <c r="AJ24" s="47">
        <f t="shared" si="6"/>
        <v>0.22800000000000001</v>
      </c>
      <c r="AK24" s="47">
        <f t="shared" si="6"/>
        <v>0.22800000000000001</v>
      </c>
      <c r="AL24" s="47">
        <f t="shared" si="6"/>
        <v>0.22800000000000001</v>
      </c>
      <c r="AM24" s="47">
        <f t="shared" si="6"/>
        <v>0.22800000000000001</v>
      </c>
      <c r="AN24" s="47">
        <f t="shared" si="6"/>
        <v>0.22800000000000001</v>
      </c>
      <c r="AO24" s="47">
        <f t="shared" si="6"/>
        <v>0.22800000000000001</v>
      </c>
      <c r="AP24" s="47">
        <f t="shared" si="6"/>
        <v>0.22800000000000001</v>
      </c>
      <c r="AQ24" s="47">
        <f t="shared" si="6"/>
        <v>0.22800000000000001</v>
      </c>
      <c r="AR24" s="47">
        <f t="shared" si="6"/>
        <v>0.22800000000000001</v>
      </c>
      <c r="AS24" s="47">
        <f t="shared" si="6"/>
        <v>0.22800000000000001</v>
      </c>
      <c r="AT24" s="47">
        <f t="shared" si="6"/>
        <v>0.22800000000000001</v>
      </c>
      <c r="AU24" s="47">
        <f t="shared" si="6"/>
        <v>0.22800000000000001</v>
      </c>
      <c r="AV24" s="47">
        <f t="shared" si="6"/>
        <v>0.22800000000000001</v>
      </c>
      <c r="AW24" s="47">
        <f t="shared" si="6"/>
        <v>0.22800000000000001</v>
      </c>
      <c r="AX24" s="47">
        <f t="shared" si="6"/>
        <v>0.22800000000000001</v>
      </c>
      <c r="AY24" s="47">
        <f t="shared" si="6"/>
        <v>0.22800000000000001</v>
      </c>
      <c r="AZ24" s="47">
        <f t="shared" si="6"/>
        <v>0.22800000000000001</v>
      </c>
      <c r="BA24" s="47">
        <f t="shared" si="7"/>
        <v>0.22800000000000001</v>
      </c>
    </row>
    <row r="25" spans="1:53" x14ac:dyDescent="0.45">
      <c r="A25" s="6" t="s">
        <v>57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</row>
    <row r="26" spans="1:53" x14ac:dyDescent="0.45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45">
      <c r="B27" s="76" t="s">
        <v>288</v>
      </c>
      <c r="C27" s="75">
        <f>AVERAGE(C13:C17,C23:C24)</f>
        <v>0.20920118503863766</v>
      </c>
    </row>
    <row r="29" spans="1:53" s="13" customFormat="1" x14ac:dyDescent="0.45">
      <c r="A29" s="13" t="s">
        <v>225</v>
      </c>
    </row>
    <row r="30" spans="1:53" s="13" customFormat="1" x14ac:dyDescent="0.45">
      <c r="A30" s="13" t="s">
        <v>226</v>
      </c>
    </row>
    <row r="31" spans="1:53" s="13" customFormat="1" x14ac:dyDescent="0.45">
      <c r="A31" s="40">
        <v>44166</v>
      </c>
    </row>
    <row r="32" spans="1:53" s="13" customFormat="1" x14ac:dyDescent="0.45">
      <c r="A32" s="13" t="s">
        <v>227</v>
      </c>
    </row>
    <row r="33" spans="1:12" s="13" customFormat="1" x14ac:dyDescent="0.45">
      <c r="A33" s="13" t="s">
        <v>244</v>
      </c>
    </row>
    <row r="34" spans="1:12" s="13" customFormat="1" ht="28.5" x14ac:dyDescent="0.45">
      <c r="A34" s="13" t="s">
        <v>228</v>
      </c>
      <c r="D34" s="41" t="s">
        <v>229</v>
      </c>
      <c r="E34" s="41" t="s">
        <v>230</v>
      </c>
      <c r="F34" s="41" t="s">
        <v>231</v>
      </c>
      <c r="G34" s="41" t="s">
        <v>232</v>
      </c>
      <c r="H34" s="41" t="s">
        <v>245</v>
      </c>
      <c r="I34" s="41" t="s">
        <v>246</v>
      </c>
      <c r="J34" s="41" t="s">
        <v>247</v>
      </c>
      <c r="K34" s="41" t="s">
        <v>248</v>
      </c>
      <c r="L34" s="41" t="s">
        <v>249</v>
      </c>
    </row>
    <row r="35" spans="1:12" s="13" customFormat="1" x14ac:dyDescent="0.45">
      <c r="A35" s="45" t="s">
        <v>233</v>
      </c>
      <c r="D35" s="15">
        <v>0</v>
      </c>
      <c r="E35" s="42">
        <v>121.59</v>
      </c>
      <c r="F35" s="42">
        <v>26.41</v>
      </c>
      <c r="G35" s="44">
        <v>0.14111111111111119</v>
      </c>
      <c r="H35" s="14">
        <f>1000*anp!M27</f>
        <v>6401.376470588235</v>
      </c>
      <c r="I35" s="46">
        <f>D35/$H35</f>
        <v>0</v>
      </c>
      <c r="J35" s="46">
        <f t="shared" ref="J35:J40" si="8">E35/$H35</f>
        <v>1.8994352317608165E-2</v>
      </c>
      <c r="K35" s="46">
        <f t="shared" ref="K35:K40" si="9">F35/$H35</f>
        <v>4.1256751764785883E-3</v>
      </c>
      <c r="L35" s="46">
        <f>I35+J35+K35</f>
        <v>2.3120027494086752E-2</v>
      </c>
    </row>
    <row r="36" spans="1:12" s="13" customFormat="1" x14ac:dyDescent="0.45">
      <c r="A36" s="45" t="s">
        <v>234</v>
      </c>
      <c r="D36" s="15">
        <v>0</v>
      </c>
      <c r="E36" s="42">
        <v>288.89</v>
      </c>
      <c r="F36" s="42">
        <v>62.61</v>
      </c>
      <c r="G36" s="44">
        <v>0.16</v>
      </c>
      <c r="H36" s="14">
        <f>1000*anp!M25</f>
        <v>6577.416666666667</v>
      </c>
      <c r="I36" s="46">
        <f t="shared" ref="I36:I40" si="10">D36/$H36</f>
        <v>0</v>
      </c>
      <c r="J36" s="46">
        <f t="shared" si="8"/>
        <v>4.3921499068783336E-2</v>
      </c>
      <c r="K36" s="46">
        <f t="shared" si="9"/>
        <v>9.5189347388158971E-3</v>
      </c>
      <c r="L36" s="46">
        <f t="shared" ref="L36:L40" si="11">I36+J36+K36</f>
        <v>5.3440433807599233E-2</v>
      </c>
    </row>
    <row r="37" spans="1:12" s="13" customFormat="1" x14ac:dyDescent="0.45">
      <c r="A37" s="45" t="s">
        <v>235</v>
      </c>
      <c r="D37" s="15">
        <v>0</v>
      </c>
      <c r="E37" s="42">
        <v>198.62</v>
      </c>
      <c r="F37" s="42">
        <v>43.21</v>
      </c>
      <c r="G37" s="44">
        <v>0.23925925925925928</v>
      </c>
      <c r="H37" s="14">
        <f>1000*anp!M20</f>
        <v>4428.3333333333339</v>
      </c>
      <c r="I37" s="46">
        <f t="shared" si="10"/>
        <v>0</v>
      </c>
      <c r="J37" s="46">
        <f t="shared" si="8"/>
        <v>4.485208882197967E-2</v>
      </c>
      <c r="K37" s="46">
        <f t="shared" si="9"/>
        <v>9.7576213774934126E-3</v>
      </c>
      <c r="L37" s="46">
        <f t="shared" si="11"/>
        <v>5.4609710199473083E-2</v>
      </c>
    </row>
    <row r="38" spans="1:12" s="13" customFormat="1" x14ac:dyDescent="0.45">
      <c r="A38" s="45" t="s">
        <v>236</v>
      </c>
      <c r="D38" s="15">
        <v>0</v>
      </c>
      <c r="E38" s="48">
        <v>0.13785</v>
      </c>
      <c r="F38" s="42">
        <v>2.9850000000000002E-2</v>
      </c>
      <c r="G38" s="44">
        <v>0.1566666666666667</v>
      </c>
      <c r="H38" s="14">
        <f>anp!K22</f>
        <v>5.4412167832167837</v>
      </c>
      <c r="I38" s="46">
        <f t="shared" si="10"/>
        <v>0</v>
      </c>
      <c r="J38" s="46">
        <f t="shared" si="8"/>
        <v>2.5334406896853078E-2</v>
      </c>
      <c r="K38" s="46">
        <f t="shared" si="9"/>
        <v>5.4859053019301008E-3</v>
      </c>
      <c r="L38" s="46">
        <f t="shared" si="11"/>
        <v>3.082031219878318E-2</v>
      </c>
    </row>
    <row r="39" spans="1:12" s="13" customFormat="1" x14ac:dyDescent="0.45">
      <c r="A39" s="45" t="s">
        <v>237</v>
      </c>
      <c r="D39" s="15">
        <v>0</v>
      </c>
      <c r="E39" s="43">
        <v>7.5999999999999998E-2</v>
      </c>
      <c r="F39" s="43">
        <v>1.6500000000000001E-2</v>
      </c>
      <c r="G39" s="44">
        <v>0.1711111111111111</v>
      </c>
      <c r="H39" s="14">
        <f>anp!K12</f>
        <v>4.3515579594563437E-5</v>
      </c>
      <c r="I39" s="46">
        <v>0</v>
      </c>
      <c r="J39" s="46">
        <v>0.03</v>
      </c>
      <c r="K39" s="46">
        <v>6.5000000000000002E-2</v>
      </c>
      <c r="L39" s="46">
        <f t="shared" si="11"/>
        <v>9.5000000000000001E-2</v>
      </c>
    </row>
    <row r="40" spans="1:12" s="13" customFormat="1" x14ac:dyDescent="0.45">
      <c r="A40" s="45" t="s">
        <v>238</v>
      </c>
      <c r="D40" s="15">
        <v>0</v>
      </c>
      <c r="E40" s="42">
        <v>58.51</v>
      </c>
      <c r="F40" s="42">
        <v>12.69</v>
      </c>
      <c r="G40" s="44">
        <v>0.20185185185185184</v>
      </c>
      <c r="H40" s="14">
        <f>1000*anp!M28</f>
        <v>4886.6634615384619</v>
      </c>
      <c r="I40" s="46">
        <f t="shared" si="10"/>
        <v>0</v>
      </c>
      <c r="J40" s="46">
        <f t="shared" si="8"/>
        <v>1.1973404851902646E-2</v>
      </c>
      <c r="K40" s="46">
        <f t="shared" si="9"/>
        <v>2.5968639133591622E-3</v>
      </c>
      <c r="L40" s="46">
        <f t="shared" si="11"/>
        <v>1.4570268765261808E-2</v>
      </c>
    </row>
    <row r="41" spans="1:12" s="13" customFormat="1" x14ac:dyDescent="0.45">
      <c r="A41" s="13" t="s">
        <v>239</v>
      </c>
    </row>
    <row r="42" spans="1:12" s="13" customFormat="1" x14ac:dyDescent="0.45">
      <c r="A42" s="13" t="s">
        <v>240</v>
      </c>
    </row>
    <row r="43" spans="1:12" s="13" customFormat="1" x14ac:dyDescent="0.45">
      <c r="A43" s="13" t="s">
        <v>241</v>
      </c>
    </row>
    <row r="44" spans="1:12" s="13" customFormat="1" x14ac:dyDescent="0.45">
      <c r="A44" s="13" t="s">
        <v>242</v>
      </c>
    </row>
    <row r="45" spans="1:12" s="13" customFormat="1" x14ac:dyDescent="0.45">
      <c r="A45" s="13" t="s">
        <v>243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AZ9"/>
  <sheetViews>
    <sheetView workbookViewId="0">
      <selection activeCell="AE9" sqref="AE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eletr!N15</f>
        <v>0.25639097977833547</v>
      </c>
      <c r="C2" s="3">
        <f>eletr!O15</f>
        <v>0.21222537561374133</v>
      </c>
      <c r="D2" s="3">
        <f>eletr!P15</f>
        <v>0.2007192747289912</v>
      </c>
      <c r="E2" s="3">
        <f>eletr!Q15</f>
        <v>0.20002755780164949</v>
      </c>
      <c r="F2" s="3">
        <f>$E2</f>
        <v>0.20002755780164949</v>
      </c>
      <c r="G2" s="3">
        <f t="shared" ref="G2:AG8" si="0">$E2</f>
        <v>0.20002755780164949</v>
      </c>
      <c r="H2" s="3">
        <f t="shared" si="0"/>
        <v>0.20002755780164949</v>
      </c>
      <c r="I2" s="3">
        <f t="shared" si="0"/>
        <v>0.20002755780164949</v>
      </c>
      <c r="J2" s="3">
        <f t="shared" si="0"/>
        <v>0.20002755780164949</v>
      </c>
      <c r="K2" s="3">
        <f t="shared" si="0"/>
        <v>0.20002755780164949</v>
      </c>
      <c r="L2" s="3">
        <f t="shared" si="0"/>
        <v>0.20002755780164949</v>
      </c>
      <c r="M2" s="3">
        <f t="shared" si="0"/>
        <v>0.20002755780164949</v>
      </c>
      <c r="N2" s="3">
        <f t="shared" si="0"/>
        <v>0.20002755780164949</v>
      </c>
      <c r="O2" s="3">
        <f t="shared" si="0"/>
        <v>0.20002755780164949</v>
      </c>
      <c r="P2" s="3">
        <f t="shared" si="0"/>
        <v>0.20002755780164949</v>
      </c>
      <c r="Q2" s="3">
        <f t="shared" si="0"/>
        <v>0.20002755780164949</v>
      </c>
      <c r="R2" s="3">
        <f t="shared" si="0"/>
        <v>0.20002755780164949</v>
      </c>
      <c r="S2" s="3">
        <f t="shared" si="0"/>
        <v>0.20002755780164949</v>
      </c>
      <c r="T2" s="3">
        <f t="shared" si="0"/>
        <v>0.20002755780164949</v>
      </c>
      <c r="U2" s="3">
        <f t="shared" si="0"/>
        <v>0.20002755780164949</v>
      </c>
      <c r="V2" s="3">
        <f t="shared" si="0"/>
        <v>0.20002755780164949</v>
      </c>
      <c r="W2" s="3">
        <f t="shared" si="0"/>
        <v>0.20002755780164949</v>
      </c>
      <c r="X2" s="3">
        <f t="shared" si="0"/>
        <v>0.20002755780164949</v>
      </c>
      <c r="Y2" s="3">
        <f t="shared" si="0"/>
        <v>0.20002755780164949</v>
      </c>
      <c r="Z2" s="3">
        <f t="shared" si="0"/>
        <v>0.20002755780164949</v>
      </c>
      <c r="AA2" s="3">
        <f t="shared" si="0"/>
        <v>0.20002755780164949</v>
      </c>
      <c r="AB2" s="3">
        <f t="shared" si="0"/>
        <v>0.20002755780164949</v>
      </c>
      <c r="AC2" s="3">
        <f t="shared" si="0"/>
        <v>0.20002755780164949</v>
      </c>
      <c r="AD2" s="3">
        <f t="shared" si="0"/>
        <v>0.20002755780164949</v>
      </c>
      <c r="AE2" s="3">
        <f t="shared" si="0"/>
        <v>0.20002755780164949</v>
      </c>
      <c r="AF2" s="3">
        <f t="shared" si="0"/>
        <v>0.20002755780164949</v>
      </c>
      <c r="AG2" s="3">
        <f t="shared" si="0"/>
        <v>0.20002755780164949</v>
      </c>
      <c r="AH2" s="3">
        <f t="shared" ref="AG2:AZ8" si="1">$E2</f>
        <v>0.20002755780164949</v>
      </c>
      <c r="AI2" s="3">
        <f t="shared" si="1"/>
        <v>0.20002755780164949</v>
      </c>
      <c r="AJ2" s="3">
        <f t="shared" si="1"/>
        <v>0.20002755780164949</v>
      </c>
      <c r="AK2" s="3">
        <f t="shared" si="1"/>
        <v>0.20002755780164949</v>
      </c>
      <c r="AL2" s="3">
        <f t="shared" si="1"/>
        <v>0.20002755780164949</v>
      </c>
      <c r="AM2" s="3">
        <f t="shared" si="1"/>
        <v>0.20002755780164949</v>
      </c>
      <c r="AN2" s="3">
        <f t="shared" si="1"/>
        <v>0.20002755780164949</v>
      </c>
      <c r="AO2" s="3">
        <f t="shared" si="1"/>
        <v>0.20002755780164949</v>
      </c>
      <c r="AP2" s="3">
        <f t="shared" si="1"/>
        <v>0.20002755780164949</v>
      </c>
      <c r="AQ2" s="3">
        <f t="shared" si="1"/>
        <v>0.20002755780164949</v>
      </c>
      <c r="AR2" s="3">
        <f t="shared" si="1"/>
        <v>0.20002755780164949</v>
      </c>
      <c r="AS2" s="3">
        <f t="shared" si="1"/>
        <v>0.20002755780164949</v>
      </c>
      <c r="AT2" s="3">
        <f t="shared" si="1"/>
        <v>0.20002755780164949</v>
      </c>
      <c r="AU2" s="3">
        <f t="shared" si="1"/>
        <v>0.20002755780164949</v>
      </c>
      <c r="AV2" s="3">
        <f t="shared" si="1"/>
        <v>0.20002755780164949</v>
      </c>
      <c r="AW2" s="3">
        <f t="shared" si="1"/>
        <v>0.20002755780164949</v>
      </c>
      <c r="AX2" s="3">
        <f t="shared" si="1"/>
        <v>0.20002755780164949</v>
      </c>
      <c r="AY2" s="3">
        <f t="shared" si="1"/>
        <v>0.20002755780164949</v>
      </c>
      <c r="AZ2" s="3">
        <f t="shared" si="1"/>
        <v>0.20002755780164949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eletr!N16</f>
        <v>0.3900291344408422</v>
      </c>
      <c r="C4" s="3">
        <f>eletr!O16</f>
        <v>0.37961273540662788</v>
      </c>
      <c r="D4" s="3">
        <f>eletr!P16</f>
        <v>0.30052993024107222</v>
      </c>
      <c r="E4" s="3">
        <f>eletr!Q16</f>
        <v>0.27277362524751569</v>
      </c>
      <c r="F4" s="3">
        <f t="shared" ref="F4:F6" si="2">$E4</f>
        <v>0.27277362524751569</v>
      </c>
      <c r="G4" s="3">
        <f t="shared" si="0"/>
        <v>0.27277362524751569</v>
      </c>
      <c r="H4" s="3">
        <f t="shared" si="0"/>
        <v>0.27277362524751569</v>
      </c>
      <c r="I4" s="3">
        <f t="shared" si="0"/>
        <v>0.27277362524751569</v>
      </c>
      <c r="J4" s="3">
        <f t="shared" si="0"/>
        <v>0.27277362524751569</v>
      </c>
      <c r="K4" s="3">
        <f t="shared" si="0"/>
        <v>0.27277362524751569</v>
      </c>
      <c r="L4" s="3">
        <f t="shared" si="0"/>
        <v>0.27277362524751569</v>
      </c>
      <c r="M4" s="3">
        <f t="shared" si="0"/>
        <v>0.27277362524751569</v>
      </c>
      <c r="N4" s="3">
        <f t="shared" si="0"/>
        <v>0.27277362524751569</v>
      </c>
      <c r="O4" s="3">
        <f t="shared" si="0"/>
        <v>0.27277362524751569</v>
      </c>
      <c r="P4" s="3">
        <f t="shared" si="0"/>
        <v>0.27277362524751569</v>
      </c>
      <c r="Q4" s="3">
        <f t="shared" si="0"/>
        <v>0.27277362524751569</v>
      </c>
      <c r="R4" s="3">
        <f t="shared" si="0"/>
        <v>0.27277362524751569</v>
      </c>
      <c r="S4" s="3">
        <f t="shared" si="0"/>
        <v>0.27277362524751569</v>
      </c>
      <c r="T4" s="3">
        <f t="shared" si="0"/>
        <v>0.27277362524751569</v>
      </c>
      <c r="U4" s="3">
        <f t="shared" si="0"/>
        <v>0.27277362524751569</v>
      </c>
      <c r="V4" s="3">
        <f t="shared" si="0"/>
        <v>0.27277362524751569</v>
      </c>
      <c r="W4" s="3">
        <f t="shared" si="0"/>
        <v>0.27277362524751569</v>
      </c>
      <c r="X4" s="3">
        <f t="shared" si="0"/>
        <v>0.27277362524751569</v>
      </c>
      <c r="Y4" s="3">
        <f t="shared" si="0"/>
        <v>0.27277362524751569</v>
      </c>
      <c r="Z4" s="3">
        <f t="shared" si="0"/>
        <v>0.27277362524751569</v>
      </c>
      <c r="AA4" s="3">
        <f t="shared" si="0"/>
        <v>0.27277362524751569</v>
      </c>
      <c r="AB4" s="3">
        <f t="shared" si="0"/>
        <v>0.27277362524751569</v>
      </c>
      <c r="AC4" s="3">
        <f t="shared" si="0"/>
        <v>0.27277362524751569</v>
      </c>
      <c r="AD4" s="3">
        <f t="shared" si="0"/>
        <v>0.27277362524751569</v>
      </c>
      <c r="AE4" s="3">
        <f t="shared" si="0"/>
        <v>0.27277362524751569</v>
      </c>
      <c r="AF4" s="3">
        <f t="shared" si="0"/>
        <v>0.27277362524751569</v>
      </c>
      <c r="AG4" s="3">
        <f t="shared" si="1"/>
        <v>0.27277362524751569</v>
      </c>
      <c r="AH4" s="3">
        <f t="shared" si="1"/>
        <v>0.27277362524751569</v>
      </c>
      <c r="AI4" s="3">
        <f t="shared" si="1"/>
        <v>0.27277362524751569</v>
      </c>
      <c r="AJ4" s="3">
        <f t="shared" si="1"/>
        <v>0.27277362524751569</v>
      </c>
      <c r="AK4" s="3">
        <f t="shared" si="1"/>
        <v>0.27277362524751569</v>
      </c>
      <c r="AL4" s="3">
        <f t="shared" si="1"/>
        <v>0.27277362524751569</v>
      </c>
      <c r="AM4" s="3">
        <f t="shared" si="1"/>
        <v>0.27277362524751569</v>
      </c>
      <c r="AN4" s="3">
        <f t="shared" si="1"/>
        <v>0.27277362524751569</v>
      </c>
      <c r="AO4" s="3">
        <f t="shared" si="1"/>
        <v>0.27277362524751569</v>
      </c>
      <c r="AP4" s="3">
        <f t="shared" si="1"/>
        <v>0.27277362524751569</v>
      </c>
      <c r="AQ4" s="3">
        <f t="shared" si="1"/>
        <v>0.27277362524751569</v>
      </c>
      <c r="AR4" s="3">
        <f t="shared" si="1"/>
        <v>0.27277362524751569</v>
      </c>
      <c r="AS4" s="3">
        <f t="shared" si="1"/>
        <v>0.27277362524751569</v>
      </c>
      <c r="AT4" s="3">
        <f t="shared" si="1"/>
        <v>0.27277362524751569</v>
      </c>
      <c r="AU4" s="3">
        <f t="shared" si="1"/>
        <v>0.27277362524751569</v>
      </c>
      <c r="AV4" s="3">
        <f t="shared" si="1"/>
        <v>0.27277362524751569</v>
      </c>
      <c r="AW4" s="3">
        <f t="shared" si="1"/>
        <v>0.27277362524751569</v>
      </c>
      <c r="AX4" s="3">
        <f t="shared" si="1"/>
        <v>0.27277362524751569</v>
      </c>
      <c r="AY4" s="3">
        <f t="shared" si="1"/>
        <v>0.27277362524751569</v>
      </c>
      <c r="AZ4" s="3">
        <f t="shared" si="1"/>
        <v>0.27277362524751569</v>
      </c>
    </row>
    <row r="5" spans="1:52" x14ac:dyDescent="0.45">
      <c r="A5" s="1" t="s">
        <v>14</v>
      </c>
      <c r="B5" s="3">
        <f>eletr!N17</f>
        <v>0.3948286493197477</v>
      </c>
      <c r="C5" s="3">
        <f>eletr!O17</f>
        <v>0.38494787131408437</v>
      </c>
      <c r="D5" s="3">
        <f>eletr!P17</f>
        <v>0.31028726730259715</v>
      </c>
      <c r="E5" s="3">
        <f>eletr!Q17</f>
        <v>0.28561997949655749</v>
      </c>
      <c r="F5" s="3">
        <f t="shared" si="2"/>
        <v>0.28561997949655749</v>
      </c>
      <c r="G5" s="3">
        <f t="shared" si="0"/>
        <v>0.28561997949655749</v>
      </c>
      <c r="H5" s="3">
        <f t="shared" si="0"/>
        <v>0.28561997949655749</v>
      </c>
      <c r="I5" s="3">
        <f t="shared" si="0"/>
        <v>0.28561997949655749</v>
      </c>
      <c r="J5" s="3">
        <f t="shared" si="0"/>
        <v>0.28561997949655749</v>
      </c>
      <c r="K5" s="3">
        <f t="shared" si="0"/>
        <v>0.28561997949655749</v>
      </c>
      <c r="L5" s="3">
        <f t="shared" si="0"/>
        <v>0.28561997949655749</v>
      </c>
      <c r="M5" s="3">
        <f t="shared" si="0"/>
        <v>0.28561997949655749</v>
      </c>
      <c r="N5" s="3">
        <f t="shared" si="0"/>
        <v>0.28561997949655749</v>
      </c>
      <c r="O5" s="3">
        <f t="shared" si="0"/>
        <v>0.28561997949655749</v>
      </c>
      <c r="P5" s="3">
        <f t="shared" si="0"/>
        <v>0.28561997949655749</v>
      </c>
      <c r="Q5" s="3">
        <f t="shared" si="0"/>
        <v>0.28561997949655749</v>
      </c>
      <c r="R5" s="3">
        <f t="shared" si="0"/>
        <v>0.28561997949655749</v>
      </c>
      <c r="S5" s="3">
        <f t="shared" si="0"/>
        <v>0.28561997949655749</v>
      </c>
      <c r="T5" s="3">
        <f t="shared" si="0"/>
        <v>0.28561997949655749</v>
      </c>
      <c r="U5" s="3">
        <f t="shared" si="0"/>
        <v>0.28561997949655749</v>
      </c>
      <c r="V5" s="3">
        <f t="shared" si="0"/>
        <v>0.28561997949655749</v>
      </c>
      <c r="W5" s="3">
        <f t="shared" si="0"/>
        <v>0.28561997949655749</v>
      </c>
      <c r="X5" s="3">
        <f t="shared" si="0"/>
        <v>0.28561997949655749</v>
      </c>
      <c r="Y5" s="3">
        <f t="shared" si="0"/>
        <v>0.28561997949655749</v>
      </c>
      <c r="Z5" s="3">
        <f t="shared" si="0"/>
        <v>0.28561997949655749</v>
      </c>
      <c r="AA5" s="3">
        <f t="shared" si="0"/>
        <v>0.28561997949655749</v>
      </c>
      <c r="AB5" s="3">
        <f t="shared" si="0"/>
        <v>0.28561997949655749</v>
      </c>
      <c r="AC5" s="3">
        <f t="shared" si="0"/>
        <v>0.28561997949655749</v>
      </c>
      <c r="AD5" s="3">
        <f t="shared" si="0"/>
        <v>0.28561997949655749</v>
      </c>
      <c r="AE5" s="3">
        <f t="shared" si="0"/>
        <v>0.28561997949655749</v>
      </c>
      <c r="AF5" s="3">
        <f t="shared" si="0"/>
        <v>0.28561997949655749</v>
      </c>
      <c r="AG5" s="3">
        <f t="shared" si="1"/>
        <v>0.28561997949655749</v>
      </c>
      <c r="AH5" s="3">
        <f t="shared" si="1"/>
        <v>0.28561997949655749</v>
      </c>
      <c r="AI5" s="3">
        <f t="shared" si="1"/>
        <v>0.28561997949655749</v>
      </c>
      <c r="AJ5" s="3">
        <f t="shared" si="1"/>
        <v>0.28561997949655749</v>
      </c>
      <c r="AK5" s="3">
        <f t="shared" si="1"/>
        <v>0.28561997949655749</v>
      </c>
      <c r="AL5" s="3">
        <f t="shared" si="1"/>
        <v>0.28561997949655749</v>
      </c>
      <c r="AM5" s="3">
        <f t="shared" si="1"/>
        <v>0.28561997949655749</v>
      </c>
      <c r="AN5" s="3">
        <f t="shared" si="1"/>
        <v>0.28561997949655749</v>
      </c>
      <c r="AO5" s="3">
        <f t="shared" si="1"/>
        <v>0.28561997949655749</v>
      </c>
      <c r="AP5" s="3">
        <f t="shared" si="1"/>
        <v>0.28561997949655749</v>
      </c>
      <c r="AQ5" s="3">
        <f t="shared" si="1"/>
        <v>0.28561997949655749</v>
      </c>
      <c r="AR5" s="3">
        <f t="shared" si="1"/>
        <v>0.28561997949655749</v>
      </c>
      <c r="AS5" s="3">
        <f t="shared" si="1"/>
        <v>0.28561997949655749</v>
      </c>
      <c r="AT5" s="3">
        <f t="shared" si="1"/>
        <v>0.28561997949655749</v>
      </c>
      <c r="AU5" s="3">
        <f t="shared" si="1"/>
        <v>0.28561997949655749</v>
      </c>
      <c r="AV5" s="3">
        <f t="shared" si="1"/>
        <v>0.28561997949655749</v>
      </c>
      <c r="AW5" s="3">
        <f t="shared" si="1"/>
        <v>0.28561997949655749</v>
      </c>
      <c r="AX5" s="3">
        <f t="shared" si="1"/>
        <v>0.28561997949655749</v>
      </c>
      <c r="AY5" s="3">
        <f t="shared" si="1"/>
        <v>0.28561997949655749</v>
      </c>
      <c r="AZ5" s="3">
        <f t="shared" si="1"/>
        <v>0.28561997949655749</v>
      </c>
    </row>
    <row r="6" spans="1:52" x14ac:dyDescent="0.45">
      <c r="A6" s="1" t="s">
        <v>15</v>
      </c>
      <c r="B6" s="3">
        <f>eletr!N18</f>
        <v>0.34590536679407413</v>
      </c>
      <c r="C6" s="3">
        <f>eletr!O18</f>
        <v>0.33129682395425086</v>
      </c>
      <c r="D6" s="3">
        <f>eletr!P18</f>
        <v>0.27614510116223201</v>
      </c>
      <c r="E6" s="3">
        <f>eletr!Q18</f>
        <v>0.25747441884750177</v>
      </c>
      <c r="F6" s="3">
        <f t="shared" si="2"/>
        <v>0.25747441884750177</v>
      </c>
      <c r="G6" s="3">
        <f t="shared" si="0"/>
        <v>0.25747441884750177</v>
      </c>
      <c r="H6" s="3">
        <f t="shared" si="0"/>
        <v>0.25747441884750177</v>
      </c>
      <c r="I6" s="3">
        <f t="shared" si="0"/>
        <v>0.25747441884750177</v>
      </c>
      <c r="J6" s="3">
        <f t="shared" si="0"/>
        <v>0.25747441884750177</v>
      </c>
      <c r="K6" s="3">
        <f t="shared" si="0"/>
        <v>0.25747441884750177</v>
      </c>
      <c r="L6" s="3">
        <f t="shared" si="0"/>
        <v>0.25747441884750177</v>
      </c>
      <c r="M6" s="3">
        <f t="shared" si="0"/>
        <v>0.25747441884750177</v>
      </c>
      <c r="N6" s="3">
        <f t="shared" si="0"/>
        <v>0.25747441884750177</v>
      </c>
      <c r="O6" s="3">
        <f t="shared" si="0"/>
        <v>0.25747441884750177</v>
      </c>
      <c r="P6" s="3">
        <f t="shared" si="0"/>
        <v>0.25747441884750177</v>
      </c>
      <c r="Q6" s="3">
        <f t="shared" si="0"/>
        <v>0.25747441884750177</v>
      </c>
      <c r="R6" s="3">
        <f t="shared" si="0"/>
        <v>0.25747441884750177</v>
      </c>
      <c r="S6" s="3">
        <f t="shared" si="0"/>
        <v>0.25747441884750177</v>
      </c>
      <c r="T6" s="3">
        <f t="shared" si="0"/>
        <v>0.25747441884750177</v>
      </c>
      <c r="U6" s="3">
        <f t="shared" si="0"/>
        <v>0.25747441884750177</v>
      </c>
      <c r="V6" s="3">
        <f t="shared" si="0"/>
        <v>0.25747441884750177</v>
      </c>
      <c r="W6" s="3">
        <f t="shared" si="0"/>
        <v>0.25747441884750177</v>
      </c>
      <c r="X6" s="3">
        <f t="shared" si="0"/>
        <v>0.25747441884750177</v>
      </c>
      <c r="Y6" s="3">
        <f t="shared" si="0"/>
        <v>0.25747441884750177</v>
      </c>
      <c r="Z6" s="3">
        <f t="shared" si="0"/>
        <v>0.25747441884750177</v>
      </c>
      <c r="AA6" s="3">
        <f t="shared" si="0"/>
        <v>0.25747441884750177</v>
      </c>
      <c r="AB6" s="3">
        <f t="shared" si="0"/>
        <v>0.25747441884750177</v>
      </c>
      <c r="AC6" s="3">
        <f t="shared" si="0"/>
        <v>0.25747441884750177</v>
      </c>
      <c r="AD6" s="3">
        <f t="shared" si="0"/>
        <v>0.25747441884750177</v>
      </c>
      <c r="AE6" s="3">
        <f t="shared" si="0"/>
        <v>0.25747441884750177</v>
      </c>
      <c r="AF6" s="3">
        <f t="shared" si="0"/>
        <v>0.25747441884750177</v>
      </c>
      <c r="AG6" s="3">
        <f t="shared" si="1"/>
        <v>0.25747441884750177</v>
      </c>
      <c r="AH6" s="3">
        <f t="shared" si="1"/>
        <v>0.25747441884750177</v>
      </c>
      <c r="AI6" s="3">
        <f t="shared" si="1"/>
        <v>0.25747441884750177</v>
      </c>
      <c r="AJ6" s="3">
        <f t="shared" si="1"/>
        <v>0.25747441884750177</v>
      </c>
      <c r="AK6" s="3">
        <f t="shared" si="1"/>
        <v>0.25747441884750177</v>
      </c>
      <c r="AL6" s="3">
        <f t="shared" si="1"/>
        <v>0.25747441884750177</v>
      </c>
      <c r="AM6" s="3">
        <f t="shared" si="1"/>
        <v>0.25747441884750177</v>
      </c>
      <c r="AN6" s="3">
        <f t="shared" si="1"/>
        <v>0.25747441884750177</v>
      </c>
      <c r="AO6" s="3">
        <f t="shared" si="1"/>
        <v>0.25747441884750177</v>
      </c>
      <c r="AP6" s="3">
        <f t="shared" si="1"/>
        <v>0.25747441884750177</v>
      </c>
      <c r="AQ6" s="3">
        <f t="shared" si="1"/>
        <v>0.25747441884750177</v>
      </c>
      <c r="AR6" s="3">
        <f t="shared" si="1"/>
        <v>0.25747441884750177</v>
      </c>
      <c r="AS6" s="3">
        <f t="shared" si="1"/>
        <v>0.25747441884750177</v>
      </c>
      <c r="AT6" s="3">
        <f t="shared" si="1"/>
        <v>0.25747441884750177</v>
      </c>
      <c r="AU6" s="3">
        <f t="shared" si="1"/>
        <v>0.25747441884750177</v>
      </c>
      <c r="AV6" s="3">
        <f t="shared" si="1"/>
        <v>0.25747441884750177</v>
      </c>
      <c r="AW6" s="3">
        <f t="shared" si="1"/>
        <v>0.25747441884750177</v>
      </c>
      <c r="AX6" s="3">
        <f t="shared" si="1"/>
        <v>0.25747441884750177</v>
      </c>
      <c r="AY6" s="3">
        <f t="shared" si="1"/>
        <v>0.25747441884750177</v>
      </c>
      <c r="AZ6" s="3">
        <f t="shared" si="1"/>
        <v>0.25747441884750177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eletr!N19</f>
        <v>0.23269667061129251</v>
      </c>
      <c r="C8" s="3">
        <f>eletr!O19</f>
        <v>0.21994382920435629</v>
      </c>
      <c r="D8" s="3">
        <f>eletr!P19</f>
        <v>0.17975406288412166</v>
      </c>
      <c r="E8" s="3">
        <f>eletr!Q19</f>
        <v>0.18403737530979303</v>
      </c>
      <c r="F8" s="3">
        <f>$E8</f>
        <v>0.18403737530979303</v>
      </c>
      <c r="G8" s="3">
        <f t="shared" si="0"/>
        <v>0.18403737530979303</v>
      </c>
      <c r="H8" s="3">
        <f t="shared" si="0"/>
        <v>0.18403737530979303</v>
      </c>
      <c r="I8" s="3">
        <f t="shared" si="0"/>
        <v>0.18403737530979303</v>
      </c>
      <c r="J8" s="3">
        <f t="shared" si="0"/>
        <v>0.18403737530979303</v>
      </c>
      <c r="K8" s="3">
        <f t="shared" si="0"/>
        <v>0.18403737530979303</v>
      </c>
      <c r="L8" s="3">
        <f t="shared" si="0"/>
        <v>0.18403737530979303</v>
      </c>
      <c r="M8" s="3">
        <f t="shared" si="0"/>
        <v>0.18403737530979303</v>
      </c>
      <c r="N8" s="3">
        <f t="shared" si="0"/>
        <v>0.18403737530979303</v>
      </c>
      <c r="O8" s="3">
        <f t="shared" si="0"/>
        <v>0.18403737530979303</v>
      </c>
      <c r="P8" s="3">
        <f t="shared" si="0"/>
        <v>0.18403737530979303</v>
      </c>
      <c r="Q8" s="3">
        <f t="shared" si="0"/>
        <v>0.18403737530979303</v>
      </c>
      <c r="R8" s="3">
        <f t="shared" si="0"/>
        <v>0.18403737530979303</v>
      </c>
      <c r="S8" s="3">
        <f t="shared" si="0"/>
        <v>0.18403737530979303</v>
      </c>
      <c r="T8" s="3">
        <f t="shared" si="0"/>
        <v>0.18403737530979303</v>
      </c>
      <c r="U8" s="3">
        <f t="shared" si="0"/>
        <v>0.18403737530979303</v>
      </c>
      <c r="V8" s="3">
        <f t="shared" si="0"/>
        <v>0.18403737530979303</v>
      </c>
      <c r="W8" s="3">
        <f t="shared" si="0"/>
        <v>0.18403737530979303</v>
      </c>
      <c r="X8" s="3">
        <f t="shared" si="0"/>
        <v>0.18403737530979303</v>
      </c>
      <c r="Y8" s="3">
        <f t="shared" si="0"/>
        <v>0.18403737530979303</v>
      </c>
      <c r="Z8" s="3">
        <f t="shared" si="0"/>
        <v>0.18403737530979303</v>
      </c>
      <c r="AA8" s="3">
        <f t="shared" si="0"/>
        <v>0.18403737530979303</v>
      </c>
      <c r="AB8" s="3">
        <f t="shared" si="0"/>
        <v>0.18403737530979303</v>
      </c>
      <c r="AC8" s="3">
        <f t="shared" si="0"/>
        <v>0.18403737530979303</v>
      </c>
      <c r="AD8" s="3">
        <f t="shared" si="0"/>
        <v>0.18403737530979303</v>
      </c>
      <c r="AE8" s="3">
        <f t="shared" si="0"/>
        <v>0.18403737530979303</v>
      </c>
      <c r="AF8" s="3">
        <f t="shared" si="0"/>
        <v>0.18403737530979303</v>
      </c>
      <c r="AG8" s="3">
        <f t="shared" si="1"/>
        <v>0.18403737530979303</v>
      </c>
      <c r="AH8" s="3">
        <f t="shared" si="1"/>
        <v>0.18403737530979303</v>
      </c>
      <c r="AI8" s="3">
        <f t="shared" si="1"/>
        <v>0.18403737530979303</v>
      </c>
      <c r="AJ8" s="3">
        <f t="shared" si="1"/>
        <v>0.18403737530979303</v>
      </c>
      <c r="AK8" s="3">
        <f t="shared" si="1"/>
        <v>0.18403737530979303</v>
      </c>
      <c r="AL8" s="3">
        <f t="shared" si="1"/>
        <v>0.18403737530979303</v>
      </c>
      <c r="AM8" s="3">
        <f t="shared" si="1"/>
        <v>0.18403737530979303</v>
      </c>
      <c r="AN8" s="3">
        <f t="shared" si="1"/>
        <v>0.18403737530979303</v>
      </c>
      <c r="AO8" s="3">
        <f t="shared" si="1"/>
        <v>0.18403737530979303</v>
      </c>
      <c r="AP8" s="3">
        <f t="shared" si="1"/>
        <v>0.18403737530979303</v>
      </c>
      <c r="AQ8" s="3">
        <f t="shared" si="1"/>
        <v>0.18403737530979303</v>
      </c>
      <c r="AR8" s="3">
        <f t="shared" si="1"/>
        <v>0.18403737530979303</v>
      </c>
      <c r="AS8" s="3">
        <f t="shared" si="1"/>
        <v>0.18403737530979303</v>
      </c>
      <c r="AT8" s="3">
        <f t="shared" si="1"/>
        <v>0.18403737530979303</v>
      </c>
      <c r="AU8" s="3">
        <f t="shared" si="1"/>
        <v>0.18403737530979303</v>
      </c>
      <c r="AV8" s="3">
        <f t="shared" si="1"/>
        <v>0.18403737530979303</v>
      </c>
      <c r="AW8" s="3">
        <f t="shared" si="1"/>
        <v>0.18403737530979303</v>
      </c>
      <c r="AX8" s="3">
        <f t="shared" si="1"/>
        <v>0.18403737530979303</v>
      </c>
      <c r="AY8" s="3">
        <f t="shared" si="1"/>
        <v>0.18403737530979303</v>
      </c>
      <c r="AZ8" s="3">
        <f t="shared" si="1"/>
        <v>0.18403737530979303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0">$E6</f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2060"/>
  </sheetPr>
  <dimension ref="A1:AZ9"/>
  <sheetViews>
    <sheetView topLeftCell="AO1" workbookViewId="0">
      <selection activeCell="AZ12" sqref="AZ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taxes'!C24</f>
        <v>0.22800000000000001</v>
      </c>
      <c r="C2" s="3">
        <f>'fuel taxes'!D24</f>
        <v>0.22800000000000001</v>
      </c>
      <c r="D2" s="3">
        <f>'fuel taxes'!E24</f>
        <v>0.22800000000000001</v>
      </c>
      <c r="E2" s="3">
        <f>'fuel taxes'!F24</f>
        <v>0.22800000000000001</v>
      </c>
      <c r="F2" s="3">
        <f t="shared" ref="F2:AZ8" si="0">$E2</f>
        <v>0.22800000000000001</v>
      </c>
      <c r="G2" s="3">
        <f t="shared" si="0"/>
        <v>0.22800000000000001</v>
      </c>
      <c r="H2" s="3">
        <f t="shared" si="0"/>
        <v>0.22800000000000001</v>
      </c>
      <c r="I2" s="3">
        <f t="shared" si="0"/>
        <v>0.22800000000000001</v>
      </c>
      <c r="J2" s="3">
        <f t="shared" si="0"/>
        <v>0.22800000000000001</v>
      </c>
      <c r="K2" s="3">
        <f t="shared" si="0"/>
        <v>0.22800000000000001</v>
      </c>
      <c r="L2" s="3">
        <f t="shared" si="0"/>
        <v>0.22800000000000001</v>
      </c>
      <c r="M2" s="3">
        <f t="shared" si="0"/>
        <v>0.22800000000000001</v>
      </c>
      <c r="N2" s="3">
        <f t="shared" si="0"/>
        <v>0.22800000000000001</v>
      </c>
      <c r="O2" s="3">
        <f t="shared" si="0"/>
        <v>0.22800000000000001</v>
      </c>
      <c r="P2" s="3">
        <f t="shared" si="0"/>
        <v>0.22800000000000001</v>
      </c>
      <c r="Q2" s="3">
        <f t="shared" si="0"/>
        <v>0.22800000000000001</v>
      </c>
      <c r="R2" s="3">
        <f t="shared" si="0"/>
        <v>0.22800000000000001</v>
      </c>
      <c r="S2" s="3">
        <f t="shared" si="0"/>
        <v>0.22800000000000001</v>
      </c>
      <c r="T2" s="3">
        <f t="shared" si="0"/>
        <v>0.22800000000000001</v>
      </c>
      <c r="U2" s="3">
        <f t="shared" si="0"/>
        <v>0.22800000000000001</v>
      </c>
      <c r="V2" s="3">
        <f t="shared" si="0"/>
        <v>0.22800000000000001</v>
      </c>
      <c r="W2" s="3">
        <f t="shared" si="0"/>
        <v>0.22800000000000001</v>
      </c>
      <c r="X2" s="3">
        <f t="shared" si="0"/>
        <v>0.22800000000000001</v>
      </c>
      <c r="Y2" s="3">
        <f t="shared" si="0"/>
        <v>0.22800000000000001</v>
      </c>
      <c r="Z2" s="3">
        <f t="shared" si="0"/>
        <v>0.22800000000000001</v>
      </c>
      <c r="AA2" s="3">
        <f t="shared" si="0"/>
        <v>0.22800000000000001</v>
      </c>
      <c r="AB2" s="3">
        <f t="shared" si="0"/>
        <v>0.22800000000000001</v>
      </c>
      <c r="AC2" s="3">
        <f t="shared" si="0"/>
        <v>0.22800000000000001</v>
      </c>
      <c r="AD2" s="3">
        <f t="shared" si="0"/>
        <v>0.22800000000000001</v>
      </c>
      <c r="AE2" s="3">
        <f t="shared" si="0"/>
        <v>0.22800000000000001</v>
      </c>
      <c r="AF2" s="3">
        <f t="shared" si="0"/>
        <v>0.22800000000000001</v>
      </c>
      <c r="AG2" s="3">
        <f t="shared" si="0"/>
        <v>0.22800000000000001</v>
      </c>
      <c r="AH2" s="3">
        <f t="shared" si="0"/>
        <v>0.22800000000000001</v>
      </c>
      <c r="AI2" s="3">
        <f t="shared" si="0"/>
        <v>0.22800000000000001</v>
      </c>
      <c r="AJ2" s="3">
        <f t="shared" si="0"/>
        <v>0.22800000000000001</v>
      </c>
      <c r="AK2" s="3">
        <f t="shared" si="0"/>
        <v>0.22800000000000001</v>
      </c>
      <c r="AL2" s="3">
        <f t="shared" si="0"/>
        <v>0.22800000000000001</v>
      </c>
      <c r="AM2" s="3">
        <f t="shared" si="0"/>
        <v>0.22800000000000001</v>
      </c>
      <c r="AN2" s="3">
        <f t="shared" si="0"/>
        <v>0.22800000000000001</v>
      </c>
      <c r="AO2" s="3">
        <f t="shared" si="0"/>
        <v>0.22800000000000001</v>
      </c>
      <c r="AP2" s="3">
        <f t="shared" si="0"/>
        <v>0.22800000000000001</v>
      </c>
      <c r="AQ2" s="3">
        <f t="shared" si="0"/>
        <v>0.22800000000000001</v>
      </c>
      <c r="AR2" s="3">
        <f t="shared" si="0"/>
        <v>0.22800000000000001</v>
      </c>
      <c r="AS2" s="3">
        <f t="shared" si="0"/>
        <v>0.22800000000000001</v>
      </c>
      <c r="AT2" s="3">
        <f t="shared" si="0"/>
        <v>0.22800000000000001</v>
      </c>
      <c r="AU2" s="3">
        <f t="shared" si="0"/>
        <v>0.22800000000000001</v>
      </c>
      <c r="AV2" s="3">
        <f t="shared" si="0"/>
        <v>0.22800000000000001</v>
      </c>
      <c r="AW2" s="3">
        <f t="shared" si="0"/>
        <v>0.22800000000000001</v>
      </c>
      <c r="AX2" s="3">
        <f t="shared" si="0"/>
        <v>0.22800000000000001</v>
      </c>
      <c r="AY2" s="3">
        <f t="shared" si="0"/>
        <v>0.22800000000000001</v>
      </c>
      <c r="AZ2" s="3">
        <f t="shared" si="0"/>
        <v>0.22800000000000001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V8" si="1">$E3</f>
        <v>0.20920118503863766</v>
      </c>
      <c r="H3" s="3">
        <f t="shared" si="1"/>
        <v>0.20920118503863766</v>
      </c>
      <c r="I3" s="3">
        <f t="shared" si="1"/>
        <v>0.20920118503863766</v>
      </c>
      <c r="J3" s="3">
        <f t="shared" si="1"/>
        <v>0.20920118503863766</v>
      </c>
      <c r="K3" s="3">
        <f t="shared" si="1"/>
        <v>0.20920118503863766</v>
      </c>
      <c r="L3" s="3">
        <f t="shared" si="1"/>
        <v>0.20920118503863766</v>
      </c>
      <c r="M3" s="3">
        <f t="shared" si="1"/>
        <v>0.20920118503863766</v>
      </c>
      <c r="N3" s="3">
        <f t="shared" si="1"/>
        <v>0.20920118503863766</v>
      </c>
      <c r="O3" s="3">
        <f t="shared" si="1"/>
        <v>0.20920118503863766</v>
      </c>
      <c r="P3" s="3">
        <f t="shared" si="1"/>
        <v>0.20920118503863766</v>
      </c>
      <c r="Q3" s="3">
        <f t="shared" si="1"/>
        <v>0.20920118503863766</v>
      </c>
      <c r="R3" s="3">
        <f t="shared" si="1"/>
        <v>0.20920118503863766</v>
      </c>
      <c r="S3" s="3">
        <f t="shared" si="1"/>
        <v>0.20920118503863766</v>
      </c>
      <c r="T3" s="3">
        <f t="shared" si="1"/>
        <v>0.20920118503863766</v>
      </c>
      <c r="U3" s="3">
        <f t="shared" si="1"/>
        <v>0.20920118503863766</v>
      </c>
      <c r="V3" s="3">
        <f t="shared" si="1"/>
        <v>0.20920118503863766</v>
      </c>
      <c r="W3" s="3">
        <f t="shared" ref="W3:AL8" si="2">$E3</f>
        <v>0.20920118503863766</v>
      </c>
      <c r="X3" s="3">
        <f t="shared" si="2"/>
        <v>0.20920118503863766</v>
      </c>
      <c r="Y3" s="3">
        <f t="shared" si="2"/>
        <v>0.20920118503863766</v>
      </c>
      <c r="Z3" s="3">
        <f t="shared" si="2"/>
        <v>0.20920118503863766</v>
      </c>
      <c r="AA3" s="3">
        <f t="shared" si="2"/>
        <v>0.20920118503863766</v>
      </c>
      <c r="AB3" s="3">
        <f t="shared" si="2"/>
        <v>0.20920118503863766</v>
      </c>
      <c r="AC3" s="3">
        <f t="shared" si="2"/>
        <v>0.20920118503863766</v>
      </c>
      <c r="AD3" s="3">
        <f t="shared" si="2"/>
        <v>0.20920118503863766</v>
      </c>
      <c r="AE3" s="3">
        <f t="shared" si="2"/>
        <v>0.20920118503863766</v>
      </c>
      <c r="AF3" s="3">
        <f t="shared" si="2"/>
        <v>0.20920118503863766</v>
      </c>
      <c r="AG3" s="3">
        <f t="shared" si="2"/>
        <v>0.20920118503863766</v>
      </c>
      <c r="AH3" s="3">
        <f t="shared" si="2"/>
        <v>0.20920118503863766</v>
      </c>
      <c r="AI3" s="3">
        <f t="shared" si="2"/>
        <v>0.20920118503863766</v>
      </c>
      <c r="AJ3" s="3">
        <f t="shared" si="2"/>
        <v>0.20920118503863766</v>
      </c>
      <c r="AK3" s="3">
        <f t="shared" si="2"/>
        <v>0.20920118503863766</v>
      </c>
      <c r="AL3" s="3">
        <f t="shared" si="2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3">
        <f t="shared" ref="F4:F8" si="3">$E4</f>
        <v>0.20920118503863766</v>
      </c>
      <c r="G4" s="3">
        <f t="shared" si="1"/>
        <v>0.20920118503863766</v>
      </c>
      <c r="H4" s="3">
        <f t="shared" si="1"/>
        <v>0.20920118503863766</v>
      </c>
      <c r="I4" s="3">
        <f t="shared" si="1"/>
        <v>0.20920118503863766</v>
      </c>
      <c r="J4" s="3">
        <f t="shared" si="1"/>
        <v>0.20920118503863766</v>
      </c>
      <c r="K4" s="3">
        <f t="shared" si="1"/>
        <v>0.20920118503863766</v>
      </c>
      <c r="L4" s="3">
        <f t="shared" si="1"/>
        <v>0.20920118503863766</v>
      </c>
      <c r="M4" s="3">
        <f t="shared" si="1"/>
        <v>0.20920118503863766</v>
      </c>
      <c r="N4" s="3">
        <f t="shared" si="1"/>
        <v>0.20920118503863766</v>
      </c>
      <c r="O4" s="3">
        <f t="shared" si="1"/>
        <v>0.20920118503863766</v>
      </c>
      <c r="P4" s="3">
        <f t="shared" si="1"/>
        <v>0.20920118503863766</v>
      </c>
      <c r="Q4" s="3">
        <f t="shared" si="1"/>
        <v>0.20920118503863766</v>
      </c>
      <c r="R4" s="3">
        <f t="shared" si="1"/>
        <v>0.20920118503863766</v>
      </c>
      <c r="S4" s="3">
        <f t="shared" si="1"/>
        <v>0.20920118503863766</v>
      </c>
      <c r="T4" s="3">
        <f t="shared" si="1"/>
        <v>0.20920118503863766</v>
      </c>
      <c r="U4" s="3">
        <f t="shared" si="1"/>
        <v>0.20920118503863766</v>
      </c>
      <c r="V4" s="3">
        <f t="shared" si="1"/>
        <v>0.20920118503863766</v>
      </c>
      <c r="W4" s="3">
        <f t="shared" si="2"/>
        <v>0.20920118503863766</v>
      </c>
      <c r="X4" s="3">
        <f t="shared" si="2"/>
        <v>0.20920118503863766</v>
      </c>
      <c r="Y4" s="3">
        <f t="shared" si="2"/>
        <v>0.20920118503863766</v>
      </c>
      <c r="Z4" s="3">
        <f t="shared" si="2"/>
        <v>0.20920118503863766</v>
      </c>
      <c r="AA4" s="3">
        <f t="shared" si="2"/>
        <v>0.20920118503863766</v>
      </c>
      <c r="AB4" s="3">
        <f t="shared" si="2"/>
        <v>0.20920118503863766</v>
      </c>
      <c r="AC4" s="3">
        <f t="shared" si="2"/>
        <v>0.20920118503863766</v>
      </c>
      <c r="AD4" s="3">
        <f t="shared" si="2"/>
        <v>0.20920118503863766</v>
      </c>
      <c r="AE4" s="3">
        <f t="shared" si="2"/>
        <v>0.20920118503863766</v>
      </c>
      <c r="AF4" s="3">
        <f t="shared" si="2"/>
        <v>0.20920118503863766</v>
      </c>
      <c r="AG4" s="3">
        <f t="shared" si="0"/>
        <v>0.20920118503863766</v>
      </c>
      <c r="AH4" s="3">
        <f t="shared" si="0"/>
        <v>0.20920118503863766</v>
      </c>
      <c r="AI4" s="3">
        <f t="shared" si="0"/>
        <v>0.20920118503863766</v>
      </c>
      <c r="AJ4" s="3">
        <f t="shared" si="0"/>
        <v>0.20920118503863766</v>
      </c>
      <c r="AK4" s="3">
        <f t="shared" si="0"/>
        <v>0.20920118503863766</v>
      </c>
      <c r="AL4" s="3">
        <f t="shared" si="0"/>
        <v>0.20920118503863766</v>
      </c>
      <c r="AM4" s="3">
        <f t="shared" si="0"/>
        <v>0.20920118503863766</v>
      </c>
      <c r="AN4" s="3">
        <f t="shared" si="0"/>
        <v>0.20920118503863766</v>
      </c>
      <c r="AO4" s="3">
        <f t="shared" si="0"/>
        <v>0.20920118503863766</v>
      </c>
      <c r="AP4" s="3">
        <f t="shared" si="0"/>
        <v>0.20920118503863766</v>
      </c>
      <c r="AQ4" s="3">
        <f t="shared" si="0"/>
        <v>0.20920118503863766</v>
      </c>
      <c r="AR4" s="3">
        <f t="shared" si="0"/>
        <v>0.20920118503863766</v>
      </c>
      <c r="AS4" s="3">
        <f t="shared" si="0"/>
        <v>0.20920118503863766</v>
      </c>
      <c r="AT4" s="3">
        <f t="shared" si="0"/>
        <v>0.20920118503863766</v>
      </c>
      <c r="AU4" s="3">
        <f t="shared" si="0"/>
        <v>0.20920118503863766</v>
      </c>
      <c r="AV4" s="3">
        <f t="shared" si="0"/>
        <v>0.20920118503863766</v>
      </c>
      <c r="AW4" s="3">
        <f t="shared" si="0"/>
        <v>0.20920118503863766</v>
      </c>
      <c r="AX4" s="3">
        <f t="shared" si="0"/>
        <v>0.20920118503863766</v>
      </c>
      <c r="AY4" s="3">
        <f t="shared" si="0"/>
        <v>0.20920118503863766</v>
      </c>
      <c r="AZ4" s="3">
        <f t="shared" si="0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 t="shared" si="3"/>
        <v>0.20920118503863766</v>
      </c>
      <c r="G5" s="3">
        <f t="shared" si="1"/>
        <v>0.20920118503863766</v>
      </c>
      <c r="H5" s="3">
        <f t="shared" si="1"/>
        <v>0.20920118503863766</v>
      </c>
      <c r="I5" s="3">
        <f t="shared" si="1"/>
        <v>0.20920118503863766</v>
      </c>
      <c r="J5" s="3">
        <f t="shared" si="1"/>
        <v>0.20920118503863766</v>
      </c>
      <c r="K5" s="3">
        <f t="shared" si="1"/>
        <v>0.20920118503863766</v>
      </c>
      <c r="L5" s="3">
        <f t="shared" si="1"/>
        <v>0.20920118503863766</v>
      </c>
      <c r="M5" s="3">
        <f t="shared" si="1"/>
        <v>0.20920118503863766</v>
      </c>
      <c r="N5" s="3">
        <f t="shared" si="1"/>
        <v>0.20920118503863766</v>
      </c>
      <c r="O5" s="3">
        <f t="shared" si="1"/>
        <v>0.20920118503863766</v>
      </c>
      <c r="P5" s="3">
        <f t="shared" si="1"/>
        <v>0.20920118503863766</v>
      </c>
      <c r="Q5" s="3">
        <f t="shared" si="1"/>
        <v>0.20920118503863766</v>
      </c>
      <c r="R5" s="3">
        <f t="shared" si="1"/>
        <v>0.20920118503863766</v>
      </c>
      <c r="S5" s="3">
        <f t="shared" si="1"/>
        <v>0.20920118503863766</v>
      </c>
      <c r="T5" s="3">
        <f t="shared" si="1"/>
        <v>0.20920118503863766</v>
      </c>
      <c r="U5" s="3">
        <f t="shared" si="1"/>
        <v>0.20920118503863766</v>
      </c>
      <c r="V5" s="3">
        <f t="shared" si="1"/>
        <v>0.20920118503863766</v>
      </c>
      <c r="W5" s="3">
        <f t="shared" si="2"/>
        <v>0.20920118503863766</v>
      </c>
      <c r="X5" s="3">
        <f t="shared" si="2"/>
        <v>0.20920118503863766</v>
      </c>
      <c r="Y5" s="3">
        <f t="shared" si="2"/>
        <v>0.20920118503863766</v>
      </c>
      <c r="Z5" s="3">
        <f t="shared" si="2"/>
        <v>0.20920118503863766</v>
      </c>
      <c r="AA5" s="3">
        <f t="shared" si="2"/>
        <v>0.20920118503863766</v>
      </c>
      <c r="AB5" s="3">
        <f t="shared" si="2"/>
        <v>0.20920118503863766</v>
      </c>
      <c r="AC5" s="3">
        <f t="shared" si="2"/>
        <v>0.20920118503863766</v>
      </c>
      <c r="AD5" s="3">
        <f t="shared" si="2"/>
        <v>0.20920118503863766</v>
      </c>
      <c r="AE5" s="3">
        <f t="shared" si="2"/>
        <v>0.20920118503863766</v>
      </c>
      <c r="AF5" s="3">
        <f t="shared" si="2"/>
        <v>0.20920118503863766</v>
      </c>
      <c r="AG5" s="3">
        <f t="shared" si="0"/>
        <v>0.20920118503863766</v>
      </c>
      <c r="AH5" s="3">
        <f t="shared" si="0"/>
        <v>0.20920118503863766</v>
      </c>
      <c r="AI5" s="3">
        <f t="shared" si="0"/>
        <v>0.20920118503863766</v>
      </c>
      <c r="AJ5" s="3">
        <f t="shared" si="0"/>
        <v>0.20920118503863766</v>
      </c>
      <c r="AK5" s="3">
        <f t="shared" si="0"/>
        <v>0.20920118503863766</v>
      </c>
      <c r="AL5" s="3">
        <f t="shared" si="0"/>
        <v>0.20920118503863766</v>
      </c>
      <c r="AM5" s="3">
        <f t="shared" si="0"/>
        <v>0.20920118503863766</v>
      </c>
      <c r="AN5" s="3">
        <f t="shared" si="0"/>
        <v>0.20920118503863766</v>
      </c>
      <c r="AO5" s="3">
        <f t="shared" si="0"/>
        <v>0.20920118503863766</v>
      </c>
      <c r="AP5" s="3">
        <f t="shared" si="0"/>
        <v>0.20920118503863766</v>
      </c>
      <c r="AQ5" s="3">
        <f t="shared" si="0"/>
        <v>0.20920118503863766</v>
      </c>
      <c r="AR5" s="3">
        <f t="shared" si="0"/>
        <v>0.20920118503863766</v>
      </c>
      <c r="AS5" s="3">
        <f t="shared" si="0"/>
        <v>0.20920118503863766</v>
      </c>
      <c r="AT5" s="3">
        <f t="shared" si="0"/>
        <v>0.20920118503863766</v>
      </c>
      <c r="AU5" s="3">
        <f t="shared" si="0"/>
        <v>0.20920118503863766</v>
      </c>
      <c r="AV5" s="3">
        <f t="shared" si="0"/>
        <v>0.20920118503863766</v>
      </c>
      <c r="AW5" s="3">
        <f t="shared" si="0"/>
        <v>0.20920118503863766</v>
      </c>
      <c r="AX5" s="3">
        <f t="shared" si="0"/>
        <v>0.20920118503863766</v>
      </c>
      <c r="AY5" s="3">
        <f t="shared" si="0"/>
        <v>0.20920118503863766</v>
      </c>
      <c r="AZ5" s="3">
        <f t="shared" si="0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 t="shared" si="3"/>
        <v>0.20920118503863766</v>
      </c>
      <c r="G6" s="3">
        <f t="shared" si="1"/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2"/>
        <v>0.20920118503863766</v>
      </c>
      <c r="X6" s="3">
        <f t="shared" si="2"/>
        <v>0.20920118503863766</v>
      </c>
      <c r="Y6" s="3">
        <f t="shared" si="2"/>
        <v>0.20920118503863766</v>
      </c>
      <c r="Z6" s="3">
        <f t="shared" si="2"/>
        <v>0.20920118503863766</v>
      </c>
      <c r="AA6" s="3">
        <f t="shared" si="2"/>
        <v>0.20920118503863766</v>
      </c>
      <c r="AB6" s="3">
        <f t="shared" si="2"/>
        <v>0.20920118503863766</v>
      </c>
      <c r="AC6" s="3">
        <f t="shared" si="2"/>
        <v>0.20920118503863766</v>
      </c>
      <c r="AD6" s="3">
        <f t="shared" si="2"/>
        <v>0.20920118503863766</v>
      </c>
      <c r="AE6" s="3">
        <f t="shared" si="2"/>
        <v>0.20920118503863766</v>
      </c>
      <c r="AF6" s="3">
        <f t="shared" si="2"/>
        <v>0.20920118503863766</v>
      </c>
      <c r="AG6" s="3">
        <f t="shared" si="0"/>
        <v>0.20920118503863766</v>
      </c>
      <c r="AH6" s="3">
        <f t="shared" si="0"/>
        <v>0.20920118503863766</v>
      </c>
      <c r="AI6" s="3">
        <f t="shared" si="0"/>
        <v>0.20920118503863766</v>
      </c>
      <c r="AJ6" s="3">
        <f t="shared" si="0"/>
        <v>0.20920118503863766</v>
      </c>
      <c r="AK6" s="3">
        <f t="shared" si="0"/>
        <v>0.20920118503863766</v>
      </c>
      <c r="AL6" s="3">
        <f t="shared" si="0"/>
        <v>0.20920118503863766</v>
      </c>
      <c r="AM6" s="3">
        <f t="shared" si="0"/>
        <v>0.20920118503863766</v>
      </c>
      <c r="AN6" s="3">
        <f t="shared" si="0"/>
        <v>0.20920118503863766</v>
      </c>
      <c r="AO6" s="3">
        <f t="shared" si="0"/>
        <v>0.20920118503863766</v>
      </c>
      <c r="AP6" s="3">
        <f t="shared" si="0"/>
        <v>0.20920118503863766</v>
      </c>
      <c r="AQ6" s="3">
        <f t="shared" si="0"/>
        <v>0.20920118503863766</v>
      </c>
      <c r="AR6" s="3">
        <f t="shared" si="0"/>
        <v>0.20920118503863766</v>
      </c>
      <c r="AS6" s="3">
        <f t="shared" si="0"/>
        <v>0.20920118503863766</v>
      </c>
      <c r="AT6" s="3">
        <f t="shared" si="0"/>
        <v>0.20920118503863766</v>
      </c>
      <c r="AU6" s="3">
        <f t="shared" si="0"/>
        <v>0.20920118503863766</v>
      </c>
      <c r="AV6" s="3">
        <f t="shared" si="0"/>
        <v>0.20920118503863766</v>
      </c>
      <c r="AW6" s="3">
        <f t="shared" si="0"/>
        <v>0.20920118503863766</v>
      </c>
      <c r="AX6" s="3">
        <f t="shared" si="0"/>
        <v>0.20920118503863766</v>
      </c>
      <c r="AY6" s="3">
        <f t="shared" si="0"/>
        <v>0.20920118503863766</v>
      </c>
      <c r="AZ6" s="3">
        <f t="shared" si="0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 s="3">
        <f>'fuel taxes'!$B$1</f>
        <v>0.20920118503863766</v>
      </c>
      <c r="C8" s="3">
        <f>'fuel taxes'!$B$1</f>
        <v>0.20920118503863766</v>
      </c>
      <c r="D8" s="3">
        <f>'fuel taxes'!$B$1</f>
        <v>0.20920118503863766</v>
      </c>
      <c r="E8" s="3">
        <f>'fuel taxes'!$B$1</f>
        <v>0.20920118503863766</v>
      </c>
      <c r="F8" s="3">
        <f t="shared" si="3"/>
        <v>0.20920118503863766</v>
      </c>
      <c r="G8" s="3">
        <f t="shared" si="1"/>
        <v>0.20920118503863766</v>
      </c>
      <c r="H8" s="3">
        <f t="shared" si="1"/>
        <v>0.20920118503863766</v>
      </c>
      <c r="I8" s="3">
        <f t="shared" si="1"/>
        <v>0.20920118503863766</v>
      </c>
      <c r="J8" s="3">
        <f t="shared" si="1"/>
        <v>0.20920118503863766</v>
      </c>
      <c r="K8" s="3">
        <f t="shared" si="1"/>
        <v>0.20920118503863766</v>
      </c>
      <c r="L8" s="3">
        <f t="shared" si="1"/>
        <v>0.20920118503863766</v>
      </c>
      <c r="M8" s="3">
        <f t="shared" si="1"/>
        <v>0.20920118503863766</v>
      </c>
      <c r="N8" s="3">
        <f t="shared" si="1"/>
        <v>0.20920118503863766</v>
      </c>
      <c r="O8" s="3">
        <f t="shared" si="1"/>
        <v>0.20920118503863766</v>
      </c>
      <c r="P8" s="3">
        <f t="shared" si="1"/>
        <v>0.20920118503863766</v>
      </c>
      <c r="Q8" s="3">
        <f t="shared" si="1"/>
        <v>0.20920118503863766</v>
      </c>
      <c r="R8" s="3">
        <f t="shared" si="1"/>
        <v>0.20920118503863766</v>
      </c>
      <c r="S8" s="3">
        <f t="shared" si="1"/>
        <v>0.20920118503863766</v>
      </c>
      <c r="T8" s="3">
        <f t="shared" si="1"/>
        <v>0.20920118503863766</v>
      </c>
      <c r="U8" s="3">
        <f t="shared" si="1"/>
        <v>0.20920118503863766</v>
      </c>
      <c r="V8" s="3">
        <f t="shared" si="1"/>
        <v>0.20920118503863766</v>
      </c>
      <c r="W8" s="3">
        <f t="shared" si="2"/>
        <v>0.20920118503863766</v>
      </c>
      <c r="X8" s="3">
        <f t="shared" si="2"/>
        <v>0.20920118503863766</v>
      </c>
      <c r="Y8" s="3">
        <f t="shared" si="2"/>
        <v>0.20920118503863766</v>
      </c>
      <c r="Z8" s="3">
        <f t="shared" si="2"/>
        <v>0.20920118503863766</v>
      </c>
      <c r="AA8" s="3">
        <f t="shared" si="2"/>
        <v>0.20920118503863766</v>
      </c>
      <c r="AB8" s="3">
        <f t="shared" si="2"/>
        <v>0.20920118503863766</v>
      </c>
      <c r="AC8" s="3">
        <f t="shared" si="2"/>
        <v>0.20920118503863766</v>
      </c>
      <c r="AD8" s="3">
        <f t="shared" si="2"/>
        <v>0.20920118503863766</v>
      </c>
      <c r="AE8" s="3">
        <f t="shared" si="2"/>
        <v>0.20920118503863766</v>
      </c>
      <c r="AF8" s="3">
        <f t="shared" si="2"/>
        <v>0.20920118503863766</v>
      </c>
      <c r="AG8" s="3">
        <f t="shared" si="0"/>
        <v>0.20920118503863766</v>
      </c>
      <c r="AH8" s="3">
        <f t="shared" si="0"/>
        <v>0.20920118503863766</v>
      </c>
      <c r="AI8" s="3">
        <f t="shared" si="0"/>
        <v>0.20920118503863766</v>
      </c>
      <c r="AJ8" s="3">
        <f t="shared" si="0"/>
        <v>0.20920118503863766</v>
      </c>
      <c r="AK8" s="3">
        <f t="shared" si="0"/>
        <v>0.20920118503863766</v>
      </c>
      <c r="AL8" s="3">
        <f t="shared" si="0"/>
        <v>0.20920118503863766</v>
      </c>
      <c r="AM8" s="3">
        <f t="shared" si="0"/>
        <v>0.20920118503863766</v>
      </c>
      <c r="AN8" s="3">
        <f t="shared" si="0"/>
        <v>0.20920118503863766</v>
      </c>
      <c r="AO8" s="3">
        <f t="shared" si="0"/>
        <v>0.20920118503863766</v>
      </c>
      <c r="AP8" s="3">
        <f t="shared" si="0"/>
        <v>0.20920118503863766</v>
      </c>
      <c r="AQ8" s="3">
        <f t="shared" si="0"/>
        <v>0.20920118503863766</v>
      </c>
      <c r="AR8" s="3">
        <f t="shared" si="0"/>
        <v>0.20920118503863766</v>
      </c>
      <c r="AS8" s="3">
        <f t="shared" si="0"/>
        <v>0.20920118503863766</v>
      </c>
      <c r="AT8" s="3">
        <f t="shared" si="0"/>
        <v>0.20920118503863766</v>
      </c>
      <c r="AU8" s="3">
        <f t="shared" si="0"/>
        <v>0.20920118503863766</v>
      </c>
      <c r="AV8" s="3">
        <f t="shared" si="0"/>
        <v>0.20920118503863766</v>
      </c>
      <c r="AW8" s="3">
        <f t="shared" si="0"/>
        <v>0.20920118503863766</v>
      </c>
      <c r="AX8" s="3">
        <f t="shared" si="0"/>
        <v>0.20920118503863766</v>
      </c>
      <c r="AY8" s="3">
        <f t="shared" si="0"/>
        <v>0.20920118503863766</v>
      </c>
      <c r="AZ8" s="3">
        <f t="shared" si="0"/>
        <v>0.20920118503863766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2060"/>
  </sheetPr>
  <dimension ref="A1:AZ9"/>
  <sheetViews>
    <sheetView topLeftCell="AL1" workbookViewId="0">
      <selection activeCell="AY15" sqref="AY15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AF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ref="AG9:AZ9" si="2">AG6</f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2060"/>
  </sheetPr>
  <dimension ref="A1:AZ9"/>
  <sheetViews>
    <sheetView topLeftCell="AM1" workbookViewId="0">
      <selection activeCell="AY20" sqref="AY20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2060"/>
  </sheetPr>
  <dimension ref="A1:AZ9"/>
  <sheetViews>
    <sheetView topLeftCell="AN1" workbookViewId="0">
      <selection activeCell="AY13" sqref="AY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AG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si="0"/>
        <v>0.20920118503863766</v>
      </c>
      <c r="X5" s="3">
        <f t="shared" si="0"/>
        <v>0.20920118503863766</v>
      </c>
      <c r="Y5" s="3">
        <f t="shared" si="0"/>
        <v>0.20920118503863766</v>
      </c>
      <c r="Z5" s="3">
        <f t="shared" si="0"/>
        <v>0.20920118503863766</v>
      </c>
      <c r="AA5" s="3">
        <f t="shared" si="0"/>
        <v>0.20920118503863766</v>
      </c>
      <c r="AB5" s="3">
        <f t="shared" si="0"/>
        <v>0.20920118503863766</v>
      </c>
      <c r="AC5" s="3">
        <f t="shared" si="0"/>
        <v>0.20920118503863766</v>
      </c>
      <c r="AD5" s="3">
        <f t="shared" si="0"/>
        <v>0.20920118503863766</v>
      </c>
      <c r="AE5" s="3">
        <f t="shared" si="0"/>
        <v>0.20920118503863766</v>
      </c>
      <c r="AF5" s="3">
        <f t="shared" si="0"/>
        <v>0.20920118503863766</v>
      </c>
      <c r="AG5" s="3">
        <f t="shared" si="0"/>
        <v>0.20920118503863766</v>
      </c>
      <c r="AH5" s="3">
        <f t="shared" ref="AG5:AZ6" si="1">$E5</f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si="1"/>
        <v>0.20920118503863766</v>
      </c>
      <c r="AN5" s="3">
        <f t="shared" si="1"/>
        <v>0.20920118503863766</v>
      </c>
      <c r="AO5" s="3">
        <f t="shared" si="1"/>
        <v>0.20920118503863766</v>
      </c>
      <c r="AP5" s="3">
        <f t="shared" si="1"/>
        <v>0.20920118503863766</v>
      </c>
      <c r="AQ5" s="3">
        <f t="shared" si="1"/>
        <v>0.20920118503863766</v>
      </c>
      <c r="AR5" s="3">
        <f t="shared" si="1"/>
        <v>0.20920118503863766</v>
      </c>
      <c r="AS5" s="3">
        <f t="shared" si="1"/>
        <v>0.20920118503863766</v>
      </c>
      <c r="AT5" s="3">
        <f t="shared" si="1"/>
        <v>0.20920118503863766</v>
      </c>
      <c r="AU5" s="3">
        <f t="shared" si="1"/>
        <v>0.20920118503863766</v>
      </c>
      <c r="AV5" s="3">
        <f t="shared" si="1"/>
        <v>0.20920118503863766</v>
      </c>
      <c r="AW5" s="3">
        <f t="shared" si="1"/>
        <v>0.20920118503863766</v>
      </c>
      <c r="AX5" s="3">
        <f t="shared" si="1"/>
        <v>0.20920118503863766</v>
      </c>
      <c r="AY5" s="3">
        <f t="shared" si="1"/>
        <v>0.20920118503863766</v>
      </c>
      <c r="AZ5" s="3">
        <f t="shared" si="1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0"/>
        <v>0.20920118503863766</v>
      </c>
      <c r="X6" s="3">
        <f t="shared" si="0"/>
        <v>0.20920118503863766</v>
      </c>
      <c r="Y6" s="3">
        <f t="shared" si="0"/>
        <v>0.20920118503863766</v>
      </c>
      <c r="Z6" s="3">
        <f t="shared" si="0"/>
        <v>0.20920118503863766</v>
      </c>
      <c r="AA6" s="3">
        <f t="shared" si="0"/>
        <v>0.20920118503863766</v>
      </c>
      <c r="AB6" s="3">
        <f t="shared" si="0"/>
        <v>0.20920118503863766</v>
      </c>
      <c r="AC6" s="3">
        <f t="shared" si="0"/>
        <v>0.20920118503863766</v>
      </c>
      <c r="AD6" s="3">
        <f t="shared" si="0"/>
        <v>0.20920118503863766</v>
      </c>
      <c r="AE6" s="3">
        <f t="shared" si="0"/>
        <v>0.20920118503863766</v>
      </c>
      <c r="AF6" s="3">
        <f t="shared" si="0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2060"/>
  </sheetPr>
  <dimension ref="A1:AZ9"/>
  <sheetViews>
    <sheetView topLeftCell="AN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3">
        <f>$E5</f>
        <v>0.20920118503863766</v>
      </c>
      <c r="G5" s="3">
        <f t="shared" ref="G5:V6" si="0">$E5</f>
        <v>0.20920118503863766</v>
      </c>
      <c r="H5" s="3">
        <f t="shared" si="0"/>
        <v>0.20920118503863766</v>
      </c>
      <c r="I5" s="3">
        <f t="shared" si="0"/>
        <v>0.20920118503863766</v>
      </c>
      <c r="J5" s="3">
        <f t="shared" si="0"/>
        <v>0.20920118503863766</v>
      </c>
      <c r="K5" s="3">
        <f t="shared" si="0"/>
        <v>0.20920118503863766</v>
      </c>
      <c r="L5" s="3">
        <f t="shared" si="0"/>
        <v>0.20920118503863766</v>
      </c>
      <c r="M5" s="3">
        <f t="shared" si="0"/>
        <v>0.20920118503863766</v>
      </c>
      <c r="N5" s="3">
        <f t="shared" si="0"/>
        <v>0.20920118503863766</v>
      </c>
      <c r="O5" s="3">
        <f t="shared" si="0"/>
        <v>0.20920118503863766</v>
      </c>
      <c r="P5" s="3">
        <f t="shared" si="0"/>
        <v>0.20920118503863766</v>
      </c>
      <c r="Q5" s="3">
        <f t="shared" si="0"/>
        <v>0.20920118503863766</v>
      </c>
      <c r="R5" s="3">
        <f t="shared" si="0"/>
        <v>0.20920118503863766</v>
      </c>
      <c r="S5" s="3">
        <f t="shared" si="0"/>
        <v>0.20920118503863766</v>
      </c>
      <c r="T5" s="3">
        <f t="shared" si="0"/>
        <v>0.20920118503863766</v>
      </c>
      <c r="U5" s="3">
        <f t="shared" si="0"/>
        <v>0.20920118503863766</v>
      </c>
      <c r="V5" s="3">
        <f t="shared" si="0"/>
        <v>0.20920118503863766</v>
      </c>
      <c r="W5" s="3">
        <f t="shared" ref="W5:AL6" si="1">$E5</f>
        <v>0.20920118503863766</v>
      </c>
      <c r="X5" s="3">
        <f t="shared" si="1"/>
        <v>0.20920118503863766</v>
      </c>
      <c r="Y5" s="3">
        <f t="shared" si="1"/>
        <v>0.20920118503863766</v>
      </c>
      <c r="Z5" s="3">
        <f t="shared" si="1"/>
        <v>0.20920118503863766</v>
      </c>
      <c r="AA5" s="3">
        <f t="shared" si="1"/>
        <v>0.20920118503863766</v>
      </c>
      <c r="AB5" s="3">
        <f t="shared" si="1"/>
        <v>0.20920118503863766</v>
      </c>
      <c r="AC5" s="3">
        <f t="shared" si="1"/>
        <v>0.20920118503863766</v>
      </c>
      <c r="AD5" s="3">
        <f t="shared" si="1"/>
        <v>0.20920118503863766</v>
      </c>
      <c r="AE5" s="3">
        <f t="shared" si="1"/>
        <v>0.20920118503863766</v>
      </c>
      <c r="AF5" s="3">
        <f t="shared" si="1"/>
        <v>0.20920118503863766</v>
      </c>
      <c r="AG5" s="3">
        <f t="shared" si="1"/>
        <v>0.20920118503863766</v>
      </c>
      <c r="AH5" s="3">
        <f t="shared" si="1"/>
        <v>0.20920118503863766</v>
      </c>
      <c r="AI5" s="3">
        <f t="shared" si="1"/>
        <v>0.20920118503863766</v>
      </c>
      <c r="AJ5" s="3">
        <f t="shared" si="1"/>
        <v>0.20920118503863766</v>
      </c>
      <c r="AK5" s="3">
        <f t="shared" si="1"/>
        <v>0.20920118503863766</v>
      </c>
      <c r="AL5" s="3">
        <f t="shared" si="1"/>
        <v>0.20920118503863766</v>
      </c>
      <c r="AM5" s="3">
        <f t="shared" ref="AG5:AZ6" si="2">$E5</f>
        <v>0.20920118503863766</v>
      </c>
      <c r="AN5" s="3">
        <f t="shared" si="2"/>
        <v>0.20920118503863766</v>
      </c>
      <c r="AO5" s="3">
        <f t="shared" si="2"/>
        <v>0.20920118503863766</v>
      </c>
      <c r="AP5" s="3">
        <f t="shared" si="2"/>
        <v>0.20920118503863766</v>
      </c>
      <c r="AQ5" s="3">
        <f t="shared" si="2"/>
        <v>0.20920118503863766</v>
      </c>
      <c r="AR5" s="3">
        <f t="shared" si="2"/>
        <v>0.20920118503863766</v>
      </c>
      <c r="AS5" s="3">
        <f t="shared" si="2"/>
        <v>0.20920118503863766</v>
      </c>
      <c r="AT5" s="3">
        <f t="shared" si="2"/>
        <v>0.20920118503863766</v>
      </c>
      <c r="AU5" s="3">
        <f t="shared" si="2"/>
        <v>0.20920118503863766</v>
      </c>
      <c r="AV5" s="3">
        <f t="shared" si="2"/>
        <v>0.20920118503863766</v>
      </c>
      <c r="AW5" s="3">
        <f t="shared" si="2"/>
        <v>0.20920118503863766</v>
      </c>
      <c r="AX5" s="3">
        <f t="shared" si="2"/>
        <v>0.20920118503863766</v>
      </c>
      <c r="AY5" s="3">
        <f t="shared" si="2"/>
        <v>0.20920118503863766</v>
      </c>
      <c r="AZ5" s="3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si="0"/>
        <v>0.20920118503863766</v>
      </c>
      <c r="H6" s="3">
        <f t="shared" si="0"/>
        <v>0.20920118503863766</v>
      </c>
      <c r="I6" s="3">
        <f t="shared" si="0"/>
        <v>0.20920118503863766</v>
      </c>
      <c r="J6" s="3">
        <f t="shared" si="0"/>
        <v>0.20920118503863766</v>
      </c>
      <c r="K6" s="3">
        <f t="shared" si="0"/>
        <v>0.20920118503863766</v>
      </c>
      <c r="L6" s="3">
        <f t="shared" si="0"/>
        <v>0.20920118503863766</v>
      </c>
      <c r="M6" s="3">
        <f t="shared" si="0"/>
        <v>0.20920118503863766</v>
      </c>
      <c r="N6" s="3">
        <f t="shared" si="0"/>
        <v>0.20920118503863766</v>
      </c>
      <c r="O6" s="3">
        <f t="shared" si="0"/>
        <v>0.20920118503863766</v>
      </c>
      <c r="P6" s="3">
        <f t="shared" si="0"/>
        <v>0.20920118503863766</v>
      </c>
      <c r="Q6" s="3">
        <f t="shared" si="0"/>
        <v>0.20920118503863766</v>
      </c>
      <c r="R6" s="3">
        <f t="shared" si="0"/>
        <v>0.20920118503863766</v>
      </c>
      <c r="S6" s="3">
        <f t="shared" si="0"/>
        <v>0.20920118503863766</v>
      </c>
      <c r="T6" s="3">
        <f t="shared" si="0"/>
        <v>0.20920118503863766</v>
      </c>
      <c r="U6" s="3">
        <f t="shared" si="0"/>
        <v>0.20920118503863766</v>
      </c>
      <c r="V6" s="3">
        <f t="shared" si="0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2"/>
        <v>0.20920118503863766</v>
      </c>
      <c r="AH6" s="3">
        <f t="shared" si="2"/>
        <v>0.20920118503863766</v>
      </c>
      <c r="AI6" s="3">
        <f t="shared" si="2"/>
        <v>0.20920118503863766</v>
      </c>
      <c r="AJ6" s="3">
        <f t="shared" si="2"/>
        <v>0.20920118503863766</v>
      </c>
      <c r="AK6" s="3">
        <f t="shared" si="2"/>
        <v>0.20920118503863766</v>
      </c>
      <c r="AL6" s="3">
        <f t="shared" si="2"/>
        <v>0.20920118503863766</v>
      </c>
      <c r="AM6" s="3">
        <f t="shared" si="2"/>
        <v>0.20920118503863766</v>
      </c>
      <c r="AN6" s="3">
        <f t="shared" si="2"/>
        <v>0.20920118503863766</v>
      </c>
      <c r="AO6" s="3">
        <f t="shared" si="2"/>
        <v>0.20920118503863766</v>
      </c>
      <c r="AP6" s="3">
        <f t="shared" si="2"/>
        <v>0.20920118503863766</v>
      </c>
      <c r="AQ6" s="3">
        <f t="shared" si="2"/>
        <v>0.20920118503863766</v>
      </c>
      <c r="AR6" s="3">
        <f t="shared" si="2"/>
        <v>0.20920118503863766</v>
      </c>
      <c r="AS6" s="3">
        <f t="shared" si="2"/>
        <v>0.20920118503863766</v>
      </c>
      <c r="AT6" s="3">
        <f t="shared" si="2"/>
        <v>0.20920118503863766</v>
      </c>
      <c r="AU6" s="3">
        <f t="shared" si="2"/>
        <v>0.20920118503863766</v>
      </c>
      <c r="AV6" s="3">
        <f t="shared" si="2"/>
        <v>0.20920118503863766</v>
      </c>
      <c r="AW6" s="3">
        <f t="shared" si="2"/>
        <v>0.20920118503863766</v>
      </c>
      <c r="AX6" s="3">
        <f t="shared" si="2"/>
        <v>0.20920118503863766</v>
      </c>
      <c r="AY6" s="3">
        <f t="shared" si="2"/>
        <v>0.20920118503863766</v>
      </c>
      <c r="AZ6" s="3">
        <f t="shared" si="2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40B7-5062-4DAE-BD50-242E2ECF5947}">
  <dimension ref="A2:P29"/>
  <sheetViews>
    <sheetView topLeftCell="B1" workbookViewId="0">
      <selection activeCell="AN26" sqref="AN26"/>
    </sheetView>
  </sheetViews>
  <sheetFormatPr defaultColWidth="8.86328125" defaultRowHeight="11.65" x14ac:dyDescent="0.45"/>
  <cols>
    <col min="1" max="1" width="8.86328125" style="24"/>
    <col min="2" max="2" width="17.6640625" style="25" customWidth="1"/>
    <col min="3" max="3" width="8.86328125" style="25"/>
    <col min="4" max="10" width="8.86328125" style="25" customWidth="1"/>
    <col min="11" max="16384" width="8.86328125" style="25"/>
  </cols>
  <sheetData>
    <row r="2" spans="2:14" x14ac:dyDescent="0.45">
      <c r="B2" s="25" t="s">
        <v>190</v>
      </c>
    </row>
    <row r="3" spans="2:14" x14ac:dyDescent="0.45">
      <c r="B3" s="25" t="s">
        <v>191</v>
      </c>
    </row>
    <row r="4" spans="2:14" x14ac:dyDescent="0.45">
      <c r="B4" s="25" t="s">
        <v>192</v>
      </c>
    </row>
    <row r="5" spans="2:14" x14ac:dyDescent="0.45">
      <c r="B5" s="25" t="s">
        <v>193</v>
      </c>
    </row>
    <row r="6" spans="2:14" x14ac:dyDescent="0.45">
      <c r="B6" s="25" t="s">
        <v>205</v>
      </c>
    </row>
    <row r="7" spans="2:14" x14ac:dyDescent="0.45">
      <c r="B7" s="25" t="s">
        <v>206</v>
      </c>
    </row>
    <row r="9" spans="2:14" x14ac:dyDescent="0.35">
      <c r="C9" s="26" t="s">
        <v>211</v>
      </c>
      <c r="D9" s="19">
        <v>2013</v>
      </c>
      <c r="E9" s="19">
        <f>1+D9</f>
        <v>2014</v>
      </c>
      <c r="F9" s="19">
        <f t="shared" ref="F9" si="0">1+E9</f>
        <v>2015</v>
      </c>
      <c r="G9" s="19">
        <f t="shared" ref="G9" si="1">1+F9</f>
        <v>2016</v>
      </c>
      <c r="H9" s="19">
        <f t="shared" ref="H9" si="2">1+G9</f>
        <v>2017</v>
      </c>
      <c r="I9" s="19">
        <f t="shared" ref="I9" si="3">1+H9</f>
        <v>2018</v>
      </c>
      <c r="J9" s="19">
        <f t="shared" ref="J9" si="4">1+I9</f>
        <v>2019</v>
      </c>
      <c r="K9" s="19">
        <f t="shared" ref="K9" si="5">1+J9</f>
        <v>2020</v>
      </c>
      <c r="L9" s="19">
        <f t="shared" ref="L9" si="6">1+K9</f>
        <v>2021</v>
      </c>
      <c r="M9" s="19">
        <f t="shared" ref="M9" si="7">1+L9</f>
        <v>2022</v>
      </c>
      <c r="N9" s="19">
        <f t="shared" ref="N9" si="8">1+M9</f>
        <v>2023</v>
      </c>
    </row>
    <row r="10" spans="2:14" x14ac:dyDescent="0.45">
      <c r="B10" s="26" t="s">
        <v>213</v>
      </c>
      <c r="C10" s="27"/>
      <c r="D10" s="39">
        <f>D20*1000/rates!L$5/About!$B$114</f>
        <v>4.5054024541319781E-5</v>
      </c>
      <c r="E10" s="39">
        <f>E20*1000/rates!M$5/About!$B$114</f>
        <v>4.3392658475105111E-5</v>
      </c>
      <c r="F10" s="39">
        <f>F20*1000/rates!N$5/About!$B$114</f>
        <v>3.3010976618887497E-5</v>
      </c>
      <c r="G10" s="39">
        <f>G20*1000/rates!O$5/About!$B$114</f>
        <v>3.7612855972443748E-5</v>
      </c>
      <c r="H10" s="39">
        <f>H20*1000/rates!P$5/About!$B$114</f>
        <v>4.1652409947261826E-5</v>
      </c>
      <c r="I10" s="39">
        <f>I20*1000/rates!Q$5/About!$B$114</f>
        <v>3.9060218531422052E-5</v>
      </c>
      <c r="J10" s="39">
        <f>J20*1000/rates!R$5/About!$B$114</f>
        <v>3.6336218007476728E-5</v>
      </c>
      <c r="K10" s="39">
        <f>K20*1000/rates!S$5/About!$B$114</f>
        <v>2.8268111739042225E-5</v>
      </c>
      <c r="L10" s="39">
        <f>L20*1000/rates!T$5/About!$B$114</f>
        <v>3.9659370245226609E-5</v>
      </c>
      <c r="M10" s="39">
        <f>M20*1000/rates!U$5/About!$B$114</f>
        <v>4.2387511457100846E-5</v>
      </c>
      <c r="N10" s="39">
        <f>N20*1000/rates!V$5/About!$B$114</f>
        <v>3.7106211171600558E-5</v>
      </c>
    </row>
    <row r="11" spans="2:14" x14ac:dyDescent="0.45">
      <c r="B11" s="26" t="s">
        <v>212</v>
      </c>
      <c r="C11" s="27"/>
      <c r="D11" s="39">
        <f>D21*1000/rates!L$5/About!$B$112</f>
        <v>4.3247308301914232E-5</v>
      </c>
      <c r="E11" s="39">
        <f>E21*1000/rates!M$5/About!$B$112</f>
        <v>4.1361883318198851E-5</v>
      </c>
      <c r="F11" s="39">
        <f>F21*1000/rates!N$5/About!$B$112</f>
        <v>3.2779239562793599E-5</v>
      </c>
      <c r="G11" s="39">
        <f>G21*1000/rates!O$5/About!$B$112</f>
        <v>3.4561900201580613E-5</v>
      </c>
      <c r="H11" s="39">
        <f>H21*1000/rates!P$5/About!$B$112</f>
        <v>3.8627355853812334E-5</v>
      </c>
      <c r="I11" s="39">
        <f>I21*1000/rates!Q$5/About!$B$112</f>
        <v>3.9479961883228476E-5</v>
      </c>
      <c r="J11" s="39">
        <f>J21*1000/rates!R$5/About!$B$112</f>
        <v>3.6314890172994187E-5</v>
      </c>
      <c r="K11" s="39">
        <f>K21*1000/rates!S$5/About!$B$112</f>
        <v>2.7152897203916139E-5</v>
      </c>
      <c r="L11" s="39">
        <f>L21*1000/rates!T$5/About!$B$112</f>
        <v>3.5035811800829866E-5</v>
      </c>
      <c r="M11" s="39">
        <f>M21*1000/rates!U$5/About!$B$112</f>
        <v>3.875775587687381E-5</v>
      </c>
      <c r="N11" s="39">
        <f>N21*1000/rates!V$5/About!$B$112</f>
        <v>3.6064632498127053E-5</v>
      </c>
    </row>
    <row r="12" spans="2:14" x14ac:dyDescent="0.35">
      <c r="B12" s="26" t="s">
        <v>164</v>
      </c>
      <c r="C12" s="29"/>
      <c r="D12" s="39">
        <f>D22*1000/rates!L$5/About!$B$118</f>
        <v>6.0460686233862399E-5</v>
      </c>
      <c r="E12" s="39">
        <f>E22*1000/rates!M$5/About!$B$118</f>
        <v>5.8229176996470575E-5</v>
      </c>
      <c r="F12" s="39">
        <f>F22*1000/rates!N$5/About!$B$118</f>
        <v>4.5895053864760505E-5</v>
      </c>
      <c r="G12" s="39">
        <f>G22*1000/rates!O$5/About!$B$118</f>
        <v>4.9231760813609606E-5</v>
      </c>
      <c r="H12" s="39">
        <f>H22*1000/rates!P$5/About!$B$118</f>
        <v>5.8647252139830325E-5</v>
      </c>
      <c r="I12" s="39">
        <f>I22*1000/rates!Q$5/About!$B$118</f>
        <v>5.9012076855510153E-5</v>
      </c>
      <c r="J12" s="39">
        <f>J22*1000/rates!R$5/About!$B$118</f>
        <v>5.5551654434265443E-5</v>
      </c>
      <c r="K12" s="39">
        <f>K22*1000/rates!S$5/About!$B$118</f>
        <v>4.3515579594563437E-5</v>
      </c>
      <c r="L12" s="39">
        <f>L22*1000/rates!T$5/About!$B$118</f>
        <v>5.3179813106177075E-5</v>
      </c>
      <c r="M12" s="39">
        <f>M22*1000/rates!U$5/About!$B$118</f>
        <v>6.7517610932609553E-5</v>
      </c>
      <c r="N12" s="39">
        <f>N22*1000/rates!V$5/About!$B$118</f>
        <v>6.6197811872081285E-5</v>
      </c>
    </row>
    <row r="13" spans="2:14" x14ac:dyDescent="0.35">
      <c r="B13" s="26" t="s">
        <v>214</v>
      </c>
      <c r="C13" s="29"/>
      <c r="D13" s="39">
        <f>D24*1000/rates!L$5/About!$B$118</f>
        <v>3.4076917731052601E-5</v>
      </c>
      <c r="E13" s="39">
        <f>E24*1000/rates!M$5/About!$B$118</f>
        <v>3.2915634817178255E-5</v>
      </c>
      <c r="F13" s="39">
        <f>F24*1000/rates!N$5/About!$B$118</f>
        <v>2.5490687120469092E-5</v>
      </c>
      <c r="G13" s="39">
        <f>G24*1000/rates!O$5/About!$B$118</f>
        <v>2.6413903664057737E-5</v>
      </c>
      <c r="H13" s="39">
        <f>H24*1000/rates!P$5/About!$B$118</f>
        <v>3.0220872678993754E-5</v>
      </c>
      <c r="I13" s="39">
        <f>I24*1000/rates!Q$5/About!$B$118</f>
        <v>3.0769741819950041E-5</v>
      </c>
      <c r="J13" s="39">
        <f>J24*1000/rates!R$5/About!$B$118</f>
        <v>3.3009189100863869E-5</v>
      </c>
      <c r="K13" s="39">
        <f>K24*1000/rates!S$5/About!$B$118</f>
        <v>2.471050766408723E-5</v>
      </c>
      <c r="L13" s="39">
        <f>L24*1000/rates!T$5/About!$B$118</f>
        <v>2.8985253580769926E-5</v>
      </c>
      <c r="M13" s="39">
        <f>M24*1000/rates!U$5/About!$B$118</f>
        <v>3.910044290450682E-5</v>
      </c>
      <c r="N13" s="39">
        <f>N24*1000/rates!V$5/About!$B$118</f>
        <v>3.686954676628164E-5</v>
      </c>
    </row>
    <row r="14" spans="2:14" x14ac:dyDescent="0.45">
      <c r="B14" s="26" t="s">
        <v>215</v>
      </c>
      <c r="C14" s="27"/>
      <c r="D14" s="39">
        <f>D25*1000/rates!L$5/About!$B$113</f>
        <v>3.1910144367305306E-5</v>
      </c>
      <c r="E14" s="39">
        <f>E25*1000/rates!M$5/About!$B$113</f>
        <v>3.1712013434996555E-5</v>
      </c>
      <c r="F14" s="39">
        <f>F25*1000/rates!N$5/About!$B$113</f>
        <v>2.5169298461235794E-5</v>
      </c>
      <c r="G14" s="39">
        <f>G25*1000/rates!O$5/About!$B$113</f>
        <v>2.5693122865707364E-5</v>
      </c>
      <c r="H14" s="39">
        <f>H25*1000/rates!P$5/About!$B$113</f>
        <v>2.8968852279566313E-5</v>
      </c>
      <c r="I14" s="39">
        <f>I25*1000/rates!Q$5/About!$B$113</f>
        <v>2.8358350386473689E-5</v>
      </c>
      <c r="J14" s="39">
        <f>J25*1000/rates!R$5/About!$B$113</f>
        <v>2.7029148157833053E-5</v>
      </c>
      <c r="K14" s="39">
        <f>K25*1000/rates!S$5/About!$B$113</f>
        <v>1.972307834824069E-5</v>
      </c>
      <c r="L14" s="39">
        <f>L25*1000/rates!T$5/About!$B$113</f>
        <v>2.510578882040403E-5</v>
      </c>
      <c r="M14" s="39">
        <f>M25*1000/rates!U$5/About!$B$113</f>
        <v>3.7863659641008123E-5</v>
      </c>
      <c r="N14" s="39">
        <f>N25*1000/rates!V$5/About!$B$113</f>
        <v>3.4225128646451773E-5</v>
      </c>
    </row>
    <row r="15" spans="2:14" x14ac:dyDescent="0.45">
      <c r="B15" s="26" t="s">
        <v>216</v>
      </c>
      <c r="C15" s="27"/>
      <c r="D15" s="31">
        <f>D27*1000/rates!L$5/About!$B$114</f>
        <v>0</v>
      </c>
      <c r="E15" s="31">
        <f>E27*1000/rates!M$5/About!$B$114</f>
        <v>0</v>
      </c>
      <c r="F15" s="31">
        <f>F27*1000/rates!N$5/About!$B$114</f>
        <v>0</v>
      </c>
      <c r="G15" s="31">
        <f>G27*1000/rates!O$5/About!$B$114</f>
        <v>0</v>
      </c>
      <c r="H15" s="31">
        <f>H27*1000/rates!P$5/About!$B$114</f>
        <v>0</v>
      </c>
      <c r="I15" s="31">
        <f>I27*1000/rates!Q$5/About!$B$114</f>
        <v>0</v>
      </c>
      <c r="J15" s="31">
        <f>J27*1000/rates!R$5/About!$B$114</f>
        <v>0</v>
      </c>
      <c r="K15" s="31">
        <f>K27*1000/rates!S$5/About!$B$114</f>
        <v>0</v>
      </c>
      <c r="L15" s="31">
        <f>L27*1000/rates!T$5/About!$B$114</f>
        <v>0</v>
      </c>
      <c r="M15" s="39">
        <f>M27*1000/rates!U$5/About!$B$114</f>
        <v>6.1273259726369854E-5</v>
      </c>
      <c r="N15" s="39">
        <f>N27*1000/rates!V$5/About!$B$114</f>
        <v>4.4590255831264137E-5</v>
      </c>
    </row>
    <row r="16" spans="2:14" x14ac:dyDescent="0.45">
      <c r="B16" s="26" t="s">
        <v>217</v>
      </c>
      <c r="C16" s="27"/>
      <c r="D16" s="39">
        <f>D28*1000/rates!L$5/About!$B$116</f>
        <v>2.6235677263156373E-5</v>
      </c>
      <c r="E16" s="39">
        <f>E28*1000/rates!M$5/About!$B$116</f>
        <v>2.5247215236874616E-5</v>
      </c>
      <c r="F16" s="39">
        <f>F28*1000/rates!N$5/About!$B$116</f>
        <v>1.4957092279255217E-5</v>
      </c>
      <c r="G16" s="39">
        <f>G28*1000/rates!O$5/About!$B$116</f>
        <v>1.2422727590233679E-5</v>
      </c>
      <c r="H16" s="39">
        <f>H28*1000/rates!P$5/About!$B$116</f>
        <v>1.5372263813825031E-5</v>
      </c>
      <c r="I16" s="39">
        <f>I28*1000/rates!Q$5/About!$B$116</f>
        <v>1.848731189724656E-5</v>
      </c>
      <c r="J16" s="39">
        <f>J28*1000/rates!R$5/About!$B$116</f>
        <v>1.7267095733648188E-5</v>
      </c>
      <c r="K16" s="39">
        <f>K28*1000/rates!S$5/About!$B$116</f>
        <v>1.1071992500351125E-5</v>
      </c>
      <c r="L16" s="39">
        <f>L28*1000/rates!T$5/About!$B$116</f>
        <v>1.6060081447953849E-5</v>
      </c>
      <c r="M16" s="39">
        <f>M28*1000/rates!U$5/About!$B$116</f>
        <v>2.902064066036404E-5</v>
      </c>
      <c r="N16" s="39">
        <f>N28*1000/rates!V$5/About!$B$116</f>
        <v>2.5655718115650482E-5</v>
      </c>
    </row>
    <row r="17" spans="1:16" x14ac:dyDescent="0.45">
      <c r="B17" s="26" t="s">
        <v>302</v>
      </c>
      <c r="D17" s="39">
        <f>D29*1000/rates!L$5/About!$B$116</f>
        <v>1.5053521137611537E-5</v>
      </c>
      <c r="E17" s="39">
        <f>E29*1000/rates!M$5/About!$B$116</f>
        <v>1.6095888466407383E-5</v>
      </c>
      <c r="F17" s="39">
        <f>F29*1000/rates!N$5/About!$B$116</f>
        <v>1.1781514550426596E-5</v>
      </c>
      <c r="G17" s="39">
        <f>G29*1000/rates!O$5/About!$B$116</f>
        <v>1.0686856678126806E-5</v>
      </c>
      <c r="H17" s="39">
        <f>H29*1000/rates!P$5/About!$B$116</f>
        <v>1.3045310624065682E-5</v>
      </c>
      <c r="I17" s="39">
        <f>I29*1000/rates!Q$5/About!$B$116</f>
        <v>1.6181093782072843E-5</v>
      </c>
      <c r="J17" s="39">
        <f>J29*1000/rates!R$5/About!$B$116</f>
        <v>1.5577244074663597E-5</v>
      </c>
      <c r="K17" s="39">
        <f>K29*1000/rates!S$5/About!$B$116</f>
        <v>1.1387077089264183E-5</v>
      </c>
      <c r="L17" s="39">
        <f>L29*1000/rates!T$5/About!$B$116</f>
        <v>1.7566985540646892E-5</v>
      </c>
      <c r="M17" s="39">
        <f>M29*1000/rates!U$5/About!$B$116</f>
        <v>2.5600619947168575E-5</v>
      </c>
      <c r="N17" s="39">
        <f>N29*1000/rates!V$5/About!$B$116</f>
        <v>2.2220184266275633E-5</v>
      </c>
    </row>
    <row r="19" spans="1:16" x14ac:dyDescent="0.35">
      <c r="A19" s="25"/>
      <c r="B19" s="26" t="s">
        <v>194</v>
      </c>
      <c r="C19" s="27" t="s">
        <v>195</v>
      </c>
      <c r="D19" s="19">
        <v>2013</v>
      </c>
      <c r="E19" s="19">
        <f>1+D19</f>
        <v>2014</v>
      </c>
      <c r="F19" s="19">
        <f t="shared" ref="F19:O19" si="9">1+E19</f>
        <v>2015</v>
      </c>
      <c r="G19" s="19">
        <f t="shared" si="9"/>
        <v>2016</v>
      </c>
      <c r="H19" s="19">
        <f t="shared" si="9"/>
        <v>2017</v>
      </c>
      <c r="I19" s="19">
        <f t="shared" si="9"/>
        <v>2018</v>
      </c>
      <c r="J19" s="19">
        <f t="shared" si="9"/>
        <v>2019</v>
      </c>
      <c r="K19" s="19">
        <f t="shared" si="9"/>
        <v>2020</v>
      </c>
      <c r="L19" s="19">
        <f t="shared" si="9"/>
        <v>2021</v>
      </c>
      <c r="M19" s="19">
        <f t="shared" si="9"/>
        <v>2022</v>
      </c>
      <c r="N19" s="19">
        <f t="shared" si="9"/>
        <v>2023</v>
      </c>
      <c r="O19" s="19">
        <f t="shared" si="9"/>
        <v>2024</v>
      </c>
    </row>
    <row r="20" spans="1:16" x14ac:dyDescent="0.35">
      <c r="A20" s="25"/>
      <c r="B20" s="26" t="s">
        <v>196</v>
      </c>
      <c r="C20" s="27" t="s">
        <v>197</v>
      </c>
      <c r="D20" s="28">
        <v>1.9694166666666664</v>
      </c>
      <c r="E20" s="28">
        <v>2.067333333333333</v>
      </c>
      <c r="F20" s="28">
        <v>2.2300833333333334</v>
      </c>
      <c r="G20" s="28">
        <v>2.6523333333333334</v>
      </c>
      <c r="H20" s="28">
        <v>2.6906666666666665</v>
      </c>
      <c r="I20" s="28">
        <v>2.889416666666667</v>
      </c>
      <c r="J20" s="28">
        <v>2.9014166666666665</v>
      </c>
      <c r="K20" s="28">
        <v>2.9503636363636372</v>
      </c>
      <c r="L20" s="28">
        <v>4.3340000000000005</v>
      </c>
      <c r="M20" s="28">
        <v>4.4283333333333337</v>
      </c>
      <c r="N20" s="28">
        <v>3.750833333333333</v>
      </c>
      <c r="O20" s="28">
        <v>3.6339999999999995</v>
      </c>
    </row>
    <row r="21" spans="1:16" x14ac:dyDescent="0.35">
      <c r="A21" s="25"/>
      <c r="B21" s="26" t="s">
        <v>198</v>
      </c>
      <c r="C21" s="27" t="s">
        <v>197</v>
      </c>
      <c r="D21" s="28">
        <v>2.85425</v>
      </c>
      <c r="E21" s="28">
        <v>2.9752500000000004</v>
      </c>
      <c r="F21" s="28">
        <v>3.3434166666666667</v>
      </c>
      <c r="G21" s="28">
        <v>3.6797500000000003</v>
      </c>
      <c r="H21" s="28">
        <v>3.7674166666666662</v>
      </c>
      <c r="I21" s="28">
        <v>4.409416666666667</v>
      </c>
      <c r="J21" s="28">
        <v>4.3780833333333335</v>
      </c>
      <c r="K21" s="28">
        <v>4.2788181818181812</v>
      </c>
      <c r="L21" s="28">
        <v>5.7807500000000003</v>
      </c>
      <c r="M21" s="28">
        <v>6.1134999999999993</v>
      </c>
      <c r="N21" s="28">
        <v>5.5041666666666673</v>
      </c>
      <c r="O21" s="28">
        <v>5.7440000000000007</v>
      </c>
    </row>
    <row r="22" spans="1:16" x14ac:dyDescent="0.35">
      <c r="A22" s="25"/>
      <c r="B22" s="26" t="s">
        <v>165</v>
      </c>
      <c r="C22" s="29" t="s">
        <v>199</v>
      </c>
      <c r="D22" s="28">
        <f>D23/13</f>
        <v>3.1662820512820513</v>
      </c>
      <c r="E22" s="28">
        <f t="shared" ref="E22:O22" si="10">E23/13</f>
        <v>3.3235897435897437</v>
      </c>
      <c r="F22" s="28">
        <f t="shared" si="10"/>
        <v>3.7145064102564112</v>
      </c>
      <c r="G22" s="28">
        <f t="shared" si="10"/>
        <v>4.1591987179487173</v>
      </c>
      <c r="H22" s="28">
        <f t="shared" si="10"/>
        <v>4.5387884615384619</v>
      </c>
      <c r="I22" s="28">
        <f t="shared" si="10"/>
        <v>5.2298461538461547</v>
      </c>
      <c r="J22" s="28">
        <f t="shared" si="10"/>
        <v>5.314224358974359</v>
      </c>
      <c r="K22" s="28">
        <f t="shared" si="10"/>
        <v>5.4412167832167837</v>
      </c>
      <c r="L22" s="28">
        <f t="shared" si="10"/>
        <v>6.9624551282051277</v>
      </c>
      <c r="M22" s="28">
        <f t="shared" si="10"/>
        <v>8.4506858974358998</v>
      </c>
      <c r="N22" s="28">
        <f t="shared" si="10"/>
        <v>8.0167307692307723</v>
      </c>
      <c r="O22" s="28">
        <f t="shared" si="10"/>
        <v>7.8249230769230769</v>
      </c>
    </row>
    <row r="23" spans="1:16" x14ac:dyDescent="0.35">
      <c r="A23" s="25"/>
      <c r="B23" s="26" t="s">
        <v>165</v>
      </c>
      <c r="C23" s="29" t="s">
        <v>200</v>
      </c>
      <c r="D23" s="28">
        <v>41.161666666666669</v>
      </c>
      <c r="E23" s="28">
        <v>43.206666666666671</v>
      </c>
      <c r="F23" s="28">
        <v>48.288583333333342</v>
      </c>
      <c r="G23" s="28">
        <v>54.069583333333327</v>
      </c>
      <c r="H23" s="28">
        <v>59.004250000000006</v>
      </c>
      <c r="I23" s="28">
        <v>67.988000000000014</v>
      </c>
      <c r="J23" s="28">
        <v>69.084916666666672</v>
      </c>
      <c r="K23" s="28">
        <v>70.735818181818189</v>
      </c>
      <c r="L23" s="28">
        <v>90.511916666666664</v>
      </c>
      <c r="M23" s="28">
        <v>109.85891666666669</v>
      </c>
      <c r="N23" s="28">
        <v>104.21750000000003</v>
      </c>
      <c r="O23" s="28">
        <v>101.724</v>
      </c>
    </row>
    <row r="24" spans="1:16" x14ac:dyDescent="0.35">
      <c r="A24" s="25"/>
      <c r="B24" s="26" t="s">
        <v>201</v>
      </c>
      <c r="C24" s="29" t="s">
        <v>202</v>
      </c>
      <c r="D24" s="28">
        <v>1.7845833333333332</v>
      </c>
      <c r="E24" s="28">
        <v>1.8787499999999999</v>
      </c>
      <c r="F24" s="28">
        <v>2.0630833333333332</v>
      </c>
      <c r="G24" s="28">
        <v>2.2315</v>
      </c>
      <c r="H24" s="28">
        <v>2.3388333333333331</v>
      </c>
      <c r="I24" s="28">
        <v>2.7269166666666664</v>
      </c>
      <c r="J24" s="28">
        <v>3.1577500000000001</v>
      </c>
      <c r="K24" s="28">
        <v>3.0898181818181816</v>
      </c>
      <c r="L24" s="28">
        <v>3.7948333333333331</v>
      </c>
      <c r="M24" s="28">
        <v>4.8939166666666658</v>
      </c>
      <c r="N24" s="28">
        <v>4.4649999999999999</v>
      </c>
      <c r="O24" s="28">
        <v>4.5619999999999994</v>
      </c>
    </row>
    <row r="25" spans="1:16" x14ac:dyDescent="0.35">
      <c r="A25" s="25"/>
      <c r="B25" s="26" t="s">
        <v>203</v>
      </c>
      <c r="C25" s="27" t="s">
        <v>197</v>
      </c>
      <c r="D25" s="28">
        <v>2.3193333333333332</v>
      </c>
      <c r="E25" s="28">
        <v>2.5121666666666669</v>
      </c>
      <c r="F25" s="28">
        <v>2.8272499999999998</v>
      </c>
      <c r="G25" s="28">
        <v>3.0125833333333336</v>
      </c>
      <c r="H25" s="28">
        <v>3.1115833333333334</v>
      </c>
      <c r="I25" s="28">
        <v>3.4880833333333339</v>
      </c>
      <c r="J25" s="28">
        <v>3.5886666666666667</v>
      </c>
      <c r="K25" s="28">
        <v>3.4228181818181822</v>
      </c>
      <c r="L25" s="28">
        <v>4.5619166666666668</v>
      </c>
      <c r="M25" s="28">
        <v>6.5774166666666671</v>
      </c>
      <c r="N25" s="28">
        <v>5.7524999999999986</v>
      </c>
      <c r="O25" s="28">
        <v>5.8759999999999994</v>
      </c>
    </row>
    <row r="26" spans="1:16" x14ac:dyDescent="0.35">
      <c r="A26" s="25"/>
      <c r="B26" s="26" t="s">
        <v>204</v>
      </c>
      <c r="C26" s="27" t="s">
        <v>197</v>
      </c>
      <c r="D26" s="28">
        <v>2.4131666666666667</v>
      </c>
      <c r="E26" s="28">
        <v>2.63375</v>
      </c>
      <c r="F26" s="28">
        <v>2.9755833333333332</v>
      </c>
      <c r="G26" s="28">
        <v>3.155416666666667</v>
      </c>
      <c r="H26" s="28">
        <v>3.2480833333333332</v>
      </c>
      <c r="I26" s="28">
        <v>3.5819166666666664</v>
      </c>
      <c r="J26" s="28">
        <v>3.6734166666666668</v>
      </c>
      <c r="K26" s="28">
        <v>3.5116363636363634</v>
      </c>
      <c r="L26" s="28">
        <v>4.6257500000000009</v>
      </c>
      <c r="M26" s="28">
        <v>6.6818333333333326</v>
      </c>
      <c r="N26" s="28">
        <v>5.8425000000000002</v>
      </c>
      <c r="O26" s="28">
        <v>5.9460000000000006</v>
      </c>
    </row>
    <row r="27" spans="1:16" x14ac:dyDescent="0.45">
      <c r="B27" s="26" t="s">
        <v>207</v>
      </c>
      <c r="C27" s="27" t="s">
        <v>197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3">
        <v>6.401376470588235</v>
      </c>
      <c r="N27" s="33">
        <v>4.5073483018867933</v>
      </c>
      <c r="O27" s="33">
        <v>4.4290125000000007</v>
      </c>
      <c r="P27" s="30"/>
    </row>
    <row r="28" spans="1:16" x14ac:dyDescent="0.45">
      <c r="B28" s="26" t="s">
        <v>210</v>
      </c>
      <c r="C28" s="27" t="s">
        <v>197</v>
      </c>
      <c r="D28" s="33">
        <v>1.8484144230769233</v>
      </c>
      <c r="E28" s="33">
        <v>1.9387007692307692</v>
      </c>
      <c r="F28" s="33">
        <v>1.6285944230769227</v>
      </c>
      <c r="G28" s="33">
        <v>1.4119255769230772</v>
      </c>
      <c r="H28" s="33">
        <v>1.6005183018867923</v>
      </c>
      <c r="I28" s="33">
        <v>2.2042067307692306</v>
      </c>
      <c r="J28" s="33">
        <v>2.2222490384615385</v>
      </c>
      <c r="K28" s="33">
        <v>1.86254846153846</v>
      </c>
      <c r="L28" s="33">
        <v>2.828745576923076</v>
      </c>
      <c r="M28" s="33">
        <v>4.8866634615384621</v>
      </c>
      <c r="N28" s="33">
        <v>4.1799239622641506</v>
      </c>
      <c r="O28" s="33">
        <v>3.8943050000000006</v>
      </c>
      <c r="P28" s="30"/>
    </row>
    <row r="29" spans="1:16" x14ac:dyDescent="0.45">
      <c r="B29" s="26" t="s">
        <v>208</v>
      </c>
      <c r="C29" s="27" t="s">
        <v>199</v>
      </c>
      <c r="D29" s="33">
        <v>1.0605842307692308</v>
      </c>
      <c r="E29" s="33">
        <v>1.2359823076923071</v>
      </c>
      <c r="F29" s="33">
        <v>1.2828234615384615</v>
      </c>
      <c r="G29" s="33">
        <v>1.2146323076923076</v>
      </c>
      <c r="H29" s="33">
        <v>1.358242264150944</v>
      </c>
      <c r="I29" s="33">
        <v>1.9292407692307694</v>
      </c>
      <c r="J29" s="33">
        <v>2.0047676923076923</v>
      </c>
      <c r="K29" s="33">
        <v>1.9155525000000002</v>
      </c>
      <c r="L29" s="33">
        <v>3.0941644230769234</v>
      </c>
      <c r="M29" s="33">
        <v>4.3107805769230767</v>
      </c>
      <c r="N29" s="33">
        <v>3.6201941509433957</v>
      </c>
      <c r="O29" s="33">
        <v>3.6313879166666667</v>
      </c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2060"/>
  </sheetPr>
  <dimension ref="A1:AZ9"/>
  <sheetViews>
    <sheetView topLeftCell="AR1" workbookViewId="0">
      <selection activeCell="AY4" sqref="AY4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4">
        <f>$E3</f>
        <v>0.20920118503863766</v>
      </c>
      <c r="G3" s="4">
        <f t="shared" ref="G3:V7" si="0">$E3</f>
        <v>0.20920118503863766</v>
      </c>
      <c r="H3" s="4">
        <f t="shared" si="0"/>
        <v>0.20920118503863766</v>
      </c>
      <c r="I3" s="4">
        <f t="shared" si="0"/>
        <v>0.20920118503863766</v>
      </c>
      <c r="J3" s="4">
        <f t="shared" si="0"/>
        <v>0.20920118503863766</v>
      </c>
      <c r="K3" s="4">
        <f t="shared" si="0"/>
        <v>0.20920118503863766</v>
      </c>
      <c r="L3" s="4">
        <f t="shared" si="0"/>
        <v>0.20920118503863766</v>
      </c>
      <c r="M3" s="4">
        <f t="shared" si="0"/>
        <v>0.20920118503863766</v>
      </c>
      <c r="N3" s="4">
        <f t="shared" si="0"/>
        <v>0.20920118503863766</v>
      </c>
      <c r="O3" s="4">
        <f t="shared" si="0"/>
        <v>0.20920118503863766</v>
      </c>
      <c r="P3" s="4">
        <f t="shared" si="0"/>
        <v>0.20920118503863766</v>
      </c>
      <c r="Q3" s="4">
        <f t="shared" si="0"/>
        <v>0.20920118503863766</v>
      </c>
      <c r="R3" s="4">
        <f t="shared" si="0"/>
        <v>0.20920118503863766</v>
      </c>
      <c r="S3" s="4">
        <f t="shared" si="0"/>
        <v>0.20920118503863766</v>
      </c>
      <c r="T3" s="4">
        <f t="shared" si="0"/>
        <v>0.20920118503863766</v>
      </c>
      <c r="U3" s="4">
        <f t="shared" si="0"/>
        <v>0.20920118503863766</v>
      </c>
      <c r="V3" s="4">
        <f t="shared" si="0"/>
        <v>0.20920118503863766</v>
      </c>
      <c r="W3" s="4">
        <f t="shared" ref="W3:AL7" si="1">$E3</f>
        <v>0.20920118503863766</v>
      </c>
      <c r="X3" s="4">
        <f t="shared" si="1"/>
        <v>0.20920118503863766</v>
      </c>
      <c r="Y3" s="4">
        <f t="shared" si="1"/>
        <v>0.20920118503863766</v>
      </c>
      <c r="Z3" s="4">
        <f t="shared" si="1"/>
        <v>0.20920118503863766</v>
      </c>
      <c r="AA3" s="4">
        <f t="shared" si="1"/>
        <v>0.20920118503863766</v>
      </c>
      <c r="AB3" s="4">
        <f t="shared" si="1"/>
        <v>0.20920118503863766</v>
      </c>
      <c r="AC3" s="4">
        <f t="shared" si="1"/>
        <v>0.20920118503863766</v>
      </c>
      <c r="AD3" s="4">
        <f t="shared" si="1"/>
        <v>0.20920118503863766</v>
      </c>
      <c r="AE3" s="4">
        <f t="shared" si="1"/>
        <v>0.20920118503863766</v>
      </c>
      <c r="AF3" s="4">
        <f t="shared" si="1"/>
        <v>0.20920118503863766</v>
      </c>
      <c r="AG3" s="4">
        <f t="shared" si="1"/>
        <v>0.20920118503863766</v>
      </c>
      <c r="AH3" s="4">
        <f t="shared" si="1"/>
        <v>0.20920118503863766</v>
      </c>
      <c r="AI3" s="4">
        <f t="shared" si="1"/>
        <v>0.20920118503863766</v>
      </c>
      <c r="AJ3" s="4">
        <f t="shared" si="1"/>
        <v>0.20920118503863766</v>
      </c>
      <c r="AK3" s="4">
        <f t="shared" si="1"/>
        <v>0.20920118503863766</v>
      </c>
      <c r="AL3" s="4">
        <f t="shared" si="1"/>
        <v>0.20920118503863766</v>
      </c>
      <c r="AM3" s="4">
        <f t="shared" ref="AG3:AZ7" si="2">$E3</f>
        <v>0.20920118503863766</v>
      </c>
      <c r="AN3" s="4">
        <f t="shared" si="2"/>
        <v>0.20920118503863766</v>
      </c>
      <c r="AO3" s="4">
        <f t="shared" si="2"/>
        <v>0.20920118503863766</v>
      </c>
      <c r="AP3" s="4">
        <f t="shared" si="2"/>
        <v>0.20920118503863766</v>
      </c>
      <c r="AQ3" s="4">
        <f t="shared" si="2"/>
        <v>0.20920118503863766</v>
      </c>
      <c r="AR3" s="4">
        <f t="shared" si="2"/>
        <v>0.20920118503863766</v>
      </c>
      <c r="AS3" s="4">
        <f t="shared" si="2"/>
        <v>0.20920118503863766</v>
      </c>
      <c r="AT3" s="4">
        <f t="shared" si="2"/>
        <v>0.20920118503863766</v>
      </c>
      <c r="AU3" s="4">
        <f t="shared" si="2"/>
        <v>0.20920118503863766</v>
      </c>
      <c r="AV3" s="4">
        <f t="shared" si="2"/>
        <v>0.20920118503863766</v>
      </c>
      <c r="AW3" s="4">
        <f t="shared" si="2"/>
        <v>0.20920118503863766</v>
      </c>
      <c r="AX3" s="4">
        <f t="shared" si="2"/>
        <v>0.20920118503863766</v>
      </c>
      <c r="AY3" s="4">
        <f t="shared" si="2"/>
        <v>0.20920118503863766</v>
      </c>
      <c r="AZ3" s="4">
        <f t="shared" si="2"/>
        <v>0.20920118503863766</v>
      </c>
    </row>
    <row r="4" spans="1:52" x14ac:dyDescent="0.45">
      <c r="A4" s="1" t="s">
        <v>13</v>
      </c>
      <c r="B4" s="3">
        <f>'fuel taxes'!$B$1</f>
        <v>0.20920118503863766</v>
      </c>
      <c r="C4" s="3">
        <f>'fuel taxes'!$B$1</f>
        <v>0.20920118503863766</v>
      </c>
      <c r="D4" s="3">
        <f>'fuel taxes'!$B$1</f>
        <v>0.20920118503863766</v>
      </c>
      <c r="E4" s="3">
        <f>'fuel taxes'!$B$1</f>
        <v>0.20920118503863766</v>
      </c>
      <c r="F4" s="4">
        <f t="shared" ref="F4:F7" si="3">$E4</f>
        <v>0.20920118503863766</v>
      </c>
      <c r="G4" s="4">
        <f t="shared" si="0"/>
        <v>0.20920118503863766</v>
      </c>
      <c r="H4" s="4">
        <f t="shared" si="0"/>
        <v>0.20920118503863766</v>
      </c>
      <c r="I4" s="4">
        <f t="shared" si="0"/>
        <v>0.20920118503863766</v>
      </c>
      <c r="J4" s="4">
        <f t="shared" si="0"/>
        <v>0.20920118503863766</v>
      </c>
      <c r="K4" s="4">
        <f t="shared" si="0"/>
        <v>0.20920118503863766</v>
      </c>
      <c r="L4" s="4">
        <f t="shared" si="0"/>
        <v>0.20920118503863766</v>
      </c>
      <c r="M4" s="4">
        <f t="shared" si="0"/>
        <v>0.20920118503863766</v>
      </c>
      <c r="N4" s="4">
        <f t="shared" si="0"/>
        <v>0.20920118503863766</v>
      </c>
      <c r="O4" s="4">
        <f t="shared" si="0"/>
        <v>0.20920118503863766</v>
      </c>
      <c r="P4" s="4">
        <f t="shared" si="0"/>
        <v>0.20920118503863766</v>
      </c>
      <c r="Q4" s="4">
        <f t="shared" si="0"/>
        <v>0.20920118503863766</v>
      </c>
      <c r="R4" s="4">
        <f t="shared" si="0"/>
        <v>0.20920118503863766</v>
      </c>
      <c r="S4" s="4">
        <f t="shared" si="0"/>
        <v>0.20920118503863766</v>
      </c>
      <c r="T4" s="4">
        <f t="shared" si="0"/>
        <v>0.20920118503863766</v>
      </c>
      <c r="U4" s="4">
        <f t="shared" si="0"/>
        <v>0.20920118503863766</v>
      </c>
      <c r="V4" s="4">
        <f t="shared" si="0"/>
        <v>0.20920118503863766</v>
      </c>
      <c r="W4" s="4">
        <f t="shared" si="1"/>
        <v>0.20920118503863766</v>
      </c>
      <c r="X4" s="4">
        <f t="shared" si="1"/>
        <v>0.20920118503863766</v>
      </c>
      <c r="Y4" s="4">
        <f t="shared" si="1"/>
        <v>0.20920118503863766</v>
      </c>
      <c r="Z4" s="4">
        <f t="shared" si="1"/>
        <v>0.20920118503863766</v>
      </c>
      <c r="AA4" s="4">
        <f t="shared" si="1"/>
        <v>0.20920118503863766</v>
      </c>
      <c r="AB4" s="4">
        <f t="shared" si="1"/>
        <v>0.20920118503863766</v>
      </c>
      <c r="AC4" s="4">
        <f t="shared" si="1"/>
        <v>0.20920118503863766</v>
      </c>
      <c r="AD4" s="4">
        <f t="shared" si="1"/>
        <v>0.20920118503863766</v>
      </c>
      <c r="AE4" s="4">
        <f t="shared" si="1"/>
        <v>0.20920118503863766</v>
      </c>
      <c r="AF4" s="4">
        <f t="shared" si="1"/>
        <v>0.20920118503863766</v>
      </c>
      <c r="AG4" s="4">
        <f t="shared" si="2"/>
        <v>0.20920118503863766</v>
      </c>
      <c r="AH4" s="4">
        <f t="shared" si="2"/>
        <v>0.20920118503863766</v>
      </c>
      <c r="AI4" s="4">
        <f t="shared" si="2"/>
        <v>0.20920118503863766</v>
      </c>
      <c r="AJ4" s="4">
        <f t="shared" si="2"/>
        <v>0.20920118503863766</v>
      </c>
      <c r="AK4" s="4">
        <f t="shared" si="2"/>
        <v>0.20920118503863766</v>
      </c>
      <c r="AL4" s="4">
        <f t="shared" si="2"/>
        <v>0.20920118503863766</v>
      </c>
      <c r="AM4" s="4">
        <f t="shared" si="2"/>
        <v>0.20920118503863766</v>
      </c>
      <c r="AN4" s="4">
        <f t="shared" si="2"/>
        <v>0.20920118503863766</v>
      </c>
      <c r="AO4" s="4">
        <f t="shared" si="2"/>
        <v>0.20920118503863766</v>
      </c>
      <c r="AP4" s="4">
        <f t="shared" si="2"/>
        <v>0.20920118503863766</v>
      </c>
      <c r="AQ4" s="4">
        <f t="shared" si="2"/>
        <v>0.20920118503863766</v>
      </c>
      <c r="AR4" s="4">
        <f t="shared" si="2"/>
        <v>0.20920118503863766</v>
      </c>
      <c r="AS4" s="4">
        <f t="shared" si="2"/>
        <v>0.20920118503863766</v>
      </c>
      <c r="AT4" s="4">
        <f t="shared" si="2"/>
        <v>0.20920118503863766</v>
      </c>
      <c r="AU4" s="4">
        <f t="shared" si="2"/>
        <v>0.20920118503863766</v>
      </c>
      <c r="AV4" s="4">
        <f t="shared" si="2"/>
        <v>0.20920118503863766</v>
      </c>
      <c r="AW4" s="4">
        <f t="shared" si="2"/>
        <v>0.20920118503863766</v>
      </c>
      <c r="AX4" s="4">
        <f t="shared" si="2"/>
        <v>0.20920118503863766</v>
      </c>
      <c r="AY4" s="4">
        <f t="shared" si="2"/>
        <v>0.20920118503863766</v>
      </c>
      <c r="AZ4" s="4">
        <f t="shared" si="2"/>
        <v>0.20920118503863766</v>
      </c>
    </row>
    <row r="5" spans="1:52" x14ac:dyDescent="0.45">
      <c r="A5" s="1" t="s">
        <v>14</v>
      </c>
      <c r="B5" s="3">
        <f>'fuel taxes'!$B$1</f>
        <v>0.20920118503863766</v>
      </c>
      <c r="C5" s="3">
        <f>'fuel taxes'!$B$1</f>
        <v>0.20920118503863766</v>
      </c>
      <c r="D5" s="3">
        <f>'fuel taxes'!$B$1</f>
        <v>0.20920118503863766</v>
      </c>
      <c r="E5" s="3">
        <f>'fuel taxes'!$B$1</f>
        <v>0.20920118503863766</v>
      </c>
      <c r="F5" s="4">
        <f t="shared" si="3"/>
        <v>0.20920118503863766</v>
      </c>
      <c r="G5" s="4">
        <f t="shared" si="0"/>
        <v>0.20920118503863766</v>
      </c>
      <c r="H5" s="4">
        <f t="shared" si="0"/>
        <v>0.20920118503863766</v>
      </c>
      <c r="I5" s="4">
        <f t="shared" si="0"/>
        <v>0.20920118503863766</v>
      </c>
      <c r="J5" s="4">
        <f t="shared" si="0"/>
        <v>0.20920118503863766</v>
      </c>
      <c r="K5" s="4">
        <f t="shared" si="0"/>
        <v>0.20920118503863766</v>
      </c>
      <c r="L5" s="4">
        <f t="shared" si="0"/>
        <v>0.20920118503863766</v>
      </c>
      <c r="M5" s="4">
        <f t="shared" si="0"/>
        <v>0.20920118503863766</v>
      </c>
      <c r="N5" s="4">
        <f t="shared" si="0"/>
        <v>0.20920118503863766</v>
      </c>
      <c r="O5" s="4">
        <f t="shared" si="0"/>
        <v>0.20920118503863766</v>
      </c>
      <c r="P5" s="4">
        <f t="shared" si="0"/>
        <v>0.20920118503863766</v>
      </c>
      <c r="Q5" s="4">
        <f t="shared" si="0"/>
        <v>0.20920118503863766</v>
      </c>
      <c r="R5" s="4">
        <f t="shared" si="0"/>
        <v>0.20920118503863766</v>
      </c>
      <c r="S5" s="4">
        <f t="shared" si="0"/>
        <v>0.20920118503863766</v>
      </c>
      <c r="T5" s="4">
        <f t="shared" si="0"/>
        <v>0.20920118503863766</v>
      </c>
      <c r="U5" s="4">
        <f t="shared" si="0"/>
        <v>0.20920118503863766</v>
      </c>
      <c r="V5" s="4">
        <f t="shared" si="0"/>
        <v>0.20920118503863766</v>
      </c>
      <c r="W5" s="4">
        <f t="shared" si="1"/>
        <v>0.20920118503863766</v>
      </c>
      <c r="X5" s="4">
        <f t="shared" si="1"/>
        <v>0.20920118503863766</v>
      </c>
      <c r="Y5" s="4">
        <f t="shared" si="1"/>
        <v>0.20920118503863766</v>
      </c>
      <c r="Z5" s="4">
        <f t="shared" si="1"/>
        <v>0.20920118503863766</v>
      </c>
      <c r="AA5" s="4">
        <f t="shared" si="1"/>
        <v>0.20920118503863766</v>
      </c>
      <c r="AB5" s="4">
        <f t="shared" si="1"/>
        <v>0.20920118503863766</v>
      </c>
      <c r="AC5" s="4">
        <f t="shared" si="1"/>
        <v>0.20920118503863766</v>
      </c>
      <c r="AD5" s="4">
        <f t="shared" si="1"/>
        <v>0.20920118503863766</v>
      </c>
      <c r="AE5" s="4">
        <f t="shared" si="1"/>
        <v>0.20920118503863766</v>
      </c>
      <c r="AF5" s="4">
        <f t="shared" si="1"/>
        <v>0.20920118503863766</v>
      </c>
      <c r="AG5" s="4">
        <f t="shared" si="2"/>
        <v>0.20920118503863766</v>
      </c>
      <c r="AH5" s="4">
        <f t="shared" si="2"/>
        <v>0.20920118503863766</v>
      </c>
      <c r="AI5" s="4">
        <f t="shared" si="2"/>
        <v>0.20920118503863766</v>
      </c>
      <c r="AJ5" s="4">
        <f t="shared" si="2"/>
        <v>0.20920118503863766</v>
      </c>
      <c r="AK5" s="4">
        <f t="shared" si="2"/>
        <v>0.20920118503863766</v>
      </c>
      <c r="AL5" s="4">
        <f t="shared" si="2"/>
        <v>0.20920118503863766</v>
      </c>
      <c r="AM5" s="4">
        <f t="shared" si="2"/>
        <v>0.20920118503863766</v>
      </c>
      <c r="AN5" s="4">
        <f t="shared" si="2"/>
        <v>0.20920118503863766</v>
      </c>
      <c r="AO5" s="4">
        <f t="shared" si="2"/>
        <v>0.20920118503863766</v>
      </c>
      <c r="AP5" s="4">
        <f t="shared" si="2"/>
        <v>0.20920118503863766</v>
      </c>
      <c r="AQ5" s="4">
        <f t="shared" si="2"/>
        <v>0.20920118503863766</v>
      </c>
      <c r="AR5" s="4">
        <f t="shared" si="2"/>
        <v>0.20920118503863766</v>
      </c>
      <c r="AS5" s="4">
        <f t="shared" si="2"/>
        <v>0.20920118503863766</v>
      </c>
      <c r="AT5" s="4">
        <f t="shared" si="2"/>
        <v>0.20920118503863766</v>
      </c>
      <c r="AU5" s="4">
        <f t="shared" si="2"/>
        <v>0.20920118503863766</v>
      </c>
      <c r="AV5" s="4">
        <f t="shared" si="2"/>
        <v>0.20920118503863766</v>
      </c>
      <c r="AW5" s="4">
        <f t="shared" si="2"/>
        <v>0.20920118503863766</v>
      </c>
      <c r="AX5" s="4">
        <f t="shared" si="2"/>
        <v>0.20920118503863766</v>
      </c>
      <c r="AY5" s="4">
        <f t="shared" si="2"/>
        <v>0.20920118503863766</v>
      </c>
      <c r="AZ5" s="4">
        <f t="shared" si="2"/>
        <v>0.20920118503863766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4">
        <f t="shared" si="3"/>
        <v>0.20920118503863766</v>
      </c>
      <c r="G6" s="4">
        <f t="shared" si="0"/>
        <v>0.20920118503863766</v>
      </c>
      <c r="H6" s="4">
        <f t="shared" si="0"/>
        <v>0.20920118503863766</v>
      </c>
      <c r="I6" s="4">
        <f t="shared" si="0"/>
        <v>0.20920118503863766</v>
      </c>
      <c r="J6" s="4">
        <f t="shared" si="0"/>
        <v>0.20920118503863766</v>
      </c>
      <c r="K6" s="4">
        <f t="shared" si="0"/>
        <v>0.20920118503863766</v>
      </c>
      <c r="L6" s="4">
        <f t="shared" si="0"/>
        <v>0.20920118503863766</v>
      </c>
      <c r="M6" s="4">
        <f t="shared" si="0"/>
        <v>0.20920118503863766</v>
      </c>
      <c r="N6" s="4">
        <f t="shared" si="0"/>
        <v>0.20920118503863766</v>
      </c>
      <c r="O6" s="4">
        <f t="shared" si="0"/>
        <v>0.20920118503863766</v>
      </c>
      <c r="P6" s="4">
        <f t="shared" si="0"/>
        <v>0.20920118503863766</v>
      </c>
      <c r="Q6" s="4">
        <f t="shared" si="0"/>
        <v>0.20920118503863766</v>
      </c>
      <c r="R6" s="4">
        <f t="shared" si="0"/>
        <v>0.20920118503863766</v>
      </c>
      <c r="S6" s="4">
        <f t="shared" si="0"/>
        <v>0.20920118503863766</v>
      </c>
      <c r="T6" s="4">
        <f t="shared" si="0"/>
        <v>0.20920118503863766</v>
      </c>
      <c r="U6" s="4">
        <f t="shared" si="0"/>
        <v>0.20920118503863766</v>
      </c>
      <c r="V6" s="4">
        <f t="shared" si="0"/>
        <v>0.20920118503863766</v>
      </c>
      <c r="W6" s="4">
        <f t="shared" si="1"/>
        <v>0.20920118503863766</v>
      </c>
      <c r="X6" s="4">
        <f t="shared" si="1"/>
        <v>0.20920118503863766</v>
      </c>
      <c r="Y6" s="4">
        <f t="shared" si="1"/>
        <v>0.20920118503863766</v>
      </c>
      <c r="Z6" s="4">
        <f t="shared" si="1"/>
        <v>0.20920118503863766</v>
      </c>
      <c r="AA6" s="4">
        <f t="shared" si="1"/>
        <v>0.20920118503863766</v>
      </c>
      <c r="AB6" s="4">
        <f t="shared" si="1"/>
        <v>0.20920118503863766</v>
      </c>
      <c r="AC6" s="4">
        <f t="shared" si="1"/>
        <v>0.20920118503863766</v>
      </c>
      <c r="AD6" s="4">
        <f t="shared" si="1"/>
        <v>0.20920118503863766</v>
      </c>
      <c r="AE6" s="4">
        <f t="shared" si="1"/>
        <v>0.20920118503863766</v>
      </c>
      <c r="AF6" s="4">
        <f t="shared" si="1"/>
        <v>0.20920118503863766</v>
      </c>
      <c r="AG6" s="4">
        <f t="shared" si="2"/>
        <v>0.20920118503863766</v>
      </c>
      <c r="AH6" s="4">
        <f t="shared" si="2"/>
        <v>0.20920118503863766</v>
      </c>
      <c r="AI6" s="4">
        <f t="shared" si="2"/>
        <v>0.20920118503863766</v>
      </c>
      <c r="AJ6" s="4">
        <f t="shared" si="2"/>
        <v>0.20920118503863766</v>
      </c>
      <c r="AK6" s="4">
        <f t="shared" si="2"/>
        <v>0.20920118503863766</v>
      </c>
      <c r="AL6" s="4">
        <f t="shared" si="2"/>
        <v>0.20920118503863766</v>
      </c>
      <c r="AM6" s="4">
        <f t="shared" si="2"/>
        <v>0.20920118503863766</v>
      </c>
      <c r="AN6" s="4">
        <f t="shared" si="2"/>
        <v>0.20920118503863766</v>
      </c>
      <c r="AO6" s="4">
        <f t="shared" si="2"/>
        <v>0.20920118503863766</v>
      </c>
      <c r="AP6" s="4">
        <f t="shared" si="2"/>
        <v>0.20920118503863766</v>
      </c>
      <c r="AQ6" s="4">
        <f t="shared" si="2"/>
        <v>0.20920118503863766</v>
      </c>
      <c r="AR6" s="4">
        <f t="shared" si="2"/>
        <v>0.20920118503863766</v>
      </c>
      <c r="AS6" s="4">
        <f t="shared" si="2"/>
        <v>0.20920118503863766</v>
      </c>
      <c r="AT6" s="4">
        <f t="shared" si="2"/>
        <v>0.20920118503863766</v>
      </c>
      <c r="AU6" s="4">
        <f t="shared" si="2"/>
        <v>0.20920118503863766</v>
      </c>
      <c r="AV6" s="4">
        <f t="shared" si="2"/>
        <v>0.20920118503863766</v>
      </c>
      <c r="AW6" s="4">
        <f t="shared" si="2"/>
        <v>0.20920118503863766</v>
      </c>
      <c r="AX6" s="4">
        <f t="shared" si="2"/>
        <v>0.20920118503863766</v>
      </c>
      <c r="AY6" s="4">
        <f t="shared" si="2"/>
        <v>0.20920118503863766</v>
      </c>
      <c r="AZ6" s="4">
        <f t="shared" si="2"/>
        <v>0.20920118503863766</v>
      </c>
    </row>
    <row r="7" spans="1:52" x14ac:dyDescent="0.45">
      <c r="A7" s="1" t="s">
        <v>16</v>
      </c>
      <c r="B7" s="3">
        <f>'fuel taxes'!$B$1</f>
        <v>0.20920118503863766</v>
      </c>
      <c r="C7" s="3">
        <f>'fuel taxes'!$B$1</f>
        <v>0.20920118503863766</v>
      </c>
      <c r="D7" s="3">
        <f>'fuel taxes'!$B$1</f>
        <v>0.20920118503863766</v>
      </c>
      <c r="E7" s="3">
        <f>'fuel taxes'!$B$1</f>
        <v>0.20920118503863766</v>
      </c>
      <c r="F7" s="4">
        <f t="shared" si="3"/>
        <v>0.20920118503863766</v>
      </c>
      <c r="G7" s="4">
        <f t="shared" si="0"/>
        <v>0.20920118503863766</v>
      </c>
      <c r="H7" s="4">
        <f t="shared" si="0"/>
        <v>0.20920118503863766</v>
      </c>
      <c r="I7" s="4">
        <f t="shared" si="0"/>
        <v>0.20920118503863766</v>
      </c>
      <c r="J7" s="4">
        <f t="shared" si="0"/>
        <v>0.20920118503863766</v>
      </c>
      <c r="K7" s="4">
        <f t="shared" si="0"/>
        <v>0.20920118503863766</v>
      </c>
      <c r="L7" s="4">
        <f t="shared" si="0"/>
        <v>0.20920118503863766</v>
      </c>
      <c r="M7" s="4">
        <f t="shared" si="0"/>
        <v>0.20920118503863766</v>
      </c>
      <c r="N7" s="4">
        <f t="shared" si="0"/>
        <v>0.20920118503863766</v>
      </c>
      <c r="O7" s="4">
        <f t="shared" si="0"/>
        <v>0.20920118503863766</v>
      </c>
      <c r="P7" s="4">
        <f t="shared" si="0"/>
        <v>0.20920118503863766</v>
      </c>
      <c r="Q7" s="4">
        <f t="shared" si="0"/>
        <v>0.20920118503863766</v>
      </c>
      <c r="R7" s="4">
        <f t="shared" si="0"/>
        <v>0.20920118503863766</v>
      </c>
      <c r="S7" s="4">
        <f t="shared" si="0"/>
        <v>0.20920118503863766</v>
      </c>
      <c r="T7" s="4">
        <f t="shared" si="0"/>
        <v>0.20920118503863766</v>
      </c>
      <c r="U7" s="4">
        <f t="shared" si="0"/>
        <v>0.20920118503863766</v>
      </c>
      <c r="V7" s="4">
        <f t="shared" si="0"/>
        <v>0.20920118503863766</v>
      </c>
      <c r="W7" s="4">
        <f t="shared" si="1"/>
        <v>0.20920118503863766</v>
      </c>
      <c r="X7" s="4">
        <f t="shared" si="1"/>
        <v>0.20920118503863766</v>
      </c>
      <c r="Y7" s="4">
        <f t="shared" si="1"/>
        <v>0.20920118503863766</v>
      </c>
      <c r="Z7" s="4">
        <f t="shared" si="1"/>
        <v>0.20920118503863766</v>
      </c>
      <c r="AA7" s="4">
        <f t="shared" si="1"/>
        <v>0.20920118503863766</v>
      </c>
      <c r="AB7" s="4">
        <f t="shared" si="1"/>
        <v>0.20920118503863766</v>
      </c>
      <c r="AC7" s="4">
        <f t="shared" si="1"/>
        <v>0.20920118503863766</v>
      </c>
      <c r="AD7" s="4">
        <f t="shared" si="1"/>
        <v>0.20920118503863766</v>
      </c>
      <c r="AE7" s="4">
        <f t="shared" si="1"/>
        <v>0.20920118503863766</v>
      </c>
      <c r="AF7" s="4">
        <f t="shared" si="1"/>
        <v>0.20920118503863766</v>
      </c>
      <c r="AG7" s="4">
        <f t="shared" si="2"/>
        <v>0.20920118503863766</v>
      </c>
      <c r="AH7" s="4">
        <f t="shared" si="2"/>
        <v>0.20920118503863766</v>
      </c>
      <c r="AI7" s="4">
        <f t="shared" si="2"/>
        <v>0.20920118503863766</v>
      </c>
      <c r="AJ7" s="4">
        <f t="shared" si="2"/>
        <v>0.20920118503863766</v>
      </c>
      <c r="AK7" s="4">
        <f t="shared" si="2"/>
        <v>0.20920118503863766</v>
      </c>
      <c r="AL7" s="4">
        <f t="shared" si="2"/>
        <v>0.20920118503863766</v>
      </c>
      <c r="AM7" s="4">
        <f t="shared" si="2"/>
        <v>0.20920118503863766</v>
      </c>
      <c r="AN7" s="4">
        <f t="shared" si="2"/>
        <v>0.20920118503863766</v>
      </c>
      <c r="AO7" s="4">
        <f t="shared" si="2"/>
        <v>0.20920118503863766</v>
      </c>
      <c r="AP7" s="4">
        <f t="shared" si="2"/>
        <v>0.20920118503863766</v>
      </c>
      <c r="AQ7" s="4">
        <f t="shared" si="2"/>
        <v>0.20920118503863766</v>
      </c>
      <c r="AR7" s="4">
        <f t="shared" si="2"/>
        <v>0.20920118503863766</v>
      </c>
      <c r="AS7" s="4">
        <f t="shared" si="2"/>
        <v>0.20920118503863766</v>
      </c>
      <c r="AT7" s="4">
        <f t="shared" si="2"/>
        <v>0.20920118503863766</v>
      </c>
      <c r="AU7" s="4">
        <f t="shared" si="2"/>
        <v>0.20920118503863766</v>
      </c>
      <c r="AV7" s="4">
        <f t="shared" si="2"/>
        <v>0.20920118503863766</v>
      </c>
      <c r="AW7" s="4">
        <f t="shared" si="2"/>
        <v>0.20920118503863766</v>
      </c>
      <c r="AX7" s="4">
        <f t="shared" si="2"/>
        <v>0.20920118503863766</v>
      </c>
      <c r="AY7" s="4">
        <f t="shared" si="2"/>
        <v>0.20920118503863766</v>
      </c>
      <c r="AZ7" s="4">
        <f t="shared" si="2"/>
        <v>0.20920118503863766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2060"/>
  </sheetPr>
  <dimension ref="A1:AZ9"/>
  <sheetViews>
    <sheetView topLeftCell="AL1" workbookViewId="0">
      <selection activeCell="AX12" sqref="AX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taxes'!C13</f>
        <v>0.39</v>
      </c>
      <c r="C2" s="3">
        <f>'fuel taxes'!D13</f>
        <v>0.39</v>
      </c>
      <c r="D2" s="3">
        <f>'fuel taxes'!E13</f>
        <v>0.39</v>
      </c>
      <c r="E2" s="3">
        <f>'fuel taxes'!F13</f>
        <v>0.39</v>
      </c>
      <c r="F2" s="3">
        <f>$E2</f>
        <v>0.39</v>
      </c>
      <c r="G2" s="3">
        <f t="shared" ref="G2:AZ2" si="0">$E2</f>
        <v>0.39</v>
      </c>
      <c r="H2" s="3">
        <f t="shared" si="0"/>
        <v>0.39</v>
      </c>
      <c r="I2" s="3">
        <f t="shared" si="0"/>
        <v>0.39</v>
      </c>
      <c r="J2" s="3">
        <f t="shared" si="0"/>
        <v>0.39</v>
      </c>
      <c r="K2" s="3">
        <f t="shared" si="0"/>
        <v>0.39</v>
      </c>
      <c r="L2" s="3">
        <f t="shared" si="0"/>
        <v>0.39</v>
      </c>
      <c r="M2" s="3">
        <f t="shared" si="0"/>
        <v>0.39</v>
      </c>
      <c r="N2" s="3">
        <f t="shared" si="0"/>
        <v>0.39</v>
      </c>
      <c r="O2" s="3">
        <f t="shared" si="0"/>
        <v>0.39</v>
      </c>
      <c r="P2" s="3">
        <f t="shared" si="0"/>
        <v>0.39</v>
      </c>
      <c r="Q2" s="3">
        <f t="shared" si="0"/>
        <v>0.39</v>
      </c>
      <c r="R2" s="3">
        <f t="shared" si="0"/>
        <v>0.39</v>
      </c>
      <c r="S2" s="3">
        <f t="shared" si="0"/>
        <v>0.39</v>
      </c>
      <c r="T2" s="3">
        <f t="shared" si="0"/>
        <v>0.39</v>
      </c>
      <c r="U2" s="3">
        <f t="shared" si="0"/>
        <v>0.39</v>
      </c>
      <c r="V2" s="3">
        <f t="shared" si="0"/>
        <v>0.39</v>
      </c>
      <c r="W2" s="3">
        <f t="shared" si="0"/>
        <v>0.39</v>
      </c>
      <c r="X2" s="3">
        <f t="shared" si="0"/>
        <v>0.39</v>
      </c>
      <c r="Y2" s="3">
        <f t="shared" si="0"/>
        <v>0.39</v>
      </c>
      <c r="Z2" s="3">
        <f t="shared" si="0"/>
        <v>0.39</v>
      </c>
      <c r="AA2" s="3">
        <f t="shared" si="0"/>
        <v>0.39</v>
      </c>
      <c r="AB2" s="3">
        <f t="shared" si="0"/>
        <v>0.39</v>
      </c>
      <c r="AC2" s="3">
        <f t="shared" si="0"/>
        <v>0.39</v>
      </c>
      <c r="AD2" s="3">
        <f t="shared" si="0"/>
        <v>0.39</v>
      </c>
      <c r="AE2" s="3">
        <f t="shared" si="0"/>
        <v>0.39</v>
      </c>
      <c r="AF2" s="3">
        <f t="shared" si="0"/>
        <v>0.39</v>
      </c>
      <c r="AG2" s="3">
        <f t="shared" si="0"/>
        <v>0.39</v>
      </c>
      <c r="AH2" s="3">
        <f t="shared" si="0"/>
        <v>0.39</v>
      </c>
      <c r="AI2" s="3">
        <f t="shared" si="0"/>
        <v>0.39</v>
      </c>
      <c r="AJ2" s="3">
        <f t="shared" si="0"/>
        <v>0.39</v>
      </c>
      <c r="AK2" s="3">
        <f t="shared" si="0"/>
        <v>0.39</v>
      </c>
      <c r="AL2" s="3">
        <f t="shared" si="0"/>
        <v>0.39</v>
      </c>
      <c r="AM2" s="3">
        <f t="shared" si="0"/>
        <v>0.39</v>
      </c>
      <c r="AN2" s="3">
        <f t="shared" si="0"/>
        <v>0.39</v>
      </c>
      <c r="AO2" s="3">
        <f t="shared" si="0"/>
        <v>0.39</v>
      </c>
      <c r="AP2" s="3">
        <f t="shared" si="0"/>
        <v>0.39</v>
      </c>
      <c r="AQ2" s="3">
        <f t="shared" si="0"/>
        <v>0.39</v>
      </c>
      <c r="AR2" s="3">
        <f t="shared" si="0"/>
        <v>0.39</v>
      </c>
      <c r="AS2" s="3">
        <f t="shared" si="0"/>
        <v>0.39</v>
      </c>
      <c r="AT2" s="3">
        <f t="shared" si="0"/>
        <v>0.39</v>
      </c>
      <c r="AU2" s="3">
        <f t="shared" si="0"/>
        <v>0.39</v>
      </c>
      <c r="AV2" s="3">
        <f t="shared" si="0"/>
        <v>0.39</v>
      </c>
      <c r="AW2" s="3">
        <f t="shared" si="0"/>
        <v>0.39</v>
      </c>
      <c r="AX2" s="3">
        <f t="shared" si="0"/>
        <v>0.39</v>
      </c>
      <c r="AY2" s="3">
        <f t="shared" si="0"/>
        <v>0.39</v>
      </c>
      <c r="AZ2" s="3">
        <f t="shared" si="0"/>
        <v>0.39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2060"/>
  </sheetPr>
  <dimension ref="A1:AZ9"/>
  <sheetViews>
    <sheetView topLeftCell="AW1" workbookViewId="0">
      <selection activeCell="BB6" sqref="BB6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taxes'!C14</f>
        <v>0.19800000000000001</v>
      </c>
      <c r="C2" s="3">
        <f>'fuel taxes'!D14</f>
        <v>0.19800000000000001</v>
      </c>
      <c r="D2" s="3">
        <f>'fuel taxes'!E14</f>
        <v>0.19800000000000001</v>
      </c>
      <c r="E2" s="3">
        <f>'fuel taxes'!F14</f>
        <v>0.19800000000000001</v>
      </c>
      <c r="F2" s="3">
        <f>$E2</f>
        <v>0.19800000000000001</v>
      </c>
      <c r="G2" s="3">
        <f t="shared" ref="G2:AZ2" si="0">$E2</f>
        <v>0.19800000000000001</v>
      </c>
      <c r="H2" s="3">
        <f t="shared" si="0"/>
        <v>0.19800000000000001</v>
      </c>
      <c r="I2" s="3">
        <f t="shared" si="0"/>
        <v>0.19800000000000001</v>
      </c>
      <c r="J2" s="3">
        <f t="shared" si="0"/>
        <v>0.19800000000000001</v>
      </c>
      <c r="K2" s="3">
        <f t="shared" si="0"/>
        <v>0.19800000000000001</v>
      </c>
      <c r="L2" s="3">
        <f t="shared" si="0"/>
        <v>0.19800000000000001</v>
      </c>
      <c r="M2" s="3">
        <f t="shared" si="0"/>
        <v>0.19800000000000001</v>
      </c>
      <c r="N2" s="3">
        <f t="shared" si="0"/>
        <v>0.19800000000000001</v>
      </c>
      <c r="O2" s="3">
        <f t="shared" si="0"/>
        <v>0.19800000000000001</v>
      </c>
      <c r="P2" s="3">
        <f t="shared" si="0"/>
        <v>0.19800000000000001</v>
      </c>
      <c r="Q2" s="3">
        <f t="shared" si="0"/>
        <v>0.19800000000000001</v>
      </c>
      <c r="R2" s="3">
        <f t="shared" si="0"/>
        <v>0.19800000000000001</v>
      </c>
      <c r="S2" s="3">
        <f t="shared" si="0"/>
        <v>0.19800000000000001</v>
      </c>
      <c r="T2" s="3">
        <f t="shared" si="0"/>
        <v>0.19800000000000001</v>
      </c>
      <c r="U2" s="3">
        <f t="shared" si="0"/>
        <v>0.19800000000000001</v>
      </c>
      <c r="V2" s="3">
        <f t="shared" si="0"/>
        <v>0.19800000000000001</v>
      </c>
      <c r="W2" s="3">
        <f t="shared" si="0"/>
        <v>0.19800000000000001</v>
      </c>
      <c r="X2" s="3">
        <f t="shared" si="0"/>
        <v>0.19800000000000001</v>
      </c>
      <c r="Y2" s="3">
        <f t="shared" si="0"/>
        <v>0.19800000000000001</v>
      </c>
      <c r="Z2" s="3">
        <f t="shared" si="0"/>
        <v>0.19800000000000001</v>
      </c>
      <c r="AA2" s="3">
        <f t="shared" si="0"/>
        <v>0.19800000000000001</v>
      </c>
      <c r="AB2" s="3">
        <f t="shared" si="0"/>
        <v>0.19800000000000001</v>
      </c>
      <c r="AC2" s="3">
        <f t="shared" si="0"/>
        <v>0.19800000000000001</v>
      </c>
      <c r="AD2" s="3">
        <f t="shared" si="0"/>
        <v>0.19800000000000001</v>
      </c>
      <c r="AE2" s="3">
        <f t="shared" si="0"/>
        <v>0.19800000000000001</v>
      </c>
      <c r="AF2" s="3">
        <f t="shared" si="0"/>
        <v>0.19800000000000001</v>
      </c>
      <c r="AG2" s="3">
        <f t="shared" si="0"/>
        <v>0.19800000000000001</v>
      </c>
      <c r="AH2" s="3">
        <f t="shared" si="0"/>
        <v>0.19800000000000001</v>
      </c>
      <c r="AI2" s="3">
        <f t="shared" si="0"/>
        <v>0.19800000000000001</v>
      </c>
      <c r="AJ2" s="3">
        <f t="shared" si="0"/>
        <v>0.19800000000000001</v>
      </c>
      <c r="AK2" s="3">
        <f t="shared" si="0"/>
        <v>0.19800000000000001</v>
      </c>
      <c r="AL2" s="3">
        <f t="shared" si="0"/>
        <v>0.19800000000000001</v>
      </c>
      <c r="AM2" s="3">
        <f t="shared" si="0"/>
        <v>0.19800000000000001</v>
      </c>
      <c r="AN2" s="3">
        <f t="shared" si="0"/>
        <v>0.19800000000000001</v>
      </c>
      <c r="AO2" s="3">
        <f t="shared" si="0"/>
        <v>0.19800000000000001</v>
      </c>
      <c r="AP2" s="3">
        <f t="shared" si="0"/>
        <v>0.19800000000000001</v>
      </c>
      <c r="AQ2" s="3">
        <f t="shared" si="0"/>
        <v>0.19800000000000001</v>
      </c>
      <c r="AR2" s="3">
        <f t="shared" si="0"/>
        <v>0.19800000000000001</v>
      </c>
      <c r="AS2" s="3">
        <f t="shared" si="0"/>
        <v>0.19800000000000001</v>
      </c>
      <c r="AT2" s="3">
        <f t="shared" si="0"/>
        <v>0.19800000000000001</v>
      </c>
      <c r="AU2" s="3">
        <f t="shared" si="0"/>
        <v>0.19800000000000001</v>
      </c>
      <c r="AV2" s="3">
        <f t="shared" si="0"/>
        <v>0.19800000000000001</v>
      </c>
      <c r="AW2" s="3">
        <f t="shared" si="0"/>
        <v>0.19800000000000001</v>
      </c>
      <c r="AX2" s="3">
        <f t="shared" si="0"/>
        <v>0.19800000000000001</v>
      </c>
      <c r="AY2" s="3">
        <f t="shared" si="0"/>
        <v>0.19800000000000001</v>
      </c>
      <c r="AZ2" s="3">
        <f t="shared" si="0"/>
        <v>0.19800000000000001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2060"/>
  </sheetPr>
  <dimension ref="A1:AZ9"/>
  <sheetViews>
    <sheetView topLeftCell="AL1" workbookViewId="0">
      <selection activeCell="AY12" sqref="AY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taxes'!C15</f>
        <v>0.24299999999999999</v>
      </c>
      <c r="C2" s="3">
        <f>'fuel taxes'!D15</f>
        <v>0.24299999999999999</v>
      </c>
      <c r="D2" s="3">
        <f>'fuel taxes'!E15</f>
        <v>0.24299999999999999</v>
      </c>
      <c r="E2" s="3">
        <f>'fuel taxes'!F15</f>
        <v>0.24299999999999999</v>
      </c>
      <c r="F2" s="3">
        <f>$E2</f>
        <v>0.24299999999999999</v>
      </c>
      <c r="G2" s="3">
        <f t="shared" ref="G2:AZ2" si="0">$E2</f>
        <v>0.24299999999999999</v>
      </c>
      <c r="H2" s="3">
        <f t="shared" si="0"/>
        <v>0.24299999999999999</v>
      </c>
      <c r="I2" s="3">
        <f t="shared" si="0"/>
        <v>0.24299999999999999</v>
      </c>
      <c r="J2" s="3">
        <f t="shared" si="0"/>
        <v>0.24299999999999999</v>
      </c>
      <c r="K2" s="3">
        <f t="shared" si="0"/>
        <v>0.24299999999999999</v>
      </c>
      <c r="L2" s="3">
        <f t="shared" si="0"/>
        <v>0.24299999999999999</v>
      </c>
      <c r="M2" s="3">
        <f t="shared" si="0"/>
        <v>0.24299999999999999</v>
      </c>
      <c r="N2" s="3">
        <f t="shared" si="0"/>
        <v>0.24299999999999999</v>
      </c>
      <c r="O2" s="3">
        <f t="shared" si="0"/>
        <v>0.24299999999999999</v>
      </c>
      <c r="P2" s="3">
        <f t="shared" si="0"/>
        <v>0.24299999999999999</v>
      </c>
      <c r="Q2" s="3">
        <f t="shared" si="0"/>
        <v>0.24299999999999999</v>
      </c>
      <c r="R2" s="3">
        <f t="shared" si="0"/>
        <v>0.24299999999999999</v>
      </c>
      <c r="S2" s="3">
        <f t="shared" si="0"/>
        <v>0.24299999999999999</v>
      </c>
      <c r="T2" s="3">
        <f t="shared" si="0"/>
        <v>0.24299999999999999</v>
      </c>
      <c r="U2" s="3">
        <f t="shared" si="0"/>
        <v>0.24299999999999999</v>
      </c>
      <c r="V2" s="3">
        <f t="shared" si="0"/>
        <v>0.24299999999999999</v>
      </c>
      <c r="W2" s="3">
        <f t="shared" si="0"/>
        <v>0.24299999999999999</v>
      </c>
      <c r="X2" s="3">
        <f t="shared" si="0"/>
        <v>0.24299999999999999</v>
      </c>
      <c r="Y2" s="3">
        <f t="shared" si="0"/>
        <v>0.24299999999999999</v>
      </c>
      <c r="Z2" s="3">
        <f t="shared" si="0"/>
        <v>0.24299999999999999</v>
      </c>
      <c r="AA2" s="3">
        <f t="shared" si="0"/>
        <v>0.24299999999999999</v>
      </c>
      <c r="AB2" s="3">
        <f t="shared" si="0"/>
        <v>0.24299999999999999</v>
      </c>
      <c r="AC2" s="3">
        <f t="shared" si="0"/>
        <v>0.24299999999999999</v>
      </c>
      <c r="AD2" s="3">
        <f t="shared" si="0"/>
        <v>0.24299999999999999</v>
      </c>
      <c r="AE2" s="3">
        <f t="shared" si="0"/>
        <v>0.24299999999999999</v>
      </c>
      <c r="AF2" s="3">
        <f t="shared" si="0"/>
        <v>0.24299999999999999</v>
      </c>
      <c r="AG2" s="3">
        <f t="shared" si="0"/>
        <v>0.24299999999999999</v>
      </c>
      <c r="AH2" s="3">
        <f t="shared" si="0"/>
        <v>0.24299999999999999</v>
      </c>
      <c r="AI2" s="3">
        <f t="shared" si="0"/>
        <v>0.24299999999999999</v>
      </c>
      <c r="AJ2" s="3">
        <f t="shared" si="0"/>
        <v>0.24299999999999999</v>
      </c>
      <c r="AK2" s="3">
        <f t="shared" si="0"/>
        <v>0.24299999999999999</v>
      </c>
      <c r="AL2" s="3">
        <f t="shared" si="0"/>
        <v>0.24299999999999999</v>
      </c>
      <c r="AM2" s="3">
        <f t="shared" si="0"/>
        <v>0.24299999999999999</v>
      </c>
      <c r="AN2" s="3">
        <f t="shared" si="0"/>
        <v>0.24299999999999999</v>
      </c>
      <c r="AO2" s="3">
        <f t="shared" si="0"/>
        <v>0.24299999999999999</v>
      </c>
      <c r="AP2" s="3">
        <f t="shared" si="0"/>
        <v>0.24299999999999999</v>
      </c>
      <c r="AQ2" s="3">
        <f t="shared" si="0"/>
        <v>0.24299999999999999</v>
      </c>
      <c r="AR2" s="3">
        <f t="shared" si="0"/>
        <v>0.24299999999999999</v>
      </c>
      <c r="AS2" s="3">
        <f t="shared" si="0"/>
        <v>0.24299999999999999</v>
      </c>
      <c r="AT2" s="3">
        <f t="shared" si="0"/>
        <v>0.24299999999999999</v>
      </c>
      <c r="AU2" s="3">
        <f t="shared" si="0"/>
        <v>0.24299999999999999</v>
      </c>
      <c r="AV2" s="3">
        <f t="shared" si="0"/>
        <v>0.24299999999999999</v>
      </c>
      <c r="AW2" s="3">
        <f t="shared" si="0"/>
        <v>0.24299999999999999</v>
      </c>
      <c r="AX2" s="3">
        <f t="shared" si="0"/>
        <v>0.24299999999999999</v>
      </c>
      <c r="AY2" s="3">
        <f t="shared" si="0"/>
        <v>0.24299999999999999</v>
      </c>
      <c r="AZ2" s="3">
        <f t="shared" si="0"/>
        <v>0.24299999999999999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2060"/>
  </sheetPr>
  <dimension ref="A1:AZ9"/>
  <sheetViews>
    <sheetView topLeftCell="AK1" workbookViewId="0">
      <selection activeCell="AX13" sqref="AX13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taxes'!C16</f>
        <v>8.5661083147461639E-2</v>
      </c>
      <c r="C2" s="3">
        <f>'fuel taxes'!D16</f>
        <v>8.5661083147461639E-2</v>
      </c>
      <c r="D2" s="3">
        <f>'fuel taxes'!E16</f>
        <v>8.5661083147461639E-2</v>
      </c>
      <c r="E2" s="3">
        <f>'fuel taxes'!F16</f>
        <v>8.5661083147461639E-2</v>
      </c>
      <c r="F2" s="3">
        <f>$E2</f>
        <v>8.5661083147461639E-2</v>
      </c>
      <c r="G2" s="3">
        <f t="shared" ref="G2:AZ2" si="0">$E2</f>
        <v>8.5661083147461639E-2</v>
      </c>
      <c r="H2" s="3">
        <f t="shared" si="0"/>
        <v>8.5661083147461639E-2</v>
      </c>
      <c r="I2" s="3">
        <f t="shared" si="0"/>
        <v>8.5661083147461639E-2</v>
      </c>
      <c r="J2" s="3">
        <f t="shared" si="0"/>
        <v>8.5661083147461639E-2</v>
      </c>
      <c r="K2" s="3">
        <f t="shared" si="0"/>
        <v>8.5661083147461639E-2</v>
      </c>
      <c r="L2" s="3">
        <f t="shared" si="0"/>
        <v>8.5661083147461639E-2</v>
      </c>
      <c r="M2" s="3">
        <f t="shared" si="0"/>
        <v>8.5661083147461639E-2</v>
      </c>
      <c r="N2" s="3">
        <f t="shared" si="0"/>
        <v>8.5661083147461639E-2</v>
      </c>
      <c r="O2" s="3">
        <f t="shared" si="0"/>
        <v>8.5661083147461639E-2</v>
      </c>
      <c r="P2" s="3">
        <f t="shared" si="0"/>
        <v>8.5661083147461639E-2</v>
      </c>
      <c r="Q2" s="3">
        <f t="shared" si="0"/>
        <v>8.5661083147461639E-2</v>
      </c>
      <c r="R2" s="3">
        <f t="shared" si="0"/>
        <v>8.5661083147461639E-2</v>
      </c>
      <c r="S2" s="3">
        <f t="shared" si="0"/>
        <v>8.5661083147461639E-2</v>
      </c>
      <c r="T2" s="3">
        <f t="shared" si="0"/>
        <v>8.5661083147461639E-2</v>
      </c>
      <c r="U2" s="3">
        <f t="shared" si="0"/>
        <v>8.5661083147461639E-2</v>
      </c>
      <c r="V2" s="3">
        <f t="shared" si="0"/>
        <v>8.5661083147461639E-2</v>
      </c>
      <c r="W2" s="3">
        <f t="shared" si="0"/>
        <v>8.5661083147461639E-2</v>
      </c>
      <c r="X2" s="3">
        <f t="shared" si="0"/>
        <v>8.5661083147461639E-2</v>
      </c>
      <c r="Y2" s="3">
        <f t="shared" si="0"/>
        <v>8.5661083147461639E-2</v>
      </c>
      <c r="Z2" s="3">
        <f t="shared" si="0"/>
        <v>8.5661083147461639E-2</v>
      </c>
      <c r="AA2" s="3">
        <f t="shared" si="0"/>
        <v>8.5661083147461639E-2</v>
      </c>
      <c r="AB2" s="3">
        <f t="shared" si="0"/>
        <v>8.5661083147461639E-2</v>
      </c>
      <c r="AC2" s="3">
        <f t="shared" si="0"/>
        <v>8.5661083147461639E-2</v>
      </c>
      <c r="AD2" s="3">
        <f t="shared" si="0"/>
        <v>8.5661083147461639E-2</v>
      </c>
      <c r="AE2" s="3">
        <f t="shared" si="0"/>
        <v>8.5661083147461639E-2</v>
      </c>
      <c r="AF2" s="3">
        <f t="shared" si="0"/>
        <v>8.5661083147461639E-2</v>
      </c>
      <c r="AG2" s="3">
        <f t="shared" si="0"/>
        <v>8.5661083147461639E-2</v>
      </c>
      <c r="AH2" s="3">
        <f t="shared" si="0"/>
        <v>8.5661083147461639E-2</v>
      </c>
      <c r="AI2" s="3">
        <f t="shared" si="0"/>
        <v>8.5661083147461639E-2</v>
      </c>
      <c r="AJ2" s="3">
        <f t="shared" si="0"/>
        <v>8.5661083147461639E-2</v>
      </c>
      <c r="AK2" s="3">
        <f t="shared" si="0"/>
        <v>8.5661083147461639E-2</v>
      </c>
      <c r="AL2" s="3">
        <f t="shared" si="0"/>
        <v>8.5661083147461639E-2</v>
      </c>
      <c r="AM2" s="3">
        <f t="shared" si="0"/>
        <v>8.5661083147461639E-2</v>
      </c>
      <c r="AN2" s="3">
        <f t="shared" si="0"/>
        <v>8.5661083147461639E-2</v>
      </c>
      <c r="AO2" s="3">
        <f t="shared" si="0"/>
        <v>8.5661083147461639E-2</v>
      </c>
      <c r="AP2" s="3">
        <f t="shared" si="0"/>
        <v>8.5661083147461639E-2</v>
      </c>
      <c r="AQ2" s="3">
        <f t="shared" si="0"/>
        <v>8.5661083147461639E-2</v>
      </c>
      <c r="AR2" s="3">
        <f t="shared" si="0"/>
        <v>8.5661083147461639E-2</v>
      </c>
      <c r="AS2" s="3">
        <f t="shared" si="0"/>
        <v>8.5661083147461639E-2</v>
      </c>
      <c r="AT2" s="3">
        <f t="shared" si="0"/>
        <v>8.5661083147461639E-2</v>
      </c>
      <c r="AU2" s="3">
        <f t="shared" si="0"/>
        <v>8.5661083147461639E-2</v>
      </c>
      <c r="AV2" s="3">
        <f t="shared" si="0"/>
        <v>8.5661083147461639E-2</v>
      </c>
      <c r="AW2" s="3">
        <f t="shared" si="0"/>
        <v>8.5661083147461639E-2</v>
      </c>
      <c r="AX2" s="3">
        <f t="shared" si="0"/>
        <v>8.5661083147461639E-2</v>
      </c>
      <c r="AY2" s="3">
        <f t="shared" si="0"/>
        <v>8.5661083147461639E-2</v>
      </c>
      <c r="AZ2" s="3">
        <f t="shared" si="0"/>
        <v>8.5661083147461639E-2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f t="shared" ref="B7:X7" si="1">B3</f>
        <v>0</v>
      </c>
      <c r="C7">
        <f t="shared" si="1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2">B6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2060"/>
  </sheetPr>
  <dimension ref="A1:AZ9"/>
  <sheetViews>
    <sheetView topLeftCell="AN1" workbookViewId="0">
      <selection activeCell="AW12" sqref="AW12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 s="3">
        <f>'fuel taxes'!C17</f>
        <v>0.24577846284592239</v>
      </c>
      <c r="C2" s="3">
        <f>'fuel taxes'!D17</f>
        <v>0.24577846284592239</v>
      </c>
      <c r="D2" s="3">
        <f>'fuel taxes'!E17</f>
        <v>0.24577846284592239</v>
      </c>
      <c r="E2" s="3">
        <f>'fuel taxes'!F17</f>
        <v>0.24577846284592239</v>
      </c>
      <c r="F2" s="3">
        <f>$E2</f>
        <v>0.24577846284592239</v>
      </c>
      <c r="G2" s="3">
        <f t="shared" ref="G2:AZ2" si="0">$E2</f>
        <v>0.24577846284592239</v>
      </c>
      <c r="H2" s="3">
        <f t="shared" si="0"/>
        <v>0.24577846284592239</v>
      </c>
      <c r="I2" s="3">
        <f t="shared" si="0"/>
        <v>0.24577846284592239</v>
      </c>
      <c r="J2" s="3">
        <f t="shared" si="0"/>
        <v>0.24577846284592239</v>
      </c>
      <c r="K2" s="3">
        <f t="shared" si="0"/>
        <v>0.24577846284592239</v>
      </c>
      <c r="L2" s="3">
        <f t="shared" si="0"/>
        <v>0.24577846284592239</v>
      </c>
      <c r="M2" s="3">
        <f t="shared" si="0"/>
        <v>0.24577846284592239</v>
      </c>
      <c r="N2" s="3">
        <f t="shared" si="0"/>
        <v>0.24577846284592239</v>
      </c>
      <c r="O2" s="3">
        <f t="shared" si="0"/>
        <v>0.24577846284592239</v>
      </c>
      <c r="P2" s="3">
        <f t="shared" si="0"/>
        <v>0.24577846284592239</v>
      </c>
      <c r="Q2" s="3">
        <f t="shared" si="0"/>
        <v>0.24577846284592239</v>
      </c>
      <c r="R2" s="3">
        <f t="shared" si="0"/>
        <v>0.24577846284592239</v>
      </c>
      <c r="S2" s="3">
        <f t="shared" si="0"/>
        <v>0.24577846284592239</v>
      </c>
      <c r="T2" s="3">
        <f t="shared" si="0"/>
        <v>0.24577846284592239</v>
      </c>
      <c r="U2" s="3">
        <f t="shared" si="0"/>
        <v>0.24577846284592239</v>
      </c>
      <c r="V2" s="3">
        <f t="shared" si="0"/>
        <v>0.24577846284592239</v>
      </c>
      <c r="W2" s="3">
        <f t="shared" si="0"/>
        <v>0.24577846284592239</v>
      </c>
      <c r="X2" s="3">
        <f t="shared" si="0"/>
        <v>0.24577846284592239</v>
      </c>
      <c r="Y2" s="3">
        <f t="shared" si="0"/>
        <v>0.24577846284592239</v>
      </c>
      <c r="Z2" s="3">
        <f t="shared" si="0"/>
        <v>0.24577846284592239</v>
      </c>
      <c r="AA2" s="3">
        <f t="shared" si="0"/>
        <v>0.24577846284592239</v>
      </c>
      <c r="AB2" s="3">
        <f t="shared" si="0"/>
        <v>0.24577846284592239</v>
      </c>
      <c r="AC2" s="3">
        <f t="shared" si="0"/>
        <v>0.24577846284592239</v>
      </c>
      <c r="AD2" s="3">
        <f t="shared" si="0"/>
        <v>0.24577846284592239</v>
      </c>
      <c r="AE2" s="3">
        <f t="shared" si="0"/>
        <v>0.24577846284592239</v>
      </c>
      <c r="AF2" s="3">
        <f t="shared" si="0"/>
        <v>0.24577846284592239</v>
      </c>
      <c r="AG2" s="3">
        <f t="shared" si="0"/>
        <v>0.24577846284592239</v>
      </c>
      <c r="AH2" s="3">
        <f t="shared" si="0"/>
        <v>0.24577846284592239</v>
      </c>
      <c r="AI2" s="3">
        <f t="shared" si="0"/>
        <v>0.24577846284592239</v>
      </c>
      <c r="AJ2" s="3">
        <f t="shared" si="0"/>
        <v>0.24577846284592239</v>
      </c>
      <c r="AK2" s="3">
        <f t="shared" si="0"/>
        <v>0.24577846284592239</v>
      </c>
      <c r="AL2" s="3">
        <f t="shared" si="0"/>
        <v>0.24577846284592239</v>
      </c>
      <c r="AM2" s="3">
        <f t="shared" si="0"/>
        <v>0.24577846284592239</v>
      </c>
      <c r="AN2" s="3">
        <f t="shared" si="0"/>
        <v>0.24577846284592239</v>
      </c>
      <c r="AO2" s="3">
        <f t="shared" si="0"/>
        <v>0.24577846284592239</v>
      </c>
      <c r="AP2" s="3">
        <f t="shared" si="0"/>
        <v>0.24577846284592239</v>
      </c>
      <c r="AQ2" s="3">
        <f t="shared" si="0"/>
        <v>0.24577846284592239</v>
      </c>
      <c r="AR2" s="3">
        <f t="shared" si="0"/>
        <v>0.24577846284592239</v>
      </c>
      <c r="AS2" s="3">
        <f t="shared" si="0"/>
        <v>0.24577846284592239</v>
      </c>
      <c r="AT2" s="3">
        <f t="shared" si="0"/>
        <v>0.24577846284592239</v>
      </c>
      <c r="AU2" s="3">
        <f t="shared" si="0"/>
        <v>0.24577846284592239</v>
      </c>
      <c r="AV2" s="3">
        <f t="shared" si="0"/>
        <v>0.24577846284592239</v>
      </c>
      <c r="AW2" s="3">
        <f t="shared" si="0"/>
        <v>0.24577846284592239</v>
      </c>
      <c r="AX2" s="3">
        <f t="shared" si="0"/>
        <v>0.24577846284592239</v>
      </c>
      <c r="AY2" s="3">
        <f t="shared" si="0"/>
        <v>0.24577846284592239</v>
      </c>
      <c r="AZ2" s="3">
        <f t="shared" si="0"/>
        <v>0.24577846284592239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X9" si="1">B6</f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rgb="FF002060"/>
  </sheetPr>
  <dimension ref="A1:AZ9"/>
  <sheetViews>
    <sheetView topLeftCell="AK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rgb="FF002060"/>
  </sheetPr>
  <dimension ref="A1:AZ9"/>
  <sheetViews>
    <sheetView topLeftCell="AM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26" width="10" customWidth="1"/>
    <col min="27" max="34" width="10.19921875" bestFit="1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Z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002060"/>
  </sheetPr>
  <dimension ref="A1:AZ9"/>
  <sheetViews>
    <sheetView topLeftCell="AO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A28-92E5-4076-BEBC-2C06E1387697}">
  <dimension ref="B3:R49"/>
  <sheetViews>
    <sheetView workbookViewId="0">
      <selection activeCell="AN26" sqref="AN26"/>
    </sheetView>
  </sheetViews>
  <sheetFormatPr defaultColWidth="8.86328125" defaultRowHeight="11.65" x14ac:dyDescent="0.45"/>
  <cols>
    <col min="1" max="1" width="8.86328125" style="25"/>
    <col min="2" max="2" width="13.46484375" style="25" customWidth="1"/>
    <col min="3" max="3" width="8.86328125" style="26"/>
    <col min="4" max="13" width="8.86328125" style="25" customWidth="1"/>
    <col min="14" max="16384" width="8.86328125" style="25"/>
  </cols>
  <sheetData>
    <row r="3" spans="2:18" x14ac:dyDescent="0.45">
      <c r="B3" s="25" t="s">
        <v>87</v>
      </c>
    </row>
    <row r="4" spans="2:18" x14ac:dyDescent="0.45">
      <c r="B4" s="25" t="s">
        <v>261</v>
      </c>
    </row>
    <row r="6" spans="2:18" x14ac:dyDescent="0.45">
      <c r="B6" s="25" t="s">
        <v>267</v>
      </c>
      <c r="C6" s="25"/>
      <c r="D6" s="25">
        <v>2010</v>
      </c>
      <c r="E6" s="25">
        <v>2011</v>
      </c>
      <c r="F6" s="25">
        <v>2012</v>
      </c>
      <c r="G6" s="25">
        <v>2013</v>
      </c>
      <c r="H6" s="25">
        <v>2014</v>
      </c>
      <c r="I6" s="25">
        <v>2015</v>
      </c>
      <c r="J6" s="25">
        <v>2016</v>
      </c>
      <c r="K6" s="25">
        <v>2017</v>
      </c>
      <c r="L6" s="25">
        <v>2018</v>
      </c>
      <c r="M6" s="25">
        <v>2019</v>
      </c>
      <c r="N6" s="25">
        <v>2020</v>
      </c>
      <c r="O6" s="25">
        <v>2021</v>
      </c>
      <c r="P6" s="25">
        <v>2022</v>
      </c>
      <c r="Q6" s="25">
        <v>2023</v>
      </c>
    </row>
    <row r="7" spans="2:18" x14ac:dyDescent="0.45">
      <c r="B7" s="25" t="s">
        <v>263</v>
      </c>
      <c r="D7" s="51">
        <f>D27/1000/rates!I$5/kWh_to_BTU</f>
        <v>4.0457538002013811E-5</v>
      </c>
      <c r="E7" s="51">
        <f>E27/1000/rates!J$5/kWh_to_BTU</f>
        <v>4.2712297995556691E-5</v>
      </c>
      <c r="F7" s="51">
        <f>F27/1000/rates!K$5/kWh_to_BTU</f>
        <v>3.798868408788734E-5</v>
      </c>
      <c r="G7" s="51">
        <f>G27/1000/rates!L$5/kWh_to_BTU</f>
        <v>2.8238941070486748E-5</v>
      </c>
      <c r="H7" s="51">
        <f>H27/1000/rates!M$5/kWh_to_BTU</f>
        <v>2.756288891114398E-5</v>
      </c>
      <c r="I7" s="51">
        <f>I27/1000/rates!N$5/kWh_to_BTU</f>
        <v>3.074782443086917E-5</v>
      </c>
      <c r="J7" s="51">
        <f>J27/1000/rates!O$5/kWh_to_BTU</f>
        <v>3.2068846136507186E-5</v>
      </c>
      <c r="K7" s="51">
        <f>K27/1000/rates!P$5/kWh_to_BTU</f>
        <v>3.3763249101267427E-5</v>
      </c>
      <c r="L7" s="51">
        <f>L27/1000/rates!Q$5/kWh_to_BTU</f>
        <v>3.3545522547270501E-5</v>
      </c>
      <c r="M7" s="51">
        <f>M27/1000/rates!R$5/kWh_to_BTU</f>
        <v>3.177185796608671E-5</v>
      </c>
      <c r="N7" s="51">
        <f>N27/1000/rates!S$5/kWh_to_BTU</f>
        <v>2.4525323223557636E-5</v>
      </c>
      <c r="O7" s="51">
        <f>O27/1000/rates!T$5/kWh_to_BTU</f>
        <v>2.790584465455071E-5</v>
      </c>
      <c r="P7" s="51">
        <f>P27/1000/rates!U$5/kWh_to_BTU</f>
        <v>3.0133217644150248E-5</v>
      </c>
      <c r="Q7" s="51">
        <f>Q27/1000/rates!V$5/kWh_to_BTU</f>
        <v>3.164807253838479E-5</v>
      </c>
      <c r="R7" s="25" t="s">
        <v>250</v>
      </c>
    </row>
    <row r="8" spans="2:18" x14ac:dyDescent="0.45">
      <c r="B8" s="25" t="s">
        <v>264</v>
      </c>
      <c r="D8" s="51">
        <f>D31/1000/rates!I$5/kWh_to_BTU</f>
        <v>5.0040798765051608E-5</v>
      </c>
      <c r="E8" s="51">
        <f>E31/1000/rates!J$5/kWh_to_BTU</f>
        <v>5.5342425267532811E-5</v>
      </c>
      <c r="F8" s="51">
        <f>F31/1000/rates!K$5/kWh_to_BTU</f>
        <v>4.9968202009421506E-5</v>
      </c>
      <c r="G8" s="51">
        <f>G31/1000/rates!L$5/kWh_to_BTU</f>
        <v>3.8681222862907725E-5</v>
      </c>
      <c r="H8" s="51">
        <f>H31/1000/rates!M$5/kWh_to_BTU</f>
        <v>3.7999235112068174E-5</v>
      </c>
      <c r="I8" s="51">
        <f>I31/1000/rates!N$5/kWh_to_BTU</f>
        <v>3.7563239868884364E-5</v>
      </c>
      <c r="J8" s="51">
        <f>J31/1000/rates!O$5/kWh_to_BTU</f>
        <v>3.8208778638600811E-5</v>
      </c>
      <c r="K8" s="51">
        <f>K31/1000/rates!P$5/kWh_to_BTU</f>
        <v>4.1686566522926085E-5</v>
      </c>
      <c r="L8" s="51">
        <f>L31/1000/rates!Q$5/kWh_to_BTU</f>
        <v>4.1000165567383778E-5</v>
      </c>
      <c r="M8" s="51">
        <f>M31/1000/rates!R$5/kWh_to_BTU</f>
        <v>4.0952525022786379E-5</v>
      </c>
      <c r="N8" s="51">
        <f>N31/1000/rates!S$5/kWh_to_BTU</f>
        <v>3.0746575273734384E-5</v>
      </c>
      <c r="O8" s="51">
        <f>O31/1000/rates!T$5/kWh_to_BTU</f>
        <v>3.4203153807949542E-5</v>
      </c>
      <c r="P8" s="51">
        <f>P31/1000/rates!U$5/kWh_to_BTU</f>
        <v>3.7122563701912203E-5</v>
      </c>
      <c r="Q8" s="51">
        <f>Q31/1000/rates!V$5/kWh_to_BTU</f>
        <v>3.8703399321693237E-5</v>
      </c>
      <c r="R8" s="25" t="s">
        <v>250</v>
      </c>
    </row>
    <row r="9" spans="2:18" x14ac:dyDescent="0.45">
      <c r="B9" s="25" t="s">
        <v>265</v>
      </c>
      <c r="D9" s="51">
        <f>D35/1000/rates!I$5/kWh_to_BTU</f>
        <v>4.7411195017784199E-5</v>
      </c>
      <c r="E9" s="51">
        <f>E35/1000/rates!J$5/kWh_to_BTU</f>
        <v>5.1645084913911329E-5</v>
      </c>
      <c r="F9" s="51">
        <f>F35/1000/rates!K$5/kWh_to_BTU</f>
        <v>4.6066963465195377E-5</v>
      </c>
      <c r="G9" s="51">
        <f>G35/1000/rates!L$5/kWh_to_BTU</f>
        <v>3.6579599706949427E-5</v>
      </c>
      <c r="H9" s="51">
        <f>H35/1000/rates!M$5/kWh_to_BTU</f>
        <v>3.6459418082392888E-5</v>
      </c>
      <c r="I9" s="51">
        <f>I35/1000/rates!N$5/kWh_to_BTU</f>
        <v>3.6485695294031613E-5</v>
      </c>
      <c r="J9" s="51">
        <f>J35/1000/rates!O$5/kWh_to_BTU</f>
        <v>3.7400172082174134E-5</v>
      </c>
      <c r="K9" s="51">
        <f>K35/1000/rates!P$5/kWh_to_BTU</f>
        <v>4.1043104997732005E-5</v>
      </c>
      <c r="L9" s="51">
        <f>L35/1000/rates!Q$5/kWh_to_BTU</f>
        <v>4.0396970710559227E-5</v>
      </c>
      <c r="M9" s="51">
        <f>M35/1000/rates!R$5/kWh_to_BTU</f>
        <v>4.0181586103588474E-5</v>
      </c>
      <c r="N9" s="51">
        <f>N35/1000/rates!S$5/kWh_to_BTU</f>
        <v>3.0997081514366208E-5</v>
      </c>
      <c r="O9" s="51">
        <f>O35/1000/rates!T$5/kWh_to_BTU</f>
        <v>3.4952212225069847E-5</v>
      </c>
      <c r="P9" s="51">
        <f>P35/1000/rates!U$5/kWh_to_BTU</f>
        <v>3.9005145417632888E-5</v>
      </c>
      <c r="Q9" s="51">
        <f>Q35/1000/rates!V$5/kWh_to_BTU</f>
        <v>4.0536365740162663E-5</v>
      </c>
      <c r="R9" s="25" t="s">
        <v>250</v>
      </c>
    </row>
    <row r="10" spans="2:18" x14ac:dyDescent="0.45">
      <c r="B10" s="25" t="s">
        <v>7</v>
      </c>
      <c r="D10" s="51">
        <f>D39/1000/rates!I$5/kWh_to_BTU</f>
        <v>3.8579570639682436E-5</v>
      </c>
      <c r="E10" s="51">
        <f>E39/1000/rates!J$5/kWh_to_BTU</f>
        <v>4.2961318369843493E-5</v>
      </c>
      <c r="F10" s="51">
        <f>F39/1000/rates!K$5/kWh_to_BTU</f>
        <v>3.8544591387952968E-5</v>
      </c>
      <c r="G10" s="51">
        <f>G39/1000/rates!L$5/kWh_to_BTU</f>
        <v>3.0252112009404625E-5</v>
      </c>
      <c r="H10" s="51">
        <f>H39/1000/rates!M$5/kWh_to_BTU</f>
        <v>3.097839739533011E-5</v>
      </c>
      <c r="I10" s="51">
        <f>I39/1000/rates!N$5/kWh_to_BTU</f>
        <v>3.2913992023696155E-5</v>
      </c>
      <c r="J10" s="51">
        <f>J39/1000/rates!O$5/kWh_to_BTU</f>
        <v>3.3037840008971604E-5</v>
      </c>
      <c r="K10" s="51">
        <f>K39/1000/rates!P$5/kWh_to_BTU</f>
        <v>3.6510378090470724E-5</v>
      </c>
      <c r="L10" s="51">
        <f>L39/1000/rates!Q$5/kWh_to_BTU</f>
        <v>3.6194986617941614E-5</v>
      </c>
      <c r="M10" s="51">
        <f>M39/1000/rates!R$5/kWh_to_BTU</f>
        <v>3.5686649932612927E-5</v>
      </c>
      <c r="N10" s="51">
        <f>N39/1000/rates!S$5/kWh_to_BTU</f>
        <v>2.7357697369195332E-5</v>
      </c>
      <c r="O10" s="51">
        <f>O39/1000/rates!T$5/kWh_to_BTU</f>
        <v>3.1213493647965788E-5</v>
      </c>
      <c r="P10" s="51">
        <f>P39/1000/rates!U$5/kWh_to_BTU</f>
        <v>3.4349065686208039E-5</v>
      </c>
      <c r="Q10" s="51">
        <f>Q39/1000/rates!V$5/kWh_to_BTU</f>
        <v>3.5893735065452371E-5</v>
      </c>
      <c r="R10" s="25" t="s">
        <v>250</v>
      </c>
    </row>
    <row r="11" spans="2:18" x14ac:dyDescent="0.45">
      <c r="B11" s="25" t="s">
        <v>266</v>
      </c>
      <c r="D11" s="51">
        <f>D43/1000/rates!I$5/kWh_to_BTU</f>
        <v>3.0850878375676588E-5</v>
      </c>
      <c r="E11" s="51">
        <f>E43/1000/rates!J$5/kWh_to_BTU</f>
        <v>3.4718758465985644E-5</v>
      </c>
      <c r="F11" s="51">
        <f>F43/1000/rates!K$5/kWh_to_BTU</f>
        <v>3.0603379267413209E-5</v>
      </c>
      <c r="G11" s="51">
        <f>G43/1000/rates!L$5/kWh_to_BTU</f>
        <v>2.4498043203386047E-5</v>
      </c>
      <c r="H11" s="51">
        <f>H43/1000/rates!M$5/kWh_to_BTU</f>
        <v>2.5176213599322089E-5</v>
      </c>
      <c r="I11" s="51">
        <f>I43/1000/rates!N$5/kWh_to_BTU</f>
        <v>2.5748742782107527E-5</v>
      </c>
      <c r="J11" s="51">
        <f>J43/1000/rates!O$5/kWh_to_BTU</f>
        <v>2.5808713816011925E-5</v>
      </c>
      <c r="K11" s="51">
        <f>K43/1000/rates!P$5/kWh_to_BTU</f>
        <v>2.8853147358134826E-5</v>
      </c>
      <c r="L11" s="51">
        <f>L43/1000/rates!Q$5/kWh_to_BTU</f>
        <v>2.7919930296777748E-5</v>
      </c>
      <c r="M11" s="51">
        <f>M43/1000/rates!R$5/kWh_to_BTU</f>
        <v>2.8291673830865977E-5</v>
      </c>
      <c r="N11" s="51">
        <f>N43/1000/rates!S$5/kWh_to_BTU</f>
        <v>2.3664273403527654E-5</v>
      </c>
      <c r="O11" s="51">
        <f>O43/1000/rates!T$5/kWh_to_BTU</f>
        <v>2.74416756997691E-5</v>
      </c>
      <c r="P11" s="51">
        <f>P43/1000/rates!U$5/kWh_to_BTU</f>
        <v>3.1470621033882742E-5</v>
      </c>
      <c r="Q11" s="51">
        <f>Q43/1000/rates!V$5/kWh_to_BTU</f>
        <v>3.394592192829367E-5</v>
      </c>
      <c r="R11" s="25" t="s">
        <v>250</v>
      </c>
    </row>
    <row r="14" spans="2:18" x14ac:dyDescent="0.45">
      <c r="B14" s="25" t="s">
        <v>262</v>
      </c>
      <c r="D14" s="25">
        <v>2010</v>
      </c>
      <c r="E14" s="25">
        <v>2011</v>
      </c>
      <c r="F14" s="25">
        <v>2012</v>
      </c>
      <c r="G14" s="25">
        <v>2013</v>
      </c>
      <c r="H14" s="25">
        <v>2014</v>
      </c>
      <c r="I14" s="25">
        <v>2015</v>
      </c>
      <c r="J14" s="25">
        <v>2016</v>
      </c>
      <c r="K14" s="25">
        <v>2017</v>
      </c>
      <c r="L14" s="25">
        <v>2018</v>
      </c>
      <c r="M14" s="25">
        <v>2019</v>
      </c>
      <c r="N14" s="25">
        <v>2020</v>
      </c>
      <c r="O14" s="25">
        <v>2021</v>
      </c>
      <c r="P14" s="25">
        <v>2022</v>
      </c>
      <c r="Q14" s="25">
        <v>2023</v>
      </c>
      <c r="R14" s="25" t="s">
        <v>250</v>
      </c>
    </row>
    <row r="15" spans="2:18" x14ac:dyDescent="0.45">
      <c r="B15" s="25" t="s">
        <v>263</v>
      </c>
      <c r="D15" s="52">
        <f>D29</f>
        <v>0.22126680335835891</v>
      </c>
      <c r="E15" s="52">
        <f t="shared" ref="E15:R15" si="0">E29</f>
        <v>0.22278188162660806</v>
      </c>
      <c r="F15" s="52">
        <f t="shared" si="0"/>
        <v>0.23126609161596545</v>
      </c>
      <c r="G15" s="52">
        <f t="shared" si="0"/>
        <v>0.22363782488423367</v>
      </c>
      <c r="H15" s="52">
        <f t="shared" si="0"/>
        <v>0.2234939423626483</v>
      </c>
      <c r="I15" s="52">
        <f t="shared" si="0"/>
        <v>0.23542857436605624</v>
      </c>
      <c r="J15" s="52">
        <f t="shared" si="0"/>
        <v>0.24490271529337826</v>
      </c>
      <c r="K15" s="52">
        <f t="shared" si="0"/>
        <v>0.22832763084523267</v>
      </c>
      <c r="L15" s="52">
        <f t="shared" si="0"/>
        <v>0.23228112825929381</v>
      </c>
      <c r="M15" s="52">
        <f t="shared" si="0"/>
        <v>0.2549558311973501</v>
      </c>
      <c r="N15" s="52">
        <f t="shared" si="0"/>
        <v>0.25639097977833547</v>
      </c>
      <c r="O15" s="52">
        <f t="shared" si="0"/>
        <v>0.21222537561374133</v>
      </c>
      <c r="P15" s="52">
        <f t="shared" si="0"/>
        <v>0.2007192747289912</v>
      </c>
      <c r="Q15" s="52">
        <f t="shared" si="0"/>
        <v>0.20002755780164949</v>
      </c>
      <c r="R15" s="52">
        <f t="shared" si="0"/>
        <v>0.2134145857608889</v>
      </c>
    </row>
    <row r="16" spans="2:18" x14ac:dyDescent="0.45">
      <c r="B16" s="25" t="s">
        <v>264</v>
      </c>
      <c r="D16" s="52">
        <f>D33</f>
        <v>0.38538491818089016</v>
      </c>
      <c r="E16" s="52">
        <f t="shared" ref="E16:R16" si="1">E33</f>
        <v>0.38618465210705888</v>
      </c>
      <c r="F16" s="52">
        <f t="shared" si="1"/>
        <v>0.38691639117838927</v>
      </c>
      <c r="G16" s="52">
        <f t="shared" si="1"/>
        <v>0.37513266242991339</v>
      </c>
      <c r="H16" s="52">
        <f t="shared" si="1"/>
        <v>0.372926768006131</v>
      </c>
      <c r="I16" s="52">
        <f t="shared" si="1"/>
        <v>0.4015574729579392</v>
      </c>
      <c r="J16" s="52">
        <f t="shared" si="1"/>
        <v>0.40679258315174116</v>
      </c>
      <c r="K16" s="52">
        <f t="shared" si="1"/>
        <v>0.40785831941377926</v>
      </c>
      <c r="L16" s="52">
        <f t="shared" si="1"/>
        <v>0.40319607294336479</v>
      </c>
      <c r="M16" s="52">
        <f t="shared" si="1"/>
        <v>0.40220390227869629</v>
      </c>
      <c r="N16" s="52">
        <f t="shared" si="1"/>
        <v>0.3900291344408422</v>
      </c>
      <c r="O16" s="52">
        <f t="shared" si="1"/>
        <v>0.37961273540662788</v>
      </c>
      <c r="P16" s="52">
        <f t="shared" si="1"/>
        <v>0.30052993024107222</v>
      </c>
      <c r="Q16" s="52">
        <f t="shared" si="1"/>
        <v>0.27277362524751569</v>
      </c>
      <c r="R16" s="52">
        <f t="shared" si="1"/>
        <v>0.28309478356707762</v>
      </c>
    </row>
    <row r="17" spans="2:18" x14ac:dyDescent="0.45">
      <c r="B17" s="25" t="s">
        <v>265</v>
      </c>
      <c r="D17" s="52">
        <f>D37</f>
        <v>0.39680799722201665</v>
      </c>
      <c r="E17" s="52">
        <f t="shared" ref="E17:R17" si="2">E37</f>
        <v>0.39480441098254038</v>
      </c>
      <c r="F17" s="52">
        <f t="shared" si="2"/>
        <v>0.39173038805790927</v>
      </c>
      <c r="G17" s="52">
        <f t="shared" si="2"/>
        <v>0.38172697668289524</v>
      </c>
      <c r="H17" s="52">
        <f t="shared" si="2"/>
        <v>0.37804486083263233</v>
      </c>
      <c r="I17" s="52">
        <f t="shared" si="2"/>
        <v>0.41280576798528035</v>
      </c>
      <c r="J17" s="52">
        <f t="shared" si="2"/>
        <v>0.42013157193238992</v>
      </c>
      <c r="K17" s="52">
        <f t="shared" si="2"/>
        <v>0.42255768119396597</v>
      </c>
      <c r="L17" s="52">
        <f t="shared" si="2"/>
        <v>0.41964032409526486</v>
      </c>
      <c r="M17" s="52">
        <f t="shared" si="2"/>
        <v>0.41146554056707174</v>
      </c>
      <c r="N17" s="52">
        <f t="shared" si="2"/>
        <v>0.3948286493197477</v>
      </c>
      <c r="O17" s="52">
        <f t="shared" si="2"/>
        <v>0.38494787131408437</v>
      </c>
      <c r="P17" s="52">
        <f t="shared" si="2"/>
        <v>0.31028726730259715</v>
      </c>
      <c r="Q17" s="52">
        <f t="shared" si="2"/>
        <v>0.28561997949655749</v>
      </c>
      <c r="R17" s="52">
        <f t="shared" si="2"/>
        <v>0.29825043095667203</v>
      </c>
    </row>
    <row r="18" spans="2:18" x14ac:dyDescent="0.45">
      <c r="B18" s="25" t="s">
        <v>7</v>
      </c>
      <c r="D18" s="52">
        <f>D41</f>
        <v>0.35649040569404944</v>
      </c>
      <c r="E18" s="52">
        <f t="shared" ref="E18:R18" si="3">E41</f>
        <v>0.34901299826685728</v>
      </c>
      <c r="F18" s="52">
        <f t="shared" si="3"/>
        <v>0.34515210889832226</v>
      </c>
      <c r="G18" s="52">
        <f t="shared" si="3"/>
        <v>0.34517312872574601</v>
      </c>
      <c r="H18" s="52">
        <f t="shared" si="3"/>
        <v>0.34678691936428918</v>
      </c>
      <c r="I18" s="52">
        <f t="shared" si="3"/>
        <v>0.37955861457573703</v>
      </c>
      <c r="J18" s="52">
        <f t="shared" si="3"/>
        <v>0.37107683339382302</v>
      </c>
      <c r="K18" s="52">
        <f t="shared" si="3"/>
        <v>0.36758932939168121</v>
      </c>
      <c r="L18" s="52">
        <f t="shared" si="3"/>
        <v>0.36270539321860706</v>
      </c>
      <c r="M18" s="52">
        <f t="shared" si="3"/>
        <v>0.35398384282644502</v>
      </c>
      <c r="N18" s="52">
        <f t="shared" si="3"/>
        <v>0.34590536679407413</v>
      </c>
      <c r="O18" s="52">
        <f t="shared" si="3"/>
        <v>0.33129682395425086</v>
      </c>
      <c r="P18" s="52">
        <f t="shared" si="3"/>
        <v>0.27614510116223201</v>
      </c>
      <c r="Q18" s="52">
        <f t="shared" si="3"/>
        <v>0.25747441884750177</v>
      </c>
      <c r="R18" s="52">
        <f t="shared" si="3"/>
        <v>0.27178707975112149</v>
      </c>
    </row>
    <row r="19" spans="2:18" x14ac:dyDescent="0.45">
      <c r="B19" s="25" t="s">
        <v>266</v>
      </c>
      <c r="D19" s="52">
        <f>D45</f>
        <v>0.180074040672626</v>
      </c>
      <c r="E19" s="52">
        <f t="shared" ref="E19:R19" si="4">E45</f>
        <v>0.19243360055466785</v>
      </c>
      <c r="F19" s="52">
        <f t="shared" si="4"/>
        <v>0.19229699710619963</v>
      </c>
      <c r="G19" s="52">
        <f t="shared" si="4"/>
        <v>0.18337932735072227</v>
      </c>
      <c r="H19" s="52">
        <f t="shared" si="4"/>
        <v>0.1854608836857905</v>
      </c>
      <c r="I19" s="52">
        <f t="shared" si="4"/>
        <v>0.21249759996844975</v>
      </c>
      <c r="J19" s="52">
        <f t="shared" si="4"/>
        <v>0.21718311797287693</v>
      </c>
      <c r="K19" s="52">
        <f t="shared" si="4"/>
        <v>0.22647001824527502</v>
      </c>
      <c r="L19" s="52">
        <f t="shared" si="4"/>
        <v>0.23152319434809443</v>
      </c>
      <c r="M19" s="52">
        <f t="shared" si="4"/>
        <v>0.23610803671239067</v>
      </c>
      <c r="N19" s="52">
        <f t="shared" si="4"/>
        <v>0.23269667061129251</v>
      </c>
      <c r="O19" s="52">
        <f t="shared" si="4"/>
        <v>0.21994382920435629</v>
      </c>
      <c r="P19" s="52">
        <f t="shared" si="4"/>
        <v>0.17975406288412166</v>
      </c>
      <c r="Q19" s="52">
        <f t="shared" si="4"/>
        <v>0.18403737530979303</v>
      </c>
      <c r="R19" s="52">
        <f t="shared" si="4"/>
        <v>0.18099948457887183</v>
      </c>
    </row>
    <row r="22" spans="2:18" x14ac:dyDescent="0.45">
      <c r="B22" s="25" t="s">
        <v>86</v>
      </c>
    </row>
    <row r="23" spans="2:18" x14ac:dyDescent="0.45">
      <c r="B23" s="25" t="s">
        <v>87</v>
      </c>
    </row>
    <row r="24" spans="2:18" x14ac:dyDescent="0.45">
      <c r="B24" s="25" t="s">
        <v>88</v>
      </c>
    </row>
    <row r="26" spans="2:18" x14ac:dyDescent="0.45">
      <c r="D26" s="25">
        <v>2010</v>
      </c>
      <c r="E26" s="25">
        <v>2011</v>
      </c>
      <c r="F26" s="25">
        <v>2012</v>
      </c>
      <c r="G26" s="25">
        <v>2013</v>
      </c>
      <c r="H26" s="25">
        <v>2014</v>
      </c>
      <c r="I26" s="25">
        <v>2015</v>
      </c>
      <c r="J26" s="25">
        <v>2016</v>
      </c>
      <c r="K26" s="25">
        <v>2017</v>
      </c>
      <c r="L26" s="25">
        <v>2018</v>
      </c>
      <c r="M26" s="25">
        <v>2019</v>
      </c>
      <c r="N26" s="25">
        <v>2020</v>
      </c>
      <c r="O26" s="25">
        <v>2021</v>
      </c>
      <c r="P26" s="25">
        <v>2022</v>
      </c>
      <c r="Q26" s="25">
        <v>2023</v>
      </c>
      <c r="R26" s="25">
        <v>2024</v>
      </c>
    </row>
    <row r="27" spans="2:18" x14ac:dyDescent="0.45">
      <c r="B27" s="26" t="s">
        <v>252</v>
      </c>
      <c r="C27" s="26" t="s">
        <v>253</v>
      </c>
      <c r="D27" s="49">
        <v>242.79270745618399</v>
      </c>
      <c r="E27" s="49">
        <v>243.83991254545501</v>
      </c>
      <c r="F27" s="49">
        <v>253.33002535492099</v>
      </c>
      <c r="G27" s="49">
        <v>208.11897348529999</v>
      </c>
      <c r="H27" s="49">
        <v>221.40031480351499</v>
      </c>
      <c r="I27" s="49">
        <v>350.21630527313602</v>
      </c>
      <c r="J27" s="49">
        <v>381.27152954088001</v>
      </c>
      <c r="K27" s="49">
        <v>367.72507712047701</v>
      </c>
      <c r="L27" s="49">
        <v>418.378459594677</v>
      </c>
      <c r="M27" s="49">
        <v>427.73249171293497</v>
      </c>
      <c r="N27" s="49">
        <v>431.571480425115</v>
      </c>
      <c r="O27" s="49">
        <v>514.15908724066696</v>
      </c>
      <c r="P27" s="49">
        <v>530.77094689163596</v>
      </c>
      <c r="Q27" s="49">
        <v>539.37109744396105</v>
      </c>
      <c r="R27" s="49">
        <v>575.51089957707904</v>
      </c>
    </row>
    <row r="28" spans="2:18" x14ac:dyDescent="0.45">
      <c r="C28" s="26" t="s">
        <v>254</v>
      </c>
      <c r="D28" s="49">
        <v>296.51467371373502</v>
      </c>
      <c r="E28" s="49">
        <v>298.163027077999</v>
      </c>
      <c r="F28" s="49">
        <v>311.91667020772701</v>
      </c>
      <c r="G28" s="49">
        <v>254.66224803269199</v>
      </c>
      <c r="H28" s="49">
        <v>270.88194399928398</v>
      </c>
      <c r="I28" s="49">
        <v>432.667230743338</v>
      </c>
      <c r="J28" s="49">
        <v>474.64596238950099</v>
      </c>
      <c r="K28" s="49">
        <v>451.686872781776</v>
      </c>
      <c r="L28" s="49">
        <v>515.55988022871395</v>
      </c>
      <c r="M28" s="49">
        <v>536.78538466772</v>
      </c>
      <c r="N28" s="49">
        <v>542.22251513569699</v>
      </c>
      <c r="O28" s="49">
        <v>623.27669265553595</v>
      </c>
      <c r="P28" s="49">
        <v>637.30690639894499</v>
      </c>
      <c r="Q28" s="49">
        <v>647.26018081447205</v>
      </c>
      <c r="R28" s="49">
        <v>698.33331981119795</v>
      </c>
    </row>
    <row r="29" spans="2:18" ht="14.25" x14ac:dyDescent="0.45">
      <c r="C29" s="26" t="s">
        <v>255</v>
      </c>
      <c r="D29" s="50">
        <f>D28/D27-1</f>
        <v>0.22126680335835891</v>
      </c>
      <c r="E29" s="50">
        <f t="shared" ref="E29:R29" si="5">E28/E27-1</f>
        <v>0.22278188162660806</v>
      </c>
      <c r="F29" s="50">
        <f t="shared" si="5"/>
        <v>0.23126609161596545</v>
      </c>
      <c r="G29" s="50">
        <f t="shared" si="5"/>
        <v>0.22363782488423367</v>
      </c>
      <c r="H29" s="50">
        <f t="shared" si="5"/>
        <v>0.2234939423626483</v>
      </c>
      <c r="I29" s="50">
        <f t="shared" si="5"/>
        <v>0.23542857436605624</v>
      </c>
      <c r="J29" s="50">
        <f t="shared" si="5"/>
        <v>0.24490271529337826</v>
      </c>
      <c r="K29" s="50">
        <f t="shared" si="5"/>
        <v>0.22832763084523267</v>
      </c>
      <c r="L29" s="50">
        <f t="shared" si="5"/>
        <v>0.23228112825929381</v>
      </c>
      <c r="M29" s="50">
        <f t="shared" si="5"/>
        <v>0.2549558311973501</v>
      </c>
      <c r="N29" s="50">
        <f t="shared" si="5"/>
        <v>0.25639097977833547</v>
      </c>
      <c r="O29" s="50">
        <f t="shared" si="5"/>
        <v>0.21222537561374133</v>
      </c>
      <c r="P29" s="50">
        <f t="shared" si="5"/>
        <v>0.2007192747289912</v>
      </c>
      <c r="Q29" s="50">
        <f t="shared" si="5"/>
        <v>0.20002755780164949</v>
      </c>
      <c r="R29" s="50">
        <f t="shared" si="5"/>
        <v>0.2134145857608889</v>
      </c>
    </row>
    <row r="31" spans="2:18" x14ac:dyDescent="0.45">
      <c r="B31" s="26" t="s">
        <v>256</v>
      </c>
      <c r="C31" s="26" t="s">
        <v>253</v>
      </c>
      <c r="D31" s="49">
        <v>300.30351858860502</v>
      </c>
      <c r="E31" s="49">
        <v>315.94394988282801</v>
      </c>
      <c r="F31" s="49">
        <v>333.21622440780197</v>
      </c>
      <c r="G31" s="49">
        <v>285.07784251860801</v>
      </c>
      <c r="H31" s="49">
        <v>305.230799399376</v>
      </c>
      <c r="I31" s="49">
        <v>427.84357347123603</v>
      </c>
      <c r="J31" s="49">
        <v>454.27014777572901</v>
      </c>
      <c r="K31" s="49">
        <v>454.020163863775</v>
      </c>
      <c r="L31" s="49">
        <v>511.35247897947801</v>
      </c>
      <c r="M31" s="49">
        <v>551.32833555500895</v>
      </c>
      <c r="N31" s="49">
        <v>541.04669234866606</v>
      </c>
      <c r="O31" s="49">
        <v>630.18563173215705</v>
      </c>
      <c r="P31" s="49">
        <v>653.88232082590298</v>
      </c>
      <c r="Q31" s="49">
        <v>659.61347066663905</v>
      </c>
      <c r="R31" s="49">
        <v>680.54996659100698</v>
      </c>
    </row>
    <row r="32" spans="2:18" x14ac:dyDescent="0.45">
      <c r="C32" s="26" t="s">
        <v>254</v>
      </c>
      <c r="D32" s="49">
        <v>416.03596552930799</v>
      </c>
      <c r="E32" s="49">
        <v>437.95665425365797</v>
      </c>
      <c r="F32" s="49">
        <v>462.143043437757</v>
      </c>
      <c r="G32" s="49">
        <v>392.01985258238898</v>
      </c>
      <c r="H32" s="49">
        <v>419.05953491531301</v>
      </c>
      <c r="I32" s="49">
        <v>599.64735765564001</v>
      </c>
      <c r="J32" s="49">
        <v>639.06387463814099</v>
      </c>
      <c r="K32" s="49">
        <v>639.19606487722297</v>
      </c>
      <c r="L32" s="49">
        <v>717.52779039385803</v>
      </c>
      <c r="M32" s="49">
        <v>773.07474355205204</v>
      </c>
      <c r="N32" s="49">
        <v>752.07066545749694</v>
      </c>
      <c r="O32" s="49">
        <v>869.41212320795501</v>
      </c>
      <c r="P32" s="49">
        <v>850.39352908958199</v>
      </c>
      <c r="Q32" s="49">
        <v>839.53862832247398</v>
      </c>
      <c r="R32" s="49">
        <v>873.21011208967002</v>
      </c>
    </row>
    <row r="33" spans="2:18" ht="14.25" x14ac:dyDescent="0.45">
      <c r="C33" s="26" t="s">
        <v>255</v>
      </c>
      <c r="D33" s="50">
        <f>D32/D31-1</f>
        <v>0.38538491818089016</v>
      </c>
      <c r="E33" s="50">
        <f t="shared" ref="E33:R33" si="6">E32/E31-1</f>
        <v>0.38618465210705888</v>
      </c>
      <c r="F33" s="50">
        <f t="shared" si="6"/>
        <v>0.38691639117838927</v>
      </c>
      <c r="G33" s="50">
        <f t="shared" si="6"/>
        <v>0.37513266242991339</v>
      </c>
      <c r="H33" s="50">
        <f t="shared" si="6"/>
        <v>0.372926768006131</v>
      </c>
      <c r="I33" s="50">
        <f t="shared" si="6"/>
        <v>0.4015574729579392</v>
      </c>
      <c r="J33" s="50">
        <f t="shared" si="6"/>
        <v>0.40679258315174116</v>
      </c>
      <c r="K33" s="50">
        <f t="shared" si="6"/>
        <v>0.40785831941377926</v>
      </c>
      <c r="L33" s="50">
        <f t="shared" si="6"/>
        <v>0.40319607294336479</v>
      </c>
      <c r="M33" s="50">
        <f t="shared" si="6"/>
        <v>0.40220390227869629</v>
      </c>
      <c r="N33" s="50">
        <f t="shared" si="6"/>
        <v>0.3900291344408422</v>
      </c>
      <c r="O33" s="50">
        <f t="shared" si="6"/>
        <v>0.37961273540662788</v>
      </c>
      <c r="P33" s="50">
        <f t="shared" si="6"/>
        <v>0.30052993024107222</v>
      </c>
      <c r="Q33" s="50">
        <f t="shared" si="6"/>
        <v>0.27277362524751569</v>
      </c>
      <c r="R33" s="50">
        <f t="shared" si="6"/>
        <v>0.28309478356707762</v>
      </c>
    </row>
    <row r="35" spans="2:18" x14ac:dyDescent="0.45">
      <c r="B35" s="26" t="s">
        <v>257</v>
      </c>
      <c r="C35" s="26" t="s">
        <v>253</v>
      </c>
      <c r="D35" s="49">
        <v>284.522810101</v>
      </c>
      <c r="E35" s="49">
        <v>294.836231712955</v>
      </c>
      <c r="F35" s="49">
        <v>307.20055992629602</v>
      </c>
      <c r="G35" s="49">
        <v>269.58903035744299</v>
      </c>
      <c r="H35" s="49">
        <v>292.86214035899201</v>
      </c>
      <c r="I35" s="49">
        <v>415.57039035154901</v>
      </c>
      <c r="J35" s="49">
        <v>444.656497903412</v>
      </c>
      <c r="K35" s="49">
        <v>447.01204274763597</v>
      </c>
      <c r="L35" s="49">
        <v>503.829456058071</v>
      </c>
      <c r="M35" s="49">
        <v>540.94947684240299</v>
      </c>
      <c r="N35" s="49">
        <v>545.45484420622699</v>
      </c>
      <c r="O35" s="49">
        <v>643.98686931532802</v>
      </c>
      <c r="P35" s="49">
        <v>687.04239326336904</v>
      </c>
      <c r="Q35" s="49">
        <v>690.85231175273304</v>
      </c>
      <c r="R35" s="49">
        <v>709.809144539052</v>
      </c>
    </row>
    <row r="36" spans="2:18" x14ac:dyDescent="0.45">
      <c r="B36" s="26"/>
      <c r="C36" s="26" t="s">
        <v>254</v>
      </c>
      <c r="D36" s="49">
        <v>397.42373654115801</v>
      </c>
      <c r="E36" s="49">
        <v>411.23887651069998</v>
      </c>
      <c r="F36" s="49">
        <v>427.54035447783099</v>
      </c>
      <c r="G36" s="49">
        <v>372.49843586266297</v>
      </c>
      <c r="H36" s="49">
        <v>403.57716745415399</v>
      </c>
      <c r="I36" s="49">
        <v>587.12024449256296</v>
      </c>
      <c r="J36" s="49">
        <v>631.47073133752394</v>
      </c>
      <c r="K36" s="49">
        <v>635.90041499685503</v>
      </c>
      <c r="L36" s="49">
        <v>715.25661228702097</v>
      </c>
      <c r="M36" s="49">
        <v>763.53154575083704</v>
      </c>
      <c r="N36" s="49">
        <v>760.816043609085</v>
      </c>
      <c r="O36" s="49">
        <v>891.88824381248503</v>
      </c>
      <c r="P36" s="49">
        <v>900.22289999009604</v>
      </c>
      <c r="Q36" s="49">
        <v>888.17353487069795</v>
      </c>
      <c r="R36" s="49">
        <v>921.51002779481098</v>
      </c>
    </row>
    <row r="37" spans="2:18" ht="14.25" x14ac:dyDescent="0.45">
      <c r="B37" s="26"/>
      <c r="C37" s="26" t="s">
        <v>255</v>
      </c>
      <c r="D37" s="50">
        <f>D36/D35-1</f>
        <v>0.39680799722201665</v>
      </c>
      <c r="E37" s="50">
        <f t="shared" ref="E37:R37" si="7">E36/E35-1</f>
        <v>0.39480441098254038</v>
      </c>
      <c r="F37" s="50">
        <f t="shared" si="7"/>
        <v>0.39173038805790927</v>
      </c>
      <c r="G37" s="50">
        <f t="shared" si="7"/>
        <v>0.38172697668289524</v>
      </c>
      <c r="H37" s="50">
        <f t="shared" si="7"/>
        <v>0.37804486083263233</v>
      </c>
      <c r="I37" s="50">
        <f t="shared" si="7"/>
        <v>0.41280576798528035</v>
      </c>
      <c r="J37" s="50">
        <f t="shared" si="7"/>
        <v>0.42013157193238992</v>
      </c>
      <c r="K37" s="50">
        <f t="shared" si="7"/>
        <v>0.42255768119396597</v>
      </c>
      <c r="L37" s="50">
        <f t="shared" si="7"/>
        <v>0.41964032409526486</v>
      </c>
      <c r="M37" s="50">
        <f t="shared" si="7"/>
        <v>0.41146554056707174</v>
      </c>
      <c r="N37" s="50">
        <f t="shared" si="7"/>
        <v>0.3948286493197477</v>
      </c>
      <c r="O37" s="50">
        <f t="shared" si="7"/>
        <v>0.38494787131408437</v>
      </c>
      <c r="P37" s="50">
        <f t="shared" si="7"/>
        <v>0.31028726730259715</v>
      </c>
      <c r="Q37" s="50">
        <f t="shared" si="7"/>
        <v>0.28561997949655749</v>
      </c>
      <c r="R37" s="50">
        <f t="shared" si="7"/>
        <v>0.29825043095667203</v>
      </c>
    </row>
    <row r="38" spans="2:18" x14ac:dyDescent="0.45">
      <c r="B38" s="26"/>
    </row>
    <row r="39" spans="2:18" x14ac:dyDescent="0.45">
      <c r="B39" s="26" t="s">
        <v>258</v>
      </c>
      <c r="C39" s="26" t="s">
        <v>253</v>
      </c>
      <c r="D39" s="49">
        <v>231.52269937037099</v>
      </c>
      <c r="E39" s="49">
        <v>245.26154306260599</v>
      </c>
      <c r="F39" s="49">
        <v>257.03712955718299</v>
      </c>
      <c r="G39" s="49">
        <v>222.95589914098301</v>
      </c>
      <c r="H39" s="49">
        <v>248.83556137910699</v>
      </c>
      <c r="I39" s="49">
        <v>374.88885446984102</v>
      </c>
      <c r="J39" s="49">
        <v>392.79204930943098</v>
      </c>
      <c r="K39" s="49">
        <v>397.64483443959</v>
      </c>
      <c r="L39" s="49">
        <v>451.42247299696697</v>
      </c>
      <c r="M39" s="49">
        <v>480.43585341647099</v>
      </c>
      <c r="N39" s="49">
        <v>481.41269523840401</v>
      </c>
      <c r="O39" s="49">
        <v>575.10179685649905</v>
      </c>
      <c r="P39" s="49">
        <v>605.02951707352497</v>
      </c>
      <c r="Q39" s="49">
        <v>611.72898444714895</v>
      </c>
      <c r="R39" s="49">
        <v>648.80818284717702</v>
      </c>
    </row>
    <row r="40" spans="2:18" x14ac:dyDescent="0.45">
      <c r="C40" s="26" t="s">
        <v>254</v>
      </c>
      <c r="D40" s="49">
        <v>314.05832039629598</v>
      </c>
      <c r="E40" s="49">
        <v>330.86100956644202</v>
      </c>
      <c r="F40" s="49">
        <v>345.75403688901599</v>
      </c>
      <c r="G40" s="49">
        <v>299.91428441533799</v>
      </c>
      <c r="H40" s="49">
        <v>335.12847913805098</v>
      </c>
      <c r="I40" s="49">
        <v>517.18114869229896</v>
      </c>
      <c r="J40" s="49">
        <v>538.54807914944502</v>
      </c>
      <c r="K40" s="49">
        <v>543.814832467305</v>
      </c>
      <c r="L40" s="49">
        <v>615.15583857304796</v>
      </c>
      <c r="M40" s="49">
        <v>650.50238304043603</v>
      </c>
      <c r="N40" s="49">
        <v>647.93593016416798</v>
      </c>
      <c r="O40" s="49">
        <v>765.63119560543998</v>
      </c>
      <c r="P40" s="49">
        <v>772.10545427192994</v>
      </c>
      <c r="Q40" s="49">
        <v>769.23354920985105</v>
      </c>
      <c r="R40" s="49">
        <v>825.14586418184297</v>
      </c>
    </row>
    <row r="41" spans="2:18" ht="14.25" x14ac:dyDescent="0.45">
      <c r="C41" s="26" t="s">
        <v>255</v>
      </c>
      <c r="D41" s="50">
        <f>D40/D39-1</f>
        <v>0.35649040569404944</v>
      </c>
      <c r="E41" s="50">
        <f t="shared" ref="E41:R41" si="8">E40/E39-1</f>
        <v>0.34901299826685728</v>
      </c>
      <c r="F41" s="50">
        <f t="shared" si="8"/>
        <v>0.34515210889832226</v>
      </c>
      <c r="G41" s="50">
        <f t="shared" si="8"/>
        <v>0.34517312872574601</v>
      </c>
      <c r="H41" s="50">
        <f t="shared" si="8"/>
        <v>0.34678691936428918</v>
      </c>
      <c r="I41" s="50">
        <f t="shared" si="8"/>
        <v>0.37955861457573703</v>
      </c>
      <c r="J41" s="50">
        <f t="shared" si="8"/>
        <v>0.37107683339382302</v>
      </c>
      <c r="K41" s="50">
        <f t="shared" si="8"/>
        <v>0.36758932939168121</v>
      </c>
      <c r="L41" s="50">
        <f t="shared" si="8"/>
        <v>0.36270539321860706</v>
      </c>
      <c r="M41" s="50">
        <f t="shared" si="8"/>
        <v>0.35398384282644502</v>
      </c>
      <c r="N41" s="50">
        <f t="shared" si="8"/>
        <v>0.34590536679407413</v>
      </c>
      <c r="O41" s="50">
        <f t="shared" si="8"/>
        <v>0.33129682395425086</v>
      </c>
      <c r="P41" s="50">
        <f t="shared" si="8"/>
        <v>0.27614510116223201</v>
      </c>
      <c r="Q41" s="50">
        <f t="shared" si="8"/>
        <v>0.25747441884750177</v>
      </c>
      <c r="R41" s="50">
        <f t="shared" si="8"/>
        <v>0.27178707975112149</v>
      </c>
    </row>
    <row r="43" spans="2:18" x14ac:dyDescent="0.45">
      <c r="B43" s="26" t="s">
        <v>259</v>
      </c>
      <c r="C43" s="26" t="s">
        <v>253</v>
      </c>
      <c r="D43" s="49">
        <v>185.141475683941</v>
      </c>
      <c r="E43" s="49">
        <v>198.205655638416</v>
      </c>
      <c r="F43" s="49">
        <v>204.080636955572</v>
      </c>
      <c r="G43" s="49">
        <v>180.54882409226801</v>
      </c>
      <c r="H43" s="49">
        <v>202.229223301655</v>
      </c>
      <c r="I43" s="49">
        <v>293.27699534815901</v>
      </c>
      <c r="J43" s="49">
        <v>306.84383685734502</v>
      </c>
      <c r="K43" s="49">
        <v>314.24777294435</v>
      </c>
      <c r="L43" s="49">
        <v>348.21629065686102</v>
      </c>
      <c r="M43" s="49">
        <v>380.88009065515899</v>
      </c>
      <c r="N43" s="49">
        <v>416.41960894261501</v>
      </c>
      <c r="O43" s="49">
        <v>505.60687572116899</v>
      </c>
      <c r="P43" s="49">
        <v>554.32816776088498</v>
      </c>
      <c r="Q43" s="49">
        <v>578.53283614678003</v>
      </c>
      <c r="R43" s="49">
        <v>628.33805952105297</v>
      </c>
    </row>
    <row r="44" spans="2:18" x14ac:dyDescent="0.45">
      <c r="C44" s="26" t="s">
        <v>254</v>
      </c>
      <c r="D44" s="49">
        <v>218.48064930644099</v>
      </c>
      <c r="E44" s="49">
        <v>236.347083603215</v>
      </c>
      <c r="F44" s="49">
        <v>243.32473060964901</v>
      </c>
      <c r="G44" s="49">
        <v>213.657746008272</v>
      </c>
      <c r="H44" s="49">
        <v>239.73483376227099</v>
      </c>
      <c r="I44" s="49">
        <v>355.59765298560097</v>
      </c>
      <c r="J44" s="49">
        <v>373.48513807678398</v>
      </c>
      <c r="K44" s="49">
        <v>385.41547181659399</v>
      </c>
      <c r="L44" s="49">
        <v>428.83643859378202</v>
      </c>
      <c r="M44" s="49">
        <v>470.80894108258599</v>
      </c>
      <c r="N44" s="49">
        <v>513.31906552081796</v>
      </c>
      <c r="O44" s="49">
        <v>616.81198803933398</v>
      </c>
      <c r="P44" s="49">
        <v>653.970908087015</v>
      </c>
      <c r="Q44" s="49">
        <v>685.00450084176396</v>
      </c>
      <c r="R44" s="49">
        <v>742.06692443565203</v>
      </c>
    </row>
    <row r="45" spans="2:18" ht="14.25" x14ac:dyDescent="0.45">
      <c r="C45" s="26" t="s">
        <v>255</v>
      </c>
      <c r="D45" s="50">
        <f>D44/D43-1</f>
        <v>0.180074040672626</v>
      </c>
      <c r="E45" s="50">
        <f t="shared" ref="E45:R45" si="9">E44/E43-1</f>
        <v>0.19243360055466785</v>
      </c>
      <c r="F45" s="50">
        <f t="shared" si="9"/>
        <v>0.19229699710619963</v>
      </c>
      <c r="G45" s="50">
        <f t="shared" si="9"/>
        <v>0.18337932735072227</v>
      </c>
      <c r="H45" s="50">
        <f t="shared" si="9"/>
        <v>0.1854608836857905</v>
      </c>
      <c r="I45" s="50">
        <f t="shared" si="9"/>
        <v>0.21249759996844975</v>
      </c>
      <c r="J45" s="50">
        <f t="shared" si="9"/>
        <v>0.21718311797287693</v>
      </c>
      <c r="K45" s="50">
        <f t="shared" si="9"/>
        <v>0.22647001824527502</v>
      </c>
      <c r="L45" s="50">
        <f t="shared" si="9"/>
        <v>0.23152319434809443</v>
      </c>
      <c r="M45" s="50">
        <f t="shared" si="9"/>
        <v>0.23610803671239067</v>
      </c>
      <c r="N45" s="50">
        <f t="shared" si="9"/>
        <v>0.23269667061129251</v>
      </c>
      <c r="O45" s="50">
        <f t="shared" si="9"/>
        <v>0.21994382920435629</v>
      </c>
      <c r="P45" s="50">
        <f t="shared" si="9"/>
        <v>0.17975406288412166</v>
      </c>
      <c r="Q45" s="50">
        <f t="shared" si="9"/>
        <v>0.18403737530979303</v>
      </c>
      <c r="R45" s="50">
        <f t="shared" si="9"/>
        <v>0.18099948457887183</v>
      </c>
    </row>
    <row r="47" spans="2:18" x14ac:dyDescent="0.45">
      <c r="B47" s="25" t="s">
        <v>260</v>
      </c>
      <c r="C47" s="26" t="s">
        <v>253</v>
      </c>
      <c r="D47" s="49">
        <v>264.30895599448297</v>
      </c>
      <c r="E47" s="49">
        <v>278.40100936246898</v>
      </c>
      <c r="F47" s="49">
        <v>292.593768140534</v>
      </c>
      <c r="G47" s="49">
        <v>254.24628485781599</v>
      </c>
      <c r="H47" s="49">
        <v>276.82741293745801</v>
      </c>
      <c r="I47" s="49">
        <v>395.01081618053502</v>
      </c>
      <c r="J47" s="49">
        <v>419.08194549117098</v>
      </c>
      <c r="K47" s="49">
        <v>421.860944221566</v>
      </c>
      <c r="L47" s="49">
        <v>474.944001749417</v>
      </c>
      <c r="M47" s="49">
        <v>511.44188369258899</v>
      </c>
      <c r="N47" s="49">
        <v>510.915328243602</v>
      </c>
      <c r="O47" s="49">
        <v>603.03142639685996</v>
      </c>
      <c r="P47" s="49">
        <v>635.698668563105</v>
      </c>
      <c r="Q47" s="49">
        <v>643.29371768637895</v>
      </c>
      <c r="R47" s="49">
        <v>668.638930328171</v>
      </c>
    </row>
    <row r="48" spans="2:18" x14ac:dyDescent="0.45">
      <c r="C48" s="26" t="s">
        <v>254</v>
      </c>
      <c r="D48" s="49">
        <v>360.88719063487201</v>
      </c>
      <c r="E48" s="49">
        <v>379.74893756590899</v>
      </c>
      <c r="F48" s="49">
        <v>398.67302402284702</v>
      </c>
      <c r="G48" s="49">
        <v>344.08984616489101</v>
      </c>
      <c r="H48" s="49">
        <v>374.11295806009701</v>
      </c>
      <c r="I48" s="49">
        <v>546.08956797304097</v>
      </c>
      <c r="J48" s="49">
        <v>580.09362337950904</v>
      </c>
      <c r="K48" s="49">
        <v>584.35996855937697</v>
      </c>
      <c r="L48" s="49">
        <v>656.20415984554597</v>
      </c>
      <c r="M48" s="49">
        <v>705.749140611435</v>
      </c>
      <c r="N48" s="49">
        <v>698.81738283025004</v>
      </c>
      <c r="O48" s="49">
        <v>817.58618592007599</v>
      </c>
      <c r="P48" s="49">
        <v>816.96043759617999</v>
      </c>
      <c r="Q48" s="49">
        <v>811.83480409487095</v>
      </c>
      <c r="R48" s="49">
        <v>850.944502601419</v>
      </c>
    </row>
    <row r="49" spans="3:18" ht="14.25" x14ac:dyDescent="0.45">
      <c r="C49" s="26" t="s">
        <v>255</v>
      </c>
      <c r="D49" s="50">
        <f>D48/D47-1</f>
        <v>0.36539902432365912</v>
      </c>
      <c r="E49" s="50">
        <f t="shared" ref="E49:R49" si="10">E48/E47-1</f>
        <v>0.36403577858975478</v>
      </c>
      <c r="F49" s="50">
        <f t="shared" si="10"/>
        <v>0.36254789894008521</v>
      </c>
      <c r="G49" s="50">
        <f t="shared" si="10"/>
        <v>0.35337216965557183</v>
      </c>
      <c r="H49" s="50">
        <f t="shared" si="10"/>
        <v>0.35143031569860517</v>
      </c>
      <c r="I49" s="50">
        <f t="shared" si="10"/>
        <v>0.38246737963614952</v>
      </c>
      <c r="J49" s="50">
        <f t="shared" si="10"/>
        <v>0.384200941177816</v>
      </c>
      <c r="K49" s="50">
        <f t="shared" si="10"/>
        <v>0.38519570622414556</v>
      </c>
      <c r="L49" s="50">
        <f t="shared" si="10"/>
        <v>0.38164532540356788</v>
      </c>
      <c r="M49" s="50">
        <f t="shared" si="10"/>
        <v>0.37992050145747891</v>
      </c>
      <c r="N49" s="50">
        <f t="shared" si="10"/>
        <v>0.36777533223089609</v>
      </c>
      <c r="O49" s="50">
        <f t="shared" si="10"/>
        <v>0.35579366204045182</v>
      </c>
      <c r="P49" s="50">
        <f t="shared" si="10"/>
        <v>0.28513787742042651</v>
      </c>
      <c r="Q49" s="50">
        <f t="shared" si="10"/>
        <v>0.26199709677665428</v>
      </c>
      <c r="R49" s="50">
        <f t="shared" si="10"/>
        <v>0.2726517467114451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002060"/>
  </sheetPr>
  <dimension ref="A1:AZ9"/>
  <sheetViews>
    <sheetView topLeftCell="AN1" workbookViewId="0">
      <selection activeCell="AE1" sqref="AE1:AZ9"/>
    </sheetView>
  </sheetViews>
  <sheetFormatPr defaultColWidth="9.19921875" defaultRowHeight="14.25" x14ac:dyDescent="0.45"/>
  <cols>
    <col min="1" max="1" width="41.46484375" customWidth="1"/>
    <col min="2" max="3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 s="3">
        <f>'fuel taxes'!$B$1</f>
        <v>0.20920118503863766</v>
      </c>
      <c r="C3" s="3">
        <f>'fuel taxes'!$B$1</f>
        <v>0.20920118503863766</v>
      </c>
      <c r="D3" s="3">
        <f>'fuel taxes'!$B$1</f>
        <v>0.20920118503863766</v>
      </c>
      <c r="E3" s="3">
        <f>'fuel taxes'!$B$1</f>
        <v>0.20920118503863766</v>
      </c>
      <c r="F3" s="3">
        <f>$E3</f>
        <v>0.20920118503863766</v>
      </c>
      <c r="G3" s="3">
        <f t="shared" ref="G3:AZ3" si="0">$E3</f>
        <v>0.20920118503863766</v>
      </c>
      <c r="H3" s="3">
        <f t="shared" si="0"/>
        <v>0.20920118503863766</v>
      </c>
      <c r="I3" s="3">
        <f t="shared" si="0"/>
        <v>0.20920118503863766</v>
      </c>
      <c r="J3" s="3">
        <f t="shared" si="0"/>
        <v>0.20920118503863766</v>
      </c>
      <c r="K3" s="3">
        <f t="shared" si="0"/>
        <v>0.20920118503863766</v>
      </c>
      <c r="L3" s="3">
        <f t="shared" si="0"/>
        <v>0.20920118503863766</v>
      </c>
      <c r="M3" s="3">
        <f t="shared" si="0"/>
        <v>0.20920118503863766</v>
      </c>
      <c r="N3" s="3">
        <f t="shared" si="0"/>
        <v>0.20920118503863766</v>
      </c>
      <c r="O3" s="3">
        <f t="shared" si="0"/>
        <v>0.20920118503863766</v>
      </c>
      <c r="P3" s="3">
        <f t="shared" si="0"/>
        <v>0.20920118503863766</v>
      </c>
      <c r="Q3" s="3">
        <f t="shared" si="0"/>
        <v>0.20920118503863766</v>
      </c>
      <c r="R3" s="3">
        <f t="shared" si="0"/>
        <v>0.20920118503863766</v>
      </c>
      <c r="S3" s="3">
        <f t="shared" si="0"/>
        <v>0.20920118503863766</v>
      </c>
      <c r="T3" s="3">
        <f t="shared" si="0"/>
        <v>0.20920118503863766</v>
      </c>
      <c r="U3" s="3">
        <f t="shared" si="0"/>
        <v>0.20920118503863766</v>
      </c>
      <c r="V3" s="3">
        <f t="shared" si="0"/>
        <v>0.20920118503863766</v>
      </c>
      <c r="W3" s="3">
        <f t="shared" si="0"/>
        <v>0.20920118503863766</v>
      </c>
      <c r="X3" s="3">
        <f t="shared" si="0"/>
        <v>0.20920118503863766</v>
      </c>
      <c r="Y3" s="3">
        <f t="shared" si="0"/>
        <v>0.20920118503863766</v>
      </c>
      <c r="Z3" s="3">
        <f t="shared" si="0"/>
        <v>0.20920118503863766</v>
      </c>
      <c r="AA3" s="3">
        <f t="shared" si="0"/>
        <v>0.20920118503863766</v>
      </c>
      <c r="AB3" s="3">
        <f t="shared" si="0"/>
        <v>0.20920118503863766</v>
      </c>
      <c r="AC3" s="3">
        <f t="shared" si="0"/>
        <v>0.20920118503863766</v>
      </c>
      <c r="AD3" s="3">
        <f t="shared" si="0"/>
        <v>0.20920118503863766</v>
      </c>
      <c r="AE3" s="3">
        <f t="shared" si="0"/>
        <v>0.20920118503863766</v>
      </c>
      <c r="AF3" s="3">
        <f t="shared" si="0"/>
        <v>0.20920118503863766</v>
      </c>
      <c r="AG3" s="3">
        <f t="shared" si="0"/>
        <v>0.20920118503863766</v>
      </c>
      <c r="AH3" s="3">
        <f t="shared" si="0"/>
        <v>0.20920118503863766</v>
      </c>
      <c r="AI3" s="3">
        <f t="shared" si="0"/>
        <v>0.20920118503863766</v>
      </c>
      <c r="AJ3" s="3">
        <f t="shared" si="0"/>
        <v>0.20920118503863766</v>
      </c>
      <c r="AK3" s="3">
        <f t="shared" si="0"/>
        <v>0.20920118503863766</v>
      </c>
      <c r="AL3" s="3">
        <f t="shared" si="0"/>
        <v>0.20920118503863766</v>
      </c>
      <c r="AM3" s="3">
        <f t="shared" si="0"/>
        <v>0.20920118503863766</v>
      </c>
      <c r="AN3" s="3">
        <f t="shared" si="0"/>
        <v>0.20920118503863766</v>
      </c>
      <c r="AO3" s="3">
        <f t="shared" si="0"/>
        <v>0.20920118503863766</v>
      </c>
      <c r="AP3" s="3">
        <f t="shared" si="0"/>
        <v>0.20920118503863766</v>
      </c>
      <c r="AQ3" s="3">
        <f t="shared" si="0"/>
        <v>0.20920118503863766</v>
      </c>
      <c r="AR3" s="3">
        <f t="shared" si="0"/>
        <v>0.20920118503863766</v>
      </c>
      <c r="AS3" s="3">
        <f t="shared" si="0"/>
        <v>0.20920118503863766</v>
      </c>
      <c r="AT3" s="3">
        <f t="shared" si="0"/>
        <v>0.20920118503863766</v>
      </c>
      <c r="AU3" s="3">
        <f t="shared" si="0"/>
        <v>0.20920118503863766</v>
      </c>
      <c r="AV3" s="3">
        <f t="shared" si="0"/>
        <v>0.20920118503863766</v>
      </c>
      <c r="AW3" s="3">
        <f t="shared" si="0"/>
        <v>0.20920118503863766</v>
      </c>
      <c r="AX3" s="3">
        <f t="shared" si="0"/>
        <v>0.20920118503863766</v>
      </c>
      <c r="AY3" s="3">
        <f t="shared" si="0"/>
        <v>0.20920118503863766</v>
      </c>
      <c r="AZ3" s="3">
        <f t="shared" si="0"/>
        <v>0.20920118503863766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 s="3">
        <f>'fuel taxes'!$B$1</f>
        <v>0.20920118503863766</v>
      </c>
      <c r="C6" s="3">
        <f>'fuel taxes'!$B$1</f>
        <v>0.20920118503863766</v>
      </c>
      <c r="D6" s="3">
        <f>'fuel taxes'!$B$1</f>
        <v>0.20920118503863766</v>
      </c>
      <c r="E6" s="3">
        <f>'fuel taxes'!$B$1</f>
        <v>0.20920118503863766</v>
      </c>
      <c r="F6" s="3">
        <f>$E6</f>
        <v>0.20920118503863766</v>
      </c>
      <c r="G6" s="3">
        <f t="shared" ref="G6:AZ6" si="1">$E6</f>
        <v>0.20920118503863766</v>
      </c>
      <c r="H6" s="3">
        <f t="shared" si="1"/>
        <v>0.20920118503863766</v>
      </c>
      <c r="I6" s="3">
        <f t="shared" si="1"/>
        <v>0.20920118503863766</v>
      </c>
      <c r="J6" s="3">
        <f t="shared" si="1"/>
        <v>0.20920118503863766</v>
      </c>
      <c r="K6" s="3">
        <f t="shared" si="1"/>
        <v>0.20920118503863766</v>
      </c>
      <c r="L6" s="3">
        <f t="shared" si="1"/>
        <v>0.20920118503863766</v>
      </c>
      <c r="M6" s="3">
        <f t="shared" si="1"/>
        <v>0.20920118503863766</v>
      </c>
      <c r="N6" s="3">
        <f t="shared" si="1"/>
        <v>0.20920118503863766</v>
      </c>
      <c r="O6" s="3">
        <f t="shared" si="1"/>
        <v>0.20920118503863766</v>
      </c>
      <c r="P6" s="3">
        <f t="shared" si="1"/>
        <v>0.20920118503863766</v>
      </c>
      <c r="Q6" s="3">
        <f t="shared" si="1"/>
        <v>0.20920118503863766</v>
      </c>
      <c r="R6" s="3">
        <f t="shared" si="1"/>
        <v>0.20920118503863766</v>
      </c>
      <c r="S6" s="3">
        <f t="shared" si="1"/>
        <v>0.20920118503863766</v>
      </c>
      <c r="T6" s="3">
        <f t="shared" si="1"/>
        <v>0.20920118503863766</v>
      </c>
      <c r="U6" s="3">
        <f t="shared" si="1"/>
        <v>0.20920118503863766</v>
      </c>
      <c r="V6" s="3">
        <f t="shared" si="1"/>
        <v>0.20920118503863766</v>
      </c>
      <c r="W6" s="3">
        <f t="shared" si="1"/>
        <v>0.20920118503863766</v>
      </c>
      <c r="X6" s="3">
        <f t="shared" si="1"/>
        <v>0.20920118503863766</v>
      </c>
      <c r="Y6" s="3">
        <f t="shared" si="1"/>
        <v>0.20920118503863766</v>
      </c>
      <c r="Z6" s="3">
        <f t="shared" si="1"/>
        <v>0.20920118503863766</v>
      </c>
      <c r="AA6" s="3">
        <f t="shared" si="1"/>
        <v>0.20920118503863766</v>
      </c>
      <c r="AB6" s="3">
        <f t="shared" si="1"/>
        <v>0.20920118503863766</v>
      </c>
      <c r="AC6" s="3">
        <f t="shared" si="1"/>
        <v>0.20920118503863766</v>
      </c>
      <c r="AD6" s="3">
        <f t="shared" si="1"/>
        <v>0.20920118503863766</v>
      </c>
      <c r="AE6" s="3">
        <f t="shared" si="1"/>
        <v>0.20920118503863766</v>
      </c>
      <c r="AF6" s="3">
        <f t="shared" si="1"/>
        <v>0.20920118503863766</v>
      </c>
      <c r="AG6" s="3">
        <f t="shared" si="1"/>
        <v>0.20920118503863766</v>
      </c>
      <c r="AH6" s="3">
        <f t="shared" si="1"/>
        <v>0.20920118503863766</v>
      </c>
      <c r="AI6" s="3">
        <f t="shared" si="1"/>
        <v>0.20920118503863766</v>
      </c>
      <c r="AJ6" s="3">
        <f t="shared" si="1"/>
        <v>0.20920118503863766</v>
      </c>
      <c r="AK6" s="3">
        <f t="shared" si="1"/>
        <v>0.20920118503863766</v>
      </c>
      <c r="AL6" s="3">
        <f t="shared" si="1"/>
        <v>0.20920118503863766</v>
      </c>
      <c r="AM6" s="3">
        <f t="shared" si="1"/>
        <v>0.20920118503863766</v>
      </c>
      <c r="AN6" s="3">
        <f t="shared" si="1"/>
        <v>0.20920118503863766</v>
      </c>
      <c r="AO6" s="3">
        <f t="shared" si="1"/>
        <v>0.20920118503863766</v>
      </c>
      <c r="AP6" s="3">
        <f t="shared" si="1"/>
        <v>0.20920118503863766</v>
      </c>
      <c r="AQ6" s="3">
        <f t="shared" si="1"/>
        <v>0.20920118503863766</v>
      </c>
      <c r="AR6" s="3">
        <f t="shared" si="1"/>
        <v>0.20920118503863766</v>
      </c>
      <c r="AS6" s="3">
        <f t="shared" si="1"/>
        <v>0.20920118503863766</v>
      </c>
      <c r="AT6" s="3">
        <f t="shared" si="1"/>
        <v>0.20920118503863766</v>
      </c>
      <c r="AU6" s="3">
        <f t="shared" si="1"/>
        <v>0.20920118503863766</v>
      </c>
      <c r="AV6" s="3">
        <f t="shared" si="1"/>
        <v>0.20920118503863766</v>
      </c>
      <c r="AW6" s="3">
        <f t="shared" si="1"/>
        <v>0.20920118503863766</v>
      </c>
      <c r="AX6" s="3">
        <f t="shared" si="1"/>
        <v>0.20920118503863766</v>
      </c>
      <c r="AY6" s="3">
        <f t="shared" si="1"/>
        <v>0.20920118503863766</v>
      </c>
      <c r="AZ6" s="3">
        <f t="shared" si="1"/>
        <v>0.20920118503863766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002060"/>
  </sheetPr>
  <dimension ref="A1:AZ9"/>
  <sheetViews>
    <sheetView topLeftCell="AP1" workbookViewId="0">
      <selection activeCell="AX11" sqref="AX11"/>
    </sheetView>
  </sheetViews>
  <sheetFormatPr defaultColWidth="9.19921875" defaultRowHeight="14.25" x14ac:dyDescent="0.45"/>
  <cols>
    <col min="1" max="1" width="41.46484375" customWidth="1"/>
    <col min="2" max="22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 s="3">
        <f>'fuel taxes'!C23</f>
        <v>7.3968749277079637E-2</v>
      </c>
      <c r="C4" s="3">
        <f>'fuel taxes'!D23</f>
        <v>7.3968749277079637E-2</v>
      </c>
      <c r="D4" s="3">
        <f>'fuel taxes'!E23</f>
        <v>7.3968749277079637E-2</v>
      </c>
      <c r="E4" s="3">
        <f>'fuel taxes'!F23</f>
        <v>7.3968749277079637E-2</v>
      </c>
      <c r="F4" s="3">
        <f>$E4</f>
        <v>7.3968749277079637E-2</v>
      </c>
      <c r="G4" s="3">
        <f t="shared" ref="G4:AG6" si="0">$E4</f>
        <v>7.3968749277079637E-2</v>
      </c>
      <c r="H4" s="3">
        <f t="shared" si="0"/>
        <v>7.3968749277079637E-2</v>
      </c>
      <c r="I4" s="3">
        <f t="shared" si="0"/>
        <v>7.3968749277079637E-2</v>
      </c>
      <c r="J4" s="3">
        <f t="shared" si="0"/>
        <v>7.3968749277079637E-2</v>
      </c>
      <c r="K4" s="3">
        <f t="shared" si="0"/>
        <v>7.3968749277079637E-2</v>
      </c>
      <c r="L4" s="3">
        <f t="shared" si="0"/>
        <v>7.3968749277079637E-2</v>
      </c>
      <c r="M4" s="3">
        <f t="shared" si="0"/>
        <v>7.3968749277079637E-2</v>
      </c>
      <c r="N4" s="3">
        <f t="shared" si="0"/>
        <v>7.3968749277079637E-2</v>
      </c>
      <c r="O4" s="3">
        <f t="shared" si="0"/>
        <v>7.3968749277079637E-2</v>
      </c>
      <c r="P4" s="3">
        <f t="shared" si="0"/>
        <v>7.3968749277079637E-2</v>
      </c>
      <c r="Q4" s="3">
        <f t="shared" si="0"/>
        <v>7.3968749277079637E-2</v>
      </c>
      <c r="R4" s="3">
        <f t="shared" si="0"/>
        <v>7.3968749277079637E-2</v>
      </c>
      <c r="S4" s="3">
        <f t="shared" si="0"/>
        <v>7.3968749277079637E-2</v>
      </c>
      <c r="T4" s="3">
        <f t="shared" si="0"/>
        <v>7.3968749277079637E-2</v>
      </c>
      <c r="U4" s="3">
        <f t="shared" si="0"/>
        <v>7.3968749277079637E-2</v>
      </c>
      <c r="V4" s="3">
        <f t="shared" si="0"/>
        <v>7.3968749277079637E-2</v>
      </c>
      <c r="W4" s="3">
        <f t="shared" si="0"/>
        <v>7.3968749277079637E-2</v>
      </c>
      <c r="X4" s="3">
        <f t="shared" si="0"/>
        <v>7.3968749277079637E-2</v>
      </c>
      <c r="Y4" s="3">
        <f t="shared" si="0"/>
        <v>7.3968749277079637E-2</v>
      </c>
      <c r="Z4" s="3">
        <f t="shared" si="0"/>
        <v>7.3968749277079637E-2</v>
      </c>
      <c r="AA4" s="3">
        <f t="shared" si="0"/>
        <v>7.3968749277079637E-2</v>
      </c>
      <c r="AB4" s="3">
        <f t="shared" si="0"/>
        <v>7.3968749277079637E-2</v>
      </c>
      <c r="AC4" s="3">
        <f t="shared" si="0"/>
        <v>7.3968749277079637E-2</v>
      </c>
      <c r="AD4" s="3">
        <f t="shared" si="0"/>
        <v>7.3968749277079637E-2</v>
      </c>
      <c r="AE4" s="3">
        <f t="shared" si="0"/>
        <v>7.3968749277079637E-2</v>
      </c>
      <c r="AF4" s="3">
        <f t="shared" si="0"/>
        <v>7.3968749277079637E-2</v>
      </c>
      <c r="AG4" s="3">
        <f t="shared" si="0"/>
        <v>7.3968749277079637E-2</v>
      </c>
      <c r="AH4" s="3">
        <f t="shared" ref="AG4:AZ6" si="1">$E4</f>
        <v>7.3968749277079637E-2</v>
      </c>
      <c r="AI4" s="3">
        <f t="shared" si="1"/>
        <v>7.3968749277079637E-2</v>
      </c>
      <c r="AJ4" s="3">
        <f t="shared" si="1"/>
        <v>7.3968749277079637E-2</v>
      </c>
      <c r="AK4" s="3">
        <f t="shared" si="1"/>
        <v>7.3968749277079637E-2</v>
      </c>
      <c r="AL4" s="3">
        <f t="shared" si="1"/>
        <v>7.3968749277079637E-2</v>
      </c>
      <c r="AM4" s="3">
        <f t="shared" si="1"/>
        <v>7.3968749277079637E-2</v>
      </c>
      <c r="AN4" s="3">
        <f t="shared" si="1"/>
        <v>7.3968749277079637E-2</v>
      </c>
      <c r="AO4" s="3">
        <f t="shared" si="1"/>
        <v>7.3968749277079637E-2</v>
      </c>
      <c r="AP4" s="3">
        <f t="shared" si="1"/>
        <v>7.3968749277079637E-2</v>
      </c>
      <c r="AQ4" s="3">
        <f t="shared" si="1"/>
        <v>7.3968749277079637E-2</v>
      </c>
      <c r="AR4" s="3">
        <f t="shared" si="1"/>
        <v>7.3968749277079637E-2</v>
      </c>
      <c r="AS4" s="3">
        <f t="shared" si="1"/>
        <v>7.3968749277079637E-2</v>
      </c>
      <c r="AT4" s="3">
        <f t="shared" si="1"/>
        <v>7.3968749277079637E-2</v>
      </c>
      <c r="AU4" s="3">
        <f t="shared" si="1"/>
        <v>7.3968749277079637E-2</v>
      </c>
      <c r="AV4" s="3">
        <f t="shared" si="1"/>
        <v>7.3968749277079637E-2</v>
      </c>
      <c r="AW4" s="3">
        <f t="shared" si="1"/>
        <v>7.3968749277079637E-2</v>
      </c>
      <c r="AX4" s="3">
        <f t="shared" si="1"/>
        <v>7.3968749277079637E-2</v>
      </c>
      <c r="AY4" s="3">
        <f t="shared" si="1"/>
        <v>7.3968749277079637E-2</v>
      </c>
      <c r="AZ4" s="3">
        <f t="shared" si="1"/>
        <v>7.3968749277079637E-2</v>
      </c>
    </row>
    <row r="5" spans="1:52" x14ac:dyDescent="0.45">
      <c r="A5" s="1" t="s">
        <v>14</v>
      </c>
      <c r="B5" s="3">
        <f>B$4</f>
        <v>7.3968749277079637E-2</v>
      </c>
      <c r="C5" s="3">
        <f t="shared" ref="C5:E6" si="2">C$4</f>
        <v>7.3968749277079637E-2</v>
      </c>
      <c r="D5" s="3">
        <f t="shared" si="2"/>
        <v>7.3968749277079637E-2</v>
      </c>
      <c r="E5" s="3">
        <f t="shared" si="2"/>
        <v>7.3968749277079637E-2</v>
      </c>
      <c r="F5" s="3">
        <f t="shared" ref="F5:F6" si="3">$E5</f>
        <v>7.3968749277079637E-2</v>
      </c>
      <c r="G5" s="3">
        <f t="shared" si="0"/>
        <v>7.3968749277079637E-2</v>
      </c>
      <c r="H5" s="3">
        <f t="shared" si="0"/>
        <v>7.3968749277079637E-2</v>
      </c>
      <c r="I5" s="3">
        <f t="shared" si="0"/>
        <v>7.3968749277079637E-2</v>
      </c>
      <c r="J5" s="3">
        <f t="shared" si="0"/>
        <v>7.3968749277079637E-2</v>
      </c>
      <c r="K5" s="3">
        <f t="shared" si="0"/>
        <v>7.3968749277079637E-2</v>
      </c>
      <c r="L5" s="3">
        <f t="shared" si="0"/>
        <v>7.3968749277079637E-2</v>
      </c>
      <c r="M5" s="3">
        <f t="shared" si="0"/>
        <v>7.3968749277079637E-2</v>
      </c>
      <c r="N5" s="3">
        <f t="shared" si="0"/>
        <v>7.3968749277079637E-2</v>
      </c>
      <c r="O5" s="3">
        <f t="shared" si="0"/>
        <v>7.3968749277079637E-2</v>
      </c>
      <c r="P5" s="3">
        <f t="shared" si="0"/>
        <v>7.3968749277079637E-2</v>
      </c>
      <c r="Q5" s="3">
        <f t="shared" si="0"/>
        <v>7.3968749277079637E-2</v>
      </c>
      <c r="R5" s="3">
        <f t="shared" si="0"/>
        <v>7.3968749277079637E-2</v>
      </c>
      <c r="S5" s="3">
        <f t="shared" si="0"/>
        <v>7.3968749277079637E-2</v>
      </c>
      <c r="T5" s="3">
        <f t="shared" si="0"/>
        <v>7.3968749277079637E-2</v>
      </c>
      <c r="U5" s="3">
        <f t="shared" si="0"/>
        <v>7.3968749277079637E-2</v>
      </c>
      <c r="V5" s="3">
        <f t="shared" si="0"/>
        <v>7.3968749277079637E-2</v>
      </c>
      <c r="W5" s="3">
        <f t="shared" si="0"/>
        <v>7.3968749277079637E-2</v>
      </c>
      <c r="X5" s="3">
        <f t="shared" si="0"/>
        <v>7.3968749277079637E-2</v>
      </c>
      <c r="Y5" s="3">
        <f t="shared" si="0"/>
        <v>7.3968749277079637E-2</v>
      </c>
      <c r="Z5" s="3">
        <f t="shared" si="0"/>
        <v>7.3968749277079637E-2</v>
      </c>
      <c r="AA5" s="3">
        <f t="shared" si="0"/>
        <v>7.3968749277079637E-2</v>
      </c>
      <c r="AB5" s="3">
        <f t="shared" si="0"/>
        <v>7.3968749277079637E-2</v>
      </c>
      <c r="AC5" s="3">
        <f t="shared" si="0"/>
        <v>7.3968749277079637E-2</v>
      </c>
      <c r="AD5" s="3">
        <f t="shared" si="0"/>
        <v>7.3968749277079637E-2</v>
      </c>
      <c r="AE5" s="3">
        <f t="shared" si="0"/>
        <v>7.3968749277079637E-2</v>
      </c>
      <c r="AF5" s="3">
        <f t="shared" si="0"/>
        <v>7.3968749277079637E-2</v>
      </c>
      <c r="AG5" s="3">
        <f t="shared" si="1"/>
        <v>7.3968749277079637E-2</v>
      </c>
      <c r="AH5" s="3">
        <f t="shared" si="1"/>
        <v>7.3968749277079637E-2</v>
      </c>
      <c r="AI5" s="3">
        <f t="shared" si="1"/>
        <v>7.3968749277079637E-2</v>
      </c>
      <c r="AJ5" s="3">
        <f t="shared" si="1"/>
        <v>7.3968749277079637E-2</v>
      </c>
      <c r="AK5" s="3">
        <f t="shared" si="1"/>
        <v>7.3968749277079637E-2</v>
      </c>
      <c r="AL5" s="3">
        <f t="shared" si="1"/>
        <v>7.3968749277079637E-2</v>
      </c>
      <c r="AM5" s="3">
        <f t="shared" si="1"/>
        <v>7.3968749277079637E-2</v>
      </c>
      <c r="AN5" s="3">
        <f t="shared" si="1"/>
        <v>7.3968749277079637E-2</v>
      </c>
      <c r="AO5" s="3">
        <f t="shared" si="1"/>
        <v>7.3968749277079637E-2</v>
      </c>
      <c r="AP5" s="3">
        <f t="shared" si="1"/>
        <v>7.3968749277079637E-2</v>
      </c>
      <c r="AQ5" s="3">
        <f t="shared" si="1"/>
        <v>7.3968749277079637E-2</v>
      </c>
      <c r="AR5" s="3">
        <f t="shared" si="1"/>
        <v>7.3968749277079637E-2</v>
      </c>
      <c r="AS5" s="3">
        <f t="shared" si="1"/>
        <v>7.3968749277079637E-2</v>
      </c>
      <c r="AT5" s="3">
        <f t="shared" si="1"/>
        <v>7.3968749277079637E-2</v>
      </c>
      <c r="AU5" s="3">
        <f t="shared" si="1"/>
        <v>7.3968749277079637E-2</v>
      </c>
      <c r="AV5" s="3">
        <f t="shared" si="1"/>
        <v>7.3968749277079637E-2</v>
      </c>
      <c r="AW5" s="3">
        <f t="shared" si="1"/>
        <v>7.3968749277079637E-2</v>
      </c>
      <c r="AX5" s="3">
        <f t="shared" si="1"/>
        <v>7.3968749277079637E-2</v>
      </c>
      <c r="AY5" s="3">
        <f t="shared" si="1"/>
        <v>7.3968749277079637E-2</v>
      </c>
      <c r="AZ5" s="3">
        <f t="shared" si="1"/>
        <v>7.3968749277079637E-2</v>
      </c>
    </row>
    <row r="6" spans="1:52" x14ac:dyDescent="0.45">
      <c r="A6" s="1" t="s">
        <v>15</v>
      </c>
      <c r="B6" s="3">
        <f>B$4</f>
        <v>7.3968749277079637E-2</v>
      </c>
      <c r="C6" s="3">
        <f t="shared" si="2"/>
        <v>7.3968749277079637E-2</v>
      </c>
      <c r="D6" s="3">
        <f t="shared" si="2"/>
        <v>7.3968749277079637E-2</v>
      </c>
      <c r="E6" s="3">
        <f t="shared" si="2"/>
        <v>7.3968749277079637E-2</v>
      </c>
      <c r="F6" s="3">
        <f t="shared" si="3"/>
        <v>7.3968749277079637E-2</v>
      </c>
      <c r="G6" s="3">
        <f t="shared" si="0"/>
        <v>7.3968749277079637E-2</v>
      </c>
      <c r="H6" s="3">
        <f t="shared" si="0"/>
        <v>7.3968749277079637E-2</v>
      </c>
      <c r="I6" s="3">
        <f t="shared" si="0"/>
        <v>7.3968749277079637E-2</v>
      </c>
      <c r="J6" s="3">
        <f t="shared" si="0"/>
        <v>7.3968749277079637E-2</v>
      </c>
      <c r="K6" s="3">
        <f t="shared" si="0"/>
        <v>7.3968749277079637E-2</v>
      </c>
      <c r="L6" s="3">
        <f t="shared" si="0"/>
        <v>7.3968749277079637E-2</v>
      </c>
      <c r="M6" s="3">
        <f t="shared" si="0"/>
        <v>7.3968749277079637E-2</v>
      </c>
      <c r="N6" s="3">
        <f t="shared" si="0"/>
        <v>7.3968749277079637E-2</v>
      </c>
      <c r="O6" s="3">
        <f t="shared" si="0"/>
        <v>7.3968749277079637E-2</v>
      </c>
      <c r="P6" s="3">
        <f t="shared" si="0"/>
        <v>7.3968749277079637E-2</v>
      </c>
      <c r="Q6" s="3">
        <f t="shared" si="0"/>
        <v>7.3968749277079637E-2</v>
      </c>
      <c r="R6" s="3">
        <f t="shared" si="0"/>
        <v>7.3968749277079637E-2</v>
      </c>
      <c r="S6" s="3">
        <f t="shared" si="0"/>
        <v>7.3968749277079637E-2</v>
      </c>
      <c r="T6" s="3">
        <f t="shared" si="0"/>
        <v>7.3968749277079637E-2</v>
      </c>
      <c r="U6" s="3">
        <f t="shared" si="0"/>
        <v>7.3968749277079637E-2</v>
      </c>
      <c r="V6" s="3">
        <f t="shared" si="0"/>
        <v>7.3968749277079637E-2</v>
      </c>
      <c r="W6" s="3">
        <f t="shared" si="0"/>
        <v>7.3968749277079637E-2</v>
      </c>
      <c r="X6" s="3">
        <f t="shared" si="0"/>
        <v>7.3968749277079637E-2</v>
      </c>
      <c r="Y6" s="3">
        <f t="shared" si="0"/>
        <v>7.3968749277079637E-2</v>
      </c>
      <c r="Z6" s="3">
        <f t="shared" si="0"/>
        <v>7.3968749277079637E-2</v>
      </c>
      <c r="AA6" s="3">
        <f t="shared" si="0"/>
        <v>7.3968749277079637E-2</v>
      </c>
      <c r="AB6" s="3">
        <f t="shared" si="0"/>
        <v>7.3968749277079637E-2</v>
      </c>
      <c r="AC6" s="3">
        <f t="shared" si="0"/>
        <v>7.3968749277079637E-2</v>
      </c>
      <c r="AD6" s="3">
        <f t="shared" si="0"/>
        <v>7.3968749277079637E-2</v>
      </c>
      <c r="AE6" s="3">
        <f t="shared" si="0"/>
        <v>7.3968749277079637E-2</v>
      </c>
      <c r="AF6" s="3">
        <f t="shared" si="0"/>
        <v>7.3968749277079637E-2</v>
      </c>
      <c r="AG6" s="3">
        <f t="shared" si="1"/>
        <v>7.3968749277079637E-2</v>
      </c>
      <c r="AH6" s="3">
        <f t="shared" si="1"/>
        <v>7.3968749277079637E-2</v>
      </c>
      <c r="AI6" s="3">
        <f t="shared" si="1"/>
        <v>7.3968749277079637E-2</v>
      </c>
      <c r="AJ6" s="3">
        <f t="shared" si="1"/>
        <v>7.3968749277079637E-2</v>
      </c>
      <c r="AK6" s="3">
        <f t="shared" si="1"/>
        <v>7.3968749277079637E-2</v>
      </c>
      <c r="AL6" s="3">
        <f t="shared" si="1"/>
        <v>7.3968749277079637E-2</v>
      </c>
      <c r="AM6" s="3">
        <f t="shared" si="1"/>
        <v>7.3968749277079637E-2</v>
      </c>
      <c r="AN6" s="3">
        <f t="shared" si="1"/>
        <v>7.3968749277079637E-2</v>
      </c>
      <c r="AO6" s="3">
        <f t="shared" si="1"/>
        <v>7.3968749277079637E-2</v>
      </c>
      <c r="AP6" s="3">
        <f t="shared" si="1"/>
        <v>7.3968749277079637E-2</v>
      </c>
      <c r="AQ6" s="3">
        <f t="shared" si="1"/>
        <v>7.3968749277079637E-2</v>
      </c>
      <c r="AR6" s="3">
        <f t="shared" si="1"/>
        <v>7.3968749277079637E-2</v>
      </c>
      <c r="AS6" s="3">
        <f t="shared" si="1"/>
        <v>7.3968749277079637E-2</v>
      </c>
      <c r="AT6" s="3">
        <f t="shared" si="1"/>
        <v>7.3968749277079637E-2</v>
      </c>
      <c r="AU6" s="3">
        <f t="shared" si="1"/>
        <v>7.3968749277079637E-2</v>
      </c>
      <c r="AV6" s="3">
        <f t="shared" si="1"/>
        <v>7.3968749277079637E-2</v>
      </c>
      <c r="AW6" s="3">
        <f t="shared" si="1"/>
        <v>7.3968749277079637E-2</v>
      </c>
      <c r="AX6" s="3">
        <f t="shared" si="1"/>
        <v>7.3968749277079637E-2</v>
      </c>
      <c r="AY6" s="3">
        <f t="shared" si="1"/>
        <v>7.3968749277079637E-2</v>
      </c>
      <c r="AZ6" s="3">
        <f t="shared" si="1"/>
        <v>7.3968749277079637E-2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002060"/>
  </sheetPr>
  <dimension ref="A1:AZ9"/>
  <sheetViews>
    <sheetView topLeftCell="AL1" workbookViewId="0">
      <selection activeCell="AX18" sqref="AX18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f t="shared" ref="B9:V9" si="0">B6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002060"/>
  </sheetPr>
  <dimension ref="A1:AZ9"/>
  <sheetViews>
    <sheetView topLeftCell="AT1" workbookViewId="0">
      <selection activeCell="BB21" sqref="BB21"/>
    </sheetView>
  </sheetViews>
  <sheetFormatPr defaultColWidth="9.19921875" defaultRowHeight="14.25" x14ac:dyDescent="0.45"/>
  <cols>
    <col min="1" max="1" width="41.46484375" customWidth="1"/>
    <col min="2" max="24" width="10" customWidth="1"/>
  </cols>
  <sheetData>
    <row r="1" spans="1:52" x14ac:dyDescent="0.45">
      <c r="A1" s="1" t="s">
        <v>58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>
        <v>2051</v>
      </c>
      <c r="AH1" s="1">
        <v>2052</v>
      </c>
      <c r="AI1" s="1">
        <v>2053</v>
      </c>
      <c r="AJ1" s="1">
        <v>2054</v>
      </c>
      <c r="AK1" s="1">
        <v>2055</v>
      </c>
      <c r="AL1" s="1">
        <v>2056</v>
      </c>
      <c r="AM1" s="1">
        <v>2057</v>
      </c>
      <c r="AN1" s="1">
        <v>2058</v>
      </c>
      <c r="AO1" s="1">
        <v>2059</v>
      </c>
      <c r="AP1" s="1">
        <v>2060</v>
      </c>
      <c r="AQ1" s="1">
        <v>2061</v>
      </c>
      <c r="AR1" s="1">
        <v>2062</v>
      </c>
      <c r="AS1" s="1">
        <v>2063</v>
      </c>
      <c r="AT1" s="1">
        <v>2064</v>
      </c>
      <c r="AU1" s="1">
        <v>2065</v>
      </c>
      <c r="AV1" s="1">
        <v>2066</v>
      </c>
      <c r="AW1" s="1">
        <v>2067</v>
      </c>
      <c r="AX1" s="1">
        <v>2068</v>
      </c>
      <c r="AY1" s="1">
        <v>2069</v>
      </c>
      <c r="AZ1" s="1">
        <v>2070</v>
      </c>
    </row>
    <row r="2" spans="1:52" x14ac:dyDescent="0.45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45">
      <c r="A3" s="1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4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45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45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45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45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45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7627-A977-4DBD-A0F1-DA609534264E}">
  <dimension ref="A1:AZ151"/>
  <sheetViews>
    <sheetView workbookViewId="0">
      <selection activeCell="BB6" sqref="BB6"/>
    </sheetView>
  </sheetViews>
  <sheetFormatPr defaultRowHeight="14.25" x14ac:dyDescent="0.45"/>
  <cols>
    <col min="2" max="2" width="11.796875" bestFit="1" customWidth="1"/>
  </cols>
  <sheetData>
    <row r="1" spans="1:52" x14ac:dyDescent="0.4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  <c r="AQ1">
        <v>2061</v>
      </c>
      <c r="AR1">
        <v>2062</v>
      </c>
      <c r="AS1">
        <v>2063</v>
      </c>
      <c r="AT1">
        <v>2064</v>
      </c>
      <c r="AU1">
        <v>2065</v>
      </c>
      <c r="AV1">
        <v>2066</v>
      </c>
      <c r="AW1">
        <v>2067</v>
      </c>
      <c r="AX1">
        <v>2068</v>
      </c>
      <c r="AY1">
        <v>2069</v>
      </c>
      <c r="AZ1">
        <v>2070</v>
      </c>
    </row>
    <row r="2" spans="1:52" x14ac:dyDescent="0.45">
      <c r="A2" s="5" t="s">
        <v>65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45">
      <c r="A3" t="s">
        <v>64</v>
      </c>
      <c r="B3">
        <f>B$1</f>
        <v>2020</v>
      </c>
      <c r="C3">
        <f t="shared" ref="C3:AZ3" si="0">C$1</f>
        <v>2021</v>
      </c>
      <c r="D3">
        <f t="shared" si="0"/>
        <v>2022</v>
      </c>
      <c r="E3">
        <f t="shared" si="0"/>
        <v>2023</v>
      </c>
      <c r="F3">
        <f t="shared" si="0"/>
        <v>2024</v>
      </c>
      <c r="G3">
        <f t="shared" si="0"/>
        <v>2025</v>
      </c>
      <c r="H3">
        <f t="shared" si="0"/>
        <v>2026</v>
      </c>
      <c r="I3">
        <f t="shared" si="0"/>
        <v>2027</v>
      </c>
      <c r="J3">
        <f t="shared" si="0"/>
        <v>2028</v>
      </c>
      <c r="K3">
        <f t="shared" si="0"/>
        <v>2029</v>
      </c>
      <c r="L3">
        <f t="shared" si="0"/>
        <v>2030</v>
      </c>
      <c r="M3">
        <f t="shared" si="0"/>
        <v>2031</v>
      </c>
      <c r="N3">
        <f t="shared" si="0"/>
        <v>2032</v>
      </c>
      <c r="O3">
        <f t="shared" si="0"/>
        <v>2033</v>
      </c>
      <c r="P3">
        <f t="shared" si="0"/>
        <v>2034</v>
      </c>
      <c r="Q3">
        <f t="shared" si="0"/>
        <v>2035</v>
      </c>
      <c r="R3">
        <f t="shared" si="0"/>
        <v>2036</v>
      </c>
      <c r="S3">
        <f t="shared" si="0"/>
        <v>2037</v>
      </c>
      <c r="T3">
        <f t="shared" si="0"/>
        <v>2038</v>
      </c>
      <c r="U3">
        <f t="shared" si="0"/>
        <v>2039</v>
      </c>
      <c r="V3">
        <f t="shared" si="0"/>
        <v>2040</v>
      </c>
      <c r="W3">
        <f t="shared" si="0"/>
        <v>2041</v>
      </c>
      <c r="X3">
        <f t="shared" si="0"/>
        <v>2042</v>
      </c>
      <c r="Y3">
        <f t="shared" si="0"/>
        <v>2043</v>
      </c>
      <c r="Z3">
        <f t="shared" si="0"/>
        <v>2044</v>
      </c>
      <c r="AA3">
        <f t="shared" si="0"/>
        <v>2045</v>
      </c>
      <c r="AB3">
        <f t="shared" si="0"/>
        <v>2046</v>
      </c>
      <c r="AC3">
        <f t="shared" si="0"/>
        <v>2047</v>
      </c>
      <c r="AD3">
        <f t="shared" si="0"/>
        <v>2048</v>
      </c>
      <c r="AE3">
        <f t="shared" si="0"/>
        <v>2049</v>
      </c>
      <c r="AF3">
        <f t="shared" si="0"/>
        <v>2050</v>
      </c>
      <c r="AG3">
        <f t="shared" si="0"/>
        <v>2051</v>
      </c>
      <c r="AH3">
        <f t="shared" si="0"/>
        <v>2052</v>
      </c>
      <c r="AI3">
        <f t="shared" si="0"/>
        <v>2053</v>
      </c>
      <c r="AJ3">
        <f t="shared" si="0"/>
        <v>2054</v>
      </c>
      <c r="AK3">
        <f t="shared" si="0"/>
        <v>2055</v>
      </c>
      <c r="AL3">
        <f t="shared" si="0"/>
        <v>2056</v>
      </c>
      <c r="AM3">
        <f t="shared" si="0"/>
        <v>2057</v>
      </c>
      <c r="AN3">
        <f t="shared" si="0"/>
        <v>2058</v>
      </c>
      <c r="AO3">
        <f t="shared" si="0"/>
        <v>2059</v>
      </c>
      <c r="AP3">
        <f t="shared" si="0"/>
        <v>2060</v>
      </c>
      <c r="AQ3">
        <f t="shared" si="0"/>
        <v>2061</v>
      </c>
      <c r="AR3">
        <f t="shared" si="0"/>
        <v>2062</v>
      </c>
      <c r="AS3">
        <f t="shared" si="0"/>
        <v>2063</v>
      </c>
      <c r="AT3">
        <f t="shared" si="0"/>
        <v>2064</v>
      </c>
      <c r="AU3">
        <f t="shared" si="0"/>
        <v>2065</v>
      </c>
      <c r="AV3">
        <f t="shared" si="0"/>
        <v>2066</v>
      </c>
      <c r="AW3">
        <f t="shared" si="0"/>
        <v>2067</v>
      </c>
      <c r="AX3">
        <f t="shared" si="0"/>
        <v>2068</v>
      </c>
      <c r="AY3">
        <f t="shared" si="0"/>
        <v>2069</v>
      </c>
      <c r="AZ3">
        <f t="shared" si="0"/>
        <v>2070</v>
      </c>
    </row>
    <row r="4" spans="1:52" x14ac:dyDescent="0.45">
      <c r="A4" t="s">
        <v>11</v>
      </c>
      <c r="B4">
        <f>'BFPaT-fueltax-coal'!B2</f>
        <v>0</v>
      </c>
      <c r="C4">
        <f>'BFPaT-fueltax-coal'!C2</f>
        <v>0</v>
      </c>
      <c r="D4">
        <f>'BFPaT-fueltax-coal'!D2</f>
        <v>0</v>
      </c>
      <c r="E4">
        <f>'BFPaT-fueltax-coal'!E2</f>
        <v>0</v>
      </c>
      <c r="F4">
        <f>'BFPaT-fueltax-coal'!F2</f>
        <v>0</v>
      </c>
      <c r="G4">
        <f>'BFPaT-fueltax-coal'!G2</f>
        <v>0</v>
      </c>
      <c r="H4">
        <f>'BFPaT-fueltax-coal'!H2</f>
        <v>0</v>
      </c>
      <c r="I4">
        <f>'BFPaT-fueltax-coal'!I2</f>
        <v>0</v>
      </c>
      <c r="J4">
        <f>'BFPaT-fueltax-coal'!J2</f>
        <v>0</v>
      </c>
      <c r="K4">
        <f>'BFPaT-fueltax-coal'!K2</f>
        <v>0</v>
      </c>
      <c r="L4">
        <f>'BFPaT-fueltax-coal'!L2</f>
        <v>0</v>
      </c>
      <c r="M4">
        <f>'BFPaT-fueltax-coal'!M2</f>
        <v>0</v>
      </c>
      <c r="N4">
        <f>'BFPaT-fueltax-coal'!N2</f>
        <v>0</v>
      </c>
      <c r="O4">
        <f>'BFPaT-fueltax-coal'!O2</f>
        <v>0</v>
      </c>
      <c r="P4">
        <f>'BFPaT-fueltax-coal'!P2</f>
        <v>0</v>
      </c>
      <c r="Q4">
        <f>'BFPaT-fueltax-coal'!Q2</f>
        <v>0</v>
      </c>
      <c r="R4">
        <f>'BFPaT-fueltax-coal'!R2</f>
        <v>0</v>
      </c>
      <c r="S4">
        <f>'BFPaT-fueltax-coal'!S2</f>
        <v>0</v>
      </c>
      <c r="T4">
        <f>'BFPaT-fueltax-coal'!T2</f>
        <v>0</v>
      </c>
      <c r="U4">
        <f>'BFPaT-fueltax-coal'!U2</f>
        <v>0</v>
      </c>
      <c r="V4">
        <f>'BFPaT-fueltax-coal'!V2</f>
        <v>0</v>
      </c>
      <c r="W4">
        <f>'BFPaT-fueltax-coal'!W2</f>
        <v>0</v>
      </c>
      <c r="X4">
        <f>'BFPaT-fueltax-coal'!X2</f>
        <v>0</v>
      </c>
      <c r="Y4">
        <f>'BFPaT-fueltax-coal'!Y2</f>
        <v>0</v>
      </c>
      <c r="Z4">
        <f>'BFPaT-fueltax-coal'!Z2</f>
        <v>0</v>
      </c>
      <c r="AA4">
        <f>'BFPaT-fueltax-coal'!AA2</f>
        <v>0</v>
      </c>
      <c r="AB4">
        <f>'BFPaT-fueltax-coal'!AB2</f>
        <v>0</v>
      </c>
      <c r="AC4">
        <f>'BFPaT-fueltax-coal'!AC2</f>
        <v>0</v>
      </c>
      <c r="AD4">
        <f>'BFPaT-fueltax-coal'!AD2</f>
        <v>0</v>
      </c>
      <c r="AE4">
        <f>'BFPaT-fueltax-coal'!AE2</f>
        <v>0</v>
      </c>
      <c r="AF4">
        <f>'BFPaT-fueltax-coal'!AF2</f>
        <v>0</v>
      </c>
      <c r="AG4">
        <f>'BFPaT-fueltax-coal'!AG2</f>
        <v>0</v>
      </c>
      <c r="AH4">
        <f>'BFPaT-fueltax-coal'!AH2</f>
        <v>0</v>
      </c>
      <c r="AI4">
        <f>'BFPaT-fueltax-coal'!AI2</f>
        <v>0</v>
      </c>
      <c r="AJ4">
        <f>'BFPaT-fueltax-coal'!AJ2</f>
        <v>0</v>
      </c>
      <c r="AK4">
        <f>'BFPaT-fueltax-coal'!AK2</f>
        <v>0</v>
      </c>
      <c r="AL4">
        <f>'BFPaT-fueltax-coal'!AL2</f>
        <v>0</v>
      </c>
      <c r="AM4">
        <f>'BFPaT-fueltax-coal'!AM2</f>
        <v>0</v>
      </c>
      <c r="AN4">
        <f>'BFPaT-fueltax-coal'!AN2</f>
        <v>0</v>
      </c>
      <c r="AO4">
        <f>'BFPaT-fueltax-coal'!AO2</f>
        <v>0</v>
      </c>
      <c r="AP4">
        <f>'BFPaT-fueltax-coal'!AP2</f>
        <v>0</v>
      </c>
      <c r="AQ4">
        <f>'BFPaT-fueltax-coal'!AQ2</f>
        <v>0</v>
      </c>
      <c r="AR4">
        <f>'BFPaT-fueltax-coal'!AR2</f>
        <v>0</v>
      </c>
      <c r="AS4">
        <f>'BFPaT-fueltax-coal'!AS2</f>
        <v>0</v>
      </c>
      <c r="AT4">
        <f>'BFPaT-fueltax-coal'!AT2</f>
        <v>0</v>
      </c>
      <c r="AU4">
        <f>'BFPaT-fueltax-coal'!AU2</f>
        <v>0</v>
      </c>
      <c r="AV4">
        <f>'BFPaT-fueltax-coal'!AV2</f>
        <v>0</v>
      </c>
      <c r="AW4">
        <f>'BFPaT-fueltax-coal'!AW2</f>
        <v>0</v>
      </c>
      <c r="AX4">
        <f>'BFPaT-fueltax-coal'!AX2</f>
        <v>0</v>
      </c>
      <c r="AY4">
        <f>'BFPaT-fueltax-coal'!AY2</f>
        <v>0</v>
      </c>
      <c r="AZ4">
        <f>'BFPaT-fueltax-coal'!AZ2</f>
        <v>0</v>
      </c>
    </row>
    <row r="5" spans="1:52" x14ac:dyDescent="0.45">
      <c r="A5" t="s">
        <v>12</v>
      </c>
      <c r="B5">
        <f>'BFPaT-fueltax-coal'!B3</f>
        <v>0</v>
      </c>
      <c r="C5">
        <f>'BFPaT-fueltax-coal'!C3</f>
        <v>0</v>
      </c>
      <c r="D5">
        <f>'BFPaT-fueltax-coal'!D3</f>
        <v>0</v>
      </c>
      <c r="E5">
        <f>'BFPaT-fueltax-coal'!E3</f>
        <v>0</v>
      </c>
      <c r="F5">
        <f>'BFPaT-fueltax-coal'!F3</f>
        <v>0</v>
      </c>
      <c r="G5">
        <f>'BFPaT-fueltax-coal'!G3</f>
        <v>0</v>
      </c>
      <c r="H5">
        <f>'BFPaT-fueltax-coal'!H3</f>
        <v>0</v>
      </c>
      <c r="I5">
        <f>'BFPaT-fueltax-coal'!I3</f>
        <v>0</v>
      </c>
      <c r="J5">
        <f>'BFPaT-fueltax-coal'!J3</f>
        <v>0</v>
      </c>
      <c r="K5">
        <f>'BFPaT-fueltax-coal'!K3</f>
        <v>0</v>
      </c>
      <c r="L5">
        <f>'BFPaT-fueltax-coal'!L3</f>
        <v>0</v>
      </c>
      <c r="M5">
        <f>'BFPaT-fueltax-coal'!M3</f>
        <v>0</v>
      </c>
      <c r="N5">
        <f>'BFPaT-fueltax-coal'!N3</f>
        <v>0</v>
      </c>
      <c r="O5">
        <f>'BFPaT-fueltax-coal'!O3</f>
        <v>0</v>
      </c>
      <c r="P5">
        <f>'BFPaT-fueltax-coal'!P3</f>
        <v>0</v>
      </c>
      <c r="Q5">
        <f>'BFPaT-fueltax-coal'!Q3</f>
        <v>0</v>
      </c>
      <c r="R5">
        <f>'BFPaT-fueltax-coal'!R3</f>
        <v>0</v>
      </c>
      <c r="S5">
        <f>'BFPaT-fueltax-coal'!S3</f>
        <v>0</v>
      </c>
      <c r="T5">
        <f>'BFPaT-fueltax-coal'!T3</f>
        <v>0</v>
      </c>
      <c r="U5">
        <f>'BFPaT-fueltax-coal'!U3</f>
        <v>0</v>
      </c>
      <c r="V5">
        <f>'BFPaT-fueltax-coal'!V3</f>
        <v>0</v>
      </c>
      <c r="W5">
        <f>'BFPaT-fueltax-coal'!W3</f>
        <v>0</v>
      </c>
      <c r="X5">
        <f>'BFPaT-fueltax-coal'!X3</f>
        <v>0</v>
      </c>
      <c r="Y5">
        <f>'BFPaT-fueltax-coal'!Y3</f>
        <v>0</v>
      </c>
      <c r="Z5">
        <f>'BFPaT-fueltax-coal'!Z3</f>
        <v>0</v>
      </c>
      <c r="AA5">
        <f>'BFPaT-fueltax-coal'!AA3</f>
        <v>0</v>
      </c>
      <c r="AB5">
        <f>'BFPaT-fueltax-coal'!AB3</f>
        <v>0</v>
      </c>
      <c r="AC5">
        <f>'BFPaT-fueltax-coal'!AC3</f>
        <v>0</v>
      </c>
      <c r="AD5">
        <f>'BFPaT-fueltax-coal'!AD3</f>
        <v>0</v>
      </c>
      <c r="AE5">
        <f>'BFPaT-fueltax-coal'!AE3</f>
        <v>0</v>
      </c>
      <c r="AF5">
        <f>'BFPaT-fueltax-coal'!AF3</f>
        <v>0</v>
      </c>
      <c r="AG5">
        <f>'BFPaT-fueltax-coal'!AG3</f>
        <v>0</v>
      </c>
      <c r="AH5">
        <f>'BFPaT-fueltax-coal'!AH3</f>
        <v>0</v>
      </c>
      <c r="AI5">
        <f>'BFPaT-fueltax-coal'!AI3</f>
        <v>0</v>
      </c>
      <c r="AJ5">
        <f>'BFPaT-fueltax-coal'!AJ3</f>
        <v>0</v>
      </c>
      <c r="AK5">
        <f>'BFPaT-fueltax-coal'!AK3</f>
        <v>0</v>
      </c>
      <c r="AL5">
        <f>'BFPaT-fueltax-coal'!AL3</f>
        <v>0</v>
      </c>
      <c r="AM5">
        <f>'BFPaT-fueltax-coal'!AM3</f>
        <v>0</v>
      </c>
      <c r="AN5">
        <f>'BFPaT-fueltax-coal'!AN3</f>
        <v>0</v>
      </c>
      <c r="AO5">
        <f>'BFPaT-fueltax-coal'!AO3</f>
        <v>0</v>
      </c>
      <c r="AP5">
        <f>'BFPaT-fueltax-coal'!AP3</f>
        <v>0</v>
      </c>
      <c r="AQ5">
        <f>'BFPaT-fueltax-coal'!AQ3</f>
        <v>0</v>
      </c>
      <c r="AR5">
        <f>'BFPaT-fueltax-coal'!AR3</f>
        <v>0</v>
      </c>
      <c r="AS5">
        <f>'BFPaT-fueltax-coal'!AS3</f>
        <v>0</v>
      </c>
      <c r="AT5">
        <f>'BFPaT-fueltax-coal'!AT3</f>
        <v>0</v>
      </c>
      <c r="AU5">
        <f>'BFPaT-fueltax-coal'!AU3</f>
        <v>0</v>
      </c>
      <c r="AV5">
        <f>'BFPaT-fueltax-coal'!AV3</f>
        <v>0</v>
      </c>
      <c r="AW5">
        <f>'BFPaT-fueltax-coal'!AW3</f>
        <v>0</v>
      </c>
      <c r="AX5">
        <f>'BFPaT-fueltax-coal'!AX3</f>
        <v>0</v>
      </c>
      <c r="AY5">
        <f>'BFPaT-fueltax-coal'!AY3</f>
        <v>0</v>
      </c>
      <c r="AZ5">
        <f>'BFPaT-fueltax-coal'!AZ3</f>
        <v>0</v>
      </c>
    </row>
    <row r="6" spans="1:52" x14ac:dyDescent="0.45">
      <c r="A6" t="s">
        <v>13</v>
      </c>
      <c r="B6">
        <f>'BFPaT-fueltax-coal'!B4</f>
        <v>0</v>
      </c>
      <c r="C6">
        <f>'BFPaT-fueltax-coal'!C4</f>
        <v>0</v>
      </c>
      <c r="D6">
        <f>'BFPaT-fueltax-coal'!D4</f>
        <v>0</v>
      </c>
      <c r="E6">
        <f>'BFPaT-fueltax-coal'!E4</f>
        <v>0</v>
      </c>
      <c r="F6">
        <f>'BFPaT-fueltax-coal'!F4</f>
        <v>0</v>
      </c>
      <c r="G6">
        <f>'BFPaT-fueltax-coal'!G4</f>
        <v>0</v>
      </c>
      <c r="H6">
        <f>'BFPaT-fueltax-coal'!H4</f>
        <v>0</v>
      </c>
      <c r="I6">
        <f>'BFPaT-fueltax-coal'!I4</f>
        <v>0</v>
      </c>
      <c r="J6">
        <f>'BFPaT-fueltax-coal'!J4</f>
        <v>0</v>
      </c>
      <c r="K6">
        <f>'BFPaT-fueltax-coal'!K4</f>
        <v>0</v>
      </c>
      <c r="L6">
        <f>'BFPaT-fueltax-coal'!L4</f>
        <v>0</v>
      </c>
      <c r="M6">
        <f>'BFPaT-fueltax-coal'!M4</f>
        <v>0</v>
      </c>
      <c r="N6">
        <f>'BFPaT-fueltax-coal'!N4</f>
        <v>0</v>
      </c>
      <c r="O6">
        <f>'BFPaT-fueltax-coal'!O4</f>
        <v>0</v>
      </c>
      <c r="P6">
        <f>'BFPaT-fueltax-coal'!P4</f>
        <v>0</v>
      </c>
      <c r="Q6">
        <f>'BFPaT-fueltax-coal'!Q4</f>
        <v>0</v>
      </c>
      <c r="R6">
        <f>'BFPaT-fueltax-coal'!R4</f>
        <v>0</v>
      </c>
      <c r="S6">
        <f>'BFPaT-fueltax-coal'!S4</f>
        <v>0</v>
      </c>
      <c r="T6">
        <f>'BFPaT-fueltax-coal'!T4</f>
        <v>0</v>
      </c>
      <c r="U6">
        <f>'BFPaT-fueltax-coal'!U4</f>
        <v>0</v>
      </c>
      <c r="V6">
        <f>'BFPaT-fueltax-coal'!V4</f>
        <v>0</v>
      </c>
      <c r="W6">
        <f>'BFPaT-fueltax-coal'!W4</f>
        <v>0</v>
      </c>
      <c r="X6">
        <f>'BFPaT-fueltax-coal'!X4</f>
        <v>0</v>
      </c>
      <c r="Y6">
        <f>'BFPaT-fueltax-coal'!Y4</f>
        <v>0</v>
      </c>
      <c r="Z6">
        <f>'BFPaT-fueltax-coal'!Z4</f>
        <v>0</v>
      </c>
      <c r="AA6">
        <f>'BFPaT-fueltax-coal'!AA4</f>
        <v>0</v>
      </c>
      <c r="AB6">
        <f>'BFPaT-fueltax-coal'!AB4</f>
        <v>0</v>
      </c>
      <c r="AC6">
        <f>'BFPaT-fueltax-coal'!AC4</f>
        <v>0</v>
      </c>
      <c r="AD6">
        <f>'BFPaT-fueltax-coal'!AD4</f>
        <v>0</v>
      </c>
      <c r="AE6">
        <f>'BFPaT-fueltax-coal'!AE4</f>
        <v>0</v>
      </c>
      <c r="AF6">
        <f>'BFPaT-fueltax-coal'!AF4</f>
        <v>0</v>
      </c>
      <c r="AG6">
        <f>'BFPaT-fueltax-coal'!AG4</f>
        <v>0</v>
      </c>
      <c r="AH6">
        <f>'BFPaT-fueltax-coal'!AH4</f>
        <v>0</v>
      </c>
      <c r="AI6">
        <f>'BFPaT-fueltax-coal'!AI4</f>
        <v>0</v>
      </c>
      <c r="AJ6">
        <f>'BFPaT-fueltax-coal'!AJ4</f>
        <v>0</v>
      </c>
      <c r="AK6">
        <f>'BFPaT-fueltax-coal'!AK4</f>
        <v>0</v>
      </c>
      <c r="AL6">
        <f>'BFPaT-fueltax-coal'!AL4</f>
        <v>0</v>
      </c>
      <c r="AM6">
        <f>'BFPaT-fueltax-coal'!AM4</f>
        <v>0</v>
      </c>
      <c r="AN6">
        <f>'BFPaT-fueltax-coal'!AN4</f>
        <v>0</v>
      </c>
      <c r="AO6">
        <f>'BFPaT-fueltax-coal'!AO4</f>
        <v>0</v>
      </c>
      <c r="AP6">
        <f>'BFPaT-fueltax-coal'!AP4</f>
        <v>0</v>
      </c>
      <c r="AQ6">
        <f>'BFPaT-fueltax-coal'!AQ4</f>
        <v>0</v>
      </c>
      <c r="AR6">
        <f>'BFPaT-fueltax-coal'!AR4</f>
        <v>0</v>
      </c>
      <c r="AS6">
        <f>'BFPaT-fueltax-coal'!AS4</f>
        <v>0</v>
      </c>
      <c r="AT6">
        <f>'BFPaT-fueltax-coal'!AT4</f>
        <v>0</v>
      </c>
      <c r="AU6">
        <f>'BFPaT-fueltax-coal'!AU4</f>
        <v>0</v>
      </c>
      <c r="AV6">
        <f>'BFPaT-fueltax-coal'!AV4</f>
        <v>0</v>
      </c>
      <c r="AW6">
        <f>'BFPaT-fueltax-coal'!AW4</f>
        <v>0</v>
      </c>
      <c r="AX6">
        <f>'BFPaT-fueltax-coal'!AX4</f>
        <v>0</v>
      </c>
      <c r="AY6">
        <f>'BFPaT-fueltax-coal'!AY4</f>
        <v>0</v>
      </c>
      <c r="AZ6">
        <f>'BFPaT-fueltax-coal'!AZ4</f>
        <v>0</v>
      </c>
    </row>
    <row r="7" spans="1:52" x14ac:dyDescent="0.45">
      <c r="A7" t="s">
        <v>14</v>
      </c>
      <c r="B7">
        <f>'BFPaT-fueltax-coal'!B5</f>
        <v>0</v>
      </c>
      <c r="C7">
        <f>'BFPaT-fueltax-coal'!C5</f>
        <v>0</v>
      </c>
      <c r="D7">
        <f>'BFPaT-fueltax-coal'!D5</f>
        <v>0</v>
      </c>
      <c r="E7">
        <f>'BFPaT-fueltax-coal'!E5</f>
        <v>0</v>
      </c>
      <c r="F7">
        <f>'BFPaT-fueltax-coal'!F5</f>
        <v>0</v>
      </c>
      <c r="G7">
        <f>'BFPaT-fueltax-coal'!G5</f>
        <v>0</v>
      </c>
      <c r="H7">
        <f>'BFPaT-fueltax-coal'!H5</f>
        <v>0</v>
      </c>
      <c r="I7">
        <f>'BFPaT-fueltax-coal'!I5</f>
        <v>0</v>
      </c>
      <c r="J7">
        <f>'BFPaT-fueltax-coal'!J5</f>
        <v>0</v>
      </c>
      <c r="K7">
        <f>'BFPaT-fueltax-coal'!K5</f>
        <v>0</v>
      </c>
      <c r="L7">
        <f>'BFPaT-fueltax-coal'!L5</f>
        <v>0</v>
      </c>
      <c r="M7">
        <f>'BFPaT-fueltax-coal'!M5</f>
        <v>0</v>
      </c>
      <c r="N7">
        <f>'BFPaT-fueltax-coal'!N5</f>
        <v>0</v>
      </c>
      <c r="O7">
        <f>'BFPaT-fueltax-coal'!O5</f>
        <v>0</v>
      </c>
      <c r="P7">
        <f>'BFPaT-fueltax-coal'!P5</f>
        <v>0</v>
      </c>
      <c r="Q7">
        <f>'BFPaT-fueltax-coal'!Q5</f>
        <v>0</v>
      </c>
      <c r="R7">
        <f>'BFPaT-fueltax-coal'!R5</f>
        <v>0</v>
      </c>
      <c r="S7">
        <f>'BFPaT-fueltax-coal'!S5</f>
        <v>0</v>
      </c>
      <c r="T7">
        <f>'BFPaT-fueltax-coal'!T5</f>
        <v>0</v>
      </c>
      <c r="U7">
        <f>'BFPaT-fueltax-coal'!U5</f>
        <v>0</v>
      </c>
      <c r="V7">
        <f>'BFPaT-fueltax-coal'!V5</f>
        <v>0</v>
      </c>
      <c r="W7">
        <f>'BFPaT-fueltax-coal'!W5</f>
        <v>0</v>
      </c>
      <c r="X7">
        <f>'BFPaT-fueltax-coal'!X5</f>
        <v>0</v>
      </c>
      <c r="Y7">
        <f>'BFPaT-fueltax-coal'!Y5</f>
        <v>0</v>
      </c>
      <c r="Z7">
        <f>'BFPaT-fueltax-coal'!Z5</f>
        <v>0</v>
      </c>
      <c r="AA7">
        <f>'BFPaT-fueltax-coal'!AA5</f>
        <v>0</v>
      </c>
      <c r="AB7">
        <f>'BFPaT-fueltax-coal'!AB5</f>
        <v>0</v>
      </c>
      <c r="AC7">
        <f>'BFPaT-fueltax-coal'!AC5</f>
        <v>0</v>
      </c>
      <c r="AD7">
        <f>'BFPaT-fueltax-coal'!AD5</f>
        <v>0</v>
      </c>
      <c r="AE7">
        <f>'BFPaT-fueltax-coal'!AE5</f>
        <v>0</v>
      </c>
      <c r="AF7">
        <f>'BFPaT-fueltax-coal'!AF5</f>
        <v>0</v>
      </c>
      <c r="AG7">
        <f>'BFPaT-fueltax-coal'!AG5</f>
        <v>0</v>
      </c>
      <c r="AH7">
        <f>'BFPaT-fueltax-coal'!AH5</f>
        <v>0</v>
      </c>
      <c r="AI7">
        <f>'BFPaT-fueltax-coal'!AI5</f>
        <v>0</v>
      </c>
      <c r="AJ7">
        <f>'BFPaT-fueltax-coal'!AJ5</f>
        <v>0</v>
      </c>
      <c r="AK7">
        <f>'BFPaT-fueltax-coal'!AK5</f>
        <v>0</v>
      </c>
      <c r="AL7">
        <f>'BFPaT-fueltax-coal'!AL5</f>
        <v>0</v>
      </c>
      <c r="AM7">
        <f>'BFPaT-fueltax-coal'!AM5</f>
        <v>0</v>
      </c>
      <c r="AN7">
        <f>'BFPaT-fueltax-coal'!AN5</f>
        <v>0</v>
      </c>
      <c r="AO7">
        <f>'BFPaT-fueltax-coal'!AO5</f>
        <v>0</v>
      </c>
      <c r="AP7">
        <f>'BFPaT-fueltax-coal'!AP5</f>
        <v>0</v>
      </c>
      <c r="AQ7">
        <f>'BFPaT-fueltax-coal'!AQ5</f>
        <v>0</v>
      </c>
      <c r="AR7">
        <f>'BFPaT-fueltax-coal'!AR5</f>
        <v>0</v>
      </c>
      <c r="AS7">
        <f>'BFPaT-fueltax-coal'!AS5</f>
        <v>0</v>
      </c>
      <c r="AT7">
        <f>'BFPaT-fueltax-coal'!AT5</f>
        <v>0</v>
      </c>
      <c r="AU7">
        <f>'BFPaT-fueltax-coal'!AU5</f>
        <v>0</v>
      </c>
      <c r="AV7">
        <f>'BFPaT-fueltax-coal'!AV5</f>
        <v>0</v>
      </c>
      <c r="AW7">
        <f>'BFPaT-fueltax-coal'!AW5</f>
        <v>0</v>
      </c>
      <c r="AX7">
        <f>'BFPaT-fueltax-coal'!AX5</f>
        <v>0</v>
      </c>
      <c r="AY7">
        <f>'BFPaT-fueltax-coal'!AY5</f>
        <v>0</v>
      </c>
      <c r="AZ7">
        <f>'BFPaT-fueltax-coal'!AZ5</f>
        <v>0</v>
      </c>
    </row>
    <row r="8" spans="1:52" x14ac:dyDescent="0.45">
      <c r="A8" t="s">
        <v>15</v>
      </c>
      <c r="B8">
        <f>'BFPaT-fueltax-coal'!B6</f>
        <v>0.20920118503863766</v>
      </c>
      <c r="C8">
        <f>'BFPaT-fueltax-coal'!C6</f>
        <v>0.20920118503863766</v>
      </c>
      <c r="D8">
        <f>'BFPaT-fueltax-coal'!D6</f>
        <v>0.20920118503863766</v>
      </c>
      <c r="E8">
        <f>'BFPaT-fueltax-coal'!E6</f>
        <v>0.20920118503863766</v>
      </c>
      <c r="F8">
        <f>'BFPaT-fueltax-coal'!F6</f>
        <v>0.20920118503863766</v>
      </c>
      <c r="G8">
        <f>'BFPaT-fueltax-coal'!G6</f>
        <v>0.20920118503863766</v>
      </c>
      <c r="H8">
        <f>'BFPaT-fueltax-coal'!H6</f>
        <v>0.20920118503863766</v>
      </c>
      <c r="I8">
        <f>'BFPaT-fueltax-coal'!I6</f>
        <v>0.20920118503863766</v>
      </c>
      <c r="J8">
        <f>'BFPaT-fueltax-coal'!J6</f>
        <v>0.20920118503863766</v>
      </c>
      <c r="K8">
        <f>'BFPaT-fueltax-coal'!K6</f>
        <v>0.20920118503863766</v>
      </c>
      <c r="L8">
        <f>'BFPaT-fueltax-coal'!L6</f>
        <v>0.20920118503863766</v>
      </c>
      <c r="M8">
        <f>'BFPaT-fueltax-coal'!M6</f>
        <v>0.20920118503863766</v>
      </c>
      <c r="N8">
        <f>'BFPaT-fueltax-coal'!N6</f>
        <v>0.20920118503863766</v>
      </c>
      <c r="O8">
        <f>'BFPaT-fueltax-coal'!O6</f>
        <v>0.20920118503863766</v>
      </c>
      <c r="P8">
        <f>'BFPaT-fueltax-coal'!P6</f>
        <v>0.20920118503863766</v>
      </c>
      <c r="Q8">
        <f>'BFPaT-fueltax-coal'!Q6</f>
        <v>0.20920118503863766</v>
      </c>
      <c r="R8">
        <f>'BFPaT-fueltax-coal'!R6</f>
        <v>0.20920118503863766</v>
      </c>
      <c r="S8">
        <f>'BFPaT-fueltax-coal'!S6</f>
        <v>0.20920118503863766</v>
      </c>
      <c r="T8">
        <f>'BFPaT-fueltax-coal'!T6</f>
        <v>0.20920118503863766</v>
      </c>
      <c r="U8">
        <f>'BFPaT-fueltax-coal'!U6</f>
        <v>0.20920118503863766</v>
      </c>
      <c r="V8">
        <f>'BFPaT-fueltax-coal'!V6</f>
        <v>0.20920118503863766</v>
      </c>
      <c r="W8">
        <f>'BFPaT-fueltax-coal'!W6</f>
        <v>0.20920118503863766</v>
      </c>
      <c r="X8">
        <f>'BFPaT-fueltax-coal'!X6</f>
        <v>0.20920118503863766</v>
      </c>
      <c r="Y8">
        <f>'BFPaT-fueltax-coal'!Y6</f>
        <v>0.20920118503863766</v>
      </c>
      <c r="Z8">
        <f>'BFPaT-fueltax-coal'!Z6</f>
        <v>0.20920118503863766</v>
      </c>
      <c r="AA8">
        <f>'BFPaT-fueltax-coal'!AA6</f>
        <v>0.20920118503863766</v>
      </c>
      <c r="AB8">
        <f>'BFPaT-fueltax-coal'!AB6</f>
        <v>0.20920118503863766</v>
      </c>
      <c r="AC8">
        <f>'BFPaT-fueltax-coal'!AC6</f>
        <v>0.20920118503863766</v>
      </c>
      <c r="AD8">
        <f>'BFPaT-fueltax-coal'!AD6</f>
        <v>0.20920118503863766</v>
      </c>
      <c r="AE8">
        <f>'BFPaT-fueltax-coal'!AE6</f>
        <v>0.20920118503863766</v>
      </c>
      <c r="AF8">
        <f>'BFPaT-fueltax-coal'!AF6</f>
        <v>0.20920118503863766</v>
      </c>
      <c r="AG8">
        <f>'BFPaT-fueltax-coal'!AG6</f>
        <v>0.20920118503863766</v>
      </c>
      <c r="AH8">
        <f>'BFPaT-fueltax-coal'!AH6</f>
        <v>0.20920118503863766</v>
      </c>
      <c r="AI8">
        <f>'BFPaT-fueltax-coal'!AI6</f>
        <v>0.20920118503863766</v>
      </c>
      <c r="AJ8">
        <f>'BFPaT-fueltax-coal'!AJ6</f>
        <v>0.20920118503863766</v>
      </c>
      <c r="AK8">
        <f>'BFPaT-fueltax-coal'!AK6</f>
        <v>0.20920118503863766</v>
      </c>
      <c r="AL8">
        <f>'BFPaT-fueltax-coal'!AL6</f>
        <v>0.20920118503863766</v>
      </c>
      <c r="AM8">
        <f>'BFPaT-fueltax-coal'!AM6</f>
        <v>0.20920118503863766</v>
      </c>
      <c r="AN8">
        <f>'BFPaT-fueltax-coal'!AN6</f>
        <v>0.20920118503863766</v>
      </c>
      <c r="AO8">
        <f>'BFPaT-fueltax-coal'!AO6</f>
        <v>0.20920118503863766</v>
      </c>
      <c r="AP8">
        <f>'BFPaT-fueltax-coal'!AP6</f>
        <v>0.20920118503863766</v>
      </c>
      <c r="AQ8">
        <f>'BFPaT-fueltax-coal'!AQ6</f>
        <v>0.20920118503863766</v>
      </c>
      <c r="AR8">
        <f>'BFPaT-fueltax-coal'!AR6</f>
        <v>0.20920118503863766</v>
      </c>
      <c r="AS8">
        <f>'BFPaT-fueltax-coal'!AS6</f>
        <v>0.20920118503863766</v>
      </c>
      <c r="AT8">
        <f>'BFPaT-fueltax-coal'!AT6</f>
        <v>0.20920118503863766</v>
      </c>
      <c r="AU8">
        <f>'BFPaT-fueltax-coal'!AU6</f>
        <v>0.20920118503863766</v>
      </c>
      <c r="AV8">
        <f>'BFPaT-fueltax-coal'!AV6</f>
        <v>0.20920118503863766</v>
      </c>
      <c r="AW8">
        <f>'BFPaT-fueltax-coal'!AW6</f>
        <v>0.20920118503863766</v>
      </c>
      <c r="AX8">
        <f>'BFPaT-fueltax-coal'!AX6</f>
        <v>0.20920118503863766</v>
      </c>
      <c r="AY8">
        <f>'BFPaT-fueltax-coal'!AY6</f>
        <v>0.20920118503863766</v>
      </c>
      <c r="AZ8">
        <f>'BFPaT-fueltax-coal'!AZ6</f>
        <v>0.20920118503863766</v>
      </c>
    </row>
    <row r="9" spans="1:52" x14ac:dyDescent="0.45">
      <c r="A9" t="s">
        <v>16</v>
      </c>
      <c r="B9">
        <f>'BFPaT-fueltax-coal'!B7</f>
        <v>0</v>
      </c>
      <c r="C9">
        <f>'BFPaT-fueltax-coal'!C7</f>
        <v>0</v>
      </c>
      <c r="D9">
        <f>'BFPaT-fueltax-coal'!D7</f>
        <v>0</v>
      </c>
      <c r="E9">
        <f>'BFPaT-fueltax-coal'!E7</f>
        <v>0</v>
      </c>
      <c r="F9">
        <f>'BFPaT-fueltax-coal'!F7</f>
        <v>0</v>
      </c>
      <c r="G9">
        <f>'BFPaT-fueltax-coal'!G7</f>
        <v>0</v>
      </c>
      <c r="H9">
        <f>'BFPaT-fueltax-coal'!H7</f>
        <v>0</v>
      </c>
      <c r="I9">
        <f>'BFPaT-fueltax-coal'!I7</f>
        <v>0</v>
      </c>
      <c r="J9">
        <f>'BFPaT-fueltax-coal'!J7</f>
        <v>0</v>
      </c>
      <c r="K9">
        <f>'BFPaT-fueltax-coal'!K7</f>
        <v>0</v>
      </c>
      <c r="L9">
        <f>'BFPaT-fueltax-coal'!L7</f>
        <v>0</v>
      </c>
      <c r="M9">
        <f>'BFPaT-fueltax-coal'!M7</f>
        <v>0</v>
      </c>
      <c r="N9">
        <f>'BFPaT-fueltax-coal'!N7</f>
        <v>0</v>
      </c>
      <c r="O9">
        <f>'BFPaT-fueltax-coal'!O7</f>
        <v>0</v>
      </c>
      <c r="P9">
        <f>'BFPaT-fueltax-coal'!P7</f>
        <v>0</v>
      </c>
      <c r="Q9">
        <f>'BFPaT-fueltax-coal'!Q7</f>
        <v>0</v>
      </c>
      <c r="R9">
        <f>'BFPaT-fueltax-coal'!R7</f>
        <v>0</v>
      </c>
      <c r="S9">
        <f>'BFPaT-fueltax-coal'!S7</f>
        <v>0</v>
      </c>
      <c r="T9">
        <f>'BFPaT-fueltax-coal'!T7</f>
        <v>0</v>
      </c>
      <c r="U9">
        <f>'BFPaT-fueltax-coal'!U7</f>
        <v>0</v>
      </c>
      <c r="V9">
        <f>'BFPaT-fueltax-coal'!V7</f>
        <v>0</v>
      </c>
      <c r="W9">
        <f>'BFPaT-fueltax-coal'!W7</f>
        <v>0</v>
      </c>
      <c r="X9">
        <f>'BFPaT-fueltax-coal'!X7</f>
        <v>0</v>
      </c>
      <c r="Y9">
        <f>'BFPaT-fueltax-coal'!Y7</f>
        <v>0</v>
      </c>
      <c r="Z9">
        <f>'BFPaT-fueltax-coal'!Z7</f>
        <v>0</v>
      </c>
      <c r="AA9">
        <f>'BFPaT-fueltax-coal'!AA7</f>
        <v>0</v>
      </c>
      <c r="AB9">
        <f>'BFPaT-fueltax-coal'!AB7</f>
        <v>0</v>
      </c>
      <c r="AC9">
        <f>'BFPaT-fueltax-coal'!AC7</f>
        <v>0</v>
      </c>
      <c r="AD9">
        <f>'BFPaT-fueltax-coal'!AD7</f>
        <v>0</v>
      </c>
      <c r="AE9">
        <f>'BFPaT-fueltax-coal'!AE7</f>
        <v>0</v>
      </c>
      <c r="AF9">
        <f>'BFPaT-fueltax-coal'!AF7</f>
        <v>0</v>
      </c>
      <c r="AG9">
        <f>'BFPaT-fueltax-coal'!AG7</f>
        <v>0</v>
      </c>
      <c r="AH9">
        <f>'BFPaT-fueltax-coal'!AH7</f>
        <v>0</v>
      </c>
      <c r="AI9">
        <f>'BFPaT-fueltax-coal'!AI7</f>
        <v>0</v>
      </c>
      <c r="AJ9">
        <f>'BFPaT-fueltax-coal'!AJ7</f>
        <v>0</v>
      </c>
      <c r="AK9">
        <f>'BFPaT-fueltax-coal'!AK7</f>
        <v>0</v>
      </c>
      <c r="AL9">
        <f>'BFPaT-fueltax-coal'!AL7</f>
        <v>0</v>
      </c>
      <c r="AM9">
        <f>'BFPaT-fueltax-coal'!AM7</f>
        <v>0</v>
      </c>
      <c r="AN9">
        <f>'BFPaT-fueltax-coal'!AN7</f>
        <v>0</v>
      </c>
      <c r="AO9">
        <f>'BFPaT-fueltax-coal'!AO7</f>
        <v>0</v>
      </c>
      <c r="AP9">
        <f>'BFPaT-fueltax-coal'!AP7</f>
        <v>0</v>
      </c>
      <c r="AQ9">
        <f>'BFPaT-fueltax-coal'!AQ7</f>
        <v>0</v>
      </c>
      <c r="AR9">
        <f>'BFPaT-fueltax-coal'!AR7</f>
        <v>0</v>
      </c>
      <c r="AS9">
        <f>'BFPaT-fueltax-coal'!AS7</f>
        <v>0</v>
      </c>
      <c r="AT9">
        <f>'BFPaT-fueltax-coal'!AT7</f>
        <v>0</v>
      </c>
      <c r="AU9">
        <f>'BFPaT-fueltax-coal'!AU7</f>
        <v>0</v>
      </c>
      <c r="AV9">
        <f>'BFPaT-fueltax-coal'!AV7</f>
        <v>0</v>
      </c>
      <c r="AW9">
        <f>'BFPaT-fueltax-coal'!AW7</f>
        <v>0</v>
      </c>
      <c r="AX9">
        <f>'BFPaT-fueltax-coal'!AX7</f>
        <v>0</v>
      </c>
      <c r="AY9">
        <f>'BFPaT-fueltax-coal'!AY7</f>
        <v>0</v>
      </c>
      <c r="AZ9">
        <f>'BFPaT-fueltax-coal'!AZ7</f>
        <v>0</v>
      </c>
    </row>
    <row r="10" spans="1:52" x14ac:dyDescent="0.45">
      <c r="A10" t="s">
        <v>17</v>
      </c>
      <c r="B10">
        <f>'BFPaT-fueltax-coal'!B8</f>
        <v>0</v>
      </c>
      <c r="C10">
        <f>'BFPaT-fueltax-coal'!C8</f>
        <v>0</v>
      </c>
      <c r="D10">
        <f>'BFPaT-fueltax-coal'!D8</f>
        <v>0</v>
      </c>
      <c r="E10">
        <f>'BFPaT-fueltax-coal'!E8</f>
        <v>0</v>
      </c>
      <c r="F10">
        <f>'BFPaT-fueltax-coal'!F8</f>
        <v>0</v>
      </c>
      <c r="G10">
        <f>'BFPaT-fueltax-coal'!G8</f>
        <v>0</v>
      </c>
      <c r="H10">
        <f>'BFPaT-fueltax-coal'!H8</f>
        <v>0</v>
      </c>
      <c r="I10">
        <f>'BFPaT-fueltax-coal'!I8</f>
        <v>0</v>
      </c>
      <c r="J10">
        <f>'BFPaT-fueltax-coal'!J8</f>
        <v>0</v>
      </c>
      <c r="K10">
        <f>'BFPaT-fueltax-coal'!K8</f>
        <v>0</v>
      </c>
      <c r="L10">
        <f>'BFPaT-fueltax-coal'!L8</f>
        <v>0</v>
      </c>
      <c r="M10">
        <f>'BFPaT-fueltax-coal'!M8</f>
        <v>0</v>
      </c>
      <c r="N10">
        <f>'BFPaT-fueltax-coal'!N8</f>
        <v>0</v>
      </c>
      <c r="O10">
        <f>'BFPaT-fueltax-coal'!O8</f>
        <v>0</v>
      </c>
      <c r="P10">
        <f>'BFPaT-fueltax-coal'!P8</f>
        <v>0</v>
      </c>
      <c r="Q10">
        <f>'BFPaT-fueltax-coal'!Q8</f>
        <v>0</v>
      </c>
      <c r="R10">
        <f>'BFPaT-fueltax-coal'!R8</f>
        <v>0</v>
      </c>
      <c r="S10">
        <f>'BFPaT-fueltax-coal'!S8</f>
        <v>0</v>
      </c>
      <c r="T10">
        <f>'BFPaT-fueltax-coal'!T8</f>
        <v>0</v>
      </c>
      <c r="U10">
        <f>'BFPaT-fueltax-coal'!U8</f>
        <v>0</v>
      </c>
      <c r="V10">
        <f>'BFPaT-fueltax-coal'!V8</f>
        <v>0</v>
      </c>
      <c r="W10">
        <f>'BFPaT-fueltax-coal'!W8</f>
        <v>0</v>
      </c>
      <c r="X10">
        <f>'BFPaT-fueltax-coal'!X8</f>
        <v>0</v>
      </c>
      <c r="Y10">
        <f>'BFPaT-fueltax-coal'!Y8</f>
        <v>0</v>
      </c>
      <c r="Z10">
        <f>'BFPaT-fueltax-coal'!Z8</f>
        <v>0</v>
      </c>
      <c r="AA10">
        <f>'BFPaT-fueltax-coal'!AA8</f>
        <v>0</v>
      </c>
      <c r="AB10">
        <f>'BFPaT-fueltax-coal'!AB8</f>
        <v>0</v>
      </c>
      <c r="AC10">
        <f>'BFPaT-fueltax-coal'!AC8</f>
        <v>0</v>
      </c>
      <c r="AD10">
        <f>'BFPaT-fueltax-coal'!AD8</f>
        <v>0</v>
      </c>
      <c r="AE10">
        <f>'BFPaT-fueltax-coal'!AE8</f>
        <v>0</v>
      </c>
      <c r="AF10">
        <f>'BFPaT-fueltax-coal'!AF8</f>
        <v>0</v>
      </c>
      <c r="AG10">
        <f>'BFPaT-fueltax-coal'!AG8</f>
        <v>0</v>
      </c>
      <c r="AH10">
        <f>'BFPaT-fueltax-coal'!AH8</f>
        <v>0</v>
      </c>
      <c r="AI10">
        <f>'BFPaT-fueltax-coal'!AI8</f>
        <v>0</v>
      </c>
      <c r="AJ10">
        <f>'BFPaT-fueltax-coal'!AJ8</f>
        <v>0</v>
      </c>
      <c r="AK10">
        <f>'BFPaT-fueltax-coal'!AK8</f>
        <v>0</v>
      </c>
      <c r="AL10">
        <f>'BFPaT-fueltax-coal'!AL8</f>
        <v>0</v>
      </c>
      <c r="AM10">
        <f>'BFPaT-fueltax-coal'!AM8</f>
        <v>0</v>
      </c>
      <c r="AN10">
        <f>'BFPaT-fueltax-coal'!AN8</f>
        <v>0</v>
      </c>
      <c r="AO10">
        <f>'BFPaT-fueltax-coal'!AO8</f>
        <v>0</v>
      </c>
      <c r="AP10">
        <f>'BFPaT-fueltax-coal'!AP8</f>
        <v>0</v>
      </c>
      <c r="AQ10">
        <f>'BFPaT-fueltax-coal'!AQ8</f>
        <v>0</v>
      </c>
      <c r="AR10">
        <f>'BFPaT-fueltax-coal'!AR8</f>
        <v>0</v>
      </c>
      <c r="AS10">
        <f>'BFPaT-fueltax-coal'!AS8</f>
        <v>0</v>
      </c>
      <c r="AT10">
        <f>'BFPaT-fueltax-coal'!AT8</f>
        <v>0</v>
      </c>
      <c r="AU10">
        <f>'BFPaT-fueltax-coal'!AU8</f>
        <v>0</v>
      </c>
      <c r="AV10">
        <f>'BFPaT-fueltax-coal'!AV8</f>
        <v>0</v>
      </c>
      <c r="AW10">
        <f>'BFPaT-fueltax-coal'!AW8</f>
        <v>0</v>
      </c>
      <c r="AX10">
        <f>'BFPaT-fueltax-coal'!AX8</f>
        <v>0</v>
      </c>
      <c r="AY10">
        <f>'BFPaT-fueltax-coal'!AY8</f>
        <v>0</v>
      </c>
      <c r="AZ10">
        <f>'BFPaT-fueltax-coal'!AZ8</f>
        <v>0</v>
      </c>
    </row>
    <row r="11" spans="1:52" x14ac:dyDescent="0.45">
      <c r="A11" t="s">
        <v>18</v>
      </c>
      <c r="B11">
        <f>'BFPaT-fueltax-coal'!B9</f>
        <v>0</v>
      </c>
      <c r="C11">
        <f>'BFPaT-fueltax-coal'!C9</f>
        <v>0</v>
      </c>
      <c r="D11">
        <f>'BFPaT-fueltax-coal'!D9</f>
        <v>0</v>
      </c>
      <c r="E11">
        <f>'BFPaT-fueltax-coal'!E9</f>
        <v>0</v>
      </c>
      <c r="F11">
        <f>'BFPaT-fueltax-coal'!F9</f>
        <v>0</v>
      </c>
      <c r="G11">
        <f>'BFPaT-fueltax-coal'!G9</f>
        <v>0</v>
      </c>
      <c r="H11">
        <f>'BFPaT-fueltax-coal'!H9</f>
        <v>0</v>
      </c>
      <c r="I11">
        <f>'BFPaT-fueltax-coal'!I9</f>
        <v>0</v>
      </c>
      <c r="J11">
        <f>'BFPaT-fueltax-coal'!J9</f>
        <v>0</v>
      </c>
      <c r="K11">
        <f>'BFPaT-fueltax-coal'!K9</f>
        <v>0</v>
      </c>
      <c r="L11">
        <f>'BFPaT-fueltax-coal'!L9</f>
        <v>0</v>
      </c>
      <c r="M11">
        <f>'BFPaT-fueltax-coal'!M9</f>
        <v>0</v>
      </c>
      <c r="N11">
        <f>'BFPaT-fueltax-coal'!N9</f>
        <v>0</v>
      </c>
      <c r="O11">
        <f>'BFPaT-fueltax-coal'!O9</f>
        <v>0</v>
      </c>
      <c r="P11">
        <f>'BFPaT-fueltax-coal'!P9</f>
        <v>0</v>
      </c>
      <c r="Q11">
        <f>'BFPaT-fueltax-coal'!Q9</f>
        <v>0</v>
      </c>
      <c r="R11">
        <f>'BFPaT-fueltax-coal'!R9</f>
        <v>0</v>
      </c>
      <c r="S11">
        <f>'BFPaT-fueltax-coal'!S9</f>
        <v>0</v>
      </c>
      <c r="T11">
        <f>'BFPaT-fueltax-coal'!T9</f>
        <v>0</v>
      </c>
      <c r="U11">
        <f>'BFPaT-fueltax-coal'!U9</f>
        <v>0</v>
      </c>
      <c r="V11">
        <f>'BFPaT-fueltax-coal'!V9</f>
        <v>0</v>
      </c>
      <c r="W11">
        <f>'BFPaT-fueltax-coal'!W9</f>
        <v>0</v>
      </c>
      <c r="X11">
        <f>'BFPaT-fueltax-coal'!X9</f>
        <v>0</v>
      </c>
      <c r="Y11">
        <f>'BFPaT-fueltax-coal'!Y9</f>
        <v>0</v>
      </c>
      <c r="Z11">
        <f>'BFPaT-fueltax-coal'!Z9</f>
        <v>0</v>
      </c>
      <c r="AA11">
        <f>'BFPaT-fueltax-coal'!AA9</f>
        <v>0</v>
      </c>
      <c r="AB11">
        <f>'BFPaT-fueltax-coal'!AB9</f>
        <v>0</v>
      </c>
      <c r="AC11">
        <f>'BFPaT-fueltax-coal'!AC9</f>
        <v>0</v>
      </c>
      <c r="AD11">
        <f>'BFPaT-fueltax-coal'!AD9</f>
        <v>0</v>
      </c>
      <c r="AE11">
        <f>'BFPaT-fueltax-coal'!AE9</f>
        <v>0</v>
      </c>
      <c r="AF11">
        <f>'BFPaT-fueltax-coal'!AF9</f>
        <v>0</v>
      </c>
      <c r="AG11">
        <f>'BFPaT-fueltax-coal'!AG9</f>
        <v>0</v>
      </c>
      <c r="AH11">
        <f>'BFPaT-fueltax-coal'!AH9</f>
        <v>0</v>
      </c>
      <c r="AI11">
        <f>'BFPaT-fueltax-coal'!AI9</f>
        <v>0</v>
      </c>
      <c r="AJ11">
        <f>'BFPaT-fueltax-coal'!AJ9</f>
        <v>0</v>
      </c>
      <c r="AK11">
        <f>'BFPaT-fueltax-coal'!AK9</f>
        <v>0</v>
      </c>
      <c r="AL11">
        <f>'BFPaT-fueltax-coal'!AL9</f>
        <v>0</v>
      </c>
      <c r="AM11">
        <f>'BFPaT-fueltax-coal'!AM9</f>
        <v>0</v>
      </c>
      <c r="AN11">
        <f>'BFPaT-fueltax-coal'!AN9</f>
        <v>0</v>
      </c>
      <c r="AO11">
        <f>'BFPaT-fueltax-coal'!AO9</f>
        <v>0</v>
      </c>
      <c r="AP11">
        <f>'BFPaT-fueltax-coal'!AP9</f>
        <v>0</v>
      </c>
      <c r="AQ11">
        <f>'BFPaT-fueltax-coal'!AQ9</f>
        <v>0</v>
      </c>
      <c r="AR11">
        <f>'BFPaT-fueltax-coal'!AR9</f>
        <v>0</v>
      </c>
      <c r="AS11">
        <f>'BFPaT-fueltax-coal'!AS9</f>
        <v>0</v>
      </c>
      <c r="AT11">
        <f>'BFPaT-fueltax-coal'!AT9</f>
        <v>0</v>
      </c>
      <c r="AU11">
        <f>'BFPaT-fueltax-coal'!AU9</f>
        <v>0</v>
      </c>
      <c r="AV11">
        <f>'BFPaT-fueltax-coal'!AV9</f>
        <v>0</v>
      </c>
      <c r="AW11">
        <f>'BFPaT-fueltax-coal'!AW9</f>
        <v>0</v>
      </c>
      <c r="AX11">
        <f>'BFPaT-fueltax-coal'!AX9</f>
        <v>0</v>
      </c>
      <c r="AY11">
        <f>'BFPaT-fueltax-coal'!AY9</f>
        <v>0</v>
      </c>
      <c r="AZ11">
        <f>'BFPaT-fueltax-coal'!AZ9</f>
        <v>0</v>
      </c>
    </row>
    <row r="12" spans="1:52" x14ac:dyDescent="0.45">
      <c r="A12" s="5" t="s">
        <v>19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45">
      <c r="A13" t="s">
        <v>64</v>
      </c>
      <c r="B13">
        <f>B$1</f>
        <v>2020</v>
      </c>
      <c r="C13">
        <f t="shared" ref="C13:AZ13" si="1">C$1</f>
        <v>2021</v>
      </c>
      <c r="D13">
        <f t="shared" si="1"/>
        <v>2022</v>
      </c>
      <c r="E13">
        <f t="shared" si="1"/>
        <v>2023</v>
      </c>
      <c r="F13">
        <f t="shared" si="1"/>
        <v>2024</v>
      </c>
      <c r="G13">
        <f t="shared" si="1"/>
        <v>2025</v>
      </c>
      <c r="H13">
        <f t="shared" si="1"/>
        <v>2026</v>
      </c>
      <c r="I13">
        <f t="shared" si="1"/>
        <v>2027</v>
      </c>
      <c r="J13">
        <f t="shared" si="1"/>
        <v>2028</v>
      </c>
      <c r="K13">
        <f t="shared" si="1"/>
        <v>2029</v>
      </c>
      <c r="L13">
        <f t="shared" si="1"/>
        <v>2030</v>
      </c>
      <c r="M13">
        <f t="shared" si="1"/>
        <v>2031</v>
      </c>
      <c r="N13">
        <f t="shared" si="1"/>
        <v>2032</v>
      </c>
      <c r="O13">
        <f t="shared" si="1"/>
        <v>2033</v>
      </c>
      <c r="P13">
        <f t="shared" si="1"/>
        <v>2034</v>
      </c>
      <c r="Q13">
        <f t="shared" si="1"/>
        <v>2035</v>
      </c>
      <c r="R13">
        <f t="shared" si="1"/>
        <v>2036</v>
      </c>
      <c r="S13">
        <f t="shared" si="1"/>
        <v>2037</v>
      </c>
      <c r="T13">
        <f t="shared" si="1"/>
        <v>2038</v>
      </c>
      <c r="U13">
        <f t="shared" si="1"/>
        <v>2039</v>
      </c>
      <c r="V13">
        <f t="shared" si="1"/>
        <v>2040</v>
      </c>
      <c r="W13">
        <f t="shared" si="1"/>
        <v>2041</v>
      </c>
      <c r="X13">
        <f t="shared" si="1"/>
        <v>2042</v>
      </c>
      <c r="Y13">
        <f t="shared" si="1"/>
        <v>2043</v>
      </c>
      <c r="Z13">
        <f t="shared" si="1"/>
        <v>2044</v>
      </c>
      <c r="AA13">
        <f t="shared" si="1"/>
        <v>2045</v>
      </c>
      <c r="AB13">
        <f t="shared" si="1"/>
        <v>2046</v>
      </c>
      <c r="AC13">
        <f t="shared" si="1"/>
        <v>2047</v>
      </c>
      <c r="AD13">
        <f t="shared" si="1"/>
        <v>2048</v>
      </c>
      <c r="AE13">
        <f t="shared" si="1"/>
        <v>2049</v>
      </c>
      <c r="AF13">
        <f t="shared" si="1"/>
        <v>2050</v>
      </c>
      <c r="AG13">
        <f t="shared" si="1"/>
        <v>2051</v>
      </c>
      <c r="AH13">
        <f t="shared" si="1"/>
        <v>2052</v>
      </c>
      <c r="AI13">
        <f t="shared" si="1"/>
        <v>2053</v>
      </c>
      <c r="AJ13">
        <f t="shared" si="1"/>
        <v>2054</v>
      </c>
      <c r="AK13">
        <f t="shared" si="1"/>
        <v>2055</v>
      </c>
      <c r="AL13">
        <f t="shared" si="1"/>
        <v>2056</v>
      </c>
      <c r="AM13">
        <f t="shared" si="1"/>
        <v>2057</v>
      </c>
      <c r="AN13">
        <f t="shared" si="1"/>
        <v>2058</v>
      </c>
      <c r="AO13">
        <f t="shared" si="1"/>
        <v>2059</v>
      </c>
      <c r="AP13">
        <f t="shared" si="1"/>
        <v>2060</v>
      </c>
      <c r="AQ13">
        <f t="shared" si="1"/>
        <v>2061</v>
      </c>
      <c r="AR13">
        <f t="shared" si="1"/>
        <v>2062</v>
      </c>
      <c r="AS13">
        <f t="shared" si="1"/>
        <v>2063</v>
      </c>
      <c r="AT13">
        <f t="shared" si="1"/>
        <v>2064</v>
      </c>
      <c r="AU13">
        <f t="shared" si="1"/>
        <v>2065</v>
      </c>
      <c r="AV13">
        <f t="shared" si="1"/>
        <v>2066</v>
      </c>
      <c r="AW13">
        <f t="shared" si="1"/>
        <v>2067</v>
      </c>
      <c r="AX13">
        <f t="shared" si="1"/>
        <v>2068</v>
      </c>
      <c r="AY13">
        <f t="shared" si="1"/>
        <v>2069</v>
      </c>
      <c r="AZ13">
        <f t="shared" si="1"/>
        <v>2070</v>
      </c>
    </row>
    <row r="14" spans="1:52" x14ac:dyDescent="0.45">
      <c r="A14" t="s">
        <v>11</v>
      </c>
      <c r="B14">
        <f>'BFPaT-fueltax-natgas'!B2</f>
        <v>0.22800000000000001</v>
      </c>
      <c r="C14">
        <f>'BFPaT-fueltax-natgas'!C2</f>
        <v>0.22800000000000001</v>
      </c>
      <c r="D14">
        <f>'BFPaT-fueltax-natgas'!D2</f>
        <v>0.22800000000000001</v>
      </c>
      <c r="E14">
        <f>'BFPaT-fueltax-natgas'!E2</f>
        <v>0.22800000000000001</v>
      </c>
      <c r="F14">
        <f>'BFPaT-fueltax-natgas'!F2</f>
        <v>0.22800000000000001</v>
      </c>
      <c r="G14">
        <f>'BFPaT-fueltax-natgas'!G2</f>
        <v>0.22800000000000001</v>
      </c>
      <c r="H14">
        <f>'BFPaT-fueltax-natgas'!H2</f>
        <v>0.22800000000000001</v>
      </c>
      <c r="I14">
        <f>'BFPaT-fueltax-natgas'!I2</f>
        <v>0.22800000000000001</v>
      </c>
      <c r="J14">
        <f>'BFPaT-fueltax-natgas'!J2</f>
        <v>0.22800000000000001</v>
      </c>
      <c r="K14">
        <f>'BFPaT-fueltax-natgas'!K2</f>
        <v>0.22800000000000001</v>
      </c>
      <c r="L14">
        <f>'BFPaT-fueltax-natgas'!L2</f>
        <v>0.22800000000000001</v>
      </c>
      <c r="M14">
        <f>'BFPaT-fueltax-natgas'!M2</f>
        <v>0.22800000000000001</v>
      </c>
      <c r="N14">
        <f>'BFPaT-fueltax-natgas'!N2</f>
        <v>0.22800000000000001</v>
      </c>
      <c r="O14">
        <f>'BFPaT-fueltax-natgas'!O2</f>
        <v>0.22800000000000001</v>
      </c>
      <c r="P14">
        <f>'BFPaT-fueltax-natgas'!P2</f>
        <v>0.22800000000000001</v>
      </c>
      <c r="Q14">
        <f>'BFPaT-fueltax-natgas'!Q2</f>
        <v>0.22800000000000001</v>
      </c>
      <c r="R14">
        <f>'BFPaT-fueltax-natgas'!R2</f>
        <v>0.22800000000000001</v>
      </c>
      <c r="S14">
        <f>'BFPaT-fueltax-natgas'!S2</f>
        <v>0.22800000000000001</v>
      </c>
      <c r="T14">
        <f>'BFPaT-fueltax-natgas'!T2</f>
        <v>0.22800000000000001</v>
      </c>
      <c r="U14">
        <f>'BFPaT-fueltax-natgas'!U2</f>
        <v>0.22800000000000001</v>
      </c>
      <c r="V14">
        <f>'BFPaT-fueltax-natgas'!V2</f>
        <v>0.22800000000000001</v>
      </c>
      <c r="W14">
        <f>'BFPaT-fueltax-natgas'!W2</f>
        <v>0.22800000000000001</v>
      </c>
      <c r="X14">
        <f>'BFPaT-fueltax-natgas'!X2</f>
        <v>0.22800000000000001</v>
      </c>
      <c r="Y14">
        <f>'BFPaT-fueltax-natgas'!Y2</f>
        <v>0.22800000000000001</v>
      </c>
      <c r="Z14">
        <f>'BFPaT-fueltax-natgas'!Z2</f>
        <v>0.22800000000000001</v>
      </c>
      <c r="AA14">
        <f>'BFPaT-fueltax-natgas'!AA2</f>
        <v>0.22800000000000001</v>
      </c>
      <c r="AB14">
        <f>'BFPaT-fueltax-natgas'!AB2</f>
        <v>0.22800000000000001</v>
      </c>
      <c r="AC14">
        <f>'BFPaT-fueltax-natgas'!AC2</f>
        <v>0.22800000000000001</v>
      </c>
      <c r="AD14">
        <f>'BFPaT-fueltax-natgas'!AD2</f>
        <v>0.22800000000000001</v>
      </c>
      <c r="AE14">
        <f>'BFPaT-fueltax-natgas'!AE2</f>
        <v>0.22800000000000001</v>
      </c>
      <c r="AF14">
        <f>'BFPaT-fueltax-natgas'!AF2</f>
        <v>0.22800000000000001</v>
      </c>
      <c r="AG14">
        <f>'BFPaT-fueltax-natgas'!AG2</f>
        <v>0.22800000000000001</v>
      </c>
      <c r="AH14">
        <f>'BFPaT-fueltax-natgas'!AH2</f>
        <v>0.22800000000000001</v>
      </c>
      <c r="AI14">
        <f>'BFPaT-fueltax-natgas'!AI2</f>
        <v>0.22800000000000001</v>
      </c>
      <c r="AJ14">
        <f>'BFPaT-fueltax-natgas'!AJ2</f>
        <v>0.22800000000000001</v>
      </c>
      <c r="AK14">
        <f>'BFPaT-fueltax-natgas'!AK2</f>
        <v>0.22800000000000001</v>
      </c>
      <c r="AL14">
        <f>'BFPaT-fueltax-natgas'!AL2</f>
        <v>0.22800000000000001</v>
      </c>
      <c r="AM14">
        <f>'BFPaT-fueltax-natgas'!AM2</f>
        <v>0.22800000000000001</v>
      </c>
      <c r="AN14">
        <f>'BFPaT-fueltax-natgas'!AN2</f>
        <v>0.22800000000000001</v>
      </c>
      <c r="AO14">
        <f>'BFPaT-fueltax-natgas'!AO2</f>
        <v>0.22800000000000001</v>
      </c>
      <c r="AP14">
        <f>'BFPaT-fueltax-natgas'!AP2</f>
        <v>0.22800000000000001</v>
      </c>
      <c r="AQ14">
        <f>'BFPaT-fueltax-natgas'!AQ2</f>
        <v>0.22800000000000001</v>
      </c>
      <c r="AR14">
        <f>'BFPaT-fueltax-natgas'!AR2</f>
        <v>0.22800000000000001</v>
      </c>
      <c r="AS14">
        <f>'BFPaT-fueltax-natgas'!AS2</f>
        <v>0.22800000000000001</v>
      </c>
      <c r="AT14">
        <f>'BFPaT-fueltax-natgas'!AT2</f>
        <v>0.22800000000000001</v>
      </c>
      <c r="AU14">
        <f>'BFPaT-fueltax-natgas'!AU2</f>
        <v>0.22800000000000001</v>
      </c>
      <c r="AV14">
        <f>'BFPaT-fueltax-natgas'!AV2</f>
        <v>0.22800000000000001</v>
      </c>
      <c r="AW14">
        <f>'BFPaT-fueltax-natgas'!AW2</f>
        <v>0.22800000000000001</v>
      </c>
      <c r="AX14">
        <f>'BFPaT-fueltax-natgas'!AX2</f>
        <v>0.22800000000000001</v>
      </c>
      <c r="AY14">
        <f>'BFPaT-fueltax-natgas'!AY2</f>
        <v>0.22800000000000001</v>
      </c>
      <c r="AZ14">
        <f>'BFPaT-fueltax-natgas'!AZ2</f>
        <v>0.22800000000000001</v>
      </c>
    </row>
    <row r="15" spans="1:52" x14ac:dyDescent="0.45">
      <c r="A15" t="s">
        <v>12</v>
      </c>
      <c r="B15">
        <f>'BFPaT-fueltax-natgas'!B3</f>
        <v>0.20920118503863766</v>
      </c>
      <c r="C15">
        <f>'BFPaT-fueltax-natgas'!C3</f>
        <v>0.20920118503863766</v>
      </c>
      <c r="D15">
        <f>'BFPaT-fueltax-natgas'!D3</f>
        <v>0.20920118503863766</v>
      </c>
      <c r="E15">
        <f>'BFPaT-fueltax-natgas'!E3</f>
        <v>0.20920118503863766</v>
      </c>
      <c r="F15">
        <f>'BFPaT-fueltax-natgas'!F3</f>
        <v>0.20920118503863766</v>
      </c>
      <c r="G15">
        <f>'BFPaT-fueltax-natgas'!G3</f>
        <v>0.20920118503863766</v>
      </c>
      <c r="H15">
        <f>'BFPaT-fueltax-natgas'!H3</f>
        <v>0.20920118503863766</v>
      </c>
      <c r="I15">
        <f>'BFPaT-fueltax-natgas'!I3</f>
        <v>0.20920118503863766</v>
      </c>
      <c r="J15">
        <f>'BFPaT-fueltax-natgas'!J3</f>
        <v>0.20920118503863766</v>
      </c>
      <c r="K15">
        <f>'BFPaT-fueltax-natgas'!K3</f>
        <v>0.20920118503863766</v>
      </c>
      <c r="L15">
        <f>'BFPaT-fueltax-natgas'!L3</f>
        <v>0.20920118503863766</v>
      </c>
      <c r="M15">
        <f>'BFPaT-fueltax-natgas'!M3</f>
        <v>0.20920118503863766</v>
      </c>
      <c r="N15">
        <f>'BFPaT-fueltax-natgas'!N3</f>
        <v>0.20920118503863766</v>
      </c>
      <c r="O15">
        <f>'BFPaT-fueltax-natgas'!O3</f>
        <v>0.20920118503863766</v>
      </c>
      <c r="P15">
        <f>'BFPaT-fueltax-natgas'!P3</f>
        <v>0.20920118503863766</v>
      </c>
      <c r="Q15">
        <f>'BFPaT-fueltax-natgas'!Q3</f>
        <v>0.20920118503863766</v>
      </c>
      <c r="R15">
        <f>'BFPaT-fueltax-natgas'!R3</f>
        <v>0.20920118503863766</v>
      </c>
      <c r="S15">
        <f>'BFPaT-fueltax-natgas'!S3</f>
        <v>0.20920118503863766</v>
      </c>
      <c r="T15">
        <f>'BFPaT-fueltax-natgas'!T3</f>
        <v>0.20920118503863766</v>
      </c>
      <c r="U15">
        <f>'BFPaT-fueltax-natgas'!U3</f>
        <v>0.20920118503863766</v>
      </c>
      <c r="V15">
        <f>'BFPaT-fueltax-natgas'!V3</f>
        <v>0.20920118503863766</v>
      </c>
      <c r="W15">
        <f>'BFPaT-fueltax-natgas'!W3</f>
        <v>0.20920118503863766</v>
      </c>
      <c r="X15">
        <f>'BFPaT-fueltax-natgas'!X3</f>
        <v>0.20920118503863766</v>
      </c>
      <c r="Y15">
        <f>'BFPaT-fueltax-natgas'!Y3</f>
        <v>0.20920118503863766</v>
      </c>
      <c r="Z15">
        <f>'BFPaT-fueltax-natgas'!Z3</f>
        <v>0.20920118503863766</v>
      </c>
      <c r="AA15">
        <f>'BFPaT-fueltax-natgas'!AA3</f>
        <v>0.20920118503863766</v>
      </c>
      <c r="AB15">
        <f>'BFPaT-fueltax-natgas'!AB3</f>
        <v>0.20920118503863766</v>
      </c>
      <c r="AC15">
        <f>'BFPaT-fueltax-natgas'!AC3</f>
        <v>0.20920118503863766</v>
      </c>
      <c r="AD15">
        <f>'BFPaT-fueltax-natgas'!AD3</f>
        <v>0.20920118503863766</v>
      </c>
      <c r="AE15">
        <f>'BFPaT-fueltax-natgas'!AE3</f>
        <v>0.20920118503863766</v>
      </c>
      <c r="AF15">
        <f>'BFPaT-fueltax-natgas'!AF3</f>
        <v>0.20920118503863766</v>
      </c>
      <c r="AG15">
        <f>'BFPaT-fueltax-natgas'!AG3</f>
        <v>0.20920118503863766</v>
      </c>
      <c r="AH15">
        <f>'BFPaT-fueltax-natgas'!AH3</f>
        <v>0.20920118503863766</v>
      </c>
      <c r="AI15">
        <f>'BFPaT-fueltax-natgas'!AI3</f>
        <v>0.20920118503863766</v>
      </c>
      <c r="AJ15">
        <f>'BFPaT-fueltax-natgas'!AJ3</f>
        <v>0.20920118503863766</v>
      </c>
      <c r="AK15">
        <f>'BFPaT-fueltax-natgas'!AK3</f>
        <v>0.20920118503863766</v>
      </c>
      <c r="AL15">
        <f>'BFPaT-fueltax-natgas'!AL3</f>
        <v>0.20920118503863766</v>
      </c>
      <c r="AM15">
        <f>'BFPaT-fueltax-natgas'!AM3</f>
        <v>0.20920118503863766</v>
      </c>
      <c r="AN15">
        <f>'BFPaT-fueltax-natgas'!AN3</f>
        <v>0.20920118503863766</v>
      </c>
      <c r="AO15">
        <f>'BFPaT-fueltax-natgas'!AO3</f>
        <v>0.20920118503863766</v>
      </c>
      <c r="AP15">
        <f>'BFPaT-fueltax-natgas'!AP3</f>
        <v>0.20920118503863766</v>
      </c>
      <c r="AQ15">
        <f>'BFPaT-fueltax-natgas'!AQ3</f>
        <v>0.20920118503863766</v>
      </c>
      <c r="AR15">
        <f>'BFPaT-fueltax-natgas'!AR3</f>
        <v>0.20920118503863766</v>
      </c>
      <c r="AS15">
        <f>'BFPaT-fueltax-natgas'!AS3</f>
        <v>0.20920118503863766</v>
      </c>
      <c r="AT15">
        <f>'BFPaT-fueltax-natgas'!AT3</f>
        <v>0.20920118503863766</v>
      </c>
      <c r="AU15">
        <f>'BFPaT-fueltax-natgas'!AU3</f>
        <v>0.20920118503863766</v>
      </c>
      <c r="AV15">
        <f>'BFPaT-fueltax-natgas'!AV3</f>
        <v>0.20920118503863766</v>
      </c>
      <c r="AW15">
        <f>'BFPaT-fueltax-natgas'!AW3</f>
        <v>0.20920118503863766</v>
      </c>
      <c r="AX15">
        <f>'BFPaT-fueltax-natgas'!AX3</f>
        <v>0.20920118503863766</v>
      </c>
      <c r="AY15">
        <f>'BFPaT-fueltax-natgas'!AY3</f>
        <v>0.20920118503863766</v>
      </c>
      <c r="AZ15">
        <f>'BFPaT-fueltax-natgas'!AZ3</f>
        <v>0.20920118503863766</v>
      </c>
    </row>
    <row r="16" spans="1:52" x14ac:dyDescent="0.45">
      <c r="A16" t="s">
        <v>13</v>
      </c>
      <c r="B16">
        <f>'BFPaT-fueltax-natgas'!B4</f>
        <v>0.20920118503863766</v>
      </c>
      <c r="C16">
        <f>'BFPaT-fueltax-natgas'!C4</f>
        <v>0.20920118503863766</v>
      </c>
      <c r="D16">
        <f>'BFPaT-fueltax-natgas'!D4</f>
        <v>0.20920118503863766</v>
      </c>
      <c r="E16">
        <f>'BFPaT-fueltax-natgas'!E4</f>
        <v>0.20920118503863766</v>
      </c>
      <c r="F16">
        <f>'BFPaT-fueltax-natgas'!F4</f>
        <v>0.20920118503863766</v>
      </c>
      <c r="G16">
        <f>'BFPaT-fueltax-natgas'!G4</f>
        <v>0.20920118503863766</v>
      </c>
      <c r="H16">
        <f>'BFPaT-fueltax-natgas'!H4</f>
        <v>0.20920118503863766</v>
      </c>
      <c r="I16">
        <f>'BFPaT-fueltax-natgas'!I4</f>
        <v>0.20920118503863766</v>
      </c>
      <c r="J16">
        <f>'BFPaT-fueltax-natgas'!J4</f>
        <v>0.20920118503863766</v>
      </c>
      <c r="K16">
        <f>'BFPaT-fueltax-natgas'!K4</f>
        <v>0.20920118503863766</v>
      </c>
      <c r="L16">
        <f>'BFPaT-fueltax-natgas'!L4</f>
        <v>0.20920118503863766</v>
      </c>
      <c r="M16">
        <f>'BFPaT-fueltax-natgas'!M4</f>
        <v>0.20920118503863766</v>
      </c>
      <c r="N16">
        <f>'BFPaT-fueltax-natgas'!N4</f>
        <v>0.20920118503863766</v>
      </c>
      <c r="O16">
        <f>'BFPaT-fueltax-natgas'!O4</f>
        <v>0.20920118503863766</v>
      </c>
      <c r="P16">
        <f>'BFPaT-fueltax-natgas'!P4</f>
        <v>0.20920118503863766</v>
      </c>
      <c r="Q16">
        <f>'BFPaT-fueltax-natgas'!Q4</f>
        <v>0.20920118503863766</v>
      </c>
      <c r="R16">
        <f>'BFPaT-fueltax-natgas'!R4</f>
        <v>0.20920118503863766</v>
      </c>
      <c r="S16">
        <f>'BFPaT-fueltax-natgas'!S4</f>
        <v>0.20920118503863766</v>
      </c>
      <c r="T16">
        <f>'BFPaT-fueltax-natgas'!T4</f>
        <v>0.20920118503863766</v>
      </c>
      <c r="U16">
        <f>'BFPaT-fueltax-natgas'!U4</f>
        <v>0.20920118503863766</v>
      </c>
      <c r="V16">
        <f>'BFPaT-fueltax-natgas'!V4</f>
        <v>0.20920118503863766</v>
      </c>
      <c r="W16">
        <f>'BFPaT-fueltax-natgas'!W4</f>
        <v>0.20920118503863766</v>
      </c>
      <c r="X16">
        <f>'BFPaT-fueltax-natgas'!X4</f>
        <v>0.20920118503863766</v>
      </c>
      <c r="Y16">
        <f>'BFPaT-fueltax-natgas'!Y4</f>
        <v>0.20920118503863766</v>
      </c>
      <c r="Z16">
        <f>'BFPaT-fueltax-natgas'!Z4</f>
        <v>0.20920118503863766</v>
      </c>
      <c r="AA16">
        <f>'BFPaT-fueltax-natgas'!AA4</f>
        <v>0.20920118503863766</v>
      </c>
      <c r="AB16">
        <f>'BFPaT-fueltax-natgas'!AB4</f>
        <v>0.20920118503863766</v>
      </c>
      <c r="AC16">
        <f>'BFPaT-fueltax-natgas'!AC4</f>
        <v>0.20920118503863766</v>
      </c>
      <c r="AD16">
        <f>'BFPaT-fueltax-natgas'!AD4</f>
        <v>0.20920118503863766</v>
      </c>
      <c r="AE16">
        <f>'BFPaT-fueltax-natgas'!AE4</f>
        <v>0.20920118503863766</v>
      </c>
      <c r="AF16">
        <f>'BFPaT-fueltax-natgas'!AF4</f>
        <v>0.20920118503863766</v>
      </c>
      <c r="AG16">
        <f>'BFPaT-fueltax-natgas'!AG4</f>
        <v>0.20920118503863766</v>
      </c>
      <c r="AH16">
        <f>'BFPaT-fueltax-natgas'!AH4</f>
        <v>0.20920118503863766</v>
      </c>
      <c r="AI16">
        <f>'BFPaT-fueltax-natgas'!AI4</f>
        <v>0.20920118503863766</v>
      </c>
      <c r="AJ16">
        <f>'BFPaT-fueltax-natgas'!AJ4</f>
        <v>0.20920118503863766</v>
      </c>
      <c r="AK16">
        <f>'BFPaT-fueltax-natgas'!AK4</f>
        <v>0.20920118503863766</v>
      </c>
      <c r="AL16">
        <f>'BFPaT-fueltax-natgas'!AL4</f>
        <v>0.20920118503863766</v>
      </c>
      <c r="AM16">
        <f>'BFPaT-fueltax-natgas'!AM4</f>
        <v>0.20920118503863766</v>
      </c>
      <c r="AN16">
        <f>'BFPaT-fueltax-natgas'!AN4</f>
        <v>0.20920118503863766</v>
      </c>
      <c r="AO16">
        <f>'BFPaT-fueltax-natgas'!AO4</f>
        <v>0.20920118503863766</v>
      </c>
      <c r="AP16">
        <f>'BFPaT-fueltax-natgas'!AP4</f>
        <v>0.20920118503863766</v>
      </c>
      <c r="AQ16">
        <f>'BFPaT-fueltax-natgas'!AQ4</f>
        <v>0.20920118503863766</v>
      </c>
      <c r="AR16">
        <f>'BFPaT-fueltax-natgas'!AR4</f>
        <v>0.20920118503863766</v>
      </c>
      <c r="AS16">
        <f>'BFPaT-fueltax-natgas'!AS4</f>
        <v>0.20920118503863766</v>
      </c>
      <c r="AT16">
        <f>'BFPaT-fueltax-natgas'!AT4</f>
        <v>0.20920118503863766</v>
      </c>
      <c r="AU16">
        <f>'BFPaT-fueltax-natgas'!AU4</f>
        <v>0.20920118503863766</v>
      </c>
      <c r="AV16">
        <f>'BFPaT-fueltax-natgas'!AV4</f>
        <v>0.20920118503863766</v>
      </c>
      <c r="AW16">
        <f>'BFPaT-fueltax-natgas'!AW4</f>
        <v>0.20920118503863766</v>
      </c>
      <c r="AX16">
        <f>'BFPaT-fueltax-natgas'!AX4</f>
        <v>0.20920118503863766</v>
      </c>
      <c r="AY16">
        <f>'BFPaT-fueltax-natgas'!AY4</f>
        <v>0.20920118503863766</v>
      </c>
      <c r="AZ16">
        <f>'BFPaT-fueltax-natgas'!AZ4</f>
        <v>0.20920118503863766</v>
      </c>
    </row>
    <row r="17" spans="1:52" x14ac:dyDescent="0.45">
      <c r="A17" t="s">
        <v>14</v>
      </c>
      <c r="B17">
        <f>'BFPaT-fueltax-natgas'!B5</f>
        <v>0.20920118503863766</v>
      </c>
      <c r="C17">
        <f>'BFPaT-fueltax-natgas'!C5</f>
        <v>0.20920118503863766</v>
      </c>
      <c r="D17">
        <f>'BFPaT-fueltax-natgas'!D5</f>
        <v>0.20920118503863766</v>
      </c>
      <c r="E17">
        <f>'BFPaT-fueltax-natgas'!E5</f>
        <v>0.20920118503863766</v>
      </c>
      <c r="F17">
        <f>'BFPaT-fueltax-natgas'!F5</f>
        <v>0.20920118503863766</v>
      </c>
      <c r="G17">
        <f>'BFPaT-fueltax-natgas'!G5</f>
        <v>0.20920118503863766</v>
      </c>
      <c r="H17">
        <f>'BFPaT-fueltax-natgas'!H5</f>
        <v>0.20920118503863766</v>
      </c>
      <c r="I17">
        <f>'BFPaT-fueltax-natgas'!I5</f>
        <v>0.20920118503863766</v>
      </c>
      <c r="J17">
        <f>'BFPaT-fueltax-natgas'!J5</f>
        <v>0.20920118503863766</v>
      </c>
      <c r="K17">
        <f>'BFPaT-fueltax-natgas'!K5</f>
        <v>0.20920118503863766</v>
      </c>
      <c r="L17">
        <f>'BFPaT-fueltax-natgas'!L5</f>
        <v>0.20920118503863766</v>
      </c>
      <c r="M17">
        <f>'BFPaT-fueltax-natgas'!M5</f>
        <v>0.20920118503863766</v>
      </c>
      <c r="N17">
        <f>'BFPaT-fueltax-natgas'!N5</f>
        <v>0.20920118503863766</v>
      </c>
      <c r="O17">
        <f>'BFPaT-fueltax-natgas'!O5</f>
        <v>0.20920118503863766</v>
      </c>
      <c r="P17">
        <f>'BFPaT-fueltax-natgas'!P5</f>
        <v>0.20920118503863766</v>
      </c>
      <c r="Q17">
        <f>'BFPaT-fueltax-natgas'!Q5</f>
        <v>0.20920118503863766</v>
      </c>
      <c r="R17">
        <f>'BFPaT-fueltax-natgas'!R5</f>
        <v>0.20920118503863766</v>
      </c>
      <c r="S17">
        <f>'BFPaT-fueltax-natgas'!S5</f>
        <v>0.20920118503863766</v>
      </c>
      <c r="T17">
        <f>'BFPaT-fueltax-natgas'!T5</f>
        <v>0.20920118503863766</v>
      </c>
      <c r="U17">
        <f>'BFPaT-fueltax-natgas'!U5</f>
        <v>0.20920118503863766</v>
      </c>
      <c r="V17">
        <f>'BFPaT-fueltax-natgas'!V5</f>
        <v>0.20920118503863766</v>
      </c>
      <c r="W17">
        <f>'BFPaT-fueltax-natgas'!W5</f>
        <v>0.20920118503863766</v>
      </c>
      <c r="X17">
        <f>'BFPaT-fueltax-natgas'!X5</f>
        <v>0.20920118503863766</v>
      </c>
      <c r="Y17">
        <f>'BFPaT-fueltax-natgas'!Y5</f>
        <v>0.20920118503863766</v>
      </c>
      <c r="Z17">
        <f>'BFPaT-fueltax-natgas'!Z5</f>
        <v>0.20920118503863766</v>
      </c>
      <c r="AA17">
        <f>'BFPaT-fueltax-natgas'!AA5</f>
        <v>0.20920118503863766</v>
      </c>
      <c r="AB17">
        <f>'BFPaT-fueltax-natgas'!AB5</f>
        <v>0.20920118503863766</v>
      </c>
      <c r="AC17">
        <f>'BFPaT-fueltax-natgas'!AC5</f>
        <v>0.20920118503863766</v>
      </c>
      <c r="AD17">
        <f>'BFPaT-fueltax-natgas'!AD5</f>
        <v>0.20920118503863766</v>
      </c>
      <c r="AE17">
        <f>'BFPaT-fueltax-natgas'!AE5</f>
        <v>0.20920118503863766</v>
      </c>
      <c r="AF17">
        <f>'BFPaT-fueltax-natgas'!AF5</f>
        <v>0.20920118503863766</v>
      </c>
      <c r="AG17">
        <f>'BFPaT-fueltax-natgas'!AG5</f>
        <v>0.20920118503863766</v>
      </c>
      <c r="AH17">
        <f>'BFPaT-fueltax-natgas'!AH5</f>
        <v>0.20920118503863766</v>
      </c>
      <c r="AI17">
        <f>'BFPaT-fueltax-natgas'!AI5</f>
        <v>0.20920118503863766</v>
      </c>
      <c r="AJ17">
        <f>'BFPaT-fueltax-natgas'!AJ5</f>
        <v>0.20920118503863766</v>
      </c>
      <c r="AK17">
        <f>'BFPaT-fueltax-natgas'!AK5</f>
        <v>0.20920118503863766</v>
      </c>
      <c r="AL17">
        <f>'BFPaT-fueltax-natgas'!AL5</f>
        <v>0.20920118503863766</v>
      </c>
      <c r="AM17">
        <f>'BFPaT-fueltax-natgas'!AM5</f>
        <v>0.20920118503863766</v>
      </c>
      <c r="AN17">
        <f>'BFPaT-fueltax-natgas'!AN5</f>
        <v>0.20920118503863766</v>
      </c>
      <c r="AO17">
        <f>'BFPaT-fueltax-natgas'!AO5</f>
        <v>0.20920118503863766</v>
      </c>
      <c r="AP17">
        <f>'BFPaT-fueltax-natgas'!AP5</f>
        <v>0.20920118503863766</v>
      </c>
      <c r="AQ17">
        <f>'BFPaT-fueltax-natgas'!AQ5</f>
        <v>0.20920118503863766</v>
      </c>
      <c r="AR17">
        <f>'BFPaT-fueltax-natgas'!AR5</f>
        <v>0.20920118503863766</v>
      </c>
      <c r="AS17">
        <f>'BFPaT-fueltax-natgas'!AS5</f>
        <v>0.20920118503863766</v>
      </c>
      <c r="AT17">
        <f>'BFPaT-fueltax-natgas'!AT5</f>
        <v>0.20920118503863766</v>
      </c>
      <c r="AU17">
        <f>'BFPaT-fueltax-natgas'!AU5</f>
        <v>0.20920118503863766</v>
      </c>
      <c r="AV17">
        <f>'BFPaT-fueltax-natgas'!AV5</f>
        <v>0.20920118503863766</v>
      </c>
      <c r="AW17">
        <f>'BFPaT-fueltax-natgas'!AW5</f>
        <v>0.20920118503863766</v>
      </c>
      <c r="AX17">
        <f>'BFPaT-fueltax-natgas'!AX5</f>
        <v>0.20920118503863766</v>
      </c>
      <c r="AY17">
        <f>'BFPaT-fueltax-natgas'!AY5</f>
        <v>0.20920118503863766</v>
      </c>
      <c r="AZ17">
        <f>'BFPaT-fueltax-natgas'!AZ5</f>
        <v>0.20920118503863766</v>
      </c>
    </row>
    <row r="18" spans="1:52" x14ac:dyDescent="0.45">
      <c r="A18" t="s">
        <v>15</v>
      </c>
      <c r="B18">
        <f>'BFPaT-fueltax-natgas'!B6</f>
        <v>0.20920118503863766</v>
      </c>
      <c r="C18">
        <f>'BFPaT-fueltax-natgas'!C6</f>
        <v>0.20920118503863766</v>
      </c>
      <c r="D18">
        <f>'BFPaT-fueltax-natgas'!D6</f>
        <v>0.20920118503863766</v>
      </c>
      <c r="E18">
        <f>'BFPaT-fueltax-natgas'!E6</f>
        <v>0.20920118503863766</v>
      </c>
      <c r="F18">
        <f>'BFPaT-fueltax-natgas'!F6</f>
        <v>0.20920118503863766</v>
      </c>
      <c r="G18">
        <f>'BFPaT-fueltax-natgas'!G6</f>
        <v>0.20920118503863766</v>
      </c>
      <c r="H18">
        <f>'BFPaT-fueltax-natgas'!H6</f>
        <v>0.20920118503863766</v>
      </c>
      <c r="I18">
        <f>'BFPaT-fueltax-natgas'!I6</f>
        <v>0.20920118503863766</v>
      </c>
      <c r="J18">
        <f>'BFPaT-fueltax-natgas'!J6</f>
        <v>0.20920118503863766</v>
      </c>
      <c r="K18">
        <f>'BFPaT-fueltax-natgas'!K6</f>
        <v>0.20920118503863766</v>
      </c>
      <c r="L18">
        <f>'BFPaT-fueltax-natgas'!L6</f>
        <v>0.20920118503863766</v>
      </c>
      <c r="M18">
        <f>'BFPaT-fueltax-natgas'!M6</f>
        <v>0.20920118503863766</v>
      </c>
      <c r="N18">
        <f>'BFPaT-fueltax-natgas'!N6</f>
        <v>0.20920118503863766</v>
      </c>
      <c r="O18">
        <f>'BFPaT-fueltax-natgas'!O6</f>
        <v>0.20920118503863766</v>
      </c>
      <c r="P18">
        <f>'BFPaT-fueltax-natgas'!P6</f>
        <v>0.20920118503863766</v>
      </c>
      <c r="Q18">
        <f>'BFPaT-fueltax-natgas'!Q6</f>
        <v>0.20920118503863766</v>
      </c>
      <c r="R18">
        <f>'BFPaT-fueltax-natgas'!R6</f>
        <v>0.20920118503863766</v>
      </c>
      <c r="S18">
        <f>'BFPaT-fueltax-natgas'!S6</f>
        <v>0.20920118503863766</v>
      </c>
      <c r="T18">
        <f>'BFPaT-fueltax-natgas'!T6</f>
        <v>0.20920118503863766</v>
      </c>
      <c r="U18">
        <f>'BFPaT-fueltax-natgas'!U6</f>
        <v>0.20920118503863766</v>
      </c>
      <c r="V18">
        <f>'BFPaT-fueltax-natgas'!V6</f>
        <v>0.20920118503863766</v>
      </c>
      <c r="W18">
        <f>'BFPaT-fueltax-natgas'!W6</f>
        <v>0.20920118503863766</v>
      </c>
      <c r="X18">
        <f>'BFPaT-fueltax-natgas'!X6</f>
        <v>0.20920118503863766</v>
      </c>
      <c r="Y18">
        <f>'BFPaT-fueltax-natgas'!Y6</f>
        <v>0.20920118503863766</v>
      </c>
      <c r="Z18">
        <f>'BFPaT-fueltax-natgas'!Z6</f>
        <v>0.20920118503863766</v>
      </c>
      <c r="AA18">
        <f>'BFPaT-fueltax-natgas'!AA6</f>
        <v>0.20920118503863766</v>
      </c>
      <c r="AB18">
        <f>'BFPaT-fueltax-natgas'!AB6</f>
        <v>0.20920118503863766</v>
      </c>
      <c r="AC18">
        <f>'BFPaT-fueltax-natgas'!AC6</f>
        <v>0.20920118503863766</v>
      </c>
      <c r="AD18">
        <f>'BFPaT-fueltax-natgas'!AD6</f>
        <v>0.20920118503863766</v>
      </c>
      <c r="AE18">
        <f>'BFPaT-fueltax-natgas'!AE6</f>
        <v>0.20920118503863766</v>
      </c>
      <c r="AF18">
        <f>'BFPaT-fueltax-natgas'!AF6</f>
        <v>0.20920118503863766</v>
      </c>
      <c r="AG18">
        <f>'BFPaT-fueltax-natgas'!AG6</f>
        <v>0.20920118503863766</v>
      </c>
      <c r="AH18">
        <f>'BFPaT-fueltax-natgas'!AH6</f>
        <v>0.20920118503863766</v>
      </c>
      <c r="AI18">
        <f>'BFPaT-fueltax-natgas'!AI6</f>
        <v>0.20920118503863766</v>
      </c>
      <c r="AJ18">
        <f>'BFPaT-fueltax-natgas'!AJ6</f>
        <v>0.20920118503863766</v>
      </c>
      <c r="AK18">
        <f>'BFPaT-fueltax-natgas'!AK6</f>
        <v>0.20920118503863766</v>
      </c>
      <c r="AL18">
        <f>'BFPaT-fueltax-natgas'!AL6</f>
        <v>0.20920118503863766</v>
      </c>
      <c r="AM18">
        <f>'BFPaT-fueltax-natgas'!AM6</f>
        <v>0.20920118503863766</v>
      </c>
      <c r="AN18">
        <f>'BFPaT-fueltax-natgas'!AN6</f>
        <v>0.20920118503863766</v>
      </c>
      <c r="AO18">
        <f>'BFPaT-fueltax-natgas'!AO6</f>
        <v>0.20920118503863766</v>
      </c>
      <c r="AP18">
        <f>'BFPaT-fueltax-natgas'!AP6</f>
        <v>0.20920118503863766</v>
      </c>
      <c r="AQ18">
        <f>'BFPaT-fueltax-natgas'!AQ6</f>
        <v>0.20920118503863766</v>
      </c>
      <c r="AR18">
        <f>'BFPaT-fueltax-natgas'!AR6</f>
        <v>0.20920118503863766</v>
      </c>
      <c r="AS18">
        <f>'BFPaT-fueltax-natgas'!AS6</f>
        <v>0.20920118503863766</v>
      </c>
      <c r="AT18">
        <f>'BFPaT-fueltax-natgas'!AT6</f>
        <v>0.20920118503863766</v>
      </c>
      <c r="AU18">
        <f>'BFPaT-fueltax-natgas'!AU6</f>
        <v>0.20920118503863766</v>
      </c>
      <c r="AV18">
        <f>'BFPaT-fueltax-natgas'!AV6</f>
        <v>0.20920118503863766</v>
      </c>
      <c r="AW18">
        <f>'BFPaT-fueltax-natgas'!AW6</f>
        <v>0.20920118503863766</v>
      </c>
      <c r="AX18">
        <f>'BFPaT-fueltax-natgas'!AX6</f>
        <v>0.20920118503863766</v>
      </c>
      <c r="AY18">
        <f>'BFPaT-fueltax-natgas'!AY6</f>
        <v>0.20920118503863766</v>
      </c>
      <c r="AZ18">
        <f>'BFPaT-fueltax-natgas'!AZ6</f>
        <v>0.20920118503863766</v>
      </c>
    </row>
    <row r="19" spans="1:52" x14ac:dyDescent="0.45">
      <c r="A19" t="s">
        <v>16</v>
      </c>
      <c r="B19">
        <f>'BFPaT-fueltax-natgas'!B7</f>
        <v>0</v>
      </c>
      <c r="C19">
        <f>'BFPaT-fueltax-natgas'!C7</f>
        <v>0</v>
      </c>
      <c r="D19">
        <f>'BFPaT-fueltax-natgas'!D7</f>
        <v>0</v>
      </c>
      <c r="E19">
        <f>'BFPaT-fueltax-natgas'!E7</f>
        <v>0</v>
      </c>
      <c r="F19">
        <f>'BFPaT-fueltax-natgas'!F7</f>
        <v>0</v>
      </c>
      <c r="G19">
        <f>'BFPaT-fueltax-natgas'!G7</f>
        <v>0</v>
      </c>
      <c r="H19">
        <f>'BFPaT-fueltax-natgas'!H7</f>
        <v>0</v>
      </c>
      <c r="I19">
        <f>'BFPaT-fueltax-natgas'!I7</f>
        <v>0</v>
      </c>
      <c r="J19">
        <f>'BFPaT-fueltax-natgas'!J7</f>
        <v>0</v>
      </c>
      <c r="K19">
        <f>'BFPaT-fueltax-natgas'!K7</f>
        <v>0</v>
      </c>
      <c r="L19">
        <f>'BFPaT-fueltax-natgas'!L7</f>
        <v>0</v>
      </c>
      <c r="M19">
        <f>'BFPaT-fueltax-natgas'!M7</f>
        <v>0</v>
      </c>
      <c r="N19">
        <f>'BFPaT-fueltax-natgas'!N7</f>
        <v>0</v>
      </c>
      <c r="O19">
        <f>'BFPaT-fueltax-natgas'!O7</f>
        <v>0</v>
      </c>
      <c r="P19">
        <f>'BFPaT-fueltax-natgas'!P7</f>
        <v>0</v>
      </c>
      <c r="Q19">
        <f>'BFPaT-fueltax-natgas'!Q7</f>
        <v>0</v>
      </c>
      <c r="R19">
        <f>'BFPaT-fueltax-natgas'!R7</f>
        <v>0</v>
      </c>
      <c r="S19">
        <f>'BFPaT-fueltax-natgas'!S7</f>
        <v>0</v>
      </c>
      <c r="T19">
        <f>'BFPaT-fueltax-natgas'!T7</f>
        <v>0</v>
      </c>
      <c r="U19">
        <f>'BFPaT-fueltax-natgas'!U7</f>
        <v>0</v>
      </c>
      <c r="V19">
        <f>'BFPaT-fueltax-natgas'!V7</f>
        <v>0</v>
      </c>
      <c r="W19">
        <f>'BFPaT-fueltax-natgas'!W7</f>
        <v>0</v>
      </c>
      <c r="X19">
        <f>'BFPaT-fueltax-natgas'!X7</f>
        <v>0</v>
      </c>
      <c r="Y19">
        <f>'BFPaT-fueltax-natgas'!Y7</f>
        <v>0</v>
      </c>
      <c r="Z19">
        <f>'BFPaT-fueltax-natgas'!Z7</f>
        <v>0</v>
      </c>
      <c r="AA19">
        <f>'BFPaT-fueltax-natgas'!AA7</f>
        <v>0</v>
      </c>
      <c r="AB19">
        <f>'BFPaT-fueltax-natgas'!AB7</f>
        <v>0</v>
      </c>
      <c r="AC19">
        <f>'BFPaT-fueltax-natgas'!AC7</f>
        <v>0</v>
      </c>
      <c r="AD19">
        <f>'BFPaT-fueltax-natgas'!AD7</f>
        <v>0</v>
      </c>
      <c r="AE19">
        <f>'BFPaT-fueltax-natgas'!AE7</f>
        <v>0</v>
      </c>
      <c r="AF19">
        <f>'BFPaT-fueltax-natgas'!AF7</f>
        <v>0</v>
      </c>
      <c r="AG19">
        <f>'BFPaT-fueltax-natgas'!AG7</f>
        <v>0</v>
      </c>
      <c r="AH19">
        <f>'BFPaT-fueltax-natgas'!AH7</f>
        <v>0</v>
      </c>
      <c r="AI19">
        <f>'BFPaT-fueltax-natgas'!AI7</f>
        <v>0</v>
      </c>
      <c r="AJ19">
        <f>'BFPaT-fueltax-natgas'!AJ7</f>
        <v>0</v>
      </c>
      <c r="AK19">
        <f>'BFPaT-fueltax-natgas'!AK7</f>
        <v>0</v>
      </c>
      <c r="AL19">
        <f>'BFPaT-fueltax-natgas'!AL7</f>
        <v>0</v>
      </c>
      <c r="AM19">
        <f>'BFPaT-fueltax-natgas'!AM7</f>
        <v>0</v>
      </c>
      <c r="AN19">
        <f>'BFPaT-fueltax-natgas'!AN7</f>
        <v>0</v>
      </c>
      <c r="AO19">
        <f>'BFPaT-fueltax-natgas'!AO7</f>
        <v>0</v>
      </c>
      <c r="AP19">
        <f>'BFPaT-fueltax-natgas'!AP7</f>
        <v>0</v>
      </c>
      <c r="AQ19">
        <f>'BFPaT-fueltax-natgas'!AQ7</f>
        <v>0</v>
      </c>
      <c r="AR19">
        <f>'BFPaT-fueltax-natgas'!AR7</f>
        <v>0</v>
      </c>
      <c r="AS19">
        <f>'BFPaT-fueltax-natgas'!AS7</f>
        <v>0</v>
      </c>
      <c r="AT19">
        <f>'BFPaT-fueltax-natgas'!AT7</f>
        <v>0</v>
      </c>
      <c r="AU19">
        <f>'BFPaT-fueltax-natgas'!AU7</f>
        <v>0</v>
      </c>
      <c r="AV19">
        <f>'BFPaT-fueltax-natgas'!AV7</f>
        <v>0</v>
      </c>
      <c r="AW19">
        <f>'BFPaT-fueltax-natgas'!AW7</f>
        <v>0</v>
      </c>
      <c r="AX19">
        <f>'BFPaT-fueltax-natgas'!AX7</f>
        <v>0</v>
      </c>
      <c r="AY19">
        <f>'BFPaT-fueltax-natgas'!AY7</f>
        <v>0</v>
      </c>
      <c r="AZ19">
        <f>'BFPaT-fueltax-natgas'!AZ7</f>
        <v>0</v>
      </c>
    </row>
    <row r="20" spans="1:52" x14ac:dyDescent="0.45">
      <c r="A20" t="s">
        <v>17</v>
      </c>
      <c r="B20">
        <f>'BFPaT-fueltax-natgas'!B8</f>
        <v>0.20920118503863766</v>
      </c>
      <c r="C20">
        <f>'BFPaT-fueltax-natgas'!C8</f>
        <v>0.20920118503863766</v>
      </c>
      <c r="D20">
        <f>'BFPaT-fueltax-natgas'!D8</f>
        <v>0.20920118503863766</v>
      </c>
      <c r="E20">
        <f>'BFPaT-fueltax-natgas'!E8</f>
        <v>0.20920118503863766</v>
      </c>
      <c r="F20">
        <f>'BFPaT-fueltax-natgas'!F8</f>
        <v>0.20920118503863766</v>
      </c>
      <c r="G20">
        <f>'BFPaT-fueltax-natgas'!G8</f>
        <v>0.20920118503863766</v>
      </c>
      <c r="H20">
        <f>'BFPaT-fueltax-natgas'!H8</f>
        <v>0.20920118503863766</v>
      </c>
      <c r="I20">
        <f>'BFPaT-fueltax-natgas'!I8</f>
        <v>0.20920118503863766</v>
      </c>
      <c r="J20">
        <f>'BFPaT-fueltax-natgas'!J8</f>
        <v>0.20920118503863766</v>
      </c>
      <c r="K20">
        <f>'BFPaT-fueltax-natgas'!K8</f>
        <v>0.20920118503863766</v>
      </c>
      <c r="L20">
        <f>'BFPaT-fueltax-natgas'!L8</f>
        <v>0.20920118503863766</v>
      </c>
      <c r="M20">
        <f>'BFPaT-fueltax-natgas'!M8</f>
        <v>0.20920118503863766</v>
      </c>
      <c r="N20">
        <f>'BFPaT-fueltax-natgas'!N8</f>
        <v>0.20920118503863766</v>
      </c>
      <c r="O20">
        <f>'BFPaT-fueltax-natgas'!O8</f>
        <v>0.20920118503863766</v>
      </c>
      <c r="P20">
        <f>'BFPaT-fueltax-natgas'!P8</f>
        <v>0.20920118503863766</v>
      </c>
      <c r="Q20">
        <f>'BFPaT-fueltax-natgas'!Q8</f>
        <v>0.20920118503863766</v>
      </c>
      <c r="R20">
        <f>'BFPaT-fueltax-natgas'!R8</f>
        <v>0.20920118503863766</v>
      </c>
      <c r="S20">
        <f>'BFPaT-fueltax-natgas'!S8</f>
        <v>0.20920118503863766</v>
      </c>
      <c r="T20">
        <f>'BFPaT-fueltax-natgas'!T8</f>
        <v>0.20920118503863766</v>
      </c>
      <c r="U20">
        <f>'BFPaT-fueltax-natgas'!U8</f>
        <v>0.20920118503863766</v>
      </c>
      <c r="V20">
        <f>'BFPaT-fueltax-natgas'!V8</f>
        <v>0.20920118503863766</v>
      </c>
      <c r="W20">
        <f>'BFPaT-fueltax-natgas'!W8</f>
        <v>0.20920118503863766</v>
      </c>
      <c r="X20">
        <f>'BFPaT-fueltax-natgas'!X8</f>
        <v>0.20920118503863766</v>
      </c>
      <c r="Y20">
        <f>'BFPaT-fueltax-natgas'!Y8</f>
        <v>0.20920118503863766</v>
      </c>
      <c r="Z20">
        <f>'BFPaT-fueltax-natgas'!Z8</f>
        <v>0.20920118503863766</v>
      </c>
      <c r="AA20">
        <f>'BFPaT-fueltax-natgas'!AA8</f>
        <v>0.20920118503863766</v>
      </c>
      <c r="AB20">
        <f>'BFPaT-fueltax-natgas'!AB8</f>
        <v>0.20920118503863766</v>
      </c>
      <c r="AC20">
        <f>'BFPaT-fueltax-natgas'!AC8</f>
        <v>0.20920118503863766</v>
      </c>
      <c r="AD20">
        <f>'BFPaT-fueltax-natgas'!AD8</f>
        <v>0.20920118503863766</v>
      </c>
      <c r="AE20">
        <f>'BFPaT-fueltax-natgas'!AE8</f>
        <v>0.20920118503863766</v>
      </c>
      <c r="AF20">
        <f>'BFPaT-fueltax-natgas'!AF8</f>
        <v>0.20920118503863766</v>
      </c>
      <c r="AG20">
        <f>'BFPaT-fueltax-natgas'!AG8</f>
        <v>0.20920118503863766</v>
      </c>
      <c r="AH20">
        <f>'BFPaT-fueltax-natgas'!AH8</f>
        <v>0.20920118503863766</v>
      </c>
      <c r="AI20">
        <f>'BFPaT-fueltax-natgas'!AI8</f>
        <v>0.20920118503863766</v>
      </c>
      <c r="AJ20">
        <f>'BFPaT-fueltax-natgas'!AJ8</f>
        <v>0.20920118503863766</v>
      </c>
      <c r="AK20">
        <f>'BFPaT-fueltax-natgas'!AK8</f>
        <v>0.20920118503863766</v>
      </c>
      <c r="AL20">
        <f>'BFPaT-fueltax-natgas'!AL8</f>
        <v>0.20920118503863766</v>
      </c>
      <c r="AM20">
        <f>'BFPaT-fueltax-natgas'!AM8</f>
        <v>0.20920118503863766</v>
      </c>
      <c r="AN20">
        <f>'BFPaT-fueltax-natgas'!AN8</f>
        <v>0.20920118503863766</v>
      </c>
      <c r="AO20">
        <f>'BFPaT-fueltax-natgas'!AO8</f>
        <v>0.20920118503863766</v>
      </c>
      <c r="AP20">
        <f>'BFPaT-fueltax-natgas'!AP8</f>
        <v>0.20920118503863766</v>
      </c>
      <c r="AQ20">
        <f>'BFPaT-fueltax-natgas'!AQ8</f>
        <v>0.20920118503863766</v>
      </c>
      <c r="AR20">
        <f>'BFPaT-fueltax-natgas'!AR8</f>
        <v>0.20920118503863766</v>
      </c>
      <c r="AS20">
        <f>'BFPaT-fueltax-natgas'!AS8</f>
        <v>0.20920118503863766</v>
      </c>
      <c r="AT20">
        <f>'BFPaT-fueltax-natgas'!AT8</f>
        <v>0.20920118503863766</v>
      </c>
      <c r="AU20">
        <f>'BFPaT-fueltax-natgas'!AU8</f>
        <v>0.20920118503863766</v>
      </c>
      <c r="AV20">
        <f>'BFPaT-fueltax-natgas'!AV8</f>
        <v>0.20920118503863766</v>
      </c>
      <c r="AW20">
        <f>'BFPaT-fueltax-natgas'!AW8</f>
        <v>0.20920118503863766</v>
      </c>
      <c r="AX20">
        <f>'BFPaT-fueltax-natgas'!AX8</f>
        <v>0.20920118503863766</v>
      </c>
      <c r="AY20">
        <f>'BFPaT-fueltax-natgas'!AY8</f>
        <v>0.20920118503863766</v>
      </c>
      <c r="AZ20">
        <f>'BFPaT-fueltax-natgas'!AZ8</f>
        <v>0.20920118503863766</v>
      </c>
    </row>
    <row r="21" spans="1:52" x14ac:dyDescent="0.45">
      <c r="A21" t="s">
        <v>18</v>
      </c>
      <c r="B21">
        <f>'BFPaT-fueltax-natgas'!B9</f>
        <v>0</v>
      </c>
      <c r="C21">
        <f>'BFPaT-fueltax-natgas'!C9</f>
        <v>0</v>
      </c>
      <c r="D21">
        <f>'BFPaT-fueltax-natgas'!D9</f>
        <v>0</v>
      </c>
      <c r="E21">
        <f>'BFPaT-fueltax-natgas'!E9</f>
        <v>0</v>
      </c>
      <c r="F21">
        <f>'BFPaT-fueltax-natgas'!F9</f>
        <v>0</v>
      </c>
      <c r="G21">
        <f>'BFPaT-fueltax-natgas'!G9</f>
        <v>0</v>
      </c>
      <c r="H21">
        <f>'BFPaT-fueltax-natgas'!H9</f>
        <v>0</v>
      </c>
      <c r="I21">
        <f>'BFPaT-fueltax-natgas'!I9</f>
        <v>0</v>
      </c>
      <c r="J21">
        <f>'BFPaT-fueltax-natgas'!J9</f>
        <v>0</v>
      </c>
      <c r="K21">
        <f>'BFPaT-fueltax-natgas'!K9</f>
        <v>0</v>
      </c>
      <c r="L21">
        <f>'BFPaT-fueltax-natgas'!L9</f>
        <v>0</v>
      </c>
      <c r="M21">
        <f>'BFPaT-fueltax-natgas'!M9</f>
        <v>0</v>
      </c>
      <c r="N21">
        <f>'BFPaT-fueltax-natgas'!N9</f>
        <v>0</v>
      </c>
      <c r="O21">
        <f>'BFPaT-fueltax-natgas'!O9</f>
        <v>0</v>
      </c>
      <c r="P21">
        <f>'BFPaT-fueltax-natgas'!P9</f>
        <v>0</v>
      </c>
      <c r="Q21">
        <f>'BFPaT-fueltax-natgas'!Q9</f>
        <v>0</v>
      </c>
      <c r="R21">
        <f>'BFPaT-fueltax-natgas'!R9</f>
        <v>0</v>
      </c>
      <c r="S21">
        <f>'BFPaT-fueltax-natgas'!S9</f>
        <v>0</v>
      </c>
      <c r="T21">
        <f>'BFPaT-fueltax-natgas'!T9</f>
        <v>0</v>
      </c>
      <c r="U21">
        <f>'BFPaT-fueltax-natgas'!U9</f>
        <v>0</v>
      </c>
      <c r="V21">
        <f>'BFPaT-fueltax-natgas'!V9</f>
        <v>0</v>
      </c>
      <c r="W21">
        <f>'BFPaT-fueltax-natgas'!W9</f>
        <v>0</v>
      </c>
      <c r="X21">
        <f>'BFPaT-fueltax-natgas'!X9</f>
        <v>0</v>
      </c>
      <c r="Y21">
        <f>'BFPaT-fueltax-natgas'!Y9</f>
        <v>0</v>
      </c>
      <c r="Z21">
        <f>'BFPaT-fueltax-natgas'!Z9</f>
        <v>0</v>
      </c>
      <c r="AA21">
        <f>'BFPaT-fueltax-natgas'!AA9</f>
        <v>0</v>
      </c>
      <c r="AB21">
        <f>'BFPaT-fueltax-natgas'!AB9</f>
        <v>0</v>
      </c>
      <c r="AC21">
        <f>'BFPaT-fueltax-natgas'!AC9</f>
        <v>0</v>
      </c>
      <c r="AD21">
        <f>'BFPaT-fueltax-natgas'!AD9</f>
        <v>0</v>
      </c>
      <c r="AE21">
        <f>'BFPaT-fueltax-natgas'!AE9</f>
        <v>0</v>
      </c>
      <c r="AF21">
        <f>'BFPaT-fueltax-natgas'!AF9</f>
        <v>0</v>
      </c>
      <c r="AG21">
        <f>'BFPaT-fueltax-natgas'!AG9</f>
        <v>0</v>
      </c>
      <c r="AH21">
        <f>'BFPaT-fueltax-natgas'!AH9</f>
        <v>0</v>
      </c>
      <c r="AI21">
        <f>'BFPaT-fueltax-natgas'!AI9</f>
        <v>0</v>
      </c>
      <c r="AJ21">
        <f>'BFPaT-fueltax-natgas'!AJ9</f>
        <v>0</v>
      </c>
      <c r="AK21">
        <f>'BFPaT-fueltax-natgas'!AK9</f>
        <v>0</v>
      </c>
      <c r="AL21">
        <f>'BFPaT-fueltax-natgas'!AL9</f>
        <v>0</v>
      </c>
      <c r="AM21">
        <f>'BFPaT-fueltax-natgas'!AM9</f>
        <v>0</v>
      </c>
      <c r="AN21">
        <f>'BFPaT-fueltax-natgas'!AN9</f>
        <v>0</v>
      </c>
      <c r="AO21">
        <f>'BFPaT-fueltax-natgas'!AO9</f>
        <v>0</v>
      </c>
      <c r="AP21">
        <f>'BFPaT-fueltax-natgas'!AP9</f>
        <v>0</v>
      </c>
      <c r="AQ21">
        <f>'BFPaT-fueltax-natgas'!AQ9</f>
        <v>0</v>
      </c>
      <c r="AR21">
        <f>'BFPaT-fueltax-natgas'!AR9</f>
        <v>0</v>
      </c>
      <c r="AS21">
        <f>'BFPaT-fueltax-natgas'!AS9</f>
        <v>0</v>
      </c>
      <c r="AT21">
        <f>'BFPaT-fueltax-natgas'!AT9</f>
        <v>0</v>
      </c>
      <c r="AU21">
        <f>'BFPaT-fueltax-natgas'!AU9</f>
        <v>0</v>
      </c>
      <c r="AV21">
        <f>'BFPaT-fueltax-natgas'!AV9</f>
        <v>0</v>
      </c>
      <c r="AW21">
        <f>'BFPaT-fueltax-natgas'!AW9</f>
        <v>0</v>
      </c>
      <c r="AX21">
        <f>'BFPaT-fueltax-natgas'!AX9</f>
        <v>0</v>
      </c>
      <c r="AY21">
        <f>'BFPaT-fueltax-natgas'!AY9</f>
        <v>0</v>
      </c>
      <c r="AZ21">
        <f>'BFPaT-fueltax-natgas'!AZ9</f>
        <v>0</v>
      </c>
    </row>
    <row r="22" spans="1:52" x14ac:dyDescent="0.45">
      <c r="A22" s="5" t="s">
        <v>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45">
      <c r="A23" t="s">
        <v>64</v>
      </c>
      <c r="B23">
        <f>B$1</f>
        <v>2020</v>
      </c>
      <c r="C23">
        <f t="shared" ref="C23:AZ23" si="2">C$1</f>
        <v>2021</v>
      </c>
      <c r="D23">
        <f t="shared" si="2"/>
        <v>2022</v>
      </c>
      <c r="E23">
        <f t="shared" si="2"/>
        <v>2023</v>
      </c>
      <c r="F23">
        <f t="shared" si="2"/>
        <v>2024</v>
      </c>
      <c r="G23">
        <f t="shared" si="2"/>
        <v>2025</v>
      </c>
      <c r="H23">
        <f t="shared" si="2"/>
        <v>2026</v>
      </c>
      <c r="I23">
        <f t="shared" si="2"/>
        <v>2027</v>
      </c>
      <c r="J23">
        <f t="shared" si="2"/>
        <v>2028</v>
      </c>
      <c r="K23">
        <f t="shared" si="2"/>
        <v>2029</v>
      </c>
      <c r="L23">
        <f t="shared" si="2"/>
        <v>2030</v>
      </c>
      <c r="M23">
        <f t="shared" si="2"/>
        <v>2031</v>
      </c>
      <c r="N23">
        <f t="shared" si="2"/>
        <v>2032</v>
      </c>
      <c r="O23">
        <f t="shared" si="2"/>
        <v>2033</v>
      </c>
      <c r="P23">
        <f t="shared" si="2"/>
        <v>2034</v>
      </c>
      <c r="Q23">
        <f t="shared" si="2"/>
        <v>2035</v>
      </c>
      <c r="R23">
        <f t="shared" si="2"/>
        <v>2036</v>
      </c>
      <c r="S23">
        <f t="shared" si="2"/>
        <v>2037</v>
      </c>
      <c r="T23">
        <f t="shared" si="2"/>
        <v>2038</v>
      </c>
      <c r="U23">
        <f t="shared" si="2"/>
        <v>2039</v>
      </c>
      <c r="V23">
        <f t="shared" si="2"/>
        <v>2040</v>
      </c>
      <c r="W23">
        <f t="shared" si="2"/>
        <v>2041</v>
      </c>
      <c r="X23">
        <f t="shared" si="2"/>
        <v>2042</v>
      </c>
      <c r="Y23">
        <f t="shared" si="2"/>
        <v>2043</v>
      </c>
      <c r="Z23">
        <f t="shared" si="2"/>
        <v>2044</v>
      </c>
      <c r="AA23">
        <f t="shared" si="2"/>
        <v>2045</v>
      </c>
      <c r="AB23">
        <f t="shared" si="2"/>
        <v>2046</v>
      </c>
      <c r="AC23">
        <f t="shared" si="2"/>
        <v>2047</v>
      </c>
      <c r="AD23">
        <f t="shared" si="2"/>
        <v>2048</v>
      </c>
      <c r="AE23">
        <f t="shared" si="2"/>
        <v>2049</v>
      </c>
      <c r="AF23">
        <f t="shared" si="2"/>
        <v>2050</v>
      </c>
      <c r="AG23">
        <f t="shared" si="2"/>
        <v>2051</v>
      </c>
      <c r="AH23">
        <f t="shared" si="2"/>
        <v>2052</v>
      </c>
      <c r="AI23">
        <f t="shared" si="2"/>
        <v>2053</v>
      </c>
      <c r="AJ23">
        <f t="shared" si="2"/>
        <v>2054</v>
      </c>
      <c r="AK23">
        <f t="shared" si="2"/>
        <v>2055</v>
      </c>
      <c r="AL23">
        <f t="shared" si="2"/>
        <v>2056</v>
      </c>
      <c r="AM23">
        <f t="shared" si="2"/>
        <v>2057</v>
      </c>
      <c r="AN23">
        <f t="shared" si="2"/>
        <v>2058</v>
      </c>
      <c r="AO23">
        <f t="shared" si="2"/>
        <v>2059</v>
      </c>
      <c r="AP23">
        <f t="shared" si="2"/>
        <v>2060</v>
      </c>
      <c r="AQ23">
        <f t="shared" si="2"/>
        <v>2061</v>
      </c>
      <c r="AR23">
        <f t="shared" si="2"/>
        <v>2062</v>
      </c>
      <c r="AS23">
        <f t="shared" si="2"/>
        <v>2063</v>
      </c>
      <c r="AT23">
        <f t="shared" si="2"/>
        <v>2064</v>
      </c>
      <c r="AU23">
        <f t="shared" si="2"/>
        <v>2065</v>
      </c>
      <c r="AV23">
        <f t="shared" si="2"/>
        <v>2066</v>
      </c>
      <c r="AW23">
        <f t="shared" si="2"/>
        <v>2067</v>
      </c>
      <c r="AX23">
        <f t="shared" si="2"/>
        <v>2068</v>
      </c>
      <c r="AY23">
        <f t="shared" si="2"/>
        <v>2069</v>
      </c>
      <c r="AZ23">
        <f t="shared" si="2"/>
        <v>2070</v>
      </c>
    </row>
    <row r="24" spans="1:52" x14ac:dyDescent="0.45">
      <c r="A24" t="s">
        <v>11</v>
      </c>
      <c r="B24">
        <f>'BFPaT-fueltax-nuclear'!B2</f>
        <v>0</v>
      </c>
      <c r="C24">
        <f>'BFPaT-fueltax-nuclear'!C2</f>
        <v>0</v>
      </c>
      <c r="D24">
        <f>'BFPaT-fueltax-nuclear'!D2</f>
        <v>0</v>
      </c>
      <c r="E24">
        <f>'BFPaT-fueltax-nuclear'!E2</f>
        <v>0</v>
      </c>
      <c r="F24">
        <f>'BFPaT-fueltax-nuclear'!F2</f>
        <v>0</v>
      </c>
      <c r="G24">
        <f>'BFPaT-fueltax-nuclear'!G2</f>
        <v>0</v>
      </c>
      <c r="H24">
        <f>'BFPaT-fueltax-nuclear'!H2</f>
        <v>0</v>
      </c>
      <c r="I24">
        <f>'BFPaT-fueltax-nuclear'!I2</f>
        <v>0</v>
      </c>
      <c r="J24">
        <f>'BFPaT-fueltax-nuclear'!J2</f>
        <v>0</v>
      </c>
      <c r="K24">
        <f>'BFPaT-fueltax-nuclear'!K2</f>
        <v>0</v>
      </c>
      <c r="L24">
        <f>'BFPaT-fueltax-nuclear'!L2</f>
        <v>0</v>
      </c>
      <c r="M24">
        <f>'BFPaT-fueltax-nuclear'!M2</f>
        <v>0</v>
      </c>
      <c r="N24">
        <f>'BFPaT-fueltax-nuclear'!N2</f>
        <v>0</v>
      </c>
      <c r="O24">
        <f>'BFPaT-fueltax-nuclear'!O2</f>
        <v>0</v>
      </c>
      <c r="P24">
        <f>'BFPaT-fueltax-nuclear'!P2</f>
        <v>0</v>
      </c>
      <c r="Q24">
        <f>'BFPaT-fueltax-nuclear'!Q2</f>
        <v>0</v>
      </c>
      <c r="R24">
        <f>'BFPaT-fueltax-nuclear'!R2</f>
        <v>0</v>
      </c>
      <c r="S24">
        <f>'BFPaT-fueltax-nuclear'!S2</f>
        <v>0</v>
      </c>
      <c r="T24">
        <f>'BFPaT-fueltax-nuclear'!T2</f>
        <v>0</v>
      </c>
      <c r="U24">
        <f>'BFPaT-fueltax-nuclear'!U2</f>
        <v>0</v>
      </c>
      <c r="V24">
        <f>'BFPaT-fueltax-nuclear'!V2</f>
        <v>0</v>
      </c>
      <c r="W24">
        <f>'BFPaT-fueltax-nuclear'!W2</f>
        <v>0</v>
      </c>
      <c r="X24">
        <f>'BFPaT-fueltax-nuclear'!X2</f>
        <v>0</v>
      </c>
      <c r="Y24">
        <f>'BFPaT-fueltax-nuclear'!Y2</f>
        <v>0</v>
      </c>
      <c r="Z24">
        <f>'BFPaT-fueltax-nuclear'!Z2</f>
        <v>0</v>
      </c>
      <c r="AA24">
        <f>'BFPaT-fueltax-nuclear'!AA2</f>
        <v>0</v>
      </c>
      <c r="AB24">
        <f>'BFPaT-fueltax-nuclear'!AB2</f>
        <v>0</v>
      </c>
      <c r="AC24">
        <f>'BFPaT-fueltax-nuclear'!AC2</f>
        <v>0</v>
      </c>
      <c r="AD24">
        <f>'BFPaT-fueltax-nuclear'!AD2</f>
        <v>0</v>
      </c>
      <c r="AE24">
        <f>'BFPaT-fueltax-nuclear'!AE2</f>
        <v>0</v>
      </c>
      <c r="AF24">
        <f>'BFPaT-fueltax-nuclear'!AF2</f>
        <v>0</v>
      </c>
      <c r="AG24">
        <f>'BFPaT-fueltax-nuclear'!AG2</f>
        <v>0</v>
      </c>
      <c r="AH24">
        <f>'BFPaT-fueltax-nuclear'!AH2</f>
        <v>0</v>
      </c>
      <c r="AI24">
        <f>'BFPaT-fueltax-nuclear'!AI2</f>
        <v>0</v>
      </c>
      <c r="AJ24">
        <f>'BFPaT-fueltax-nuclear'!AJ2</f>
        <v>0</v>
      </c>
      <c r="AK24">
        <f>'BFPaT-fueltax-nuclear'!AK2</f>
        <v>0</v>
      </c>
      <c r="AL24">
        <f>'BFPaT-fueltax-nuclear'!AL2</f>
        <v>0</v>
      </c>
      <c r="AM24">
        <f>'BFPaT-fueltax-nuclear'!AM2</f>
        <v>0</v>
      </c>
      <c r="AN24">
        <f>'BFPaT-fueltax-nuclear'!AN2</f>
        <v>0</v>
      </c>
      <c r="AO24">
        <f>'BFPaT-fueltax-nuclear'!AO2</f>
        <v>0</v>
      </c>
      <c r="AP24">
        <f>'BFPaT-fueltax-nuclear'!AP2</f>
        <v>0</v>
      </c>
      <c r="AQ24">
        <f>'BFPaT-fueltax-nuclear'!AQ2</f>
        <v>0</v>
      </c>
      <c r="AR24">
        <f>'BFPaT-fueltax-nuclear'!AR2</f>
        <v>0</v>
      </c>
      <c r="AS24">
        <f>'BFPaT-fueltax-nuclear'!AS2</f>
        <v>0</v>
      </c>
      <c r="AT24">
        <f>'BFPaT-fueltax-nuclear'!AT2</f>
        <v>0</v>
      </c>
      <c r="AU24">
        <f>'BFPaT-fueltax-nuclear'!AU2</f>
        <v>0</v>
      </c>
      <c r="AV24">
        <f>'BFPaT-fueltax-nuclear'!AV2</f>
        <v>0</v>
      </c>
      <c r="AW24">
        <f>'BFPaT-fueltax-nuclear'!AW2</f>
        <v>0</v>
      </c>
      <c r="AX24">
        <f>'BFPaT-fueltax-nuclear'!AX2</f>
        <v>0</v>
      </c>
      <c r="AY24">
        <f>'BFPaT-fueltax-nuclear'!AY2</f>
        <v>0</v>
      </c>
      <c r="AZ24">
        <f>'BFPaT-fueltax-nuclear'!AZ2</f>
        <v>0</v>
      </c>
    </row>
    <row r="25" spans="1:52" x14ac:dyDescent="0.45">
      <c r="A25" t="s">
        <v>12</v>
      </c>
      <c r="B25">
        <f>'BFPaT-fueltax-nuclear'!B3</f>
        <v>0.20920118503863766</v>
      </c>
      <c r="C25">
        <f>'BFPaT-fueltax-nuclear'!C3</f>
        <v>0.20920118503863766</v>
      </c>
      <c r="D25">
        <f>'BFPaT-fueltax-nuclear'!D3</f>
        <v>0.20920118503863766</v>
      </c>
      <c r="E25">
        <f>'BFPaT-fueltax-nuclear'!E3</f>
        <v>0.20920118503863766</v>
      </c>
      <c r="F25">
        <f>'BFPaT-fueltax-nuclear'!F3</f>
        <v>0.20920118503863766</v>
      </c>
      <c r="G25">
        <f>'BFPaT-fueltax-nuclear'!G3</f>
        <v>0.20920118503863766</v>
      </c>
      <c r="H25">
        <f>'BFPaT-fueltax-nuclear'!H3</f>
        <v>0.20920118503863766</v>
      </c>
      <c r="I25">
        <f>'BFPaT-fueltax-nuclear'!I3</f>
        <v>0.20920118503863766</v>
      </c>
      <c r="J25">
        <f>'BFPaT-fueltax-nuclear'!J3</f>
        <v>0.20920118503863766</v>
      </c>
      <c r="K25">
        <f>'BFPaT-fueltax-nuclear'!K3</f>
        <v>0.20920118503863766</v>
      </c>
      <c r="L25">
        <f>'BFPaT-fueltax-nuclear'!L3</f>
        <v>0.20920118503863766</v>
      </c>
      <c r="M25">
        <f>'BFPaT-fueltax-nuclear'!M3</f>
        <v>0.20920118503863766</v>
      </c>
      <c r="N25">
        <f>'BFPaT-fueltax-nuclear'!N3</f>
        <v>0.20920118503863766</v>
      </c>
      <c r="O25">
        <f>'BFPaT-fueltax-nuclear'!O3</f>
        <v>0.20920118503863766</v>
      </c>
      <c r="P25">
        <f>'BFPaT-fueltax-nuclear'!P3</f>
        <v>0.20920118503863766</v>
      </c>
      <c r="Q25">
        <f>'BFPaT-fueltax-nuclear'!Q3</f>
        <v>0.20920118503863766</v>
      </c>
      <c r="R25">
        <f>'BFPaT-fueltax-nuclear'!R3</f>
        <v>0.20920118503863766</v>
      </c>
      <c r="S25">
        <f>'BFPaT-fueltax-nuclear'!S3</f>
        <v>0.20920118503863766</v>
      </c>
      <c r="T25">
        <f>'BFPaT-fueltax-nuclear'!T3</f>
        <v>0.20920118503863766</v>
      </c>
      <c r="U25">
        <f>'BFPaT-fueltax-nuclear'!U3</f>
        <v>0.20920118503863766</v>
      </c>
      <c r="V25">
        <f>'BFPaT-fueltax-nuclear'!V3</f>
        <v>0.20920118503863766</v>
      </c>
      <c r="W25">
        <f>'BFPaT-fueltax-nuclear'!W3</f>
        <v>0.20920118503863766</v>
      </c>
      <c r="X25">
        <f>'BFPaT-fueltax-nuclear'!X3</f>
        <v>0.20920118503863766</v>
      </c>
      <c r="Y25">
        <f>'BFPaT-fueltax-nuclear'!Y3</f>
        <v>0.20920118503863766</v>
      </c>
      <c r="Z25">
        <f>'BFPaT-fueltax-nuclear'!Z3</f>
        <v>0.20920118503863766</v>
      </c>
      <c r="AA25">
        <f>'BFPaT-fueltax-nuclear'!AA3</f>
        <v>0.20920118503863766</v>
      </c>
      <c r="AB25">
        <f>'BFPaT-fueltax-nuclear'!AB3</f>
        <v>0.20920118503863766</v>
      </c>
      <c r="AC25">
        <f>'BFPaT-fueltax-nuclear'!AC3</f>
        <v>0.20920118503863766</v>
      </c>
      <c r="AD25">
        <f>'BFPaT-fueltax-nuclear'!AD3</f>
        <v>0.20920118503863766</v>
      </c>
      <c r="AE25">
        <f>'BFPaT-fueltax-nuclear'!AE3</f>
        <v>0.20920118503863766</v>
      </c>
      <c r="AF25">
        <f>'BFPaT-fueltax-nuclear'!AF3</f>
        <v>0.20920118503863766</v>
      </c>
      <c r="AG25">
        <f>'BFPaT-fueltax-nuclear'!AG3</f>
        <v>0.20920118503863766</v>
      </c>
      <c r="AH25">
        <f>'BFPaT-fueltax-nuclear'!AH3</f>
        <v>0.20920118503863766</v>
      </c>
      <c r="AI25">
        <f>'BFPaT-fueltax-nuclear'!AI3</f>
        <v>0.20920118503863766</v>
      </c>
      <c r="AJ25">
        <f>'BFPaT-fueltax-nuclear'!AJ3</f>
        <v>0.20920118503863766</v>
      </c>
      <c r="AK25">
        <f>'BFPaT-fueltax-nuclear'!AK3</f>
        <v>0.20920118503863766</v>
      </c>
      <c r="AL25">
        <f>'BFPaT-fueltax-nuclear'!AL3</f>
        <v>0.20920118503863766</v>
      </c>
      <c r="AM25">
        <f>'BFPaT-fueltax-nuclear'!AM3</f>
        <v>0.20920118503863766</v>
      </c>
      <c r="AN25">
        <f>'BFPaT-fueltax-nuclear'!AN3</f>
        <v>0.20920118503863766</v>
      </c>
      <c r="AO25">
        <f>'BFPaT-fueltax-nuclear'!AO3</f>
        <v>0.20920118503863766</v>
      </c>
      <c r="AP25">
        <f>'BFPaT-fueltax-nuclear'!AP3</f>
        <v>0.20920118503863766</v>
      </c>
      <c r="AQ25">
        <f>'BFPaT-fueltax-nuclear'!AQ3</f>
        <v>0.20920118503863766</v>
      </c>
      <c r="AR25">
        <f>'BFPaT-fueltax-nuclear'!AR3</f>
        <v>0.20920118503863766</v>
      </c>
      <c r="AS25">
        <f>'BFPaT-fueltax-nuclear'!AS3</f>
        <v>0.20920118503863766</v>
      </c>
      <c r="AT25">
        <f>'BFPaT-fueltax-nuclear'!AT3</f>
        <v>0.20920118503863766</v>
      </c>
      <c r="AU25">
        <f>'BFPaT-fueltax-nuclear'!AU3</f>
        <v>0.20920118503863766</v>
      </c>
      <c r="AV25">
        <f>'BFPaT-fueltax-nuclear'!AV3</f>
        <v>0.20920118503863766</v>
      </c>
      <c r="AW25">
        <f>'BFPaT-fueltax-nuclear'!AW3</f>
        <v>0.20920118503863766</v>
      </c>
      <c r="AX25">
        <f>'BFPaT-fueltax-nuclear'!AX3</f>
        <v>0.20920118503863766</v>
      </c>
      <c r="AY25">
        <f>'BFPaT-fueltax-nuclear'!AY3</f>
        <v>0.20920118503863766</v>
      </c>
      <c r="AZ25">
        <f>'BFPaT-fueltax-nuclear'!AZ3</f>
        <v>0.20920118503863766</v>
      </c>
    </row>
    <row r="26" spans="1:52" x14ac:dyDescent="0.45">
      <c r="A26" t="s">
        <v>13</v>
      </c>
      <c r="B26">
        <f>'BFPaT-fueltax-nuclear'!B4</f>
        <v>0</v>
      </c>
      <c r="C26">
        <f>'BFPaT-fueltax-nuclear'!C4</f>
        <v>0</v>
      </c>
      <c r="D26">
        <f>'BFPaT-fueltax-nuclear'!D4</f>
        <v>0</v>
      </c>
      <c r="E26">
        <f>'BFPaT-fueltax-nuclear'!E4</f>
        <v>0</v>
      </c>
      <c r="F26">
        <f>'BFPaT-fueltax-nuclear'!F4</f>
        <v>0</v>
      </c>
      <c r="G26">
        <f>'BFPaT-fueltax-nuclear'!G4</f>
        <v>0</v>
      </c>
      <c r="H26">
        <f>'BFPaT-fueltax-nuclear'!H4</f>
        <v>0</v>
      </c>
      <c r="I26">
        <f>'BFPaT-fueltax-nuclear'!I4</f>
        <v>0</v>
      </c>
      <c r="J26">
        <f>'BFPaT-fueltax-nuclear'!J4</f>
        <v>0</v>
      </c>
      <c r="K26">
        <f>'BFPaT-fueltax-nuclear'!K4</f>
        <v>0</v>
      </c>
      <c r="L26">
        <f>'BFPaT-fueltax-nuclear'!L4</f>
        <v>0</v>
      </c>
      <c r="M26">
        <f>'BFPaT-fueltax-nuclear'!M4</f>
        <v>0</v>
      </c>
      <c r="N26">
        <f>'BFPaT-fueltax-nuclear'!N4</f>
        <v>0</v>
      </c>
      <c r="O26">
        <f>'BFPaT-fueltax-nuclear'!O4</f>
        <v>0</v>
      </c>
      <c r="P26">
        <f>'BFPaT-fueltax-nuclear'!P4</f>
        <v>0</v>
      </c>
      <c r="Q26">
        <f>'BFPaT-fueltax-nuclear'!Q4</f>
        <v>0</v>
      </c>
      <c r="R26">
        <f>'BFPaT-fueltax-nuclear'!R4</f>
        <v>0</v>
      </c>
      <c r="S26">
        <f>'BFPaT-fueltax-nuclear'!S4</f>
        <v>0</v>
      </c>
      <c r="T26">
        <f>'BFPaT-fueltax-nuclear'!T4</f>
        <v>0</v>
      </c>
      <c r="U26">
        <f>'BFPaT-fueltax-nuclear'!U4</f>
        <v>0</v>
      </c>
      <c r="V26">
        <f>'BFPaT-fueltax-nuclear'!V4</f>
        <v>0</v>
      </c>
      <c r="W26">
        <f>'BFPaT-fueltax-nuclear'!W4</f>
        <v>0</v>
      </c>
      <c r="X26">
        <f>'BFPaT-fueltax-nuclear'!X4</f>
        <v>0</v>
      </c>
      <c r="Y26">
        <f>'BFPaT-fueltax-nuclear'!Y4</f>
        <v>0</v>
      </c>
      <c r="Z26">
        <f>'BFPaT-fueltax-nuclear'!Z4</f>
        <v>0</v>
      </c>
      <c r="AA26">
        <f>'BFPaT-fueltax-nuclear'!AA4</f>
        <v>0</v>
      </c>
      <c r="AB26">
        <f>'BFPaT-fueltax-nuclear'!AB4</f>
        <v>0</v>
      </c>
      <c r="AC26">
        <f>'BFPaT-fueltax-nuclear'!AC4</f>
        <v>0</v>
      </c>
      <c r="AD26">
        <f>'BFPaT-fueltax-nuclear'!AD4</f>
        <v>0</v>
      </c>
      <c r="AE26">
        <f>'BFPaT-fueltax-nuclear'!AE4</f>
        <v>0</v>
      </c>
      <c r="AF26">
        <f>'BFPaT-fueltax-nuclear'!AF4</f>
        <v>0</v>
      </c>
      <c r="AG26">
        <f>'BFPaT-fueltax-nuclear'!AG4</f>
        <v>0</v>
      </c>
      <c r="AH26">
        <f>'BFPaT-fueltax-nuclear'!AH4</f>
        <v>0</v>
      </c>
      <c r="AI26">
        <f>'BFPaT-fueltax-nuclear'!AI4</f>
        <v>0</v>
      </c>
      <c r="AJ26">
        <f>'BFPaT-fueltax-nuclear'!AJ4</f>
        <v>0</v>
      </c>
      <c r="AK26">
        <f>'BFPaT-fueltax-nuclear'!AK4</f>
        <v>0</v>
      </c>
      <c r="AL26">
        <f>'BFPaT-fueltax-nuclear'!AL4</f>
        <v>0</v>
      </c>
      <c r="AM26">
        <f>'BFPaT-fueltax-nuclear'!AM4</f>
        <v>0</v>
      </c>
      <c r="AN26">
        <f>'BFPaT-fueltax-nuclear'!AN4</f>
        <v>0</v>
      </c>
      <c r="AO26">
        <f>'BFPaT-fueltax-nuclear'!AO4</f>
        <v>0</v>
      </c>
      <c r="AP26">
        <f>'BFPaT-fueltax-nuclear'!AP4</f>
        <v>0</v>
      </c>
      <c r="AQ26">
        <f>'BFPaT-fueltax-nuclear'!AQ4</f>
        <v>0</v>
      </c>
      <c r="AR26">
        <f>'BFPaT-fueltax-nuclear'!AR4</f>
        <v>0</v>
      </c>
      <c r="AS26">
        <f>'BFPaT-fueltax-nuclear'!AS4</f>
        <v>0</v>
      </c>
      <c r="AT26">
        <f>'BFPaT-fueltax-nuclear'!AT4</f>
        <v>0</v>
      </c>
      <c r="AU26">
        <f>'BFPaT-fueltax-nuclear'!AU4</f>
        <v>0</v>
      </c>
      <c r="AV26">
        <f>'BFPaT-fueltax-nuclear'!AV4</f>
        <v>0</v>
      </c>
      <c r="AW26">
        <f>'BFPaT-fueltax-nuclear'!AW4</f>
        <v>0</v>
      </c>
      <c r="AX26">
        <f>'BFPaT-fueltax-nuclear'!AX4</f>
        <v>0</v>
      </c>
      <c r="AY26">
        <f>'BFPaT-fueltax-nuclear'!AY4</f>
        <v>0</v>
      </c>
      <c r="AZ26">
        <f>'BFPaT-fueltax-nuclear'!AZ4</f>
        <v>0</v>
      </c>
    </row>
    <row r="27" spans="1:52" x14ac:dyDescent="0.45">
      <c r="A27" t="s">
        <v>14</v>
      </c>
      <c r="B27">
        <f>'BFPaT-fueltax-nuclear'!B5</f>
        <v>0</v>
      </c>
      <c r="C27">
        <f>'BFPaT-fueltax-nuclear'!C5</f>
        <v>0</v>
      </c>
      <c r="D27">
        <f>'BFPaT-fueltax-nuclear'!D5</f>
        <v>0</v>
      </c>
      <c r="E27">
        <f>'BFPaT-fueltax-nuclear'!E5</f>
        <v>0</v>
      </c>
      <c r="F27">
        <f>'BFPaT-fueltax-nuclear'!F5</f>
        <v>0</v>
      </c>
      <c r="G27">
        <f>'BFPaT-fueltax-nuclear'!G5</f>
        <v>0</v>
      </c>
      <c r="H27">
        <f>'BFPaT-fueltax-nuclear'!H5</f>
        <v>0</v>
      </c>
      <c r="I27">
        <f>'BFPaT-fueltax-nuclear'!I5</f>
        <v>0</v>
      </c>
      <c r="J27">
        <f>'BFPaT-fueltax-nuclear'!J5</f>
        <v>0</v>
      </c>
      <c r="K27">
        <f>'BFPaT-fueltax-nuclear'!K5</f>
        <v>0</v>
      </c>
      <c r="L27">
        <f>'BFPaT-fueltax-nuclear'!L5</f>
        <v>0</v>
      </c>
      <c r="M27">
        <f>'BFPaT-fueltax-nuclear'!M5</f>
        <v>0</v>
      </c>
      <c r="N27">
        <f>'BFPaT-fueltax-nuclear'!N5</f>
        <v>0</v>
      </c>
      <c r="O27">
        <f>'BFPaT-fueltax-nuclear'!O5</f>
        <v>0</v>
      </c>
      <c r="P27">
        <f>'BFPaT-fueltax-nuclear'!P5</f>
        <v>0</v>
      </c>
      <c r="Q27">
        <f>'BFPaT-fueltax-nuclear'!Q5</f>
        <v>0</v>
      </c>
      <c r="R27">
        <f>'BFPaT-fueltax-nuclear'!R5</f>
        <v>0</v>
      </c>
      <c r="S27">
        <f>'BFPaT-fueltax-nuclear'!S5</f>
        <v>0</v>
      </c>
      <c r="T27">
        <f>'BFPaT-fueltax-nuclear'!T5</f>
        <v>0</v>
      </c>
      <c r="U27">
        <f>'BFPaT-fueltax-nuclear'!U5</f>
        <v>0</v>
      </c>
      <c r="V27">
        <f>'BFPaT-fueltax-nuclear'!V5</f>
        <v>0</v>
      </c>
      <c r="W27">
        <f>'BFPaT-fueltax-nuclear'!W5</f>
        <v>0</v>
      </c>
      <c r="X27">
        <f>'BFPaT-fueltax-nuclear'!X5</f>
        <v>0</v>
      </c>
      <c r="Y27">
        <f>'BFPaT-fueltax-nuclear'!Y5</f>
        <v>0</v>
      </c>
      <c r="Z27">
        <f>'BFPaT-fueltax-nuclear'!Z5</f>
        <v>0</v>
      </c>
      <c r="AA27">
        <f>'BFPaT-fueltax-nuclear'!AA5</f>
        <v>0</v>
      </c>
      <c r="AB27">
        <f>'BFPaT-fueltax-nuclear'!AB5</f>
        <v>0</v>
      </c>
      <c r="AC27">
        <f>'BFPaT-fueltax-nuclear'!AC5</f>
        <v>0</v>
      </c>
      <c r="AD27">
        <f>'BFPaT-fueltax-nuclear'!AD5</f>
        <v>0</v>
      </c>
      <c r="AE27">
        <f>'BFPaT-fueltax-nuclear'!AE5</f>
        <v>0</v>
      </c>
      <c r="AF27">
        <f>'BFPaT-fueltax-nuclear'!AF5</f>
        <v>0</v>
      </c>
      <c r="AG27">
        <f>'BFPaT-fueltax-nuclear'!AG5</f>
        <v>0</v>
      </c>
      <c r="AH27">
        <f>'BFPaT-fueltax-nuclear'!AH5</f>
        <v>0</v>
      </c>
      <c r="AI27">
        <f>'BFPaT-fueltax-nuclear'!AI5</f>
        <v>0</v>
      </c>
      <c r="AJ27">
        <f>'BFPaT-fueltax-nuclear'!AJ5</f>
        <v>0</v>
      </c>
      <c r="AK27">
        <f>'BFPaT-fueltax-nuclear'!AK5</f>
        <v>0</v>
      </c>
      <c r="AL27">
        <f>'BFPaT-fueltax-nuclear'!AL5</f>
        <v>0</v>
      </c>
      <c r="AM27">
        <f>'BFPaT-fueltax-nuclear'!AM5</f>
        <v>0</v>
      </c>
      <c r="AN27">
        <f>'BFPaT-fueltax-nuclear'!AN5</f>
        <v>0</v>
      </c>
      <c r="AO27">
        <f>'BFPaT-fueltax-nuclear'!AO5</f>
        <v>0</v>
      </c>
      <c r="AP27">
        <f>'BFPaT-fueltax-nuclear'!AP5</f>
        <v>0</v>
      </c>
      <c r="AQ27">
        <f>'BFPaT-fueltax-nuclear'!AQ5</f>
        <v>0</v>
      </c>
      <c r="AR27">
        <f>'BFPaT-fueltax-nuclear'!AR5</f>
        <v>0</v>
      </c>
      <c r="AS27">
        <f>'BFPaT-fueltax-nuclear'!AS5</f>
        <v>0</v>
      </c>
      <c r="AT27">
        <f>'BFPaT-fueltax-nuclear'!AT5</f>
        <v>0</v>
      </c>
      <c r="AU27">
        <f>'BFPaT-fueltax-nuclear'!AU5</f>
        <v>0</v>
      </c>
      <c r="AV27">
        <f>'BFPaT-fueltax-nuclear'!AV5</f>
        <v>0</v>
      </c>
      <c r="AW27">
        <f>'BFPaT-fueltax-nuclear'!AW5</f>
        <v>0</v>
      </c>
      <c r="AX27">
        <f>'BFPaT-fueltax-nuclear'!AX5</f>
        <v>0</v>
      </c>
      <c r="AY27">
        <f>'BFPaT-fueltax-nuclear'!AY5</f>
        <v>0</v>
      </c>
      <c r="AZ27">
        <f>'BFPaT-fueltax-nuclear'!AZ5</f>
        <v>0</v>
      </c>
    </row>
    <row r="28" spans="1:52" x14ac:dyDescent="0.45">
      <c r="A28" t="s">
        <v>15</v>
      </c>
      <c r="B28">
        <f>'BFPaT-fueltax-nuclear'!B6</f>
        <v>0</v>
      </c>
      <c r="C28">
        <f>'BFPaT-fueltax-nuclear'!C6</f>
        <v>0</v>
      </c>
      <c r="D28">
        <f>'BFPaT-fueltax-nuclear'!D6</f>
        <v>0</v>
      </c>
      <c r="E28">
        <f>'BFPaT-fueltax-nuclear'!E6</f>
        <v>0</v>
      </c>
      <c r="F28">
        <f>'BFPaT-fueltax-nuclear'!F6</f>
        <v>0</v>
      </c>
      <c r="G28">
        <f>'BFPaT-fueltax-nuclear'!G6</f>
        <v>0</v>
      </c>
      <c r="H28">
        <f>'BFPaT-fueltax-nuclear'!H6</f>
        <v>0</v>
      </c>
      <c r="I28">
        <f>'BFPaT-fueltax-nuclear'!I6</f>
        <v>0</v>
      </c>
      <c r="J28">
        <f>'BFPaT-fueltax-nuclear'!J6</f>
        <v>0</v>
      </c>
      <c r="K28">
        <f>'BFPaT-fueltax-nuclear'!K6</f>
        <v>0</v>
      </c>
      <c r="L28">
        <f>'BFPaT-fueltax-nuclear'!L6</f>
        <v>0</v>
      </c>
      <c r="M28">
        <f>'BFPaT-fueltax-nuclear'!M6</f>
        <v>0</v>
      </c>
      <c r="N28">
        <f>'BFPaT-fueltax-nuclear'!N6</f>
        <v>0</v>
      </c>
      <c r="O28">
        <f>'BFPaT-fueltax-nuclear'!O6</f>
        <v>0</v>
      </c>
      <c r="P28">
        <f>'BFPaT-fueltax-nuclear'!P6</f>
        <v>0</v>
      </c>
      <c r="Q28">
        <f>'BFPaT-fueltax-nuclear'!Q6</f>
        <v>0</v>
      </c>
      <c r="R28">
        <f>'BFPaT-fueltax-nuclear'!R6</f>
        <v>0</v>
      </c>
      <c r="S28">
        <f>'BFPaT-fueltax-nuclear'!S6</f>
        <v>0</v>
      </c>
      <c r="T28">
        <f>'BFPaT-fueltax-nuclear'!T6</f>
        <v>0</v>
      </c>
      <c r="U28">
        <f>'BFPaT-fueltax-nuclear'!U6</f>
        <v>0</v>
      </c>
      <c r="V28">
        <f>'BFPaT-fueltax-nuclear'!V6</f>
        <v>0</v>
      </c>
      <c r="W28">
        <f>'BFPaT-fueltax-nuclear'!W6</f>
        <v>0</v>
      </c>
      <c r="X28">
        <f>'BFPaT-fueltax-nuclear'!X6</f>
        <v>0</v>
      </c>
      <c r="Y28">
        <f>'BFPaT-fueltax-nuclear'!Y6</f>
        <v>0</v>
      </c>
      <c r="Z28">
        <f>'BFPaT-fueltax-nuclear'!Z6</f>
        <v>0</v>
      </c>
      <c r="AA28">
        <f>'BFPaT-fueltax-nuclear'!AA6</f>
        <v>0</v>
      </c>
      <c r="AB28">
        <f>'BFPaT-fueltax-nuclear'!AB6</f>
        <v>0</v>
      </c>
      <c r="AC28">
        <f>'BFPaT-fueltax-nuclear'!AC6</f>
        <v>0</v>
      </c>
      <c r="AD28">
        <f>'BFPaT-fueltax-nuclear'!AD6</f>
        <v>0</v>
      </c>
      <c r="AE28">
        <f>'BFPaT-fueltax-nuclear'!AE6</f>
        <v>0</v>
      </c>
      <c r="AF28">
        <f>'BFPaT-fueltax-nuclear'!AF6</f>
        <v>0</v>
      </c>
      <c r="AG28">
        <f>'BFPaT-fueltax-nuclear'!AG6</f>
        <v>0</v>
      </c>
      <c r="AH28">
        <f>'BFPaT-fueltax-nuclear'!AH6</f>
        <v>0</v>
      </c>
      <c r="AI28">
        <f>'BFPaT-fueltax-nuclear'!AI6</f>
        <v>0</v>
      </c>
      <c r="AJ28">
        <f>'BFPaT-fueltax-nuclear'!AJ6</f>
        <v>0</v>
      </c>
      <c r="AK28">
        <f>'BFPaT-fueltax-nuclear'!AK6</f>
        <v>0</v>
      </c>
      <c r="AL28">
        <f>'BFPaT-fueltax-nuclear'!AL6</f>
        <v>0</v>
      </c>
      <c r="AM28">
        <f>'BFPaT-fueltax-nuclear'!AM6</f>
        <v>0</v>
      </c>
      <c r="AN28">
        <f>'BFPaT-fueltax-nuclear'!AN6</f>
        <v>0</v>
      </c>
      <c r="AO28">
        <f>'BFPaT-fueltax-nuclear'!AO6</f>
        <v>0</v>
      </c>
      <c r="AP28">
        <f>'BFPaT-fueltax-nuclear'!AP6</f>
        <v>0</v>
      </c>
      <c r="AQ28">
        <f>'BFPaT-fueltax-nuclear'!AQ6</f>
        <v>0</v>
      </c>
      <c r="AR28">
        <f>'BFPaT-fueltax-nuclear'!AR6</f>
        <v>0</v>
      </c>
      <c r="AS28">
        <f>'BFPaT-fueltax-nuclear'!AS6</f>
        <v>0</v>
      </c>
      <c r="AT28">
        <f>'BFPaT-fueltax-nuclear'!AT6</f>
        <v>0</v>
      </c>
      <c r="AU28">
        <f>'BFPaT-fueltax-nuclear'!AU6</f>
        <v>0</v>
      </c>
      <c r="AV28">
        <f>'BFPaT-fueltax-nuclear'!AV6</f>
        <v>0</v>
      </c>
      <c r="AW28">
        <f>'BFPaT-fueltax-nuclear'!AW6</f>
        <v>0</v>
      </c>
      <c r="AX28">
        <f>'BFPaT-fueltax-nuclear'!AX6</f>
        <v>0</v>
      </c>
      <c r="AY28">
        <f>'BFPaT-fueltax-nuclear'!AY6</f>
        <v>0</v>
      </c>
      <c r="AZ28">
        <f>'BFPaT-fueltax-nuclear'!AZ6</f>
        <v>0</v>
      </c>
    </row>
    <row r="29" spans="1:52" x14ac:dyDescent="0.45">
      <c r="A29" t="s">
        <v>16</v>
      </c>
      <c r="B29">
        <f>'BFPaT-fueltax-nuclear'!B7</f>
        <v>0</v>
      </c>
      <c r="C29">
        <f>'BFPaT-fueltax-nuclear'!C7</f>
        <v>0</v>
      </c>
      <c r="D29">
        <f>'BFPaT-fueltax-nuclear'!D7</f>
        <v>0</v>
      </c>
      <c r="E29">
        <f>'BFPaT-fueltax-nuclear'!E7</f>
        <v>0</v>
      </c>
      <c r="F29">
        <f>'BFPaT-fueltax-nuclear'!F7</f>
        <v>0</v>
      </c>
      <c r="G29">
        <f>'BFPaT-fueltax-nuclear'!G7</f>
        <v>0</v>
      </c>
      <c r="H29">
        <f>'BFPaT-fueltax-nuclear'!H7</f>
        <v>0</v>
      </c>
      <c r="I29">
        <f>'BFPaT-fueltax-nuclear'!I7</f>
        <v>0</v>
      </c>
      <c r="J29">
        <f>'BFPaT-fueltax-nuclear'!J7</f>
        <v>0</v>
      </c>
      <c r="K29">
        <f>'BFPaT-fueltax-nuclear'!K7</f>
        <v>0</v>
      </c>
      <c r="L29">
        <f>'BFPaT-fueltax-nuclear'!L7</f>
        <v>0</v>
      </c>
      <c r="M29">
        <f>'BFPaT-fueltax-nuclear'!M7</f>
        <v>0</v>
      </c>
      <c r="N29">
        <f>'BFPaT-fueltax-nuclear'!N7</f>
        <v>0</v>
      </c>
      <c r="O29">
        <f>'BFPaT-fueltax-nuclear'!O7</f>
        <v>0</v>
      </c>
      <c r="P29">
        <f>'BFPaT-fueltax-nuclear'!P7</f>
        <v>0</v>
      </c>
      <c r="Q29">
        <f>'BFPaT-fueltax-nuclear'!Q7</f>
        <v>0</v>
      </c>
      <c r="R29">
        <f>'BFPaT-fueltax-nuclear'!R7</f>
        <v>0</v>
      </c>
      <c r="S29">
        <f>'BFPaT-fueltax-nuclear'!S7</f>
        <v>0</v>
      </c>
      <c r="T29">
        <f>'BFPaT-fueltax-nuclear'!T7</f>
        <v>0</v>
      </c>
      <c r="U29">
        <f>'BFPaT-fueltax-nuclear'!U7</f>
        <v>0</v>
      </c>
      <c r="V29">
        <f>'BFPaT-fueltax-nuclear'!V7</f>
        <v>0</v>
      </c>
      <c r="W29">
        <f>'BFPaT-fueltax-nuclear'!W7</f>
        <v>0</v>
      </c>
      <c r="X29">
        <f>'BFPaT-fueltax-nuclear'!X7</f>
        <v>0</v>
      </c>
      <c r="Y29">
        <f>'BFPaT-fueltax-nuclear'!Y7</f>
        <v>0</v>
      </c>
      <c r="Z29">
        <f>'BFPaT-fueltax-nuclear'!Z7</f>
        <v>0</v>
      </c>
      <c r="AA29">
        <f>'BFPaT-fueltax-nuclear'!AA7</f>
        <v>0</v>
      </c>
      <c r="AB29">
        <f>'BFPaT-fueltax-nuclear'!AB7</f>
        <v>0</v>
      </c>
      <c r="AC29">
        <f>'BFPaT-fueltax-nuclear'!AC7</f>
        <v>0</v>
      </c>
      <c r="AD29">
        <f>'BFPaT-fueltax-nuclear'!AD7</f>
        <v>0</v>
      </c>
      <c r="AE29">
        <f>'BFPaT-fueltax-nuclear'!AE7</f>
        <v>0</v>
      </c>
      <c r="AF29">
        <f>'BFPaT-fueltax-nuclear'!AF7</f>
        <v>0</v>
      </c>
      <c r="AG29">
        <f>'BFPaT-fueltax-nuclear'!AG7</f>
        <v>0</v>
      </c>
      <c r="AH29">
        <f>'BFPaT-fueltax-nuclear'!AH7</f>
        <v>0</v>
      </c>
      <c r="AI29">
        <f>'BFPaT-fueltax-nuclear'!AI7</f>
        <v>0</v>
      </c>
      <c r="AJ29">
        <f>'BFPaT-fueltax-nuclear'!AJ7</f>
        <v>0</v>
      </c>
      <c r="AK29">
        <f>'BFPaT-fueltax-nuclear'!AK7</f>
        <v>0</v>
      </c>
      <c r="AL29">
        <f>'BFPaT-fueltax-nuclear'!AL7</f>
        <v>0</v>
      </c>
      <c r="AM29">
        <f>'BFPaT-fueltax-nuclear'!AM7</f>
        <v>0</v>
      </c>
      <c r="AN29">
        <f>'BFPaT-fueltax-nuclear'!AN7</f>
        <v>0</v>
      </c>
      <c r="AO29">
        <f>'BFPaT-fueltax-nuclear'!AO7</f>
        <v>0</v>
      </c>
      <c r="AP29">
        <f>'BFPaT-fueltax-nuclear'!AP7</f>
        <v>0</v>
      </c>
      <c r="AQ29">
        <f>'BFPaT-fueltax-nuclear'!AQ7</f>
        <v>0</v>
      </c>
      <c r="AR29">
        <f>'BFPaT-fueltax-nuclear'!AR7</f>
        <v>0</v>
      </c>
      <c r="AS29">
        <f>'BFPaT-fueltax-nuclear'!AS7</f>
        <v>0</v>
      </c>
      <c r="AT29">
        <f>'BFPaT-fueltax-nuclear'!AT7</f>
        <v>0</v>
      </c>
      <c r="AU29">
        <f>'BFPaT-fueltax-nuclear'!AU7</f>
        <v>0</v>
      </c>
      <c r="AV29">
        <f>'BFPaT-fueltax-nuclear'!AV7</f>
        <v>0</v>
      </c>
      <c r="AW29">
        <f>'BFPaT-fueltax-nuclear'!AW7</f>
        <v>0</v>
      </c>
      <c r="AX29">
        <f>'BFPaT-fueltax-nuclear'!AX7</f>
        <v>0</v>
      </c>
      <c r="AY29">
        <f>'BFPaT-fueltax-nuclear'!AY7</f>
        <v>0</v>
      </c>
      <c r="AZ29">
        <f>'BFPaT-fueltax-nuclear'!AZ7</f>
        <v>0</v>
      </c>
    </row>
    <row r="30" spans="1:52" x14ac:dyDescent="0.45">
      <c r="A30" t="s">
        <v>17</v>
      </c>
      <c r="B30">
        <f>'BFPaT-fueltax-nuclear'!B8</f>
        <v>0</v>
      </c>
      <c r="C30">
        <f>'BFPaT-fueltax-nuclear'!C8</f>
        <v>0</v>
      </c>
      <c r="D30">
        <f>'BFPaT-fueltax-nuclear'!D8</f>
        <v>0</v>
      </c>
      <c r="E30">
        <f>'BFPaT-fueltax-nuclear'!E8</f>
        <v>0</v>
      </c>
      <c r="F30">
        <f>'BFPaT-fueltax-nuclear'!F8</f>
        <v>0</v>
      </c>
      <c r="G30">
        <f>'BFPaT-fueltax-nuclear'!G8</f>
        <v>0</v>
      </c>
      <c r="H30">
        <f>'BFPaT-fueltax-nuclear'!H8</f>
        <v>0</v>
      </c>
      <c r="I30">
        <f>'BFPaT-fueltax-nuclear'!I8</f>
        <v>0</v>
      </c>
      <c r="J30">
        <f>'BFPaT-fueltax-nuclear'!J8</f>
        <v>0</v>
      </c>
      <c r="K30">
        <f>'BFPaT-fueltax-nuclear'!K8</f>
        <v>0</v>
      </c>
      <c r="L30">
        <f>'BFPaT-fueltax-nuclear'!L8</f>
        <v>0</v>
      </c>
      <c r="M30">
        <f>'BFPaT-fueltax-nuclear'!M8</f>
        <v>0</v>
      </c>
      <c r="N30">
        <f>'BFPaT-fueltax-nuclear'!N8</f>
        <v>0</v>
      </c>
      <c r="O30">
        <f>'BFPaT-fueltax-nuclear'!O8</f>
        <v>0</v>
      </c>
      <c r="P30">
        <f>'BFPaT-fueltax-nuclear'!P8</f>
        <v>0</v>
      </c>
      <c r="Q30">
        <f>'BFPaT-fueltax-nuclear'!Q8</f>
        <v>0</v>
      </c>
      <c r="R30">
        <f>'BFPaT-fueltax-nuclear'!R8</f>
        <v>0</v>
      </c>
      <c r="S30">
        <f>'BFPaT-fueltax-nuclear'!S8</f>
        <v>0</v>
      </c>
      <c r="T30">
        <f>'BFPaT-fueltax-nuclear'!T8</f>
        <v>0</v>
      </c>
      <c r="U30">
        <f>'BFPaT-fueltax-nuclear'!U8</f>
        <v>0</v>
      </c>
      <c r="V30">
        <f>'BFPaT-fueltax-nuclear'!V8</f>
        <v>0</v>
      </c>
      <c r="W30">
        <f>'BFPaT-fueltax-nuclear'!W8</f>
        <v>0</v>
      </c>
      <c r="X30">
        <f>'BFPaT-fueltax-nuclear'!X8</f>
        <v>0</v>
      </c>
      <c r="Y30">
        <f>'BFPaT-fueltax-nuclear'!Y8</f>
        <v>0</v>
      </c>
      <c r="Z30">
        <f>'BFPaT-fueltax-nuclear'!Z8</f>
        <v>0</v>
      </c>
      <c r="AA30">
        <f>'BFPaT-fueltax-nuclear'!AA8</f>
        <v>0</v>
      </c>
      <c r="AB30">
        <f>'BFPaT-fueltax-nuclear'!AB8</f>
        <v>0</v>
      </c>
      <c r="AC30">
        <f>'BFPaT-fueltax-nuclear'!AC8</f>
        <v>0</v>
      </c>
      <c r="AD30">
        <f>'BFPaT-fueltax-nuclear'!AD8</f>
        <v>0</v>
      </c>
      <c r="AE30">
        <f>'BFPaT-fueltax-nuclear'!AE8</f>
        <v>0</v>
      </c>
      <c r="AF30">
        <f>'BFPaT-fueltax-nuclear'!AF8</f>
        <v>0</v>
      </c>
      <c r="AG30">
        <f>'BFPaT-fueltax-nuclear'!AG8</f>
        <v>0</v>
      </c>
      <c r="AH30">
        <f>'BFPaT-fueltax-nuclear'!AH8</f>
        <v>0</v>
      </c>
      <c r="AI30">
        <f>'BFPaT-fueltax-nuclear'!AI8</f>
        <v>0</v>
      </c>
      <c r="AJ30">
        <f>'BFPaT-fueltax-nuclear'!AJ8</f>
        <v>0</v>
      </c>
      <c r="AK30">
        <f>'BFPaT-fueltax-nuclear'!AK8</f>
        <v>0</v>
      </c>
      <c r="AL30">
        <f>'BFPaT-fueltax-nuclear'!AL8</f>
        <v>0</v>
      </c>
      <c r="AM30">
        <f>'BFPaT-fueltax-nuclear'!AM8</f>
        <v>0</v>
      </c>
      <c r="AN30">
        <f>'BFPaT-fueltax-nuclear'!AN8</f>
        <v>0</v>
      </c>
      <c r="AO30">
        <f>'BFPaT-fueltax-nuclear'!AO8</f>
        <v>0</v>
      </c>
      <c r="AP30">
        <f>'BFPaT-fueltax-nuclear'!AP8</f>
        <v>0</v>
      </c>
      <c r="AQ30">
        <f>'BFPaT-fueltax-nuclear'!AQ8</f>
        <v>0</v>
      </c>
      <c r="AR30">
        <f>'BFPaT-fueltax-nuclear'!AR8</f>
        <v>0</v>
      </c>
      <c r="AS30">
        <f>'BFPaT-fueltax-nuclear'!AS8</f>
        <v>0</v>
      </c>
      <c r="AT30">
        <f>'BFPaT-fueltax-nuclear'!AT8</f>
        <v>0</v>
      </c>
      <c r="AU30">
        <f>'BFPaT-fueltax-nuclear'!AU8</f>
        <v>0</v>
      </c>
      <c r="AV30">
        <f>'BFPaT-fueltax-nuclear'!AV8</f>
        <v>0</v>
      </c>
      <c r="AW30">
        <f>'BFPaT-fueltax-nuclear'!AW8</f>
        <v>0</v>
      </c>
      <c r="AX30">
        <f>'BFPaT-fueltax-nuclear'!AX8</f>
        <v>0</v>
      </c>
      <c r="AY30">
        <f>'BFPaT-fueltax-nuclear'!AY8</f>
        <v>0</v>
      </c>
      <c r="AZ30">
        <f>'BFPaT-fueltax-nuclear'!AZ8</f>
        <v>0</v>
      </c>
    </row>
    <row r="31" spans="1:52" x14ac:dyDescent="0.45">
      <c r="A31" t="s">
        <v>18</v>
      </c>
      <c r="B31">
        <f>'BFPaT-fueltax-nuclear'!B9</f>
        <v>0</v>
      </c>
      <c r="C31">
        <f>'BFPaT-fueltax-nuclear'!C9</f>
        <v>0</v>
      </c>
      <c r="D31">
        <f>'BFPaT-fueltax-nuclear'!D9</f>
        <v>0</v>
      </c>
      <c r="E31">
        <f>'BFPaT-fueltax-nuclear'!E9</f>
        <v>0</v>
      </c>
      <c r="F31">
        <f>'BFPaT-fueltax-nuclear'!F9</f>
        <v>0</v>
      </c>
      <c r="G31">
        <f>'BFPaT-fueltax-nuclear'!G9</f>
        <v>0</v>
      </c>
      <c r="H31">
        <f>'BFPaT-fueltax-nuclear'!H9</f>
        <v>0</v>
      </c>
      <c r="I31">
        <f>'BFPaT-fueltax-nuclear'!I9</f>
        <v>0</v>
      </c>
      <c r="J31">
        <f>'BFPaT-fueltax-nuclear'!J9</f>
        <v>0</v>
      </c>
      <c r="K31">
        <f>'BFPaT-fueltax-nuclear'!K9</f>
        <v>0</v>
      </c>
      <c r="L31">
        <f>'BFPaT-fueltax-nuclear'!L9</f>
        <v>0</v>
      </c>
      <c r="M31">
        <f>'BFPaT-fueltax-nuclear'!M9</f>
        <v>0</v>
      </c>
      <c r="N31">
        <f>'BFPaT-fueltax-nuclear'!N9</f>
        <v>0</v>
      </c>
      <c r="O31">
        <f>'BFPaT-fueltax-nuclear'!O9</f>
        <v>0</v>
      </c>
      <c r="P31">
        <f>'BFPaT-fueltax-nuclear'!P9</f>
        <v>0</v>
      </c>
      <c r="Q31">
        <f>'BFPaT-fueltax-nuclear'!Q9</f>
        <v>0</v>
      </c>
      <c r="R31">
        <f>'BFPaT-fueltax-nuclear'!R9</f>
        <v>0</v>
      </c>
      <c r="S31">
        <f>'BFPaT-fueltax-nuclear'!S9</f>
        <v>0</v>
      </c>
      <c r="T31">
        <f>'BFPaT-fueltax-nuclear'!T9</f>
        <v>0</v>
      </c>
      <c r="U31">
        <f>'BFPaT-fueltax-nuclear'!U9</f>
        <v>0</v>
      </c>
      <c r="V31">
        <f>'BFPaT-fueltax-nuclear'!V9</f>
        <v>0</v>
      </c>
      <c r="W31">
        <f>'BFPaT-fueltax-nuclear'!W9</f>
        <v>0</v>
      </c>
      <c r="X31">
        <f>'BFPaT-fueltax-nuclear'!X9</f>
        <v>0</v>
      </c>
      <c r="Y31">
        <f>'BFPaT-fueltax-nuclear'!Y9</f>
        <v>0</v>
      </c>
      <c r="Z31">
        <f>'BFPaT-fueltax-nuclear'!Z9</f>
        <v>0</v>
      </c>
      <c r="AA31">
        <f>'BFPaT-fueltax-nuclear'!AA9</f>
        <v>0</v>
      </c>
      <c r="AB31">
        <f>'BFPaT-fueltax-nuclear'!AB9</f>
        <v>0</v>
      </c>
      <c r="AC31">
        <f>'BFPaT-fueltax-nuclear'!AC9</f>
        <v>0</v>
      </c>
      <c r="AD31">
        <f>'BFPaT-fueltax-nuclear'!AD9</f>
        <v>0</v>
      </c>
      <c r="AE31">
        <f>'BFPaT-fueltax-nuclear'!AE9</f>
        <v>0</v>
      </c>
      <c r="AF31">
        <f>'BFPaT-fueltax-nuclear'!AF9</f>
        <v>0</v>
      </c>
      <c r="AG31">
        <f>'BFPaT-fueltax-nuclear'!AG9</f>
        <v>0</v>
      </c>
      <c r="AH31">
        <f>'BFPaT-fueltax-nuclear'!AH9</f>
        <v>0</v>
      </c>
      <c r="AI31">
        <f>'BFPaT-fueltax-nuclear'!AI9</f>
        <v>0</v>
      </c>
      <c r="AJ31">
        <f>'BFPaT-fueltax-nuclear'!AJ9</f>
        <v>0</v>
      </c>
      <c r="AK31">
        <f>'BFPaT-fueltax-nuclear'!AK9</f>
        <v>0</v>
      </c>
      <c r="AL31">
        <f>'BFPaT-fueltax-nuclear'!AL9</f>
        <v>0</v>
      </c>
      <c r="AM31">
        <f>'BFPaT-fueltax-nuclear'!AM9</f>
        <v>0</v>
      </c>
      <c r="AN31">
        <f>'BFPaT-fueltax-nuclear'!AN9</f>
        <v>0</v>
      </c>
      <c r="AO31">
        <f>'BFPaT-fueltax-nuclear'!AO9</f>
        <v>0</v>
      </c>
      <c r="AP31">
        <f>'BFPaT-fueltax-nuclear'!AP9</f>
        <v>0</v>
      </c>
      <c r="AQ31">
        <f>'BFPaT-fueltax-nuclear'!AQ9</f>
        <v>0</v>
      </c>
      <c r="AR31">
        <f>'BFPaT-fueltax-nuclear'!AR9</f>
        <v>0</v>
      </c>
      <c r="AS31">
        <f>'BFPaT-fueltax-nuclear'!AS9</f>
        <v>0</v>
      </c>
      <c r="AT31">
        <f>'BFPaT-fueltax-nuclear'!AT9</f>
        <v>0</v>
      </c>
      <c r="AU31">
        <f>'BFPaT-fueltax-nuclear'!AU9</f>
        <v>0</v>
      </c>
      <c r="AV31">
        <f>'BFPaT-fueltax-nuclear'!AV9</f>
        <v>0</v>
      </c>
      <c r="AW31">
        <f>'BFPaT-fueltax-nuclear'!AW9</f>
        <v>0</v>
      </c>
      <c r="AX31">
        <f>'BFPaT-fueltax-nuclear'!AX9</f>
        <v>0</v>
      </c>
      <c r="AY31">
        <f>'BFPaT-fueltax-nuclear'!AY9</f>
        <v>0</v>
      </c>
      <c r="AZ31">
        <f>'BFPaT-fueltax-nuclear'!AZ9</f>
        <v>0</v>
      </c>
    </row>
    <row r="32" spans="1:52" x14ac:dyDescent="0.45">
      <c r="A32" s="5" t="s">
        <v>67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45">
      <c r="A33" t="s">
        <v>64</v>
      </c>
      <c r="B33">
        <f>B$1</f>
        <v>2020</v>
      </c>
      <c r="C33">
        <f t="shared" ref="C33:AZ33" si="3">C$1</f>
        <v>2021</v>
      </c>
      <c r="D33">
        <f t="shared" si="3"/>
        <v>2022</v>
      </c>
      <c r="E33">
        <f t="shared" si="3"/>
        <v>2023</v>
      </c>
      <c r="F33">
        <f t="shared" si="3"/>
        <v>2024</v>
      </c>
      <c r="G33">
        <f t="shared" si="3"/>
        <v>2025</v>
      </c>
      <c r="H33">
        <f t="shared" si="3"/>
        <v>2026</v>
      </c>
      <c r="I33">
        <f t="shared" si="3"/>
        <v>2027</v>
      </c>
      <c r="J33">
        <f t="shared" si="3"/>
        <v>2028</v>
      </c>
      <c r="K33">
        <f t="shared" si="3"/>
        <v>2029</v>
      </c>
      <c r="L33">
        <f t="shared" si="3"/>
        <v>2030</v>
      </c>
      <c r="M33">
        <f t="shared" si="3"/>
        <v>2031</v>
      </c>
      <c r="N33">
        <f t="shared" si="3"/>
        <v>2032</v>
      </c>
      <c r="O33">
        <f t="shared" si="3"/>
        <v>2033</v>
      </c>
      <c r="P33">
        <f t="shared" si="3"/>
        <v>2034</v>
      </c>
      <c r="Q33">
        <f t="shared" si="3"/>
        <v>2035</v>
      </c>
      <c r="R33">
        <f t="shared" si="3"/>
        <v>2036</v>
      </c>
      <c r="S33">
        <f t="shared" si="3"/>
        <v>2037</v>
      </c>
      <c r="T33">
        <f t="shared" si="3"/>
        <v>2038</v>
      </c>
      <c r="U33">
        <f t="shared" si="3"/>
        <v>2039</v>
      </c>
      <c r="V33">
        <f t="shared" si="3"/>
        <v>2040</v>
      </c>
      <c r="W33">
        <f t="shared" si="3"/>
        <v>2041</v>
      </c>
      <c r="X33">
        <f t="shared" si="3"/>
        <v>2042</v>
      </c>
      <c r="Y33">
        <f t="shared" si="3"/>
        <v>2043</v>
      </c>
      <c r="Z33">
        <f t="shared" si="3"/>
        <v>2044</v>
      </c>
      <c r="AA33">
        <f t="shared" si="3"/>
        <v>2045</v>
      </c>
      <c r="AB33">
        <f t="shared" si="3"/>
        <v>2046</v>
      </c>
      <c r="AC33">
        <f t="shared" si="3"/>
        <v>2047</v>
      </c>
      <c r="AD33">
        <f t="shared" si="3"/>
        <v>2048</v>
      </c>
      <c r="AE33">
        <f t="shared" si="3"/>
        <v>2049</v>
      </c>
      <c r="AF33">
        <f t="shared" si="3"/>
        <v>2050</v>
      </c>
      <c r="AG33">
        <f t="shared" si="3"/>
        <v>2051</v>
      </c>
      <c r="AH33">
        <f t="shared" si="3"/>
        <v>2052</v>
      </c>
      <c r="AI33">
        <f t="shared" si="3"/>
        <v>2053</v>
      </c>
      <c r="AJ33">
        <f t="shared" si="3"/>
        <v>2054</v>
      </c>
      <c r="AK33">
        <f t="shared" si="3"/>
        <v>2055</v>
      </c>
      <c r="AL33">
        <f t="shared" si="3"/>
        <v>2056</v>
      </c>
      <c r="AM33">
        <f t="shared" si="3"/>
        <v>2057</v>
      </c>
      <c r="AN33">
        <f t="shared" si="3"/>
        <v>2058</v>
      </c>
      <c r="AO33">
        <f t="shared" si="3"/>
        <v>2059</v>
      </c>
      <c r="AP33">
        <f t="shared" si="3"/>
        <v>2060</v>
      </c>
      <c r="AQ33">
        <f t="shared" si="3"/>
        <v>2061</v>
      </c>
      <c r="AR33">
        <f t="shared" si="3"/>
        <v>2062</v>
      </c>
      <c r="AS33">
        <f t="shared" si="3"/>
        <v>2063</v>
      </c>
      <c r="AT33">
        <f t="shared" si="3"/>
        <v>2064</v>
      </c>
      <c r="AU33">
        <f t="shared" si="3"/>
        <v>2065</v>
      </c>
      <c r="AV33">
        <f t="shared" si="3"/>
        <v>2066</v>
      </c>
      <c r="AW33">
        <f t="shared" si="3"/>
        <v>2067</v>
      </c>
      <c r="AX33">
        <f t="shared" si="3"/>
        <v>2068</v>
      </c>
      <c r="AY33">
        <f t="shared" si="3"/>
        <v>2069</v>
      </c>
      <c r="AZ33">
        <f t="shared" si="3"/>
        <v>2070</v>
      </c>
    </row>
    <row r="34" spans="1:52" x14ac:dyDescent="0.45">
      <c r="A34" t="s">
        <v>11</v>
      </c>
      <c r="B34">
        <f>'BFPaT-fueltax-biomass'!B2</f>
        <v>0</v>
      </c>
      <c r="C34">
        <f>'BFPaT-fueltax-biomass'!C2</f>
        <v>0</v>
      </c>
      <c r="D34">
        <f>'BFPaT-fueltax-biomass'!D2</f>
        <v>0</v>
      </c>
      <c r="E34">
        <f>'BFPaT-fueltax-biomass'!E2</f>
        <v>0</v>
      </c>
      <c r="F34">
        <f>'BFPaT-fueltax-biomass'!F2</f>
        <v>0</v>
      </c>
      <c r="G34">
        <f>'BFPaT-fueltax-biomass'!G2</f>
        <v>0</v>
      </c>
      <c r="H34">
        <f>'BFPaT-fueltax-biomass'!H2</f>
        <v>0</v>
      </c>
      <c r="I34">
        <f>'BFPaT-fueltax-biomass'!I2</f>
        <v>0</v>
      </c>
      <c r="J34">
        <f>'BFPaT-fueltax-biomass'!J2</f>
        <v>0</v>
      </c>
      <c r="K34">
        <f>'BFPaT-fueltax-biomass'!K2</f>
        <v>0</v>
      </c>
      <c r="L34">
        <f>'BFPaT-fueltax-biomass'!L2</f>
        <v>0</v>
      </c>
      <c r="M34">
        <f>'BFPaT-fueltax-biomass'!M2</f>
        <v>0</v>
      </c>
      <c r="N34">
        <f>'BFPaT-fueltax-biomass'!N2</f>
        <v>0</v>
      </c>
      <c r="O34">
        <f>'BFPaT-fueltax-biomass'!O2</f>
        <v>0</v>
      </c>
      <c r="P34">
        <f>'BFPaT-fueltax-biomass'!P2</f>
        <v>0</v>
      </c>
      <c r="Q34">
        <f>'BFPaT-fueltax-biomass'!Q2</f>
        <v>0</v>
      </c>
      <c r="R34">
        <f>'BFPaT-fueltax-biomass'!R2</f>
        <v>0</v>
      </c>
      <c r="S34">
        <f>'BFPaT-fueltax-biomass'!S2</f>
        <v>0</v>
      </c>
      <c r="T34">
        <f>'BFPaT-fueltax-biomass'!T2</f>
        <v>0</v>
      </c>
      <c r="U34">
        <f>'BFPaT-fueltax-biomass'!U2</f>
        <v>0</v>
      </c>
      <c r="V34">
        <f>'BFPaT-fueltax-biomass'!V2</f>
        <v>0</v>
      </c>
      <c r="W34">
        <f>'BFPaT-fueltax-biomass'!W2</f>
        <v>0</v>
      </c>
      <c r="X34">
        <f>'BFPaT-fueltax-biomass'!X2</f>
        <v>0</v>
      </c>
      <c r="Y34">
        <f>'BFPaT-fueltax-biomass'!Y2</f>
        <v>0</v>
      </c>
      <c r="Z34">
        <f>'BFPaT-fueltax-biomass'!Z2</f>
        <v>0</v>
      </c>
      <c r="AA34">
        <f>'BFPaT-fueltax-biomass'!AA2</f>
        <v>0</v>
      </c>
      <c r="AB34">
        <f>'BFPaT-fueltax-biomass'!AB2</f>
        <v>0</v>
      </c>
      <c r="AC34">
        <f>'BFPaT-fueltax-biomass'!AC2</f>
        <v>0</v>
      </c>
      <c r="AD34">
        <f>'BFPaT-fueltax-biomass'!AD2</f>
        <v>0</v>
      </c>
      <c r="AE34">
        <f>'BFPaT-fueltax-biomass'!AE2</f>
        <v>0</v>
      </c>
      <c r="AF34">
        <f>'BFPaT-fueltax-biomass'!AF2</f>
        <v>0</v>
      </c>
      <c r="AG34">
        <f>'BFPaT-fueltax-biomass'!AG2</f>
        <v>0</v>
      </c>
      <c r="AH34">
        <f>'BFPaT-fueltax-biomass'!AH2</f>
        <v>0</v>
      </c>
      <c r="AI34">
        <f>'BFPaT-fueltax-biomass'!AI2</f>
        <v>0</v>
      </c>
      <c r="AJ34">
        <f>'BFPaT-fueltax-biomass'!AJ2</f>
        <v>0</v>
      </c>
      <c r="AK34">
        <f>'BFPaT-fueltax-biomass'!AK2</f>
        <v>0</v>
      </c>
      <c r="AL34">
        <f>'BFPaT-fueltax-biomass'!AL2</f>
        <v>0</v>
      </c>
      <c r="AM34">
        <f>'BFPaT-fueltax-biomass'!AM2</f>
        <v>0</v>
      </c>
      <c r="AN34">
        <f>'BFPaT-fueltax-biomass'!AN2</f>
        <v>0</v>
      </c>
      <c r="AO34">
        <f>'BFPaT-fueltax-biomass'!AO2</f>
        <v>0</v>
      </c>
      <c r="AP34">
        <f>'BFPaT-fueltax-biomass'!AP2</f>
        <v>0</v>
      </c>
      <c r="AQ34">
        <f>'BFPaT-fueltax-biomass'!AQ2</f>
        <v>0</v>
      </c>
      <c r="AR34">
        <f>'BFPaT-fueltax-biomass'!AR2</f>
        <v>0</v>
      </c>
      <c r="AS34">
        <f>'BFPaT-fueltax-biomass'!AS2</f>
        <v>0</v>
      </c>
      <c r="AT34">
        <f>'BFPaT-fueltax-biomass'!AT2</f>
        <v>0</v>
      </c>
      <c r="AU34">
        <f>'BFPaT-fueltax-biomass'!AU2</f>
        <v>0</v>
      </c>
      <c r="AV34">
        <f>'BFPaT-fueltax-biomass'!AV2</f>
        <v>0</v>
      </c>
      <c r="AW34">
        <f>'BFPaT-fueltax-biomass'!AW2</f>
        <v>0</v>
      </c>
      <c r="AX34">
        <f>'BFPaT-fueltax-biomass'!AX2</f>
        <v>0</v>
      </c>
      <c r="AY34">
        <f>'BFPaT-fueltax-biomass'!AY2</f>
        <v>0</v>
      </c>
      <c r="AZ34">
        <f>'BFPaT-fueltax-biomass'!AZ2</f>
        <v>0</v>
      </c>
    </row>
    <row r="35" spans="1:52" x14ac:dyDescent="0.45">
      <c r="A35" t="s">
        <v>12</v>
      </c>
      <c r="B35">
        <f>'BFPaT-fueltax-biomass'!B3</f>
        <v>0.20920118503863766</v>
      </c>
      <c r="C35">
        <f>'BFPaT-fueltax-biomass'!C3</f>
        <v>0.20920118503863766</v>
      </c>
      <c r="D35">
        <f>'BFPaT-fueltax-biomass'!D3</f>
        <v>0.20920118503863766</v>
      </c>
      <c r="E35">
        <f>'BFPaT-fueltax-biomass'!E3</f>
        <v>0.20920118503863766</v>
      </c>
      <c r="F35">
        <f>'BFPaT-fueltax-biomass'!F3</f>
        <v>0.20920118503863766</v>
      </c>
      <c r="G35">
        <f>'BFPaT-fueltax-biomass'!G3</f>
        <v>0.20920118503863766</v>
      </c>
      <c r="H35">
        <f>'BFPaT-fueltax-biomass'!H3</f>
        <v>0.20920118503863766</v>
      </c>
      <c r="I35">
        <f>'BFPaT-fueltax-biomass'!I3</f>
        <v>0.20920118503863766</v>
      </c>
      <c r="J35">
        <f>'BFPaT-fueltax-biomass'!J3</f>
        <v>0.20920118503863766</v>
      </c>
      <c r="K35">
        <f>'BFPaT-fueltax-biomass'!K3</f>
        <v>0.20920118503863766</v>
      </c>
      <c r="L35">
        <f>'BFPaT-fueltax-biomass'!L3</f>
        <v>0.20920118503863766</v>
      </c>
      <c r="M35">
        <f>'BFPaT-fueltax-biomass'!M3</f>
        <v>0.20920118503863766</v>
      </c>
      <c r="N35">
        <f>'BFPaT-fueltax-biomass'!N3</f>
        <v>0.20920118503863766</v>
      </c>
      <c r="O35">
        <f>'BFPaT-fueltax-biomass'!O3</f>
        <v>0.20920118503863766</v>
      </c>
      <c r="P35">
        <f>'BFPaT-fueltax-biomass'!P3</f>
        <v>0.20920118503863766</v>
      </c>
      <c r="Q35">
        <f>'BFPaT-fueltax-biomass'!Q3</f>
        <v>0.20920118503863766</v>
      </c>
      <c r="R35">
        <f>'BFPaT-fueltax-biomass'!R3</f>
        <v>0.20920118503863766</v>
      </c>
      <c r="S35">
        <f>'BFPaT-fueltax-biomass'!S3</f>
        <v>0.20920118503863766</v>
      </c>
      <c r="T35">
        <f>'BFPaT-fueltax-biomass'!T3</f>
        <v>0.20920118503863766</v>
      </c>
      <c r="U35">
        <f>'BFPaT-fueltax-biomass'!U3</f>
        <v>0.20920118503863766</v>
      </c>
      <c r="V35">
        <f>'BFPaT-fueltax-biomass'!V3</f>
        <v>0.20920118503863766</v>
      </c>
      <c r="W35">
        <f>'BFPaT-fueltax-biomass'!W3</f>
        <v>0.20920118503863766</v>
      </c>
      <c r="X35">
        <f>'BFPaT-fueltax-biomass'!X3</f>
        <v>0.20920118503863766</v>
      </c>
      <c r="Y35">
        <f>'BFPaT-fueltax-biomass'!Y3</f>
        <v>0.20920118503863766</v>
      </c>
      <c r="Z35">
        <f>'BFPaT-fueltax-biomass'!Z3</f>
        <v>0.20920118503863766</v>
      </c>
      <c r="AA35">
        <f>'BFPaT-fueltax-biomass'!AA3</f>
        <v>0.20920118503863766</v>
      </c>
      <c r="AB35">
        <f>'BFPaT-fueltax-biomass'!AB3</f>
        <v>0.20920118503863766</v>
      </c>
      <c r="AC35">
        <f>'BFPaT-fueltax-biomass'!AC3</f>
        <v>0.20920118503863766</v>
      </c>
      <c r="AD35">
        <f>'BFPaT-fueltax-biomass'!AD3</f>
        <v>0.20920118503863766</v>
      </c>
      <c r="AE35">
        <f>'BFPaT-fueltax-biomass'!AE3</f>
        <v>0.20920118503863766</v>
      </c>
      <c r="AF35">
        <f>'BFPaT-fueltax-biomass'!AF3</f>
        <v>0.20920118503863766</v>
      </c>
      <c r="AG35">
        <f>'BFPaT-fueltax-biomass'!AG3</f>
        <v>0.20920118503863766</v>
      </c>
      <c r="AH35">
        <f>'BFPaT-fueltax-biomass'!AH3</f>
        <v>0.20920118503863766</v>
      </c>
      <c r="AI35">
        <f>'BFPaT-fueltax-biomass'!AI3</f>
        <v>0.20920118503863766</v>
      </c>
      <c r="AJ35">
        <f>'BFPaT-fueltax-biomass'!AJ3</f>
        <v>0.20920118503863766</v>
      </c>
      <c r="AK35">
        <f>'BFPaT-fueltax-biomass'!AK3</f>
        <v>0.20920118503863766</v>
      </c>
      <c r="AL35">
        <f>'BFPaT-fueltax-biomass'!AL3</f>
        <v>0.20920118503863766</v>
      </c>
      <c r="AM35">
        <f>'BFPaT-fueltax-biomass'!AM3</f>
        <v>0.20920118503863766</v>
      </c>
      <c r="AN35">
        <f>'BFPaT-fueltax-biomass'!AN3</f>
        <v>0.20920118503863766</v>
      </c>
      <c r="AO35">
        <f>'BFPaT-fueltax-biomass'!AO3</f>
        <v>0.20920118503863766</v>
      </c>
      <c r="AP35">
        <f>'BFPaT-fueltax-biomass'!AP3</f>
        <v>0.20920118503863766</v>
      </c>
      <c r="AQ35">
        <f>'BFPaT-fueltax-biomass'!AQ3</f>
        <v>0.20920118503863766</v>
      </c>
      <c r="AR35">
        <f>'BFPaT-fueltax-biomass'!AR3</f>
        <v>0.20920118503863766</v>
      </c>
      <c r="AS35">
        <f>'BFPaT-fueltax-biomass'!AS3</f>
        <v>0.20920118503863766</v>
      </c>
      <c r="AT35">
        <f>'BFPaT-fueltax-biomass'!AT3</f>
        <v>0.20920118503863766</v>
      </c>
      <c r="AU35">
        <f>'BFPaT-fueltax-biomass'!AU3</f>
        <v>0.20920118503863766</v>
      </c>
      <c r="AV35">
        <f>'BFPaT-fueltax-biomass'!AV3</f>
        <v>0.20920118503863766</v>
      </c>
      <c r="AW35">
        <f>'BFPaT-fueltax-biomass'!AW3</f>
        <v>0.20920118503863766</v>
      </c>
      <c r="AX35">
        <f>'BFPaT-fueltax-biomass'!AX3</f>
        <v>0.20920118503863766</v>
      </c>
      <c r="AY35">
        <f>'BFPaT-fueltax-biomass'!AY3</f>
        <v>0.20920118503863766</v>
      </c>
      <c r="AZ35">
        <f>'BFPaT-fueltax-biomass'!AZ3</f>
        <v>0.20920118503863766</v>
      </c>
    </row>
    <row r="36" spans="1:52" x14ac:dyDescent="0.45">
      <c r="A36" t="s">
        <v>13</v>
      </c>
      <c r="B36">
        <f>'BFPaT-fueltax-biomass'!B4</f>
        <v>0.20920118503863766</v>
      </c>
      <c r="C36">
        <f>'BFPaT-fueltax-biomass'!C4</f>
        <v>0.20920118503863766</v>
      </c>
      <c r="D36">
        <f>'BFPaT-fueltax-biomass'!D4</f>
        <v>0.20920118503863766</v>
      </c>
      <c r="E36">
        <f>'BFPaT-fueltax-biomass'!E4</f>
        <v>0.20920118503863766</v>
      </c>
      <c r="F36">
        <f>'BFPaT-fueltax-biomass'!F4</f>
        <v>0.20920118503863766</v>
      </c>
      <c r="G36">
        <f>'BFPaT-fueltax-biomass'!G4</f>
        <v>0.20920118503863766</v>
      </c>
      <c r="H36">
        <f>'BFPaT-fueltax-biomass'!H4</f>
        <v>0.20920118503863766</v>
      </c>
      <c r="I36">
        <f>'BFPaT-fueltax-biomass'!I4</f>
        <v>0.20920118503863766</v>
      </c>
      <c r="J36">
        <f>'BFPaT-fueltax-biomass'!J4</f>
        <v>0.20920118503863766</v>
      </c>
      <c r="K36">
        <f>'BFPaT-fueltax-biomass'!K4</f>
        <v>0.20920118503863766</v>
      </c>
      <c r="L36">
        <f>'BFPaT-fueltax-biomass'!L4</f>
        <v>0.20920118503863766</v>
      </c>
      <c r="M36">
        <f>'BFPaT-fueltax-biomass'!M4</f>
        <v>0.20920118503863766</v>
      </c>
      <c r="N36">
        <f>'BFPaT-fueltax-biomass'!N4</f>
        <v>0.20920118503863766</v>
      </c>
      <c r="O36">
        <f>'BFPaT-fueltax-biomass'!O4</f>
        <v>0.20920118503863766</v>
      </c>
      <c r="P36">
        <f>'BFPaT-fueltax-biomass'!P4</f>
        <v>0.20920118503863766</v>
      </c>
      <c r="Q36">
        <f>'BFPaT-fueltax-biomass'!Q4</f>
        <v>0.20920118503863766</v>
      </c>
      <c r="R36">
        <f>'BFPaT-fueltax-biomass'!R4</f>
        <v>0.20920118503863766</v>
      </c>
      <c r="S36">
        <f>'BFPaT-fueltax-biomass'!S4</f>
        <v>0.20920118503863766</v>
      </c>
      <c r="T36">
        <f>'BFPaT-fueltax-biomass'!T4</f>
        <v>0.20920118503863766</v>
      </c>
      <c r="U36">
        <f>'BFPaT-fueltax-biomass'!U4</f>
        <v>0.20920118503863766</v>
      </c>
      <c r="V36">
        <f>'BFPaT-fueltax-biomass'!V4</f>
        <v>0.20920118503863766</v>
      </c>
      <c r="W36">
        <f>'BFPaT-fueltax-biomass'!W4</f>
        <v>0.20920118503863766</v>
      </c>
      <c r="X36">
        <f>'BFPaT-fueltax-biomass'!X4</f>
        <v>0.20920118503863766</v>
      </c>
      <c r="Y36">
        <f>'BFPaT-fueltax-biomass'!Y4</f>
        <v>0.20920118503863766</v>
      </c>
      <c r="Z36">
        <f>'BFPaT-fueltax-biomass'!Z4</f>
        <v>0.20920118503863766</v>
      </c>
      <c r="AA36">
        <f>'BFPaT-fueltax-biomass'!AA4</f>
        <v>0.20920118503863766</v>
      </c>
      <c r="AB36">
        <f>'BFPaT-fueltax-biomass'!AB4</f>
        <v>0.20920118503863766</v>
      </c>
      <c r="AC36">
        <f>'BFPaT-fueltax-biomass'!AC4</f>
        <v>0.20920118503863766</v>
      </c>
      <c r="AD36">
        <f>'BFPaT-fueltax-biomass'!AD4</f>
        <v>0.20920118503863766</v>
      </c>
      <c r="AE36">
        <f>'BFPaT-fueltax-biomass'!AE4</f>
        <v>0.20920118503863766</v>
      </c>
      <c r="AF36">
        <f>'BFPaT-fueltax-biomass'!AF4</f>
        <v>0.20920118503863766</v>
      </c>
      <c r="AG36">
        <f>'BFPaT-fueltax-biomass'!AG4</f>
        <v>0.20920118503863766</v>
      </c>
      <c r="AH36">
        <f>'BFPaT-fueltax-biomass'!AH4</f>
        <v>0.20920118503863766</v>
      </c>
      <c r="AI36">
        <f>'BFPaT-fueltax-biomass'!AI4</f>
        <v>0.20920118503863766</v>
      </c>
      <c r="AJ36">
        <f>'BFPaT-fueltax-biomass'!AJ4</f>
        <v>0.20920118503863766</v>
      </c>
      <c r="AK36">
        <f>'BFPaT-fueltax-biomass'!AK4</f>
        <v>0.20920118503863766</v>
      </c>
      <c r="AL36">
        <f>'BFPaT-fueltax-biomass'!AL4</f>
        <v>0.20920118503863766</v>
      </c>
      <c r="AM36">
        <f>'BFPaT-fueltax-biomass'!AM4</f>
        <v>0.20920118503863766</v>
      </c>
      <c r="AN36">
        <f>'BFPaT-fueltax-biomass'!AN4</f>
        <v>0.20920118503863766</v>
      </c>
      <c r="AO36">
        <f>'BFPaT-fueltax-biomass'!AO4</f>
        <v>0.20920118503863766</v>
      </c>
      <c r="AP36">
        <f>'BFPaT-fueltax-biomass'!AP4</f>
        <v>0.20920118503863766</v>
      </c>
      <c r="AQ36">
        <f>'BFPaT-fueltax-biomass'!AQ4</f>
        <v>0.20920118503863766</v>
      </c>
      <c r="AR36">
        <f>'BFPaT-fueltax-biomass'!AR4</f>
        <v>0.20920118503863766</v>
      </c>
      <c r="AS36">
        <f>'BFPaT-fueltax-biomass'!AS4</f>
        <v>0.20920118503863766</v>
      </c>
      <c r="AT36">
        <f>'BFPaT-fueltax-biomass'!AT4</f>
        <v>0.20920118503863766</v>
      </c>
      <c r="AU36">
        <f>'BFPaT-fueltax-biomass'!AU4</f>
        <v>0.20920118503863766</v>
      </c>
      <c r="AV36">
        <f>'BFPaT-fueltax-biomass'!AV4</f>
        <v>0.20920118503863766</v>
      </c>
      <c r="AW36">
        <f>'BFPaT-fueltax-biomass'!AW4</f>
        <v>0.20920118503863766</v>
      </c>
      <c r="AX36">
        <f>'BFPaT-fueltax-biomass'!AX4</f>
        <v>0.20920118503863766</v>
      </c>
      <c r="AY36">
        <f>'BFPaT-fueltax-biomass'!AY4</f>
        <v>0.20920118503863766</v>
      </c>
      <c r="AZ36">
        <f>'BFPaT-fueltax-biomass'!AZ4</f>
        <v>0.20920118503863766</v>
      </c>
    </row>
    <row r="37" spans="1:52" x14ac:dyDescent="0.45">
      <c r="A37" t="s">
        <v>14</v>
      </c>
      <c r="B37">
        <f>'BFPaT-fueltax-biomass'!B5</f>
        <v>0.20920118503863766</v>
      </c>
      <c r="C37">
        <f>'BFPaT-fueltax-biomass'!C5</f>
        <v>0.20920118503863766</v>
      </c>
      <c r="D37">
        <f>'BFPaT-fueltax-biomass'!D5</f>
        <v>0.20920118503863766</v>
      </c>
      <c r="E37">
        <f>'BFPaT-fueltax-biomass'!E5</f>
        <v>0.20920118503863766</v>
      </c>
      <c r="F37">
        <f>'BFPaT-fueltax-biomass'!F5</f>
        <v>0.20920118503863766</v>
      </c>
      <c r="G37">
        <f>'BFPaT-fueltax-biomass'!G5</f>
        <v>0.20920118503863766</v>
      </c>
      <c r="H37">
        <f>'BFPaT-fueltax-biomass'!H5</f>
        <v>0.20920118503863766</v>
      </c>
      <c r="I37">
        <f>'BFPaT-fueltax-biomass'!I5</f>
        <v>0.20920118503863766</v>
      </c>
      <c r="J37">
        <f>'BFPaT-fueltax-biomass'!J5</f>
        <v>0.20920118503863766</v>
      </c>
      <c r="K37">
        <f>'BFPaT-fueltax-biomass'!K5</f>
        <v>0.20920118503863766</v>
      </c>
      <c r="L37">
        <f>'BFPaT-fueltax-biomass'!L5</f>
        <v>0.20920118503863766</v>
      </c>
      <c r="M37">
        <f>'BFPaT-fueltax-biomass'!M5</f>
        <v>0.20920118503863766</v>
      </c>
      <c r="N37">
        <f>'BFPaT-fueltax-biomass'!N5</f>
        <v>0.20920118503863766</v>
      </c>
      <c r="O37">
        <f>'BFPaT-fueltax-biomass'!O5</f>
        <v>0.20920118503863766</v>
      </c>
      <c r="P37">
        <f>'BFPaT-fueltax-biomass'!P5</f>
        <v>0.20920118503863766</v>
      </c>
      <c r="Q37">
        <f>'BFPaT-fueltax-biomass'!Q5</f>
        <v>0.20920118503863766</v>
      </c>
      <c r="R37">
        <f>'BFPaT-fueltax-biomass'!R5</f>
        <v>0.20920118503863766</v>
      </c>
      <c r="S37">
        <f>'BFPaT-fueltax-biomass'!S5</f>
        <v>0.20920118503863766</v>
      </c>
      <c r="T37">
        <f>'BFPaT-fueltax-biomass'!T5</f>
        <v>0.20920118503863766</v>
      </c>
      <c r="U37">
        <f>'BFPaT-fueltax-biomass'!U5</f>
        <v>0.20920118503863766</v>
      </c>
      <c r="V37">
        <f>'BFPaT-fueltax-biomass'!V5</f>
        <v>0.20920118503863766</v>
      </c>
      <c r="W37">
        <f>'BFPaT-fueltax-biomass'!W5</f>
        <v>0.20920118503863766</v>
      </c>
      <c r="X37">
        <f>'BFPaT-fueltax-biomass'!X5</f>
        <v>0.20920118503863766</v>
      </c>
      <c r="Y37">
        <f>'BFPaT-fueltax-biomass'!Y5</f>
        <v>0.20920118503863766</v>
      </c>
      <c r="Z37">
        <f>'BFPaT-fueltax-biomass'!Z5</f>
        <v>0.20920118503863766</v>
      </c>
      <c r="AA37">
        <f>'BFPaT-fueltax-biomass'!AA5</f>
        <v>0.20920118503863766</v>
      </c>
      <c r="AB37">
        <f>'BFPaT-fueltax-biomass'!AB5</f>
        <v>0.20920118503863766</v>
      </c>
      <c r="AC37">
        <f>'BFPaT-fueltax-biomass'!AC5</f>
        <v>0.20920118503863766</v>
      </c>
      <c r="AD37">
        <f>'BFPaT-fueltax-biomass'!AD5</f>
        <v>0.20920118503863766</v>
      </c>
      <c r="AE37">
        <f>'BFPaT-fueltax-biomass'!AE5</f>
        <v>0.20920118503863766</v>
      </c>
      <c r="AF37">
        <f>'BFPaT-fueltax-biomass'!AF5</f>
        <v>0.20920118503863766</v>
      </c>
      <c r="AG37">
        <f>'BFPaT-fueltax-biomass'!AG5</f>
        <v>0.20920118503863766</v>
      </c>
      <c r="AH37">
        <f>'BFPaT-fueltax-biomass'!AH5</f>
        <v>0.20920118503863766</v>
      </c>
      <c r="AI37">
        <f>'BFPaT-fueltax-biomass'!AI5</f>
        <v>0.20920118503863766</v>
      </c>
      <c r="AJ37">
        <f>'BFPaT-fueltax-biomass'!AJ5</f>
        <v>0.20920118503863766</v>
      </c>
      <c r="AK37">
        <f>'BFPaT-fueltax-biomass'!AK5</f>
        <v>0.20920118503863766</v>
      </c>
      <c r="AL37">
        <f>'BFPaT-fueltax-biomass'!AL5</f>
        <v>0.20920118503863766</v>
      </c>
      <c r="AM37">
        <f>'BFPaT-fueltax-biomass'!AM5</f>
        <v>0.20920118503863766</v>
      </c>
      <c r="AN37">
        <f>'BFPaT-fueltax-biomass'!AN5</f>
        <v>0.20920118503863766</v>
      </c>
      <c r="AO37">
        <f>'BFPaT-fueltax-biomass'!AO5</f>
        <v>0.20920118503863766</v>
      </c>
      <c r="AP37">
        <f>'BFPaT-fueltax-biomass'!AP5</f>
        <v>0.20920118503863766</v>
      </c>
      <c r="AQ37">
        <f>'BFPaT-fueltax-biomass'!AQ5</f>
        <v>0.20920118503863766</v>
      </c>
      <c r="AR37">
        <f>'BFPaT-fueltax-biomass'!AR5</f>
        <v>0.20920118503863766</v>
      </c>
      <c r="AS37">
        <f>'BFPaT-fueltax-biomass'!AS5</f>
        <v>0.20920118503863766</v>
      </c>
      <c r="AT37">
        <f>'BFPaT-fueltax-biomass'!AT5</f>
        <v>0.20920118503863766</v>
      </c>
      <c r="AU37">
        <f>'BFPaT-fueltax-biomass'!AU5</f>
        <v>0.20920118503863766</v>
      </c>
      <c r="AV37">
        <f>'BFPaT-fueltax-biomass'!AV5</f>
        <v>0.20920118503863766</v>
      </c>
      <c r="AW37">
        <f>'BFPaT-fueltax-biomass'!AW5</f>
        <v>0.20920118503863766</v>
      </c>
      <c r="AX37">
        <f>'BFPaT-fueltax-biomass'!AX5</f>
        <v>0.20920118503863766</v>
      </c>
      <c r="AY37">
        <f>'BFPaT-fueltax-biomass'!AY5</f>
        <v>0.20920118503863766</v>
      </c>
      <c r="AZ37">
        <f>'BFPaT-fueltax-biomass'!AZ5</f>
        <v>0.20920118503863766</v>
      </c>
    </row>
    <row r="38" spans="1:52" x14ac:dyDescent="0.45">
      <c r="A38" t="s">
        <v>15</v>
      </c>
      <c r="B38">
        <f>'BFPaT-fueltax-biomass'!B6</f>
        <v>0.20920118503863766</v>
      </c>
      <c r="C38">
        <f>'BFPaT-fueltax-biomass'!C6</f>
        <v>0.20920118503863766</v>
      </c>
      <c r="D38">
        <f>'BFPaT-fueltax-biomass'!D6</f>
        <v>0.20920118503863766</v>
      </c>
      <c r="E38">
        <f>'BFPaT-fueltax-biomass'!E6</f>
        <v>0.20920118503863766</v>
      </c>
      <c r="F38">
        <f>'BFPaT-fueltax-biomass'!F6</f>
        <v>0.20920118503863766</v>
      </c>
      <c r="G38">
        <f>'BFPaT-fueltax-biomass'!G6</f>
        <v>0.20920118503863766</v>
      </c>
      <c r="H38">
        <f>'BFPaT-fueltax-biomass'!H6</f>
        <v>0.20920118503863766</v>
      </c>
      <c r="I38">
        <f>'BFPaT-fueltax-biomass'!I6</f>
        <v>0.20920118503863766</v>
      </c>
      <c r="J38">
        <f>'BFPaT-fueltax-biomass'!J6</f>
        <v>0.20920118503863766</v>
      </c>
      <c r="K38">
        <f>'BFPaT-fueltax-biomass'!K6</f>
        <v>0.20920118503863766</v>
      </c>
      <c r="L38">
        <f>'BFPaT-fueltax-biomass'!L6</f>
        <v>0.20920118503863766</v>
      </c>
      <c r="M38">
        <f>'BFPaT-fueltax-biomass'!M6</f>
        <v>0.20920118503863766</v>
      </c>
      <c r="N38">
        <f>'BFPaT-fueltax-biomass'!N6</f>
        <v>0.20920118503863766</v>
      </c>
      <c r="O38">
        <f>'BFPaT-fueltax-biomass'!O6</f>
        <v>0.20920118503863766</v>
      </c>
      <c r="P38">
        <f>'BFPaT-fueltax-biomass'!P6</f>
        <v>0.20920118503863766</v>
      </c>
      <c r="Q38">
        <f>'BFPaT-fueltax-biomass'!Q6</f>
        <v>0.20920118503863766</v>
      </c>
      <c r="R38">
        <f>'BFPaT-fueltax-biomass'!R6</f>
        <v>0.20920118503863766</v>
      </c>
      <c r="S38">
        <f>'BFPaT-fueltax-biomass'!S6</f>
        <v>0.20920118503863766</v>
      </c>
      <c r="T38">
        <f>'BFPaT-fueltax-biomass'!T6</f>
        <v>0.20920118503863766</v>
      </c>
      <c r="U38">
        <f>'BFPaT-fueltax-biomass'!U6</f>
        <v>0.20920118503863766</v>
      </c>
      <c r="V38">
        <f>'BFPaT-fueltax-biomass'!V6</f>
        <v>0.20920118503863766</v>
      </c>
      <c r="W38">
        <f>'BFPaT-fueltax-biomass'!W6</f>
        <v>0.20920118503863766</v>
      </c>
      <c r="X38">
        <f>'BFPaT-fueltax-biomass'!X6</f>
        <v>0.20920118503863766</v>
      </c>
      <c r="Y38">
        <f>'BFPaT-fueltax-biomass'!Y6</f>
        <v>0.20920118503863766</v>
      </c>
      <c r="Z38">
        <f>'BFPaT-fueltax-biomass'!Z6</f>
        <v>0.20920118503863766</v>
      </c>
      <c r="AA38">
        <f>'BFPaT-fueltax-biomass'!AA6</f>
        <v>0.20920118503863766</v>
      </c>
      <c r="AB38">
        <f>'BFPaT-fueltax-biomass'!AB6</f>
        <v>0.20920118503863766</v>
      </c>
      <c r="AC38">
        <f>'BFPaT-fueltax-biomass'!AC6</f>
        <v>0.20920118503863766</v>
      </c>
      <c r="AD38">
        <f>'BFPaT-fueltax-biomass'!AD6</f>
        <v>0.20920118503863766</v>
      </c>
      <c r="AE38">
        <f>'BFPaT-fueltax-biomass'!AE6</f>
        <v>0.20920118503863766</v>
      </c>
      <c r="AF38">
        <f>'BFPaT-fueltax-biomass'!AF6</f>
        <v>0.20920118503863766</v>
      </c>
      <c r="AG38">
        <f>'BFPaT-fueltax-biomass'!AG6</f>
        <v>0.20920118503863766</v>
      </c>
      <c r="AH38">
        <f>'BFPaT-fueltax-biomass'!AH6</f>
        <v>0.20920118503863766</v>
      </c>
      <c r="AI38">
        <f>'BFPaT-fueltax-biomass'!AI6</f>
        <v>0.20920118503863766</v>
      </c>
      <c r="AJ38">
        <f>'BFPaT-fueltax-biomass'!AJ6</f>
        <v>0.20920118503863766</v>
      </c>
      <c r="AK38">
        <f>'BFPaT-fueltax-biomass'!AK6</f>
        <v>0.20920118503863766</v>
      </c>
      <c r="AL38">
        <f>'BFPaT-fueltax-biomass'!AL6</f>
        <v>0.20920118503863766</v>
      </c>
      <c r="AM38">
        <f>'BFPaT-fueltax-biomass'!AM6</f>
        <v>0.20920118503863766</v>
      </c>
      <c r="AN38">
        <f>'BFPaT-fueltax-biomass'!AN6</f>
        <v>0.20920118503863766</v>
      </c>
      <c r="AO38">
        <f>'BFPaT-fueltax-biomass'!AO6</f>
        <v>0.20920118503863766</v>
      </c>
      <c r="AP38">
        <f>'BFPaT-fueltax-biomass'!AP6</f>
        <v>0.20920118503863766</v>
      </c>
      <c r="AQ38">
        <f>'BFPaT-fueltax-biomass'!AQ6</f>
        <v>0.20920118503863766</v>
      </c>
      <c r="AR38">
        <f>'BFPaT-fueltax-biomass'!AR6</f>
        <v>0.20920118503863766</v>
      </c>
      <c r="AS38">
        <f>'BFPaT-fueltax-biomass'!AS6</f>
        <v>0.20920118503863766</v>
      </c>
      <c r="AT38">
        <f>'BFPaT-fueltax-biomass'!AT6</f>
        <v>0.20920118503863766</v>
      </c>
      <c r="AU38">
        <f>'BFPaT-fueltax-biomass'!AU6</f>
        <v>0.20920118503863766</v>
      </c>
      <c r="AV38">
        <f>'BFPaT-fueltax-biomass'!AV6</f>
        <v>0.20920118503863766</v>
      </c>
      <c r="AW38">
        <f>'BFPaT-fueltax-biomass'!AW6</f>
        <v>0.20920118503863766</v>
      </c>
      <c r="AX38">
        <f>'BFPaT-fueltax-biomass'!AX6</f>
        <v>0.20920118503863766</v>
      </c>
      <c r="AY38">
        <f>'BFPaT-fueltax-biomass'!AY6</f>
        <v>0.20920118503863766</v>
      </c>
      <c r="AZ38">
        <f>'BFPaT-fueltax-biomass'!AZ6</f>
        <v>0.20920118503863766</v>
      </c>
    </row>
    <row r="39" spans="1:52" x14ac:dyDescent="0.45">
      <c r="A39" t="s">
        <v>16</v>
      </c>
      <c r="B39">
        <f>'BFPaT-fueltax-biomass'!B7</f>
        <v>0.20920118503863766</v>
      </c>
      <c r="C39">
        <f>'BFPaT-fueltax-biomass'!C7</f>
        <v>0.20920118503863766</v>
      </c>
      <c r="D39">
        <f>'BFPaT-fueltax-biomass'!D7</f>
        <v>0.20920118503863766</v>
      </c>
      <c r="E39">
        <f>'BFPaT-fueltax-biomass'!E7</f>
        <v>0.20920118503863766</v>
      </c>
      <c r="F39">
        <f>'BFPaT-fueltax-biomass'!F7</f>
        <v>0.20920118503863766</v>
      </c>
      <c r="G39">
        <f>'BFPaT-fueltax-biomass'!G7</f>
        <v>0.20920118503863766</v>
      </c>
      <c r="H39">
        <f>'BFPaT-fueltax-biomass'!H7</f>
        <v>0.20920118503863766</v>
      </c>
      <c r="I39">
        <f>'BFPaT-fueltax-biomass'!I7</f>
        <v>0.20920118503863766</v>
      </c>
      <c r="J39">
        <f>'BFPaT-fueltax-biomass'!J7</f>
        <v>0.20920118503863766</v>
      </c>
      <c r="K39">
        <f>'BFPaT-fueltax-biomass'!K7</f>
        <v>0.20920118503863766</v>
      </c>
      <c r="L39">
        <f>'BFPaT-fueltax-biomass'!L7</f>
        <v>0.20920118503863766</v>
      </c>
      <c r="M39">
        <f>'BFPaT-fueltax-biomass'!M7</f>
        <v>0.20920118503863766</v>
      </c>
      <c r="N39">
        <f>'BFPaT-fueltax-biomass'!N7</f>
        <v>0.20920118503863766</v>
      </c>
      <c r="O39">
        <f>'BFPaT-fueltax-biomass'!O7</f>
        <v>0.20920118503863766</v>
      </c>
      <c r="P39">
        <f>'BFPaT-fueltax-biomass'!P7</f>
        <v>0.20920118503863766</v>
      </c>
      <c r="Q39">
        <f>'BFPaT-fueltax-biomass'!Q7</f>
        <v>0.20920118503863766</v>
      </c>
      <c r="R39">
        <f>'BFPaT-fueltax-biomass'!R7</f>
        <v>0.20920118503863766</v>
      </c>
      <c r="S39">
        <f>'BFPaT-fueltax-biomass'!S7</f>
        <v>0.20920118503863766</v>
      </c>
      <c r="T39">
        <f>'BFPaT-fueltax-biomass'!T7</f>
        <v>0.20920118503863766</v>
      </c>
      <c r="U39">
        <f>'BFPaT-fueltax-biomass'!U7</f>
        <v>0.20920118503863766</v>
      </c>
      <c r="V39">
        <f>'BFPaT-fueltax-biomass'!V7</f>
        <v>0.20920118503863766</v>
      </c>
      <c r="W39">
        <f>'BFPaT-fueltax-biomass'!W7</f>
        <v>0.20920118503863766</v>
      </c>
      <c r="X39">
        <f>'BFPaT-fueltax-biomass'!X7</f>
        <v>0.20920118503863766</v>
      </c>
      <c r="Y39">
        <f>'BFPaT-fueltax-biomass'!Y7</f>
        <v>0.20920118503863766</v>
      </c>
      <c r="Z39">
        <f>'BFPaT-fueltax-biomass'!Z7</f>
        <v>0.20920118503863766</v>
      </c>
      <c r="AA39">
        <f>'BFPaT-fueltax-biomass'!AA7</f>
        <v>0.20920118503863766</v>
      </c>
      <c r="AB39">
        <f>'BFPaT-fueltax-biomass'!AB7</f>
        <v>0.20920118503863766</v>
      </c>
      <c r="AC39">
        <f>'BFPaT-fueltax-biomass'!AC7</f>
        <v>0.20920118503863766</v>
      </c>
      <c r="AD39">
        <f>'BFPaT-fueltax-biomass'!AD7</f>
        <v>0.20920118503863766</v>
      </c>
      <c r="AE39">
        <f>'BFPaT-fueltax-biomass'!AE7</f>
        <v>0.20920118503863766</v>
      </c>
      <c r="AF39">
        <f>'BFPaT-fueltax-biomass'!AF7</f>
        <v>0.20920118503863766</v>
      </c>
      <c r="AG39">
        <f>'BFPaT-fueltax-biomass'!AG7</f>
        <v>0.20920118503863766</v>
      </c>
      <c r="AH39">
        <f>'BFPaT-fueltax-biomass'!AH7</f>
        <v>0.20920118503863766</v>
      </c>
      <c r="AI39">
        <f>'BFPaT-fueltax-biomass'!AI7</f>
        <v>0.20920118503863766</v>
      </c>
      <c r="AJ39">
        <f>'BFPaT-fueltax-biomass'!AJ7</f>
        <v>0.20920118503863766</v>
      </c>
      <c r="AK39">
        <f>'BFPaT-fueltax-biomass'!AK7</f>
        <v>0.20920118503863766</v>
      </c>
      <c r="AL39">
        <f>'BFPaT-fueltax-biomass'!AL7</f>
        <v>0.20920118503863766</v>
      </c>
      <c r="AM39">
        <f>'BFPaT-fueltax-biomass'!AM7</f>
        <v>0.20920118503863766</v>
      </c>
      <c r="AN39">
        <f>'BFPaT-fueltax-biomass'!AN7</f>
        <v>0.20920118503863766</v>
      </c>
      <c r="AO39">
        <f>'BFPaT-fueltax-biomass'!AO7</f>
        <v>0.20920118503863766</v>
      </c>
      <c r="AP39">
        <f>'BFPaT-fueltax-biomass'!AP7</f>
        <v>0.20920118503863766</v>
      </c>
      <c r="AQ39">
        <f>'BFPaT-fueltax-biomass'!AQ7</f>
        <v>0.20920118503863766</v>
      </c>
      <c r="AR39">
        <f>'BFPaT-fueltax-biomass'!AR7</f>
        <v>0.20920118503863766</v>
      </c>
      <c r="AS39">
        <f>'BFPaT-fueltax-biomass'!AS7</f>
        <v>0.20920118503863766</v>
      </c>
      <c r="AT39">
        <f>'BFPaT-fueltax-biomass'!AT7</f>
        <v>0.20920118503863766</v>
      </c>
      <c r="AU39">
        <f>'BFPaT-fueltax-biomass'!AU7</f>
        <v>0.20920118503863766</v>
      </c>
      <c r="AV39">
        <f>'BFPaT-fueltax-biomass'!AV7</f>
        <v>0.20920118503863766</v>
      </c>
      <c r="AW39">
        <f>'BFPaT-fueltax-biomass'!AW7</f>
        <v>0.20920118503863766</v>
      </c>
      <c r="AX39">
        <f>'BFPaT-fueltax-biomass'!AX7</f>
        <v>0.20920118503863766</v>
      </c>
      <c r="AY39">
        <f>'BFPaT-fueltax-biomass'!AY7</f>
        <v>0.20920118503863766</v>
      </c>
      <c r="AZ39">
        <f>'BFPaT-fueltax-biomass'!AZ7</f>
        <v>0.20920118503863766</v>
      </c>
    </row>
    <row r="40" spans="1:52" x14ac:dyDescent="0.45">
      <c r="A40" t="s">
        <v>17</v>
      </c>
      <c r="B40">
        <f>'BFPaT-fueltax-biomass'!B8</f>
        <v>0</v>
      </c>
      <c r="C40">
        <f>'BFPaT-fueltax-biomass'!C8</f>
        <v>0</v>
      </c>
      <c r="D40">
        <f>'BFPaT-fueltax-biomass'!D8</f>
        <v>0</v>
      </c>
      <c r="E40">
        <f>'BFPaT-fueltax-biomass'!E8</f>
        <v>0</v>
      </c>
      <c r="F40">
        <f>'BFPaT-fueltax-biomass'!F8</f>
        <v>0</v>
      </c>
      <c r="G40">
        <f>'BFPaT-fueltax-biomass'!G8</f>
        <v>0</v>
      </c>
      <c r="H40">
        <f>'BFPaT-fueltax-biomass'!H8</f>
        <v>0</v>
      </c>
      <c r="I40">
        <f>'BFPaT-fueltax-biomass'!I8</f>
        <v>0</v>
      </c>
      <c r="J40">
        <f>'BFPaT-fueltax-biomass'!J8</f>
        <v>0</v>
      </c>
      <c r="K40">
        <f>'BFPaT-fueltax-biomass'!K8</f>
        <v>0</v>
      </c>
      <c r="L40">
        <f>'BFPaT-fueltax-biomass'!L8</f>
        <v>0</v>
      </c>
      <c r="M40">
        <f>'BFPaT-fueltax-biomass'!M8</f>
        <v>0</v>
      </c>
      <c r="N40">
        <f>'BFPaT-fueltax-biomass'!N8</f>
        <v>0</v>
      </c>
      <c r="O40">
        <f>'BFPaT-fueltax-biomass'!O8</f>
        <v>0</v>
      </c>
      <c r="P40">
        <f>'BFPaT-fueltax-biomass'!P8</f>
        <v>0</v>
      </c>
      <c r="Q40">
        <f>'BFPaT-fueltax-biomass'!Q8</f>
        <v>0</v>
      </c>
      <c r="R40">
        <f>'BFPaT-fueltax-biomass'!R8</f>
        <v>0</v>
      </c>
      <c r="S40">
        <f>'BFPaT-fueltax-biomass'!S8</f>
        <v>0</v>
      </c>
      <c r="T40">
        <f>'BFPaT-fueltax-biomass'!T8</f>
        <v>0</v>
      </c>
      <c r="U40">
        <f>'BFPaT-fueltax-biomass'!U8</f>
        <v>0</v>
      </c>
      <c r="V40">
        <f>'BFPaT-fueltax-biomass'!V8</f>
        <v>0</v>
      </c>
      <c r="W40">
        <f>'BFPaT-fueltax-biomass'!W8</f>
        <v>0</v>
      </c>
      <c r="X40">
        <f>'BFPaT-fueltax-biomass'!X8</f>
        <v>0</v>
      </c>
      <c r="Y40">
        <f>'BFPaT-fueltax-biomass'!Y8</f>
        <v>0</v>
      </c>
      <c r="Z40">
        <f>'BFPaT-fueltax-biomass'!Z8</f>
        <v>0</v>
      </c>
      <c r="AA40">
        <f>'BFPaT-fueltax-biomass'!AA8</f>
        <v>0</v>
      </c>
      <c r="AB40">
        <f>'BFPaT-fueltax-biomass'!AB8</f>
        <v>0</v>
      </c>
      <c r="AC40">
        <f>'BFPaT-fueltax-biomass'!AC8</f>
        <v>0</v>
      </c>
      <c r="AD40">
        <f>'BFPaT-fueltax-biomass'!AD8</f>
        <v>0</v>
      </c>
      <c r="AE40">
        <f>'BFPaT-fueltax-biomass'!AE8</f>
        <v>0</v>
      </c>
      <c r="AF40">
        <f>'BFPaT-fueltax-biomass'!AF8</f>
        <v>0</v>
      </c>
      <c r="AG40">
        <f>'BFPaT-fueltax-biomass'!AG8</f>
        <v>0</v>
      </c>
      <c r="AH40">
        <f>'BFPaT-fueltax-biomass'!AH8</f>
        <v>0</v>
      </c>
      <c r="AI40">
        <f>'BFPaT-fueltax-biomass'!AI8</f>
        <v>0</v>
      </c>
      <c r="AJ40">
        <f>'BFPaT-fueltax-biomass'!AJ8</f>
        <v>0</v>
      </c>
      <c r="AK40">
        <f>'BFPaT-fueltax-biomass'!AK8</f>
        <v>0</v>
      </c>
      <c r="AL40">
        <f>'BFPaT-fueltax-biomass'!AL8</f>
        <v>0</v>
      </c>
      <c r="AM40">
        <f>'BFPaT-fueltax-biomass'!AM8</f>
        <v>0</v>
      </c>
      <c r="AN40">
        <f>'BFPaT-fueltax-biomass'!AN8</f>
        <v>0</v>
      </c>
      <c r="AO40">
        <f>'BFPaT-fueltax-biomass'!AO8</f>
        <v>0</v>
      </c>
      <c r="AP40">
        <f>'BFPaT-fueltax-biomass'!AP8</f>
        <v>0</v>
      </c>
      <c r="AQ40">
        <f>'BFPaT-fueltax-biomass'!AQ8</f>
        <v>0</v>
      </c>
      <c r="AR40">
        <f>'BFPaT-fueltax-biomass'!AR8</f>
        <v>0</v>
      </c>
      <c r="AS40">
        <f>'BFPaT-fueltax-biomass'!AS8</f>
        <v>0</v>
      </c>
      <c r="AT40">
        <f>'BFPaT-fueltax-biomass'!AT8</f>
        <v>0</v>
      </c>
      <c r="AU40">
        <f>'BFPaT-fueltax-biomass'!AU8</f>
        <v>0</v>
      </c>
      <c r="AV40">
        <f>'BFPaT-fueltax-biomass'!AV8</f>
        <v>0</v>
      </c>
      <c r="AW40">
        <f>'BFPaT-fueltax-biomass'!AW8</f>
        <v>0</v>
      </c>
      <c r="AX40">
        <f>'BFPaT-fueltax-biomass'!AX8</f>
        <v>0</v>
      </c>
      <c r="AY40">
        <f>'BFPaT-fueltax-biomass'!AY8</f>
        <v>0</v>
      </c>
      <c r="AZ40">
        <f>'BFPaT-fueltax-biomass'!AZ8</f>
        <v>0</v>
      </c>
    </row>
    <row r="41" spans="1:52" x14ac:dyDescent="0.45">
      <c r="A41" t="s">
        <v>18</v>
      </c>
      <c r="B41">
        <f>'BFPaT-fueltax-biomass'!B9</f>
        <v>0</v>
      </c>
      <c r="C41">
        <f>'BFPaT-fueltax-biomass'!C9</f>
        <v>0</v>
      </c>
      <c r="D41">
        <f>'BFPaT-fueltax-biomass'!D9</f>
        <v>0</v>
      </c>
      <c r="E41">
        <f>'BFPaT-fueltax-biomass'!E9</f>
        <v>0</v>
      </c>
      <c r="F41">
        <f>'BFPaT-fueltax-biomass'!F9</f>
        <v>0</v>
      </c>
      <c r="G41">
        <f>'BFPaT-fueltax-biomass'!G9</f>
        <v>0</v>
      </c>
      <c r="H41">
        <f>'BFPaT-fueltax-biomass'!H9</f>
        <v>0</v>
      </c>
      <c r="I41">
        <f>'BFPaT-fueltax-biomass'!I9</f>
        <v>0</v>
      </c>
      <c r="J41">
        <f>'BFPaT-fueltax-biomass'!J9</f>
        <v>0</v>
      </c>
      <c r="K41">
        <f>'BFPaT-fueltax-biomass'!K9</f>
        <v>0</v>
      </c>
      <c r="L41">
        <f>'BFPaT-fueltax-biomass'!L9</f>
        <v>0</v>
      </c>
      <c r="M41">
        <f>'BFPaT-fueltax-biomass'!M9</f>
        <v>0</v>
      </c>
      <c r="N41">
        <f>'BFPaT-fueltax-biomass'!N9</f>
        <v>0</v>
      </c>
      <c r="O41">
        <f>'BFPaT-fueltax-biomass'!O9</f>
        <v>0</v>
      </c>
      <c r="P41">
        <f>'BFPaT-fueltax-biomass'!P9</f>
        <v>0</v>
      </c>
      <c r="Q41">
        <f>'BFPaT-fueltax-biomass'!Q9</f>
        <v>0</v>
      </c>
      <c r="R41">
        <f>'BFPaT-fueltax-biomass'!R9</f>
        <v>0</v>
      </c>
      <c r="S41">
        <f>'BFPaT-fueltax-biomass'!S9</f>
        <v>0</v>
      </c>
      <c r="T41">
        <f>'BFPaT-fueltax-biomass'!T9</f>
        <v>0</v>
      </c>
      <c r="U41">
        <f>'BFPaT-fueltax-biomass'!U9</f>
        <v>0</v>
      </c>
      <c r="V41">
        <f>'BFPaT-fueltax-biomass'!V9</f>
        <v>0</v>
      </c>
      <c r="W41">
        <f>'BFPaT-fueltax-biomass'!W9</f>
        <v>0</v>
      </c>
      <c r="X41">
        <f>'BFPaT-fueltax-biomass'!X9</f>
        <v>0</v>
      </c>
      <c r="Y41">
        <f>'BFPaT-fueltax-biomass'!Y9</f>
        <v>0</v>
      </c>
      <c r="Z41">
        <f>'BFPaT-fueltax-biomass'!Z9</f>
        <v>0</v>
      </c>
      <c r="AA41">
        <f>'BFPaT-fueltax-biomass'!AA9</f>
        <v>0</v>
      </c>
      <c r="AB41">
        <f>'BFPaT-fueltax-biomass'!AB9</f>
        <v>0</v>
      </c>
      <c r="AC41">
        <f>'BFPaT-fueltax-biomass'!AC9</f>
        <v>0</v>
      </c>
      <c r="AD41">
        <f>'BFPaT-fueltax-biomass'!AD9</f>
        <v>0</v>
      </c>
      <c r="AE41">
        <f>'BFPaT-fueltax-biomass'!AE9</f>
        <v>0</v>
      </c>
      <c r="AF41">
        <f>'BFPaT-fueltax-biomass'!AF9</f>
        <v>0</v>
      </c>
      <c r="AG41">
        <f>'BFPaT-fueltax-biomass'!AG9</f>
        <v>0</v>
      </c>
      <c r="AH41">
        <f>'BFPaT-fueltax-biomass'!AH9</f>
        <v>0</v>
      </c>
      <c r="AI41">
        <f>'BFPaT-fueltax-biomass'!AI9</f>
        <v>0</v>
      </c>
      <c r="AJ41">
        <f>'BFPaT-fueltax-biomass'!AJ9</f>
        <v>0</v>
      </c>
      <c r="AK41">
        <f>'BFPaT-fueltax-biomass'!AK9</f>
        <v>0</v>
      </c>
      <c r="AL41">
        <f>'BFPaT-fueltax-biomass'!AL9</f>
        <v>0</v>
      </c>
      <c r="AM41">
        <f>'BFPaT-fueltax-biomass'!AM9</f>
        <v>0</v>
      </c>
      <c r="AN41">
        <f>'BFPaT-fueltax-biomass'!AN9</f>
        <v>0</v>
      </c>
      <c r="AO41">
        <f>'BFPaT-fueltax-biomass'!AO9</f>
        <v>0</v>
      </c>
      <c r="AP41">
        <f>'BFPaT-fueltax-biomass'!AP9</f>
        <v>0</v>
      </c>
      <c r="AQ41">
        <f>'BFPaT-fueltax-biomass'!AQ9</f>
        <v>0</v>
      </c>
      <c r="AR41">
        <f>'BFPaT-fueltax-biomass'!AR9</f>
        <v>0</v>
      </c>
      <c r="AS41">
        <f>'BFPaT-fueltax-biomass'!AS9</f>
        <v>0</v>
      </c>
      <c r="AT41">
        <f>'BFPaT-fueltax-biomass'!AT9</f>
        <v>0</v>
      </c>
      <c r="AU41">
        <f>'BFPaT-fueltax-biomass'!AU9</f>
        <v>0</v>
      </c>
      <c r="AV41">
        <f>'BFPaT-fueltax-biomass'!AV9</f>
        <v>0</v>
      </c>
      <c r="AW41">
        <f>'BFPaT-fueltax-biomass'!AW9</f>
        <v>0</v>
      </c>
      <c r="AX41">
        <f>'BFPaT-fueltax-biomass'!AX9</f>
        <v>0</v>
      </c>
      <c r="AY41">
        <f>'BFPaT-fueltax-biomass'!AY9</f>
        <v>0</v>
      </c>
      <c r="AZ41">
        <f>'BFPaT-fueltax-biomass'!AZ9</f>
        <v>0</v>
      </c>
    </row>
    <row r="42" spans="1:52" x14ac:dyDescent="0.45">
      <c r="A42" s="5" t="s">
        <v>68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45">
      <c r="A43" t="s">
        <v>64</v>
      </c>
      <c r="B43">
        <f>B$1</f>
        <v>2020</v>
      </c>
      <c r="C43">
        <f t="shared" ref="C43:AZ43" si="4">C$1</f>
        <v>2021</v>
      </c>
      <c r="D43">
        <f t="shared" si="4"/>
        <v>2022</v>
      </c>
      <c r="E43">
        <f t="shared" si="4"/>
        <v>2023</v>
      </c>
      <c r="F43">
        <f t="shared" si="4"/>
        <v>2024</v>
      </c>
      <c r="G43">
        <f t="shared" si="4"/>
        <v>2025</v>
      </c>
      <c r="H43">
        <f t="shared" si="4"/>
        <v>2026</v>
      </c>
      <c r="I43">
        <f t="shared" si="4"/>
        <v>2027</v>
      </c>
      <c r="J43">
        <f t="shared" si="4"/>
        <v>2028</v>
      </c>
      <c r="K43">
        <f t="shared" si="4"/>
        <v>2029</v>
      </c>
      <c r="L43">
        <f t="shared" si="4"/>
        <v>2030</v>
      </c>
      <c r="M43">
        <f t="shared" si="4"/>
        <v>2031</v>
      </c>
      <c r="N43">
        <f t="shared" si="4"/>
        <v>2032</v>
      </c>
      <c r="O43">
        <f t="shared" si="4"/>
        <v>2033</v>
      </c>
      <c r="P43">
        <f t="shared" si="4"/>
        <v>2034</v>
      </c>
      <c r="Q43">
        <f t="shared" si="4"/>
        <v>2035</v>
      </c>
      <c r="R43">
        <f t="shared" si="4"/>
        <v>2036</v>
      </c>
      <c r="S43">
        <f t="shared" si="4"/>
        <v>2037</v>
      </c>
      <c r="T43">
        <f t="shared" si="4"/>
        <v>2038</v>
      </c>
      <c r="U43">
        <f t="shared" si="4"/>
        <v>2039</v>
      </c>
      <c r="V43">
        <f t="shared" si="4"/>
        <v>2040</v>
      </c>
      <c r="W43">
        <f t="shared" si="4"/>
        <v>2041</v>
      </c>
      <c r="X43">
        <f t="shared" si="4"/>
        <v>2042</v>
      </c>
      <c r="Y43">
        <f t="shared" si="4"/>
        <v>2043</v>
      </c>
      <c r="Z43">
        <f t="shared" si="4"/>
        <v>2044</v>
      </c>
      <c r="AA43">
        <f t="shared" si="4"/>
        <v>2045</v>
      </c>
      <c r="AB43">
        <f t="shared" si="4"/>
        <v>2046</v>
      </c>
      <c r="AC43">
        <f t="shared" si="4"/>
        <v>2047</v>
      </c>
      <c r="AD43">
        <f t="shared" si="4"/>
        <v>2048</v>
      </c>
      <c r="AE43">
        <f t="shared" si="4"/>
        <v>2049</v>
      </c>
      <c r="AF43">
        <f t="shared" si="4"/>
        <v>2050</v>
      </c>
      <c r="AG43">
        <f t="shared" si="4"/>
        <v>2051</v>
      </c>
      <c r="AH43">
        <f t="shared" si="4"/>
        <v>2052</v>
      </c>
      <c r="AI43">
        <f t="shared" si="4"/>
        <v>2053</v>
      </c>
      <c r="AJ43">
        <f t="shared" si="4"/>
        <v>2054</v>
      </c>
      <c r="AK43">
        <f t="shared" si="4"/>
        <v>2055</v>
      </c>
      <c r="AL43">
        <f t="shared" si="4"/>
        <v>2056</v>
      </c>
      <c r="AM43">
        <f t="shared" si="4"/>
        <v>2057</v>
      </c>
      <c r="AN43">
        <f t="shared" si="4"/>
        <v>2058</v>
      </c>
      <c r="AO43">
        <f t="shared" si="4"/>
        <v>2059</v>
      </c>
      <c r="AP43">
        <f t="shared" si="4"/>
        <v>2060</v>
      </c>
      <c r="AQ43">
        <f t="shared" si="4"/>
        <v>2061</v>
      </c>
      <c r="AR43">
        <f t="shared" si="4"/>
        <v>2062</v>
      </c>
      <c r="AS43">
        <f t="shared" si="4"/>
        <v>2063</v>
      </c>
      <c r="AT43">
        <f t="shared" si="4"/>
        <v>2064</v>
      </c>
      <c r="AU43">
        <f t="shared" si="4"/>
        <v>2065</v>
      </c>
      <c r="AV43">
        <f t="shared" si="4"/>
        <v>2066</v>
      </c>
      <c r="AW43">
        <f t="shared" si="4"/>
        <v>2067</v>
      </c>
      <c r="AX43">
        <f t="shared" si="4"/>
        <v>2068</v>
      </c>
      <c r="AY43">
        <f t="shared" si="4"/>
        <v>2069</v>
      </c>
      <c r="AZ43">
        <f t="shared" si="4"/>
        <v>2070</v>
      </c>
    </row>
    <row r="44" spans="1:52" x14ac:dyDescent="0.45">
      <c r="A44" t="s">
        <v>11</v>
      </c>
      <c r="B44">
        <f>'BFPaT-fueltax-petgas'!B2</f>
        <v>0.39</v>
      </c>
      <c r="C44">
        <f>'BFPaT-fueltax-petgas'!C2</f>
        <v>0.39</v>
      </c>
      <c r="D44">
        <f>'BFPaT-fueltax-petgas'!D2</f>
        <v>0.39</v>
      </c>
      <c r="E44">
        <f>'BFPaT-fueltax-petgas'!E2</f>
        <v>0.39</v>
      </c>
      <c r="F44">
        <f>'BFPaT-fueltax-petgas'!F2</f>
        <v>0.39</v>
      </c>
      <c r="G44">
        <f>'BFPaT-fueltax-petgas'!G2</f>
        <v>0.39</v>
      </c>
      <c r="H44">
        <f>'BFPaT-fueltax-petgas'!H2</f>
        <v>0.39</v>
      </c>
      <c r="I44">
        <f>'BFPaT-fueltax-petgas'!I2</f>
        <v>0.39</v>
      </c>
      <c r="J44">
        <f>'BFPaT-fueltax-petgas'!J2</f>
        <v>0.39</v>
      </c>
      <c r="K44">
        <f>'BFPaT-fueltax-petgas'!K2</f>
        <v>0.39</v>
      </c>
      <c r="L44">
        <f>'BFPaT-fueltax-petgas'!L2</f>
        <v>0.39</v>
      </c>
      <c r="M44">
        <f>'BFPaT-fueltax-petgas'!M2</f>
        <v>0.39</v>
      </c>
      <c r="N44">
        <f>'BFPaT-fueltax-petgas'!N2</f>
        <v>0.39</v>
      </c>
      <c r="O44">
        <f>'BFPaT-fueltax-petgas'!O2</f>
        <v>0.39</v>
      </c>
      <c r="P44">
        <f>'BFPaT-fueltax-petgas'!P2</f>
        <v>0.39</v>
      </c>
      <c r="Q44">
        <f>'BFPaT-fueltax-petgas'!Q2</f>
        <v>0.39</v>
      </c>
      <c r="R44">
        <f>'BFPaT-fueltax-petgas'!R2</f>
        <v>0.39</v>
      </c>
      <c r="S44">
        <f>'BFPaT-fueltax-petgas'!S2</f>
        <v>0.39</v>
      </c>
      <c r="T44">
        <f>'BFPaT-fueltax-petgas'!T2</f>
        <v>0.39</v>
      </c>
      <c r="U44">
        <f>'BFPaT-fueltax-petgas'!U2</f>
        <v>0.39</v>
      </c>
      <c r="V44">
        <f>'BFPaT-fueltax-petgas'!V2</f>
        <v>0.39</v>
      </c>
      <c r="W44">
        <f>'BFPaT-fueltax-petgas'!W2</f>
        <v>0.39</v>
      </c>
      <c r="X44">
        <f>'BFPaT-fueltax-petgas'!X2</f>
        <v>0.39</v>
      </c>
      <c r="Y44">
        <f>'BFPaT-fueltax-petgas'!Y2</f>
        <v>0.39</v>
      </c>
      <c r="Z44">
        <f>'BFPaT-fueltax-petgas'!Z2</f>
        <v>0.39</v>
      </c>
      <c r="AA44">
        <f>'BFPaT-fueltax-petgas'!AA2</f>
        <v>0.39</v>
      </c>
      <c r="AB44">
        <f>'BFPaT-fueltax-petgas'!AB2</f>
        <v>0.39</v>
      </c>
      <c r="AC44">
        <f>'BFPaT-fueltax-petgas'!AC2</f>
        <v>0.39</v>
      </c>
      <c r="AD44">
        <f>'BFPaT-fueltax-petgas'!AD2</f>
        <v>0.39</v>
      </c>
      <c r="AE44">
        <f>'BFPaT-fueltax-petgas'!AE2</f>
        <v>0.39</v>
      </c>
      <c r="AF44">
        <f>'BFPaT-fueltax-petgas'!AF2</f>
        <v>0.39</v>
      </c>
      <c r="AG44">
        <f>'BFPaT-fueltax-petgas'!AG2</f>
        <v>0.39</v>
      </c>
      <c r="AH44">
        <f>'BFPaT-fueltax-petgas'!AH2</f>
        <v>0.39</v>
      </c>
      <c r="AI44">
        <f>'BFPaT-fueltax-petgas'!AI2</f>
        <v>0.39</v>
      </c>
      <c r="AJ44">
        <f>'BFPaT-fueltax-petgas'!AJ2</f>
        <v>0.39</v>
      </c>
      <c r="AK44">
        <f>'BFPaT-fueltax-petgas'!AK2</f>
        <v>0.39</v>
      </c>
      <c r="AL44">
        <f>'BFPaT-fueltax-petgas'!AL2</f>
        <v>0.39</v>
      </c>
      <c r="AM44">
        <f>'BFPaT-fueltax-petgas'!AM2</f>
        <v>0.39</v>
      </c>
      <c r="AN44">
        <f>'BFPaT-fueltax-petgas'!AN2</f>
        <v>0.39</v>
      </c>
      <c r="AO44">
        <f>'BFPaT-fueltax-petgas'!AO2</f>
        <v>0.39</v>
      </c>
      <c r="AP44">
        <f>'BFPaT-fueltax-petgas'!AP2</f>
        <v>0.39</v>
      </c>
      <c r="AQ44">
        <f>'BFPaT-fueltax-petgas'!AQ2</f>
        <v>0.39</v>
      </c>
      <c r="AR44">
        <f>'BFPaT-fueltax-petgas'!AR2</f>
        <v>0.39</v>
      </c>
      <c r="AS44">
        <f>'BFPaT-fueltax-petgas'!AS2</f>
        <v>0.39</v>
      </c>
      <c r="AT44">
        <f>'BFPaT-fueltax-petgas'!AT2</f>
        <v>0.39</v>
      </c>
      <c r="AU44">
        <f>'BFPaT-fueltax-petgas'!AU2</f>
        <v>0.39</v>
      </c>
      <c r="AV44">
        <f>'BFPaT-fueltax-petgas'!AV2</f>
        <v>0.39</v>
      </c>
      <c r="AW44">
        <f>'BFPaT-fueltax-petgas'!AW2</f>
        <v>0.39</v>
      </c>
      <c r="AX44">
        <f>'BFPaT-fueltax-petgas'!AX2</f>
        <v>0.39</v>
      </c>
      <c r="AY44">
        <f>'BFPaT-fueltax-petgas'!AY2</f>
        <v>0.39</v>
      </c>
      <c r="AZ44">
        <f>'BFPaT-fueltax-petgas'!AZ2</f>
        <v>0.39</v>
      </c>
    </row>
    <row r="45" spans="1:52" x14ac:dyDescent="0.45">
      <c r="A45" t="s">
        <v>12</v>
      </c>
      <c r="B45">
        <f>'BFPaT-fueltax-petgas'!B3</f>
        <v>0</v>
      </c>
      <c r="C45">
        <f>'BFPaT-fueltax-petgas'!C3</f>
        <v>0</v>
      </c>
      <c r="D45">
        <f>'BFPaT-fueltax-petgas'!D3</f>
        <v>0</v>
      </c>
      <c r="E45">
        <f>'BFPaT-fueltax-petgas'!E3</f>
        <v>0</v>
      </c>
      <c r="F45">
        <f>'BFPaT-fueltax-petgas'!F3</f>
        <v>0</v>
      </c>
      <c r="G45">
        <f>'BFPaT-fueltax-petgas'!G3</f>
        <v>0</v>
      </c>
      <c r="H45">
        <f>'BFPaT-fueltax-petgas'!H3</f>
        <v>0</v>
      </c>
      <c r="I45">
        <f>'BFPaT-fueltax-petgas'!I3</f>
        <v>0</v>
      </c>
      <c r="J45">
        <f>'BFPaT-fueltax-petgas'!J3</f>
        <v>0</v>
      </c>
      <c r="K45">
        <f>'BFPaT-fueltax-petgas'!K3</f>
        <v>0</v>
      </c>
      <c r="L45">
        <f>'BFPaT-fueltax-petgas'!L3</f>
        <v>0</v>
      </c>
      <c r="M45">
        <f>'BFPaT-fueltax-petgas'!M3</f>
        <v>0</v>
      </c>
      <c r="N45">
        <f>'BFPaT-fueltax-petgas'!N3</f>
        <v>0</v>
      </c>
      <c r="O45">
        <f>'BFPaT-fueltax-petgas'!O3</f>
        <v>0</v>
      </c>
      <c r="P45">
        <f>'BFPaT-fueltax-petgas'!P3</f>
        <v>0</v>
      </c>
      <c r="Q45">
        <f>'BFPaT-fueltax-petgas'!Q3</f>
        <v>0</v>
      </c>
      <c r="R45">
        <f>'BFPaT-fueltax-petgas'!R3</f>
        <v>0</v>
      </c>
      <c r="S45">
        <f>'BFPaT-fueltax-petgas'!S3</f>
        <v>0</v>
      </c>
      <c r="T45">
        <f>'BFPaT-fueltax-petgas'!T3</f>
        <v>0</v>
      </c>
      <c r="U45">
        <f>'BFPaT-fueltax-petgas'!U3</f>
        <v>0</v>
      </c>
      <c r="V45">
        <f>'BFPaT-fueltax-petgas'!V3</f>
        <v>0</v>
      </c>
      <c r="W45">
        <f>'BFPaT-fueltax-petgas'!W3</f>
        <v>0</v>
      </c>
      <c r="X45">
        <f>'BFPaT-fueltax-petgas'!X3</f>
        <v>0</v>
      </c>
      <c r="Y45">
        <f>'BFPaT-fueltax-petgas'!Y3</f>
        <v>0</v>
      </c>
      <c r="Z45">
        <f>'BFPaT-fueltax-petgas'!Z3</f>
        <v>0</v>
      </c>
      <c r="AA45">
        <f>'BFPaT-fueltax-petgas'!AA3</f>
        <v>0</v>
      </c>
      <c r="AB45">
        <f>'BFPaT-fueltax-petgas'!AB3</f>
        <v>0</v>
      </c>
      <c r="AC45">
        <f>'BFPaT-fueltax-petgas'!AC3</f>
        <v>0</v>
      </c>
      <c r="AD45">
        <f>'BFPaT-fueltax-petgas'!AD3</f>
        <v>0</v>
      </c>
      <c r="AE45">
        <f>'BFPaT-fueltax-petgas'!AE3</f>
        <v>0</v>
      </c>
      <c r="AF45">
        <f>'BFPaT-fueltax-petgas'!AF3</f>
        <v>0</v>
      </c>
      <c r="AG45">
        <f>'BFPaT-fueltax-petgas'!AG3</f>
        <v>0</v>
      </c>
      <c r="AH45">
        <f>'BFPaT-fueltax-petgas'!AH3</f>
        <v>0</v>
      </c>
      <c r="AI45">
        <f>'BFPaT-fueltax-petgas'!AI3</f>
        <v>0</v>
      </c>
      <c r="AJ45">
        <f>'BFPaT-fueltax-petgas'!AJ3</f>
        <v>0</v>
      </c>
      <c r="AK45">
        <f>'BFPaT-fueltax-petgas'!AK3</f>
        <v>0</v>
      </c>
      <c r="AL45">
        <f>'BFPaT-fueltax-petgas'!AL3</f>
        <v>0</v>
      </c>
      <c r="AM45">
        <f>'BFPaT-fueltax-petgas'!AM3</f>
        <v>0</v>
      </c>
      <c r="AN45">
        <f>'BFPaT-fueltax-petgas'!AN3</f>
        <v>0</v>
      </c>
      <c r="AO45">
        <f>'BFPaT-fueltax-petgas'!AO3</f>
        <v>0</v>
      </c>
      <c r="AP45">
        <f>'BFPaT-fueltax-petgas'!AP3</f>
        <v>0</v>
      </c>
      <c r="AQ45">
        <f>'BFPaT-fueltax-petgas'!AQ3</f>
        <v>0</v>
      </c>
      <c r="AR45">
        <f>'BFPaT-fueltax-petgas'!AR3</f>
        <v>0</v>
      </c>
      <c r="AS45">
        <f>'BFPaT-fueltax-petgas'!AS3</f>
        <v>0</v>
      </c>
      <c r="AT45">
        <f>'BFPaT-fueltax-petgas'!AT3</f>
        <v>0</v>
      </c>
      <c r="AU45">
        <f>'BFPaT-fueltax-petgas'!AU3</f>
        <v>0</v>
      </c>
      <c r="AV45">
        <f>'BFPaT-fueltax-petgas'!AV3</f>
        <v>0</v>
      </c>
      <c r="AW45">
        <f>'BFPaT-fueltax-petgas'!AW3</f>
        <v>0</v>
      </c>
      <c r="AX45">
        <f>'BFPaT-fueltax-petgas'!AX3</f>
        <v>0</v>
      </c>
      <c r="AY45">
        <f>'BFPaT-fueltax-petgas'!AY3</f>
        <v>0</v>
      </c>
      <c r="AZ45">
        <f>'BFPaT-fueltax-petgas'!AZ3</f>
        <v>0</v>
      </c>
    </row>
    <row r="46" spans="1:52" x14ac:dyDescent="0.45">
      <c r="A46" t="s">
        <v>13</v>
      </c>
      <c r="B46">
        <f>'BFPaT-fueltax-petgas'!B4</f>
        <v>0</v>
      </c>
      <c r="C46">
        <f>'BFPaT-fueltax-petgas'!C4</f>
        <v>0</v>
      </c>
      <c r="D46">
        <f>'BFPaT-fueltax-petgas'!D4</f>
        <v>0</v>
      </c>
      <c r="E46">
        <f>'BFPaT-fueltax-petgas'!E4</f>
        <v>0</v>
      </c>
      <c r="F46">
        <f>'BFPaT-fueltax-petgas'!F4</f>
        <v>0</v>
      </c>
      <c r="G46">
        <f>'BFPaT-fueltax-petgas'!G4</f>
        <v>0</v>
      </c>
      <c r="H46">
        <f>'BFPaT-fueltax-petgas'!H4</f>
        <v>0</v>
      </c>
      <c r="I46">
        <f>'BFPaT-fueltax-petgas'!I4</f>
        <v>0</v>
      </c>
      <c r="J46">
        <f>'BFPaT-fueltax-petgas'!J4</f>
        <v>0</v>
      </c>
      <c r="K46">
        <f>'BFPaT-fueltax-petgas'!K4</f>
        <v>0</v>
      </c>
      <c r="L46">
        <f>'BFPaT-fueltax-petgas'!L4</f>
        <v>0</v>
      </c>
      <c r="M46">
        <f>'BFPaT-fueltax-petgas'!M4</f>
        <v>0</v>
      </c>
      <c r="N46">
        <f>'BFPaT-fueltax-petgas'!N4</f>
        <v>0</v>
      </c>
      <c r="O46">
        <f>'BFPaT-fueltax-petgas'!O4</f>
        <v>0</v>
      </c>
      <c r="P46">
        <f>'BFPaT-fueltax-petgas'!P4</f>
        <v>0</v>
      </c>
      <c r="Q46">
        <f>'BFPaT-fueltax-petgas'!Q4</f>
        <v>0</v>
      </c>
      <c r="R46">
        <f>'BFPaT-fueltax-petgas'!R4</f>
        <v>0</v>
      </c>
      <c r="S46">
        <f>'BFPaT-fueltax-petgas'!S4</f>
        <v>0</v>
      </c>
      <c r="T46">
        <f>'BFPaT-fueltax-petgas'!T4</f>
        <v>0</v>
      </c>
      <c r="U46">
        <f>'BFPaT-fueltax-petgas'!U4</f>
        <v>0</v>
      </c>
      <c r="V46">
        <f>'BFPaT-fueltax-petgas'!V4</f>
        <v>0</v>
      </c>
      <c r="W46">
        <f>'BFPaT-fueltax-petgas'!W4</f>
        <v>0</v>
      </c>
      <c r="X46">
        <f>'BFPaT-fueltax-petgas'!X4</f>
        <v>0</v>
      </c>
      <c r="Y46">
        <f>'BFPaT-fueltax-petgas'!Y4</f>
        <v>0</v>
      </c>
      <c r="Z46">
        <f>'BFPaT-fueltax-petgas'!Z4</f>
        <v>0</v>
      </c>
      <c r="AA46">
        <f>'BFPaT-fueltax-petgas'!AA4</f>
        <v>0</v>
      </c>
      <c r="AB46">
        <f>'BFPaT-fueltax-petgas'!AB4</f>
        <v>0</v>
      </c>
      <c r="AC46">
        <f>'BFPaT-fueltax-petgas'!AC4</f>
        <v>0</v>
      </c>
      <c r="AD46">
        <f>'BFPaT-fueltax-petgas'!AD4</f>
        <v>0</v>
      </c>
      <c r="AE46">
        <f>'BFPaT-fueltax-petgas'!AE4</f>
        <v>0</v>
      </c>
      <c r="AF46">
        <f>'BFPaT-fueltax-petgas'!AF4</f>
        <v>0</v>
      </c>
      <c r="AG46">
        <f>'BFPaT-fueltax-petgas'!AG4</f>
        <v>0</v>
      </c>
      <c r="AH46">
        <f>'BFPaT-fueltax-petgas'!AH4</f>
        <v>0</v>
      </c>
      <c r="AI46">
        <f>'BFPaT-fueltax-petgas'!AI4</f>
        <v>0</v>
      </c>
      <c r="AJ46">
        <f>'BFPaT-fueltax-petgas'!AJ4</f>
        <v>0</v>
      </c>
      <c r="AK46">
        <f>'BFPaT-fueltax-petgas'!AK4</f>
        <v>0</v>
      </c>
      <c r="AL46">
        <f>'BFPaT-fueltax-petgas'!AL4</f>
        <v>0</v>
      </c>
      <c r="AM46">
        <f>'BFPaT-fueltax-petgas'!AM4</f>
        <v>0</v>
      </c>
      <c r="AN46">
        <f>'BFPaT-fueltax-petgas'!AN4</f>
        <v>0</v>
      </c>
      <c r="AO46">
        <f>'BFPaT-fueltax-petgas'!AO4</f>
        <v>0</v>
      </c>
      <c r="AP46">
        <f>'BFPaT-fueltax-petgas'!AP4</f>
        <v>0</v>
      </c>
      <c r="AQ46">
        <f>'BFPaT-fueltax-petgas'!AQ4</f>
        <v>0</v>
      </c>
      <c r="AR46">
        <f>'BFPaT-fueltax-petgas'!AR4</f>
        <v>0</v>
      </c>
      <c r="AS46">
        <f>'BFPaT-fueltax-petgas'!AS4</f>
        <v>0</v>
      </c>
      <c r="AT46">
        <f>'BFPaT-fueltax-petgas'!AT4</f>
        <v>0</v>
      </c>
      <c r="AU46">
        <f>'BFPaT-fueltax-petgas'!AU4</f>
        <v>0</v>
      </c>
      <c r="AV46">
        <f>'BFPaT-fueltax-petgas'!AV4</f>
        <v>0</v>
      </c>
      <c r="AW46">
        <f>'BFPaT-fueltax-petgas'!AW4</f>
        <v>0</v>
      </c>
      <c r="AX46">
        <f>'BFPaT-fueltax-petgas'!AX4</f>
        <v>0</v>
      </c>
      <c r="AY46">
        <f>'BFPaT-fueltax-petgas'!AY4</f>
        <v>0</v>
      </c>
      <c r="AZ46">
        <f>'BFPaT-fueltax-petgas'!AZ4</f>
        <v>0</v>
      </c>
    </row>
    <row r="47" spans="1:52" x14ac:dyDescent="0.45">
      <c r="A47" t="s">
        <v>14</v>
      </c>
      <c r="B47">
        <f>'BFPaT-fueltax-petgas'!B5</f>
        <v>0</v>
      </c>
      <c r="C47">
        <f>'BFPaT-fueltax-petgas'!C5</f>
        <v>0</v>
      </c>
      <c r="D47">
        <f>'BFPaT-fueltax-petgas'!D5</f>
        <v>0</v>
      </c>
      <c r="E47">
        <f>'BFPaT-fueltax-petgas'!E5</f>
        <v>0</v>
      </c>
      <c r="F47">
        <f>'BFPaT-fueltax-petgas'!F5</f>
        <v>0</v>
      </c>
      <c r="G47">
        <f>'BFPaT-fueltax-petgas'!G5</f>
        <v>0</v>
      </c>
      <c r="H47">
        <f>'BFPaT-fueltax-petgas'!H5</f>
        <v>0</v>
      </c>
      <c r="I47">
        <f>'BFPaT-fueltax-petgas'!I5</f>
        <v>0</v>
      </c>
      <c r="J47">
        <f>'BFPaT-fueltax-petgas'!J5</f>
        <v>0</v>
      </c>
      <c r="K47">
        <f>'BFPaT-fueltax-petgas'!K5</f>
        <v>0</v>
      </c>
      <c r="L47">
        <f>'BFPaT-fueltax-petgas'!L5</f>
        <v>0</v>
      </c>
      <c r="M47">
        <f>'BFPaT-fueltax-petgas'!M5</f>
        <v>0</v>
      </c>
      <c r="N47">
        <f>'BFPaT-fueltax-petgas'!N5</f>
        <v>0</v>
      </c>
      <c r="O47">
        <f>'BFPaT-fueltax-petgas'!O5</f>
        <v>0</v>
      </c>
      <c r="P47">
        <f>'BFPaT-fueltax-petgas'!P5</f>
        <v>0</v>
      </c>
      <c r="Q47">
        <f>'BFPaT-fueltax-petgas'!Q5</f>
        <v>0</v>
      </c>
      <c r="R47">
        <f>'BFPaT-fueltax-petgas'!R5</f>
        <v>0</v>
      </c>
      <c r="S47">
        <f>'BFPaT-fueltax-petgas'!S5</f>
        <v>0</v>
      </c>
      <c r="T47">
        <f>'BFPaT-fueltax-petgas'!T5</f>
        <v>0</v>
      </c>
      <c r="U47">
        <f>'BFPaT-fueltax-petgas'!U5</f>
        <v>0</v>
      </c>
      <c r="V47">
        <f>'BFPaT-fueltax-petgas'!V5</f>
        <v>0</v>
      </c>
      <c r="W47">
        <f>'BFPaT-fueltax-petgas'!W5</f>
        <v>0</v>
      </c>
      <c r="X47">
        <f>'BFPaT-fueltax-petgas'!X5</f>
        <v>0</v>
      </c>
      <c r="Y47">
        <f>'BFPaT-fueltax-petgas'!Y5</f>
        <v>0</v>
      </c>
      <c r="Z47">
        <f>'BFPaT-fueltax-petgas'!Z5</f>
        <v>0</v>
      </c>
      <c r="AA47">
        <f>'BFPaT-fueltax-petgas'!AA5</f>
        <v>0</v>
      </c>
      <c r="AB47">
        <f>'BFPaT-fueltax-petgas'!AB5</f>
        <v>0</v>
      </c>
      <c r="AC47">
        <f>'BFPaT-fueltax-petgas'!AC5</f>
        <v>0</v>
      </c>
      <c r="AD47">
        <f>'BFPaT-fueltax-petgas'!AD5</f>
        <v>0</v>
      </c>
      <c r="AE47">
        <f>'BFPaT-fueltax-petgas'!AE5</f>
        <v>0</v>
      </c>
      <c r="AF47">
        <f>'BFPaT-fueltax-petgas'!AF5</f>
        <v>0</v>
      </c>
      <c r="AG47">
        <f>'BFPaT-fueltax-petgas'!AG5</f>
        <v>0</v>
      </c>
      <c r="AH47">
        <f>'BFPaT-fueltax-petgas'!AH5</f>
        <v>0</v>
      </c>
      <c r="AI47">
        <f>'BFPaT-fueltax-petgas'!AI5</f>
        <v>0</v>
      </c>
      <c r="AJ47">
        <f>'BFPaT-fueltax-petgas'!AJ5</f>
        <v>0</v>
      </c>
      <c r="AK47">
        <f>'BFPaT-fueltax-petgas'!AK5</f>
        <v>0</v>
      </c>
      <c r="AL47">
        <f>'BFPaT-fueltax-petgas'!AL5</f>
        <v>0</v>
      </c>
      <c r="AM47">
        <f>'BFPaT-fueltax-petgas'!AM5</f>
        <v>0</v>
      </c>
      <c r="AN47">
        <f>'BFPaT-fueltax-petgas'!AN5</f>
        <v>0</v>
      </c>
      <c r="AO47">
        <f>'BFPaT-fueltax-petgas'!AO5</f>
        <v>0</v>
      </c>
      <c r="AP47">
        <f>'BFPaT-fueltax-petgas'!AP5</f>
        <v>0</v>
      </c>
      <c r="AQ47">
        <f>'BFPaT-fueltax-petgas'!AQ5</f>
        <v>0</v>
      </c>
      <c r="AR47">
        <f>'BFPaT-fueltax-petgas'!AR5</f>
        <v>0</v>
      </c>
      <c r="AS47">
        <f>'BFPaT-fueltax-petgas'!AS5</f>
        <v>0</v>
      </c>
      <c r="AT47">
        <f>'BFPaT-fueltax-petgas'!AT5</f>
        <v>0</v>
      </c>
      <c r="AU47">
        <f>'BFPaT-fueltax-petgas'!AU5</f>
        <v>0</v>
      </c>
      <c r="AV47">
        <f>'BFPaT-fueltax-petgas'!AV5</f>
        <v>0</v>
      </c>
      <c r="AW47">
        <f>'BFPaT-fueltax-petgas'!AW5</f>
        <v>0</v>
      </c>
      <c r="AX47">
        <f>'BFPaT-fueltax-petgas'!AX5</f>
        <v>0</v>
      </c>
      <c r="AY47">
        <f>'BFPaT-fueltax-petgas'!AY5</f>
        <v>0</v>
      </c>
      <c r="AZ47">
        <f>'BFPaT-fueltax-petgas'!AZ5</f>
        <v>0</v>
      </c>
    </row>
    <row r="48" spans="1:52" x14ac:dyDescent="0.45">
      <c r="A48" t="s">
        <v>15</v>
      </c>
      <c r="B48">
        <f>'BFPaT-fueltax-petgas'!B6</f>
        <v>0</v>
      </c>
      <c r="C48">
        <f>'BFPaT-fueltax-petgas'!C6</f>
        <v>0</v>
      </c>
      <c r="D48">
        <f>'BFPaT-fueltax-petgas'!D6</f>
        <v>0</v>
      </c>
      <c r="E48">
        <f>'BFPaT-fueltax-petgas'!E6</f>
        <v>0</v>
      </c>
      <c r="F48">
        <f>'BFPaT-fueltax-petgas'!F6</f>
        <v>0</v>
      </c>
      <c r="G48">
        <f>'BFPaT-fueltax-petgas'!G6</f>
        <v>0</v>
      </c>
      <c r="H48">
        <f>'BFPaT-fueltax-petgas'!H6</f>
        <v>0</v>
      </c>
      <c r="I48">
        <f>'BFPaT-fueltax-petgas'!I6</f>
        <v>0</v>
      </c>
      <c r="J48">
        <f>'BFPaT-fueltax-petgas'!J6</f>
        <v>0</v>
      </c>
      <c r="K48">
        <f>'BFPaT-fueltax-petgas'!K6</f>
        <v>0</v>
      </c>
      <c r="L48">
        <f>'BFPaT-fueltax-petgas'!L6</f>
        <v>0</v>
      </c>
      <c r="M48">
        <f>'BFPaT-fueltax-petgas'!M6</f>
        <v>0</v>
      </c>
      <c r="N48">
        <f>'BFPaT-fueltax-petgas'!N6</f>
        <v>0</v>
      </c>
      <c r="O48">
        <f>'BFPaT-fueltax-petgas'!O6</f>
        <v>0</v>
      </c>
      <c r="P48">
        <f>'BFPaT-fueltax-petgas'!P6</f>
        <v>0</v>
      </c>
      <c r="Q48">
        <f>'BFPaT-fueltax-petgas'!Q6</f>
        <v>0</v>
      </c>
      <c r="R48">
        <f>'BFPaT-fueltax-petgas'!R6</f>
        <v>0</v>
      </c>
      <c r="S48">
        <f>'BFPaT-fueltax-petgas'!S6</f>
        <v>0</v>
      </c>
      <c r="T48">
        <f>'BFPaT-fueltax-petgas'!T6</f>
        <v>0</v>
      </c>
      <c r="U48">
        <f>'BFPaT-fueltax-petgas'!U6</f>
        <v>0</v>
      </c>
      <c r="V48">
        <f>'BFPaT-fueltax-petgas'!V6</f>
        <v>0</v>
      </c>
      <c r="W48">
        <f>'BFPaT-fueltax-petgas'!W6</f>
        <v>0</v>
      </c>
      <c r="X48">
        <f>'BFPaT-fueltax-petgas'!X6</f>
        <v>0</v>
      </c>
      <c r="Y48">
        <f>'BFPaT-fueltax-petgas'!Y6</f>
        <v>0</v>
      </c>
      <c r="Z48">
        <f>'BFPaT-fueltax-petgas'!Z6</f>
        <v>0</v>
      </c>
      <c r="AA48">
        <f>'BFPaT-fueltax-petgas'!AA6</f>
        <v>0</v>
      </c>
      <c r="AB48">
        <f>'BFPaT-fueltax-petgas'!AB6</f>
        <v>0</v>
      </c>
      <c r="AC48">
        <f>'BFPaT-fueltax-petgas'!AC6</f>
        <v>0</v>
      </c>
      <c r="AD48">
        <f>'BFPaT-fueltax-petgas'!AD6</f>
        <v>0</v>
      </c>
      <c r="AE48">
        <f>'BFPaT-fueltax-petgas'!AE6</f>
        <v>0</v>
      </c>
      <c r="AF48">
        <f>'BFPaT-fueltax-petgas'!AF6</f>
        <v>0</v>
      </c>
      <c r="AG48">
        <f>'BFPaT-fueltax-petgas'!AG6</f>
        <v>0</v>
      </c>
      <c r="AH48">
        <f>'BFPaT-fueltax-petgas'!AH6</f>
        <v>0</v>
      </c>
      <c r="AI48">
        <f>'BFPaT-fueltax-petgas'!AI6</f>
        <v>0</v>
      </c>
      <c r="AJ48">
        <f>'BFPaT-fueltax-petgas'!AJ6</f>
        <v>0</v>
      </c>
      <c r="AK48">
        <f>'BFPaT-fueltax-petgas'!AK6</f>
        <v>0</v>
      </c>
      <c r="AL48">
        <f>'BFPaT-fueltax-petgas'!AL6</f>
        <v>0</v>
      </c>
      <c r="AM48">
        <f>'BFPaT-fueltax-petgas'!AM6</f>
        <v>0</v>
      </c>
      <c r="AN48">
        <f>'BFPaT-fueltax-petgas'!AN6</f>
        <v>0</v>
      </c>
      <c r="AO48">
        <f>'BFPaT-fueltax-petgas'!AO6</f>
        <v>0</v>
      </c>
      <c r="AP48">
        <f>'BFPaT-fueltax-petgas'!AP6</f>
        <v>0</v>
      </c>
      <c r="AQ48">
        <f>'BFPaT-fueltax-petgas'!AQ6</f>
        <v>0</v>
      </c>
      <c r="AR48">
        <f>'BFPaT-fueltax-petgas'!AR6</f>
        <v>0</v>
      </c>
      <c r="AS48">
        <f>'BFPaT-fueltax-petgas'!AS6</f>
        <v>0</v>
      </c>
      <c r="AT48">
        <f>'BFPaT-fueltax-petgas'!AT6</f>
        <v>0</v>
      </c>
      <c r="AU48">
        <f>'BFPaT-fueltax-petgas'!AU6</f>
        <v>0</v>
      </c>
      <c r="AV48">
        <f>'BFPaT-fueltax-petgas'!AV6</f>
        <v>0</v>
      </c>
      <c r="AW48">
        <f>'BFPaT-fueltax-petgas'!AW6</f>
        <v>0</v>
      </c>
      <c r="AX48">
        <f>'BFPaT-fueltax-petgas'!AX6</f>
        <v>0</v>
      </c>
      <c r="AY48">
        <f>'BFPaT-fueltax-petgas'!AY6</f>
        <v>0</v>
      </c>
      <c r="AZ48">
        <f>'BFPaT-fueltax-petgas'!AZ6</f>
        <v>0</v>
      </c>
    </row>
    <row r="49" spans="1:52" x14ac:dyDescent="0.45">
      <c r="A49" t="s">
        <v>16</v>
      </c>
      <c r="B49">
        <f>'BFPaT-fueltax-petgas'!B7</f>
        <v>0</v>
      </c>
      <c r="C49">
        <f>'BFPaT-fueltax-petgas'!C7</f>
        <v>0</v>
      </c>
      <c r="D49">
        <f>'BFPaT-fueltax-petgas'!D7</f>
        <v>0</v>
      </c>
      <c r="E49">
        <f>'BFPaT-fueltax-petgas'!E7</f>
        <v>0</v>
      </c>
      <c r="F49">
        <f>'BFPaT-fueltax-petgas'!F7</f>
        <v>0</v>
      </c>
      <c r="G49">
        <f>'BFPaT-fueltax-petgas'!G7</f>
        <v>0</v>
      </c>
      <c r="H49">
        <f>'BFPaT-fueltax-petgas'!H7</f>
        <v>0</v>
      </c>
      <c r="I49">
        <f>'BFPaT-fueltax-petgas'!I7</f>
        <v>0</v>
      </c>
      <c r="J49">
        <f>'BFPaT-fueltax-petgas'!J7</f>
        <v>0</v>
      </c>
      <c r="K49">
        <f>'BFPaT-fueltax-petgas'!K7</f>
        <v>0</v>
      </c>
      <c r="L49">
        <f>'BFPaT-fueltax-petgas'!L7</f>
        <v>0</v>
      </c>
      <c r="M49">
        <f>'BFPaT-fueltax-petgas'!M7</f>
        <v>0</v>
      </c>
      <c r="N49">
        <f>'BFPaT-fueltax-petgas'!N7</f>
        <v>0</v>
      </c>
      <c r="O49">
        <f>'BFPaT-fueltax-petgas'!O7</f>
        <v>0</v>
      </c>
      <c r="P49">
        <f>'BFPaT-fueltax-petgas'!P7</f>
        <v>0</v>
      </c>
      <c r="Q49">
        <f>'BFPaT-fueltax-petgas'!Q7</f>
        <v>0</v>
      </c>
      <c r="R49">
        <f>'BFPaT-fueltax-petgas'!R7</f>
        <v>0</v>
      </c>
      <c r="S49">
        <f>'BFPaT-fueltax-petgas'!S7</f>
        <v>0</v>
      </c>
      <c r="T49">
        <f>'BFPaT-fueltax-petgas'!T7</f>
        <v>0</v>
      </c>
      <c r="U49">
        <f>'BFPaT-fueltax-petgas'!U7</f>
        <v>0</v>
      </c>
      <c r="V49">
        <f>'BFPaT-fueltax-petgas'!V7</f>
        <v>0</v>
      </c>
      <c r="W49">
        <f>'BFPaT-fueltax-petgas'!W7</f>
        <v>0</v>
      </c>
      <c r="X49">
        <f>'BFPaT-fueltax-petgas'!X7</f>
        <v>0</v>
      </c>
      <c r="Y49">
        <f>'BFPaT-fueltax-petgas'!Y7</f>
        <v>0</v>
      </c>
      <c r="Z49">
        <f>'BFPaT-fueltax-petgas'!Z7</f>
        <v>0</v>
      </c>
      <c r="AA49">
        <f>'BFPaT-fueltax-petgas'!AA7</f>
        <v>0</v>
      </c>
      <c r="AB49">
        <f>'BFPaT-fueltax-petgas'!AB7</f>
        <v>0</v>
      </c>
      <c r="AC49">
        <f>'BFPaT-fueltax-petgas'!AC7</f>
        <v>0</v>
      </c>
      <c r="AD49">
        <f>'BFPaT-fueltax-petgas'!AD7</f>
        <v>0</v>
      </c>
      <c r="AE49">
        <f>'BFPaT-fueltax-petgas'!AE7</f>
        <v>0</v>
      </c>
      <c r="AF49">
        <f>'BFPaT-fueltax-petgas'!AF7</f>
        <v>0</v>
      </c>
      <c r="AG49">
        <f>'BFPaT-fueltax-petgas'!AG7</f>
        <v>0</v>
      </c>
      <c r="AH49">
        <f>'BFPaT-fueltax-petgas'!AH7</f>
        <v>0</v>
      </c>
      <c r="AI49">
        <f>'BFPaT-fueltax-petgas'!AI7</f>
        <v>0</v>
      </c>
      <c r="AJ49">
        <f>'BFPaT-fueltax-petgas'!AJ7</f>
        <v>0</v>
      </c>
      <c r="AK49">
        <f>'BFPaT-fueltax-petgas'!AK7</f>
        <v>0</v>
      </c>
      <c r="AL49">
        <f>'BFPaT-fueltax-petgas'!AL7</f>
        <v>0</v>
      </c>
      <c r="AM49">
        <f>'BFPaT-fueltax-petgas'!AM7</f>
        <v>0</v>
      </c>
      <c r="AN49">
        <f>'BFPaT-fueltax-petgas'!AN7</f>
        <v>0</v>
      </c>
      <c r="AO49">
        <f>'BFPaT-fueltax-petgas'!AO7</f>
        <v>0</v>
      </c>
      <c r="AP49">
        <f>'BFPaT-fueltax-petgas'!AP7</f>
        <v>0</v>
      </c>
      <c r="AQ49">
        <f>'BFPaT-fueltax-petgas'!AQ7</f>
        <v>0</v>
      </c>
      <c r="AR49">
        <f>'BFPaT-fueltax-petgas'!AR7</f>
        <v>0</v>
      </c>
      <c r="AS49">
        <f>'BFPaT-fueltax-petgas'!AS7</f>
        <v>0</v>
      </c>
      <c r="AT49">
        <f>'BFPaT-fueltax-petgas'!AT7</f>
        <v>0</v>
      </c>
      <c r="AU49">
        <f>'BFPaT-fueltax-petgas'!AU7</f>
        <v>0</v>
      </c>
      <c r="AV49">
        <f>'BFPaT-fueltax-petgas'!AV7</f>
        <v>0</v>
      </c>
      <c r="AW49">
        <f>'BFPaT-fueltax-petgas'!AW7</f>
        <v>0</v>
      </c>
      <c r="AX49">
        <f>'BFPaT-fueltax-petgas'!AX7</f>
        <v>0</v>
      </c>
      <c r="AY49">
        <f>'BFPaT-fueltax-petgas'!AY7</f>
        <v>0</v>
      </c>
      <c r="AZ49">
        <f>'BFPaT-fueltax-petgas'!AZ7</f>
        <v>0</v>
      </c>
    </row>
    <row r="50" spans="1:52" x14ac:dyDescent="0.45">
      <c r="A50" t="s">
        <v>17</v>
      </c>
      <c r="B50">
        <f>'BFPaT-fueltax-petgas'!B8</f>
        <v>0</v>
      </c>
      <c r="C50">
        <f>'BFPaT-fueltax-petgas'!C8</f>
        <v>0</v>
      </c>
      <c r="D50">
        <f>'BFPaT-fueltax-petgas'!D8</f>
        <v>0</v>
      </c>
      <c r="E50">
        <f>'BFPaT-fueltax-petgas'!E8</f>
        <v>0</v>
      </c>
      <c r="F50">
        <f>'BFPaT-fueltax-petgas'!F8</f>
        <v>0</v>
      </c>
      <c r="G50">
        <f>'BFPaT-fueltax-petgas'!G8</f>
        <v>0</v>
      </c>
      <c r="H50">
        <f>'BFPaT-fueltax-petgas'!H8</f>
        <v>0</v>
      </c>
      <c r="I50">
        <f>'BFPaT-fueltax-petgas'!I8</f>
        <v>0</v>
      </c>
      <c r="J50">
        <f>'BFPaT-fueltax-petgas'!J8</f>
        <v>0</v>
      </c>
      <c r="K50">
        <f>'BFPaT-fueltax-petgas'!K8</f>
        <v>0</v>
      </c>
      <c r="L50">
        <f>'BFPaT-fueltax-petgas'!L8</f>
        <v>0</v>
      </c>
      <c r="M50">
        <f>'BFPaT-fueltax-petgas'!M8</f>
        <v>0</v>
      </c>
      <c r="N50">
        <f>'BFPaT-fueltax-petgas'!N8</f>
        <v>0</v>
      </c>
      <c r="O50">
        <f>'BFPaT-fueltax-petgas'!O8</f>
        <v>0</v>
      </c>
      <c r="P50">
        <f>'BFPaT-fueltax-petgas'!P8</f>
        <v>0</v>
      </c>
      <c r="Q50">
        <f>'BFPaT-fueltax-petgas'!Q8</f>
        <v>0</v>
      </c>
      <c r="R50">
        <f>'BFPaT-fueltax-petgas'!R8</f>
        <v>0</v>
      </c>
      <c r="S50">
        <f>'BFPaT-fueltax-petgas'!S8</f>
        <v>0</v>
      </c>
      <c r="T50">
        <f>'BFPaT-fueltax-petgas'!T8</f>
        <v>0</v>
      </c>
      <c r="U50">
        <f>'BFPaT-fueltax-petgas'!U8</f>
        <v>0</v>
      </c>
      <c r="V50">
        <f>'BFPaT-fueltax-petgas'!V8</f>
        <v>0</v>
      </c>
      <c r="W50">
        <f>'BFPaT-fueltax-petgas'!W8</f>
        <v>0</v>
      </c>
      <c r="X50">
        <f>'BFPaT-fueltax-petgas'!X8</f>
        <v>0</v>
      </c>
      <c r="Y50">
        <f>'BFPaT-fueltax-petgas'!Y8</f>
        <v>0</v>
      </c>
      <c r="Z50">
        <f>'BFPaT-fueltax-petgas'!Z8</f>
        <v>0</v>
      </c>
      <c r="AA50">
        <f>'BFPaT-fueltax-petgas'!AA8</f>
        <v>0</v>
      </c>
      <c r="AB50">
        <f>'BFPaT-fueltax-petgas'!AB8</f>
        <v>0</v>
      </c>
      <c r="AC50">
        <f>'BFPaT-fueltax-petgas'!AC8</f>
        <v>0</v>
      </c>
      <c r="AD50">
        <f>'BFPaT-fueltax-petgas'!AD8</f>
        <v>0</v>
      </c>
      <c r="AE50">
        <f>'BFPaT-fueltax-petgas'!AE8</f>
        <v>0</v>
      </c>
      <c r="AF50">
        <f>'BFPaT-fueltax-petgas'!AF8</f>
        <v>0</v>
      </c>
      <c r="AG50">
        <f>'BFPaT-fueltax-petgas'!AG8</f>
        <v>0</v>
      </c>
      <c r="AH50">
        <f>'BFPaT-fueltax-petgas'!AH8</f>
        <v>0</v>
      </c>
      <c r="AI50">
        <f>'BFPaT-fueltax-petgas'!AI8</f>
        <v>0</v>
      </c>
      <c r="AJ50">
        <f>'BFPaT-fueltax-petgas'!AJ8</f>
        <v>0</v>
      </c>
      <c r="AK50">
        <f>'BFPaT-fueltax-petgas'!AK8</f>
        <v>0</v>
      </c>
      <c r="AL50">
        <f>'BFPaT-fueltax-petgas'!AL8</f>
        <v>0</v>
      </c>
      <c r="AM50">
        <f>'BFPaT-fueltax-petgas'!AM8</f>
        <v>0</v>
      </c>
      <c r="AN50">
        <f>'BFPaT-fueltax-petgas'!AN8</f>
        <v>0</v>
      </c>
      <c r="AO50">
        <f>'BFPaT-fueltax-petgas'!AO8</f>
        <v>0</v>
      </c>
      <c r="AP50">
        <f>'BFPaT-fueltax-petgas'!AP8</f>
        <v>0</v>
      </c>
      <c r="AQ50">
        <f>'BFPaT-fueltax-petgas'!AQ8</f>
        <v>0</v>
      </c>
      <c r="AR50">
        <f>'BFPaT-fueltax-petgas'!AR8</f>
        <v>0</v>
      </c>
      <c r="AS50">
        <f>'BFPaT-fueltax-petgas'!AS8</f>
        <v>0</v>
      </c>
      <c r="AT50">
        <f>'BFPaT-fueltax-petgas'!AT8</f>
        <v>0</v>
      </c>
      <c r="AU50">
        <f>'BFPaT-fueltax-petgas'!AU8</f>
        <v>0</v>
      </c>
      <c r="AV50">
        <f>'BFPaT-fueltax-petgas'!AV8</f>
        <v>0</v>
      </c>
      <c r="AW50">
        <f>'BFPaT-fueltax-petgas'!AW8</f>
        <v>0</v>
      </c>
      <c r="AX50">
        <f>'BFPaT-fueltax-petgas'!AX8</f>
        <v>0</v>
      </c>
      <c r="AY50">
        <f>'BFPaT-fueltax-petgas'!AY8</f>
        <v>0</v>
      </c>
      <c r="AZ50">
        <f>'BFPaT-fueltax-petgas'!AZ8</f>
        <v>0</v>
      </c>
    </row>
    <row r="51" spans="1:52" x14ac:dyDescent="0.45">
      <c r="A51" t="s">
        <v>18</v>
      </c>
      <c r="B51">
        <f>'BFPaT-fueltax-petgas'!B9</f>
        <v>0</v>
      </c>
      <c r="C51">
        <f>'BFPaT-fueltax-petgas'!C9</f>
        <v>0</v>
      </c>
      <c r="D51">
        <f>'BFPaT-fueltax-petgas'!D9</f>
        <v>0</v>
      </c>
      <c r="E51">
        <f>'BFPaT-fueltax-petgas'!E9</f>
        <v>0</v>
      </c>
      <c r="F51">
        <f>'BFPaT-fueltax-petgas'!F9</f>
        <v>0</v>
      </c>
      <c r="G51">
        <f>'BFPaT-fueltax-petgas'!G9</f>
        <v>0</v>
      </c>
      <c r="H51">
        <f>'BFPaT-fueltax-petgas'!H9</f>
        <v>0</v>
      </c>
      <c r="I51">
        <f>'BFPaT-fueltax-petgas'!I9</f>
        <v>0</v>
      </c>
      <c r="J51">
        <f>'BFPaT-fueltax-petgas'!J9</f>
        <v>0</v>
      </c>
      <c r="K51">
        <f>'BFPaT-fueltax-petgas'!K9</f>
        <v>0</v>
      </c>
      <c r="L51">
        <f>'BFPaT-fueltax-petgas'!L9</f>
        <v>0</v>
      </c>
      <c r="M51">
        <f>'BFPaT-fueltax-petgas'!M9</f>
        <v>0</v>
      </c>
      <c r="N51">
        <f>'BFPaT-fueltax-petgas'!N9</f>
        <v>0</v>
      </c>
      <c r="O51">
        <f>'BFPaT-fueltax-petgas'!O9</f>
        <v>0</v>
      </c>
      <c r="P51">
        <f>'BFPaT-fueltax-petgas'!P9</f>
        <v>0</v>
      </c>
      <c r="Q51">
        <f>'BFPaT-fueltax-petgas'!Q9</f>
        <v>0</v>
      </c>
      <c r="R51">
        <f>'BFPaT-fueltax-petgas'!R9</f>
        <v>0</v>
      </c>
      <c r="S51">
        <f>'BFPaT-fueltax-petgas'!S9</f>
        <v>0</v>
      </c>
      <c r="T51">
        <f>'BFPaT-fueltax-petgas'!T9</f>
        <v>0</v>
      </c>
      <c r="U51">
        <f>'BFPaT-fueltax-petgas'!U9</f>
        <v>0</v>
      </c>
      <c r="V51">
        <f>'BFPaT-fueltax-petgas'!V9</f>
        <v>0</v>
      </c>
      <c r="W51">
        <f>'BFPaT-fueltax-petgas'!W9</f>
        <v>0</v>
      </c>
      <c r="X51">
        <f>'BFPaT-fueltax-petgas'!X9</f>
        <v>0</v>
      </c>
      <c r="Y51">
        <f>'BFPaT-fueltax-petgas'!Y9</f>
        <v>0</v>
      </c>
      <c r="Z51">
        <f>'BFPaT-fueltax-petgas'!Z9</f>
        <v>0</v>
      </c>
      <c r="AA51">
        <f>'BFPaT-fueltax-petgas'!AA9</f>
        <v>0</v>
      </c>
      <c r="AB51">
        <f>'BFPaT-fueltax-petgas'!AB9</f>
        <v>0</v>
      </c>
      <c r="AC51">
        <f>'BFPaT-fueltax-petgas'!AC9</f>
        <v>0</v>
      </c>
      <c r="AD51">
        <f>'BFPaT-fueltax-petgas'!AD9</f>
        <v>0</v>
      </c>
      <c r="AE51">
        <f>'BFPaT-fueltax-petgas'!AE9</f>
        <v>0</v>
      </c>
      <c r="AF51">
        <f>'BFPaT-fueltax-petgas'!AF9</f>
        <v>0</v>
      </c>
      <c r="AG51">
        <f>'BFPaT-fueltax-petgas'!AG9</f>
        <v>0</v>
      </c>
      <c r="AH51">
        <f>'BFPaT-fueltax-petgas'!AH9</f>
        <v>0</v>
      </c>
      <c r="AI51">
        <f>'BFPaT-fueltax-petgas'!AI9</f>
        <v>0</v>
      </c>
      <c r="AJ51">
        <f>'BFPaT-fueltax-petgas'!AJ9</f>
        <v>0</v>
      </c>
      <c r="AK51">
        <f>'BFPaT-fueltax-petgas'!AK9</f>
        <v>0</v>
      </c>
      <c r="AL51">
        <f>'BFPaT-fueltax-petgas'!AL9</f>
        <v>0</v>
      </c>
      <c r="AM51">
        <f>'BFPaT-fueltax-petgas'!AM9</f>
        <v>0</v>
      </c>
      <c r="AN51">
        <f>'BFPaT-fueltax-petgas'!AN9</f>
        <v>0</v>
      </c>
      <c r="AO51">
        <f>'BFPaT-fueltax-petgas'!AO9</f>
        <v>0</v>
      </c>
      <c r="AP51">
        <f>'BFPaT-fueltax-petgas'!AP9</f>
        <v>0</v>
      </c>
      <c r="AQ51">
        <f>'BFPaT-fueltax-petgas'!AQ9</f>
        <v>0</v>
      </c>
      <c r="AR51">
        <f>'BFPaT-fueltax-petgas'!AR9</f>
        <v>0</v>
      </c>
      <c r="AS51">
        <f>'BFPaT-fueltax-petgas'!AS9</f>
        <v>0</v>
      </c>
      <c r="AT51">
        <f>'BFPaT-fueltax-petgas'!AT9</f>
        <v>0</v>
      </c>
      <c r="AU51">
        <f>'BFPaT-fueltax-petgas'!AU9</f>
        <v>0</v>
      </c>
      <c r="AV51">
        <f>'BFPaT-fueltax-petgas'!AV9</f>
        <v>0</v>
      </c>
      <c r="AW51">
        <f>'BFPaT-fueltax-petgas'!AW9</f>
        <v>0</v>
      </c>
      <c r="AX51">
        <f>'BFPaT-fueltax-petgas'!AX9</f>
        <v>0</v>
      </c>
      <c r="AY51">
        <f>'BFPaT-fueltax-petgas'!AY9</f>
        <v>0</v>
      </c>
      <c r="AZ51">
        <f>'BFPaT-fueltax-petgas'!AZ9</f>
        <v>0</v>
      </c>
    </row>
    <row r="52" spans="1:52" x14ac:dyDescent="0.45">
      <c r="A52" s="5" t="s">
        <v>69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45">
      <c r="A53" t="s">
        <v>64</v>
      </c>
      <c r="B53">
        <f>B$1</f>
        <v>2020</v>
      </c>
      <c r="C53">
        <f t="shared" ref="C53:AZ53" si="5">C$1</f>
        <v>2021</v>
      </c>
      <c r="D53">
        <f t="shared" si="5"/>
        <v>2022</v>
      </c>
      <c r="E53">
        <f t="shared" si="5"/>
        <v>2023</v>
      </c>
      <c r="F53">
        <f t="shared" si="5"/>
        <v>2024</v>
      </c>
      <c r="G53">
        <f t="shared" si="5"/>
        <v>2025</v>
      </c>
      <c r="H53">
        <f t="shared" si="5"/>
        <v>2026</v>
      </c>
      <c r="I53">
        <f t="shared" si="5"/>
        <v>2027</v>
      </c>
      <c r="J53">
        <f t="shared" si="5"/>
        <v>2028</v>
      </c>
      <c r="K53">
        <f t="shared" si="5"/>
        <v>2029</v>
      </c>
      <c r="L53">
        <f t="shared" si="5"/>
        <v>2030</v>
      </c>
      <c r="M53">
        <f t="shared" si="5"/>
        <v>2031</v>
      </c>
      <c r="N53">
        <f t="shared" si="5"/>
        <v>2032</v>
      </c>
      <c r="O53">
        <f t="shared" si="5"/>
        <v>2033</v>
      </c>
      <c r="P53">
        <f t="shared" si="5"/>
        <v>2034</v>
      </c>
      <c r="Q53">
        <f t="shared" si="5"/>
        <v>2035</v>
      </c>
      <c r="R53">
        <f t="shared" si="5"/>
        <v>2036</v>
      </c>
      <c r="S53">
        <f t="shared" si="5"/>
        <v>2037</v>
      </c>
      <c r="T53">
        <f t="shared" si="5"/>
        <v>2038</v>
      </c>
      <c r="U53">
        <f t="shared" si="5"/>
        <v>2039</v>
      </c>
      <c r="V53">
        <f t="shared" si="5"/>
        <v>2040</v>
      </c>
      <c r="W53">
        <f t="shared" si="5"/>
        <v>2041</v>
      </c>
      <c r="X53">
        <f t="shared" si="5"/>
        <v>2042</v>
      </c>
      <c r="Y53">
        <f t="shared" si="5"/>
        <v>2043</v>
      </c>
      <c r="Z53">
        <f t="shared" si="5"/>
        <v>2044</v>
      </c>
      <c r="AA53">
        <f t="shared" si="5"/>
        <v>2045</v>
      </c>
      <c r="AB53">
        <f t="shared" si="5"/>
        <v>2046</v>
      </c>
      <c r="AC53">
        <f t="shared" si="5"/>
        <v>2047</v>
      </c>
      <c r="AD53">
        <f t="shared" si="5"/>
        <v>2048</v>
      </c>
      <c r="AE53">
        <f t="shared" si="5"/>
        <v>2049</v>
      </c>
      <c r="AF53">
        <f t="shared" si="5"/>
        <v>2050</v>
      </c>
      <c r="AG53">
        <f t="shared" si="5"/>
        <v>2051</v>
      </c>
      <c r="AH53">
        <f t="shared" si="5"/>
        <v>2052</v>
      </c>
      <c r="AI53">
        <f t="shared" si="5"/>
        <v>2053</v>
      </c>
      <c r="AJ53">
        <f t="shared" si="5"/>
        <v>2054</v>
      </c>
      <c r="AK53">
        <f t="shared" si="5"/>
        <v>2055</v>
      </c>
      <c r="AL53">
        <f t="shared" si="5"/>
        <v>2056</v>
      </c>
      <c r="AM53">
        <f t="shared" si="5"/>
        <v>2057</v>
      </c>
      <c r="AN53">
        <f t="shared" si="5"/>
        <v>2058</v>
      </c>
      <c r="AO53">
        <f t="shared" si="5"/>
        <v>2059</v>
      </c>
      <c r="AP53">
        <f t="shared" si="5"/>
        <v>2060</v>
      </c>
      <c r="AQ53">
        <f t="shared" si="5"/>
        <v>2061</v>
      </c>
      <c r="AR53">
        <f t="shared" si="5"/>
        <v>2062</v>
      </c>
      <c r="AS53">
        <f t="shared" si="5"/>
        <v>2063</v>
      </c>
      <c r="AT53">
        <f t="shared" si="5"/>
        <v>2064</v>
      </c>
      <c r="AU53">
        <f t="shared" si="5"/>
        <v>2065</v>
      </c>
      <c r="AV53">
        <f t="shared" si="5"/>
        <v>2066</v>
      </c>
      <c r="AW53">
        <f t="shared" si="5"/>
        <v>2067</v>
      </c>
      <c r="AX53">
        <f t="shared" si="5"/>
        <v>2068</v>
      </c>
      <c r="AY53">
        <f t="shared" si="5"/>
        <v>2069</v>
      </c>
      <c r="AZ53">
        <f t="shared" si="5"/>
        <v>2070</v>
      </c>
    </row>
    <row r="54" spans="1:52" x14ac:dyDescent="0.45">
      <c r="A54" t="s">
        <v>11</v>
      </c>
      <c r="B54">
        <f>'BFPaT-fueltax-petdies'!B2</f>
        <v>0.19800000000000001</v>
      </c>
      <c r="C54">
        <f>'BFPaT-fueltax-petdies'!C2</f>
        <v>0.19800000000000001</v>
      </c>
      <c r="D54">
        <f>'BFPaT-fueltax-petdies'!D2</f>
        <v>0.19800000000000001</v>
      </c>
      <c r="E54">
        <f>'BFPaT-fueltax-petdies'!E2</f>
        <v>0.19800000000000001</v>
      </c>
      <c r="F54">
        <f>'BFPaT-fueltax-petdies'!F2</f>
        <v>0.19800000000000001</v>
      </c>
      <c r="G54">
        <f>'BFPaT-fueltax-petdies'!G2</f>
        <v>0.19800000000000001</v>
      </c>
      <c r="H54">
        <f>'BFPaT-fueltax-petdies'!H2</f>
        <v>0.19800000000000001</v>
      </c>
      <c r="I54">
        <f>'BFPaT-fueltax-petdies'!I2</f>
        <v>0.19800000000000001</v>
      </c>
      <c r="J54">
        <f>'BFPaT-fueltax-petdies'!J2</f>
        <v>0.19800000000000001</v>
      </c>
      <c r="K54">
        <f>'BFPaT-fueltax-petdies'!K2</f>
        <v>0.19800000000000001</v>
      </c>
      <c r="L54">
        <f>'BFPaT-fueltax-petdies'!L2</f>
        <v>0.19800000000000001</v>
      </c>
      <c r="M54">
        <f>'BFPaT-fueltax-petdies'!M2</f>
        <v>0.19800000000000001</v>
      </c>
      <c r="N54">
        <f>'BFPaT-fueltax-petdies'!N2</f>
        <v>0.19800000000000001</v>
      </c>
      <c r="O54">
        <f>'BFPaT-fueltax-petdies'!O2</f>
        <v>0.19800000000000001</v>
      </c>
      <c r="P54">
        <f>'BFPaT-fueltax-petdies'!P2</f>
        <v>0.19800000000000001</v>
      </c>
      <c r="Q54">
        <f>'BFPaT-fueltax-petdies'!Q2</f>
        <v>0.19800000000000001</v>
      </c>
      <c r="R54">
        <f>'BFPaT-fueltax-petdies'!R2</f>
        <v>0.19800000000000001</v>
      </c>
      <c r="S54">
        <f>'BFPaT-fueltax-petdies'!S2</f>
        <v>0.19800000000000001</v>
      </c>
      <c r="T54">
        <f>'BFPaT-fueltax-petdies'!T2</f>
        <v>0.19800000000000001</v>
      </c>
      <c r="U54">
        <f>'BFPaT-fueltax-petdies'!U2</f>
        <v>0.19800000000000001</v>
      </c>
      <c r="V54">
        <f>'BFPaT-fueltax-petdies'!V2</f>
        <v>0.19800000000000001</v>
      </c>
      <c r="W54">
        <f>'BFPaT-fueltax-petdies'!W2</f>
        <v>0.19800000000000001</v>
      </c>
      <c r="X54">
        <f>'BFPaT-fueltax-petdies'!X2</f>
        <v>0.19800000000000001</v>
      </c>
      <c r="Y54">
        <f>'BFPaT-fueltax-petdies'!Y2</f>
        <v>0.19800000000000001</v>
      </c>
      <c r="Z54">
        <f>'BFPaT-fueltax-petdies'!Z2</f>
        <v>0.19800000000000001</v>
      </c>
      <c r="AA54">
        <f>'BFPaT-fueltax-petdies'!AA2</f>
        <v>0.19800000000000001</v>
      </c>
      <c r="AB54">
        <f>'BFPaT-fueltax-petdies'!AB2</f>
        <v>0.19800000000000001</v>
      </c>
      <c r="AC54">
        <f>'BFPaT-fueltax-petdies'!AC2</f>
        <v>0.19800000000000001</v>
      </c>
      <c r="AD54">
        <f>'BFPaT-fueltax-petdies'!AD2</f>
        <v>0.19800000000000001</v>
      </c>
      <c r="AE54">
        <f>'BFPaT-fueltax-petdies'!AE2</f>
        <v>0.19800000000000001</v>
      </c>
      <c r="AF54">
        <f>'BFPaT-fueltax-petdies'!AF2</f>
        <v>0.19800000000000001</v>
      </c>
      <c r="AG54">
        <f>'BFPaT-fueltax-petdies'!AG2</f>
        <v>0.19800000000000001</v>
      </c>
      <c r="AH54">
        <f>'BFPaT-fueltax-petdies'!AH2</f>
        <v>0.19800000000000001</v>
      </c>
      <c r="AI54">
        <f>'BFPaT-fueltax-petdies'!AI2</f>
        <v>0.19800000000000001</v>
      </c>
      <c r="AJ54">
        <f>'BFPaT-fueltax-petdies'!AJ2</f>
        <v>0.19800000000000001</v>
      </c>
      <c r="AK54">
        <f>'BFPaT-fueltax-petdies'!AK2</f>
        <v>0.19800000000000001</v>
      </c>
      <c r="AL54">
        <f>'BFPaT-fueltax-petdies'!AL2</f>
        <v>0.19800000000000001</v>
      </c>
      <c r="AM54">
        <f>'BFPaT-fueltax-petdies'!AM2</f>
        <v>0.19800000000000001</v>
      </c>
      <c r="AN54">
        <f>'BFPaT-fueltax-petdies'!AN2</f>
        <v>0.19800000000000001</v>
      </c>
      <c r="AO54">
        <f>'BFPaT-fueltax-petdies'!AO2</f>
        <v>0.19800000000000001</v>
      </c>
      <c r="AP54">
        <f>'BFPaT-fueltax-petdies'!AP2</f>
        <v>0.19800000000000001</v>
      </c>
      <c r="AQ54">
        <f>'BFPaT-fueltax-petdies'!AQ2</f>
        <v>0.19800000000000001</v>
      </c>
      <c r="AR54">
        <f>'BFPaT-fueltax-petdies'!AR2</f>
        <v>0.19800000000000001</v>
      </c>
      <c r="AS54">
        <f>'BFPaT-fueltax-petdies'!AS2</f>
        <v>0.19800000000000001</v>
      </c>
      <c r="AT54">
        <f>'BFPaT-fueltax-petdies'!AT2</f>
        <v>0.19800000000000001</v>
      </c>
      <c r="AU54">
        <f>'BFPaT-fueltax-petdies'!AU2</f>
        <v>0.19800000000000001</v>
      </c>
      <c r="AV54">
        <f>'BFPaT-fueltax-petdies'!AV2</f>
        <v>0.19800000000000001</v>
      </c>
      <c r="AW54">
        <f>'BFPaT-fueltax-petdies'!AW2</f>
        <v>0.19800000000000001</v>
      </c>
      <c r="AX54">
        <f>'BFPaT-fueltax-petdies'!AX2</f>
        <v>0.19800000000000001</v>
      </c>
      <c r="AY54">
        <f>'BFPaT-fueltax-petdies'!AY2</f>
        <v>0.19800000000000001</v>
      </c>
      <c r="AZ54">
        <f>'BFPaT-fueltax-petdies'!AZ2</f>
        <v>0.19800000000000001</v>
      </c>
    </row>
    <row r="55" spans="1:52" x14ac:dyDescent="0.45">
      <c r="A55" t="s">
        <v>12</v>
      </c>
      <c r="B55">
        <f>'BFPaT-fueltax-petdies'!B3</f>
        <v>0</v>
      </c>
      <c r="C55">
        <f>'BFPaT-fueltax-petdies'!C3</f>
        <v>0</v>
      </c>
      <c r="D55">
        <f>'BFPaT-fueltax-petdies'!D3</f>
        <v>0</v>
      </c>
      <c r="E55">
        <f>'BFPaT-fueltax-petdies'!E3</f>
        <v>0</v>
      </c>
      <c r="F55">
        <f>'BFPaT-fueltax-petdies'!F3</f>
        <v>0</v>
      </c>
      <c r="G55">
        <f>'BFPaT-fueltax-petdies'!G3</f>
        <v>0</v>
      </c>
      <c r="H55">
        <f>'BFPaT-fueltax-petdies'!H3</f>
        <v>0</v>
      </c>
      <c r="I55">
        <f>'BFPaT-fueltax-petdies'!I3</f>
        <v>0</v>
      </c>
      <c r="J55">
        <f>'BFPaT-fueltax-petdies'!J3</f>
        <v>0</v>
      </c>
      <c r="K55">
        <f>'BFPaT-fueltax-petdies'!K3</f>
        <v>0</v>
      </c>
      <c r="L55">
        <f>'BFPaT-fueltax-petdies'!L3</f>
        <v>0</v>
      </c>
      <c r="M55">
        <f>'BFPaT-fueltax-petdies'!M3</f>
        <v>0</v>
      </c>
      <c r="N55">
        <f>'BFPaT-fueltax-petdies'!N3</f>
        <v>0</v>
      </c>
      <c r="O55">
        <f>'BFPaT-fueltax-petdies'!O3</f>
        <v>0</v>
      </c>
      <c r="P55">
        <f>'BFPaT-fueltax-petdies'!P3</f>
        <v>0</v>
      </c>
      <c r="Q55">
        <f>'BFPaT-fueltax-petdies'!Q3</f>
        <v>0</v>
      </c>
      <c r="R55">
        <f>'BFPaT-fueltax-petdies'!R3</f>
        <v>0</v>
      </c>
      <c r="S55">
        <f>'BFPaT-fueltax-petdies'!S3</f>
        <v>0</v>
      </c>
      <c r="T55">
        <f>'BFPaT-fueltax-petdies'!T3</f>
        <v>0</v>
      </c>
      <c r="U55">
        <f>'BFPaT-fueltax-petdies'!U3</f>
        <v>0</v>
      </c>
      <c r="V55">
        <f>'BFPaT-fueltax-petdies'!V3</f>
        <v>0</v>
      </c>
      <c r="W55">
        <f>'BFPaT-fueltax-petdies'!W3</f>
        <v>0</v>
      </c>
      <c r="X55">
        <f>'BFPaT-fueltax-petdies'!X3</f>
        <v>0</v>
      </c>
      <c r="Y55">
        <f>'BFPaT-fueltax-petdies'!Y3</f>
        <v>0</v>
      </c>
      <c r="Z55">
        <f>'BFPaT-fueltax-petdies'!Z3</f>
        <v>0</v>
      </c>
      <c r="AA55">
        <f>'BFPaT-fueltax-petdies'!AA3</f>
        <v>0</v>
      </c>
      <c r="AB55">
        <f>'BFPaT-fueltax-petdies'!AB3</f>
        <v>0</v>
      </c>
      <c r="AC55">
        <f>'BFPaT-fueltax-petdies'!AC3</f>
        <v>0</v>
      </c>
      <c r="AD55">
        <f>'BFPaT-fueltax-petdies'!AD3</f>
        <v>0</v>
      </c>
      <c r="AE55">
        <f>'BFPaT-fueltax-petdies'!AE3</f>
        <v>0</v>
      </c>
      <c r="AF55">
        <f>'BFPaT-fueltax-petdies'!AF3</f>
        <v>0</v>
      </c>
      <c r="AG55">
        <f>'BFPaT-fueltax-petdies'!AG3</f>
        <v>0</v>
      </c>
      <c r="AH55">
        <f>'BFPaT-fueltax-petdies'!AH3</f>
        <v>0</v>
      </c>
      <c r="AI55">
        <f>'BFPaT-fueltax-petdies'!AI3</f>
        <v>0</v>
      </c>
      <c r="AJ55">
        <f>'BFPaT-fueltax-petdies'!AJ3</f>
        <v>0</v>
      </c>
      <c r="AK55">
        <f>'BFPaT-fueltax-petdies'!AK3</f>
        <v>0</v>
      </c>
      <c r="AL55">
        <f>'BFPaT-fueltax-petdies'!AL3</f>
        <v>0</v>
      </c>
      <c r="AM55">
        <f>'BFPaT-fueltax-petdies'!AM3</f>
        <v>0</v>
      </c>
      <c r="AN55">
        <f>'BFPaT-fueltax-petdies'!AN3</f>
        <v>0</v>
      </c>
      <c r="AO55">
        <f>'BFPaT-fueltax-petdies'!AO3</f>
        <v>0</v>
      </c>
      <c r="AP55">
        <f>'BFPaT-fueltax-petdies'!AP3</f>
        <v>0</v>
      </c>
      <c r="AQ55">
        <f>'BFPaT-fueltax-petdies'!AQ3</f>
        <v>0</v>
      </c>
      <c r="AR55">
        <f>'BFPaT-fueltax-petdies'!AR3</f>
        <v>0</v>
      </c>
      <c r="AS55">
        <f>'BFPaT-fueltax-petdies'!AS3</f>
        <v>0</v>
      </c>
      <c r="AT55">
        <f>'BFPaT-fueltax-petdies'!AT3</f>
        <v>0</v>
      </c>
      <c r="AU55">
        <f>'BFPaT-fueltax-petdies'!AU3</f>
        <v>0</v>
      </c>
      <c r="AV55">
        <f>'BFPaT-fueltax-petdies'!AV3</f>
        <v>0</v>
      </c>
      <c r="AW55">
        <f>'BFPaT-fueltax-petdies'!AW3</f>
        <v>0</v>
      </c>
      <c r="AX55">
        <f>'BFPaT-fueltax-petdies'!AX3</f>
        <v>0</v>
      </c>
      <c r="AY55">
        <f>'BFPaT-fueltax-petdies'!AY3</f>
        <v>0</v>
      </c>
      <c r="AZ55">
        <f>'BFPaT-fueltax-petdies'!AZ3</f>
        <v>0</v>
      </c>
    </row>
    <row r="56" spans="1:52" x14ac:dyDescent="0.45">
      <c r="A56" t="s">
        <v>13</v>
      </c>
      <c r="B56">
        <f>'BFPaT-fueltax-petdies'!B4</f>
        <v>0</v>
      </c>
      <c r="C56">
        <f>'BFPaT-fueltax-petdies'!C4</f>
        <v>0</v>
      </c>
      <c r="D56">
        <f>'BFPaT-fueltax-petdies'!D4</f>
        <v>0</v>
      </c>
      <c r="E56">
        <f>'BFPaT-fueltax-petdies'!E4</f>
        <v>0</v>
      </c>
      <c r="F56">
        <f>'BFPaT-fueltax-petdies'!F4</f>
        <v>0</v>
      </c>
      <c r="G56">
        <f>'BFPaT-fueltax-petdies'!G4</f>
        <v>0</v>
      </c>
      <c r="H56">
        <f>'BFPaT-fueltax-petdies'!H4</f>
        <v>0</v>
      </c>
      <c r="I56">
        <f>'BFPaT-fueltax-petdies'!I4</f>
        <v>0</v>
      </c>
      <c r="J56">
        <f>'BFPaT-fueltax-petdies'!J4</f>
        <v>0</v>
      </c>
      <c r="K56">
        <f>'BFPaT-fueltax-petdies'!K4</f>
        <v>0</v>
      </c>
      <c r="L56">
        <f>'BFPaT-fueltax-petdies'!L4</f>
        <v>0</v>
      </c>
      <c r="M56">
        <f>'BFPaT-fueltax-petdies'!M4</f>
        <v>0</v>
      </c>
      <c r="N56">
        <f>'BFPaT-fueltax-petdies'!N4</f>
        <v>0</v>
      </c>
      <c r="O56">
        <f>'BFPaT-fueltax-petdies'!O4</f>
        <v>0</v>
      </c>
      <c r="P56">
        <f>'BFPaT-fueltax-petdies'!P4</f>
        <v>0</v>
      </c>
      <c r="Q56">
        <f>'BFPaT-fueltax-petdies'!Q4</f>
        <v>0</v>
      </c>
      <c r="R56">
        <f>'BFPaT-fueltax-petdies'!R4</f>
        <v>0</v>
      </c>
      <c r="S56">
        <f>'BFPaT-fueltax-petdies'!S4</f>
        <v>0</v>
      </c>
      <c r="T56">
        <f>'BFPaT-fueltax-petdies'!T4</f>
        <v>0</v>
      </c>
      <c r="U56">
        <f>'BFPaT-fueltax-petdies'!U4</f>
        <v>0</v>
      </c>
      <c r="V56">
        <f>'BFPaT-fueltax-petdies'!V4</f>
        <v>0</v>
      </c>
      <c r="W56">
        <f>'BFPaT-fueltax-petdies'!W4</f>
        <v>0</v>
      </c>
      <c r="X56">
        <f>'BFPaT-fueltax-petdies'!X4</f>
        <v>0</v>
      </c>
      <c r="Y56">
        <f>'BFPaT-fueltax-petdies'!Y4</f>
        <v>0</v>
      </c>
      <c r="Z56">
        <f>'BFPaT-fueltax-petdies'!Z4</f>
        <v>0</v>
      </c>
      <c r="AA56">
        <f>'BFPaT-fueltax-petdies'!AA4</f>
        <v>0</v>
      </c>
      <c r="AB56">
        <f>'BFPaT-fueltax-petdies'!AB4</f>
        <v>0</v>
      </c>
      <c r="AC56">
        <f>'BFPaT-fueltax-petdies'!AC4</f>
        <v>0</v>
      </c>
      <c r="AD56">
        <f>'BFPaT-fueltax-petdies'!AD4</f>
        <v>0</v>
      </c>
      <c r="AE56">
        <f>'BFPaT-fueltax-petdies'!AE4</f>
        <v>0</v>
      </c>
      <c r="AF56">
        <f>'BFPaT-fueltax-petdies'!AF4</f>
        <v>0</v>
      </c>
      <c r="AG56">
        <f>'BFPaT-fueltax-petdies'!AG4</f>
        <v>0</v>
      </c>
      <c r="AH56">
        <f>'BFPaT-fueltax-petdies'!AH4</f>
        <v>0</v>
      </c>
      <c r="AI56">
        <f>'BFPaT-fueltax-petdies'!AI4</f>
        <v>0</v>
      </c>
      <c r="AJ56">
        <f>'BFPaT-fueltax-petdies'!AJ4</f>
        <v>0</v>
      </c>
      <c r="AK56">
        <f>'BFPaT-fueltax-petdies'!AK4</f>
        <v>0</v>
      </c>
      <c r="AL56">
        <f>'BFPaT-fueltax-petdies'!AL4</f>
        <v>0</v>
      </c>
      <c r="AM56">
        <f>'BFPaT-fueltax-petdies'!AM4</f>
        <v>0</v>
      </c>
      <c r="AN56">
        <f>'BFPaT-fueltax-petdies'!AN4</f>
        <v>0</v>
      </c>
      <c r="AO56">
        <f>'BFPaT-fueltax-petdies'!AO4</f>
        <v>0</v>
      </c>
      <c r="AP56">
        <f>'BFPaT-fueltax-petdies'!AP4</f>
        <v>0</v>
      </c>
      <c r="AQ56">
        <f>'BFPaT-fueltax-petdies'!AQ4</f>
        <v>0</v>
      </c>
      <c r="AR56">
        <f>'BFPaT-fueltax-petdies'!AR4</f>
        <v>0</v>
      </c>
      <c r="AS56">
        <f>'BFPaT-fueltax-petdies'!AS4</f>
        <v>0</v>
      </c>
      <c r="AT56">
        <f>'BFPaT-fueltax-petdies'!AT4</f>
        <v>0</v>
      </c>
      <c r="AU56">
        <f>'BFPaT-fueltax-petdies'!AU4</f>
        <v>0</v>
      </c>
      <c r="AV56">
        <f>'BFPaT-fueltax-petdies'!AV4</f>
        <v>0</v>
      </c>
      <c r="AW56">
        <f>'BFPaT-fueltax-petdies'!AW4</f>
        <v>0</v>
      </c>
      <c r="AX56">
        <f>'BFPaT-fueltax-petdies'!AX4</f>
        <v>0</v>
      </c>
      <c r="AY56">
        <f>'BFPaT-fueltax-petdies'!AY4</f>
        <v>0</v>
      </c>
      <c r="AZ56">
        <f>'BFPaT-fueltax-petdies'!AZ4</f>
        <v>0</v>
      </c>
    </row>
    <row r="57" spans="1:52" x14ac:dyDescent="0.45">
      <c r="A57" t="s">
        <v>14</v>
      </c>
      <c r="B57">
        <f>'BFPaT-fueltax-petdies'!B5</f>
        <v>0</v>
      </c>
      <c r="C57">
        <f>'BFPaT-fueltax-petdies'!C5</f>
        <v>0</v>
      </c>
      <c r="D57">
        <f>'BFPaT-fueltax-petdies'!D5</f>
        <v>0</v>
      </c>
      <c r="E57">
        <f>'BFPaT-fueltax-petdies'!E5</f>
        <v>0</v>
      </c>
      <c r="F57">
        <f>'BFPaT-fueltax-petdies'!F5</f>
        <v>0</v>
      </c>
      <c r="G57">
        <f>'BFPaT-fueltax-petdies'!G5</f>
        <v>0</v>
      </c>
      <c r="H57">
        <f>'BFPaT-fueltax-petdies'!H5</f>
        <v>0</v>
      </c>
      <c r="I57">
        <f>'BFPaT-fueltax-petdies'!I5</f>
        <v>0</v>
      </c>
      <c r="J57">
        <f>'BFPaT-fueltax-petdies'!J5</f>
        <v>0</v>
      </c>
      <c r="K57">
        <f>'BFPaT-fueltax-petdies'!K5</f>
        <v>0</v>
      </c>
      <c r="L57">
        <f>'BFPaT-fueltax-petdies'!L5</f>
        <v>0</v>
      </c>
      <c r="M57">
        <f>'BFPaT-fueltax-petdies'!M5</f>
        <v>0</v>
      </c>
      <c r="N57">
        <f>'BFPaT-fueltax-petdies'!N5</f>
        <v>0</v>
      </c>
      <c r="O57">
        <f>'BFPaT-fueltax-petdies'!O5</f>
        <v>0</v>
      </c>
      <c r="P57">
        <f>'BFPaT-fueltax-petdies'!P5</f>
        <v>0</v>
      </c>
      <c r="Q57">
        <f>'BFPaT-fueltax-petdies'!Q5</f>
        <v>0</v>
      </c>
      <c r="R57">
        <f>'BFPaT-fueltax-petdies'!R5</f>
        <v>0</v>
      </c>
      <c r="S57">
        <f>'BFPaT-fueltax-petdies'!S5</f>
        <v>0</v>
      </c>
      <c r="T57">
        <f>'BFPaT-fueltax-petdies'!T5</f>
        <v>0</v>
      </c>
      <c r="U57">
        <f>'BFPaT-fueltax-petdies'!U5</f>
        <v>0</v>
      </c>
      <c r="V57">
        <f>'BFPaT-fueltax-petdies'!V5</f>
        <v>0</v>
      </c>
      <c r="W57">
        <f>'BFPaT-fueltax-petdies'!W5</f>
        <v>0</v>
      </c>
      <c r="X57">
        <f>'BFPaT-fueltax-petdies'!X5</f>
        <v>0</v>
      </c>
      <c r="Y57">
        <f>'BFPaT-fueltax-petdies'!Y5</f>
        <v>0</v>
      </c>
      <c r="Z57">
        <f>'BFPaT-fueltax-petdies'!Z5</f>
        <v>0</v>
      </c>
      <c r="AA57">
        <f>'BFPaT-fueltax-petdies'!AA5</f>
        <v>0</v>
      </c>
      <c r="AB57">
        <f>'BFPaT-fueltax-petdies'!AB5</f>
        <v>0</v>
      </c>
      <c r="AC57">
        <f>'BFPaT-fueltax-petdies'!AC5</f>
        <v>0</v>
      </c>
      <c r="AD57">
        <f>'BFPaT-fueltax-petdies'!AD5</f>
        <v>0</v>
      </c>
      <c r="AE57">
        <f>'BFPaT-fueltax-petdies'!AE5</f>
        <v>0</v>
      </c>
      <c r="AF57">
        <f>'BFPaT-fueltax-petdies'!AF5</f>
        <v>0</v>
      </c>
      <c r="AG57">
        <f>'BFPaT-fueltax-petdies'!AG5</f>
        <v>0</v>
      </c>
      <c r="AH57">
        <f>'BFPaT-fueltax-petdies'!AH5</f>
        <v>0</v>
      </c>
      <c r="AI57">
        <f>'BFPaT-fueltax-petdies'!AI5</f>
        <v>0</v>
      </c>
      <c r="AJ57">
        <f>'BFPaT-fueltax-petdies'!AJ5</f>
        <v>0</v>
      </c>
      <c r="AK57">
        <f>'BFPaT-fueltax-petdies'!AK5</f>
        <v>0</v>
      </c>
      <c r="AL57">
        <f>'BFPaT-fueltax-petdies'!AL5</f>
        <v>0</v>
      </c>
      <c r="AM57">
        <f>'BFPaT-fueltax-petdies'!AM5</f>
        <v>0</v>
      </c>
      <c r="AN57">
        <f>'BFPaT-fueltax-petdies'!AN5</f>
        <v>0</v>
      </c>
      <c r="AO57">
        <f>'BFPaT-fueltax-petdies'!AO5</f>
        <v>0</v>
      </c>
      <c r="AP57">
        <f>'BFPaT-fueltax-petdies'!AP5</f>
        <v>0</v>
      </c>
      <c r="AQ57">
        <f>'BFPaT-fueltax-petdies'!AQ5</f>
        <v>0</v>
      </c>
      <c r="AR57">
        <f>'BFPaT-fueltax-petdies'!AR5</f>
        <v>0</v>
      </c>
      <c r="AS57">
        <f>'BFPaT-fueltax-petdies'!AS5</f>
        <v>0</v>
      </c>
      <c r="AT57">
        <f>'BFPaT-fueltax-petdies'!AT5</f>
        <v>0</v>
      </c>
      <c r="AU57">
        <f>'BFPaT-fueltax-petdies'!AU5</f>
        <v>0</v>
      </c>
      <c r="AV57">
        <f>'BFPaT-fueltax-petdies'!AV5</f>
        <v>0</v>
      </c>
      <c r="AW57">
        <f>'BFPaT-fueltax-petdies'!AW5</f>
        <v>0</v>
      </c>
      <c r="AX57">
        <f>'BFPaT-fueltax-petdies'!AX5</f>
        <v>0</v>
      </c>
      <c r="AY57">
        <f>'BFPaT-fueltax-petdies'!AY5</f>
        <v>0</v>
      </c>
      <c r="AZ57">
        <f>'BFPaT-fueltax-petdies'!AZ5</f>
        <v>0</v>
      </c>
    </row>
    <row r="58" spans="1:52" x14ac:dyDescent="0.45">
      <c r="A58" t="s">
        <v>15</v>
      </c>
      <c r="B58">
        <f>'BFPaT-fueltax-petdies'!B6</f>
        <v>0</v>
      </c>
      <c r="C58">
        <f>'BFPaT-fueltax-petdies'!C6</f>
        <v>0</v>
      </c>
      <c r="D58">
        <f>'BFPaT-fueltax-petdies'!D6</f>
        <v>0</v>
      </c>
      <c r="E58">
        <f>'BFPaT-fueltax-petdies'!E6</f>
        <v>0</v>
      </c>
      <c r="F58">
        <f>'BFPaT-fueltax-petdies'!F6</f>
        <v>0</v>
      </c>
      <c r="G58">
        <f>'BFPaT-fueltax-petdies'!G6</f>
        <v>0</v>
      </c>
      <c r="H58">
        <f>'BFPaT-fueltax-petdies'!H6</f>
        <v>0</v>
      </c>
      <c r="I58">
        <f>'BFPaT-fueltax-petdies'!I6</f>
        <v>0</v>
      </c>
      <c r="J58">
        <f>'BFPaT-fueltax-petdies'!J6</f>
        <v>0</v>
      </c>
      <c r="K58">
        <f>'BFPaT-fueltax-petdies'!K6</f>
        <v>0</v>
      </c>
      <c r="L58">
        <f>'BFPaT-fueltax-petdies'!L6</f>
        <v>0</v>
      </c>
      <c r="M58">
        <f>'BFPaT-fueltax-petdies'!M6</f>
        <v>0</v>
      </c>
      <c r="N58">
        <f>'BFPaT-fueltax-petdies'!N6</f>
        <v>0</v>
      </c>
      <c r="O58">
        <f>'BFPaT-fueltax-petdies'!O6</f>
        <v>0</v>
      </c>
      <c r="P58">
        <f>'BFPaT-fueltax-petdies'!P6</f>
        <v>0</v>
      </c>
      <c r="Q58">
        <f>'BFPaT-fueltax-petdies'!Q6</f>
        <v>0</v>
      </c>
      <c r="R58">
        <f>'BFPaT-fueltax-petdies'!R6</f>
        <v>0</v>
      </c>
      <c r="S58">
        <f>'BFPaT-fueltax-petdies'!S6</f>
        <v>0</v>
      </c>
      <c r="T58">
        <f>'BFPaT-fueltax-petdies'!T6</f>
        <v>0</v>
      </c>
      <c r="U58">
        <f>'BFPaT-fueltax-petdies'!U6</f>
        <v>0</v>
      </c>
      <c r="V58">
        <f>'BFPaT-fueltax-petdies'!V6</f>
        <v>0</v>
      </c>
      <c r="W58">
        <f>'BFPaT-fueltax-petdies'!W6</f>
        <v>0</v>
      </c>
      <c r="X58">
        <f>'BFPaT-fueltax-petdies'!X6</f>
        <v>0</v>
      </c>
      <c r="Y58">
        <f>'BFPaT-fueltax-petdies'!Y6</f>
        <v>0</v>
      </c>
      <c r="Z58">
        <f>'BFPaT-fueltax-petdies'!Z6</f>
        <v>0</v>
      </c>
      <c r="AA58">
        <f>'BFPaT-fueltax-petdies'!AA6</f>
        <v>0</v>
      </c>
      <c r="AB58">
        <f>'BFPaT-fueltax-petdies'!AB6</f>
        <v>0</v>
      </c>
      <c r="AC58">
        <f>'BFPaT-fueltax-petdies'!AC6</f>
        <v>0</v>
      </c>
      <c r="AD58">
        <f>'BFPaT-fueltax-petdies'!AD6</f>
        <v>0</v>
      </c>
      <c r="AE58">
        <f>'BFPaT-fueltax-petdies'!AE6</f>
        <v>0</v>
      </c>
      <c r="AF58">
        <f>'BFPaT-fueltax-petdies'!AF6</f>
        <v>0</v>
      </c>
      <c r="AG58">
        <f>'BFPaT-fueltax-petdies'!AG6</f>
        <v>0</v>
      </c>
      <c r="AH58">
        <f>'BFPaT-fueltax-petdies'!AH6</f>
        <v>0</v>
      </c>
      <c r="AI58">
        <f>'BFPaT-fueltax-petdies'!AI6</f>
        <v>0</v>
      </c>
      <c r="AJ58">
        <f>'BFPaT-fueltax-petdies'!AJ6</f>
        <v>0</v>
      </c>
      <c r="AK58">
        <f>'BFPaT-fueltax-petdies'!AK6</f>
        <v>0</v>
      </c>
      <c r="AL58">
        <f>'BFPaT-fueltax-petdies'!AL6</f>
        <v>0</v>
      </c>
      <c r="AM58">
        <f>'BFPaT-fueltax-petdies'!AM6</f>
        <v>0</v>
      </c>
      <c r="AN58">
        <f>'BFPaT-fueltax-petdies'!AN6</f>
        <v>0</v>
      </c>
      <c r="AO58">
        <f>'BFPaT-fueltax-petdies'!AO6</f>
        <v>0</v>
      </c>
      <c r="AP58">
        <f>'BFPaT-fueltax-petdies'!AP6</f>
        <v>0</v>
      </c>
      <c r="AQ58">
        <f>'BFPaT-fueltax-petdies'!AQ6</f>
        <v>0</v>
      </c>
      <c r="AR58">
        <f>'BFPaT-fueltax-petdies'!AR6</f>
        <v>0</v>
      </c>
      <c r="AS58">
        <f>'BFPaT-fueltax-petdies'!AS6</f>
        <v>0</v>
      </c>
      <c r="AT58">
        <f>'BFPaT-fueltax-petdies'!AT6</f>
        <v>0</v>
      </c>
      <c r="AU58">
        <f>'BFPaT-fueltax-petdies'!AU6</f>
        <v>0</v>
      </c>
      <c r="AV58">
        <f>'BFPaT-fueltax-petdies'!AV6</f>
        <v>0</v>
      </c>
      <c r="AW58">
        <f>'BFPaT-fueltax-petdies'!AW6</f>
        <v>0</v>
      </c>
      <c r="AX58">
        <f>'BFPaT-fueltax-petdies'!AX6</f>
        <v>0</v>
      </c>
      <c r="AY58">
        <f>'BFPaT-fueltax-petdies'!AY6</f>
        <v>0</v>
      </c>
      <c r="AZ58">
        <f>'BFPaT-fueltax-petdies'!AZ6</f>
        <v>0</v>
      </c>
    </row>
    <row r="59" spans="1:52" x14ac:dyDescent="0.45">
      <c r="A59" t="s">
        <v>16</v>
      </c>
      <c r="B59">
        <f>'BFPaT-fueltax-petdies'!B7</f>
        <v>0</v>
      </c>
      <c r="C59">
        <f>'BFPaT-fueltax-petdies'!C7</f>
        <v>0</v>
      </c>
      <c r="D59">
        <f>'BFPaT-fueltax-petdies'!D7</f>
        <v>0</v>
      </c>
      <c r="E59">
        <f>'BFPaT-fueltax-petdies'!E7</f>
        <v>0</v>
      </c>
      <c r="F59">
        <f>'BFPaT-fueltax-petdies'!F7</f>
        <v>0</v>
      </c>
      <c r="G59">
        <f>'BFPaT-fueltax-petdies'!G7</f>
        <v>0</v>
      </c>
      <c r="H59">
        <f>'BFPaT-fueltax-petdies'!H7</f>
        <v>0</v>
      </c>
      <c r="I59">
        <f>'BFPaT-fueltax-petdies'!I7</f>
        <v>0</v>
      </c>
      <c r="J59">
        <f>'BFPaT-fueltax-petdies'!J7</f>
        <v>0</v>
      </c>
      <c r="K59">
        <f>'BFPaT-fueltax-petdies'!K7</f>
        <v>0</v>
      </c>
      <c r="L59">
        <f>'BFPaT-fueltax-petdies'!L7</f>
        <v>0</v>
      </c>
      <c r="M59">
        <f>'BFPaT-fueltax-petdies'!M7</f>
        <v>0</v>
      </c>
      <c r="N59">
        <f>'BFPaT-fueltax-petdies'!N7</f>
        <v>0</v>
      </c>
      <c r="O59">
        <f>'BFPaT-fueltax-petdies'!O7</f>
        <v>0</v>
      </c>
      <c r="P59">
        <f>'BFPaT-fueltax-petdies'!P7</f>
        <v>0</v>
      </c>
      <c r="Q59">
        <f>'BFPaT-fueltax-petdies'!Q7</f>
        <v>0</v>
      </c>
      <c r="R59">
        <f>'BFPaT-fueltax-petdies'!R7</f>
        <v>0</v>
      </c>
      <c r="S59">
        <f>'BFPaT-fueltax-petdies'!S7</f>
        <v>0</v>
      </c>
      <c r="T59">
        <f>'BFPaT-fueltax-petdies'!T7</f>
        <v>0</v>
      </c>
      <c r="U59">
        <f>'BFPaT-fueltax-petdies'!U7</f>
        <v>0</v>
      </c>
      <c r="V59">
        <f>'BFPaT-fueltax-petdies'!V7</f>
        <v>0</v>
      </c>
      <c r="W59">
        <f>'BFPaT-fueltax-petdies'!W7</f>
        <v>0</v>
      </c>
      <c r="X59">
        <f>'BFPaT-fueltax-petdies'!X7</f>
        <v>0</v>
      </c>
      <c r="Y59">
        <f>'BFPaT-fueltax-petdies'!Y7</f>
        <v>0</v>
      </c>
      <c r="Z59">
        <f>'BFPaT-fueltax-petdies'!Z7</f>
        <v>0</v>
      </c>
      <c r="AA59">
        <f>'BFPaT-fueltax-petdies'!AA7</f>
        <v>0</v>
      </c>
      <c r="AB59">
        <f>'BFPaT-fueltax-petdies'!AB7</f>
        <v>0</v>
      </c>
      <c r="AC59">
        <f>'BFPaT-fueltax-petdies'!AC7</f>
        <v>0</v>
      </c>
      <c r="AD59">
        <f>'BFPaT-fueltax-petdies'!AD7</f>
        <v>0</v>
      </c>
      <c r="AE59">
        <f>'BFPaT-fueltax-petdies'!AE7</f>
        <v>0</v>
      </c>
      <c r="AF59">
        <f>'BFPaT-fueltax-petdies'!AF7</f>
        <v>0</v>
      </c>
      <c r="AG59">
        <f>'BFPaT-fueltax-petdies'!AG7</f>
        <v>0</v>
      </c>
      <c r="AH59">
        <f>'BFPaT-fueltax-petdies'!AH7</f>
        <v>0</v>
      </c>
      <c r="AI59">
        <f>'BFPaT-fueltax-petdies'!AI7</f>
        <v>0</v>
      </c>
      <c r="AJ59">
        <f>'BFPaT-fueltax-petdies'!AJ7</f>
        <v>0</v>
      </c>
      <c r="AK59">
        <f>'BFPaT-fueltax-petdies'!AK7</f>
        <v>0</v>
      </c>
      <c r="AL59">
        <f>'BFPaT-fueltax-petdies'!AL7</f>
        <v>0</v>
      </c>
      <c r="AM59">
        <f>'BFPaT-fueltax-petdies'!AM7</f>
        <v>0</v>
      </c>
      <c r="AN59">
        <f>'BFPaT-fueltax-petdies'!AN7</f>
        <v>0</v>
      </c>
      <c r="AO59">
        <f>'BFPaT-fueltax-petdies'!AO7</f>
        <v>0</v>
      </c>
      <c r="AP59">
        <f>'BFPaT-fueltax-petdies'!AP7</f>
        <v>0</v>
      </c>
      <c r="AQ59">
        <f>'BFPaT-fueltax-petdies'!AQ7</f>
        <v>0</v>
      </c>
      <c r="AR59">
        <f>'BFPaT-fueltax-petdies'!AR7</f>
        <v>0</v>
      </c>
      <c r="AS59">
        <f>'BFPaT-fueltax-petdies'!AS7</f>
        <v>0</v>
      </c>
      <c r="AT59">
        <f>'BFPaT-fueltax-petdies'!AT7</f>
        <v>0</v>
      </c>
      <c r="AU59">
        <f>'BFPaT-fueltax-petdies'!AU7</f>
        <v>0</v>
      </c>
      <c r="AV59">
        <f>'BFPaT-fueltax-petdies'!AV7</f>
        <v>0</v>
      </c>
      <c r="AW59">
        <f>'BFPaT-fueltax-petdies'!AW7</f>
        <v>0</v>
      </c>
      <c r="AX59">
        <f>'BFPaT-fueltax-petdies'!AX7</f>
        <v>0</v>
      </c>
      <c r="AY59">
        <f>'BFPaT-fueltax-petdies'!AY7</f>
        <v>0</v>
      </c>
      <c r="AZ59">
        <f>'BFPaT-fueltax-petdies'!AZ7</f>
        <v>0</v>
      </c>
    </row>
    <row r="60" spans="1:52" x14ac:dyDescent="0.45">
      <c r="A60" t="s">
        <v>17</v>
      </c>
      <c r="B60">
        <f>'BFPaT-fueltax-petdies'!B8</f>
        <v>0</v>
      </c>
      <c r="C60">
        <f>'BFPaT-fueltax-petdies'!C8</f>
        <v>0</v>
      </c>
      <c r="D60">
        <f>'BFPaT-fueltax-petdies'!D8</f>
        <v>0</v>
      </c>
      <c r="E60">
        <f>'BFPaT-fueltax-petdies'!E8</f>
        <v>0</v>
      </c>
      <c r="F60">
        <f>'BFPaT-fueltax-petdies'!F8</f>
        <v>0</v>
      </c>
      <c r="G60">
        <f>'BFPaT-fueltax-petdies'!G8</f>
        <v>0</v>
      </c>
      <c r="H60">
        <f>'BFPaT-fueltax-petdies'!H8</f>
        <v>0</v>
      </c>
      <c r="I60">
        <f>'BFPaT-fueltax-petdies'!I8</f>
        <v>0</v>
      </c>
      <c r="J60">
        <f>'BFPaT-fueltax-petdies'!J8</f>
        <v>0</v>
      </c>
      <c r="K60">
        <f>'BFPaT-fueltax-petdies'!K8</f>
        <v>0</v>
      </c>
      <c r="L60">
        <f>'BFPaT-fueltax-petdies'!L8</f>
        <v>0</v>
      </c>
      <c r="M60">
        <f>'BFPaT-fueltax-petdies'!M8</f>
        <v>0</v>
      </c>
      <c r="N60">
        <f>'BFPaT-fueltax-petdies'!N8</f>
        <v>0</v>
      </c>
      <c r="O60">
        <f>'BFPaT-fueltax-petdies'!O8</f>
        <v>0</v>
      </c>
      <c r="P60">
        <f>'BFPaT-fueltax-petdies'!P8</f>
        <v>0</v>
      </c>
      <c r="Q60">
        <f>'BFPaT-fueltax-petdies'!Q8</f>
        <v>0</v>
      </c>
      <c r="R60">
        <f>'BFPaT-fueltax-petdies'!R8</f>
        <v>0</v>
      </c>
      <c r="S60">
        <f>'BFPaT-fueltax-petdies'!S8</f>
        <v>0</v>
      </c>
      <c r="T60">
        <f>'BFPaT-fueltax-petdies'!T8</f>
        <v>0</v>
      </c>
      <c r="U60">
        <f>'BFPaT-fueltax-petdies'!U8</f>
        <v>0</v>
      </c>
      <c r="V60">
        <f>'BFPaT-fueltax-petdies'!V8</f>
        <v>0</v>
      </c>
      <c r="W60">
        <f>'BFPaT-fueltax-petdies'!W8</f>
        <v>0</v>
      </c>
      <c r="X60">
        <f>'BFPaT-fueltax-petdies'!X8</f>
        <v>0</v>
      </c>
      <c r="Y60">
        <f>'BFPaT-fueltax-petdies'!Y8</f>
        <v>0</v>
      </c>
      <c r="Z60">
        <f>'BFPaT-fueltax-petdies'!Z8</f>
        <v>0</v>
      </c>
      <c r="AA60">
        <f>'BFPaT-fueltax-petdies'!AA8</f>
        <v>0</v>
      </c>
      <c r="AB60">
        <f>'BFPaT-fueltax-petdies'!AB8</f>
        <v>0</v>
      </c>
      <c r="AC60">
        <f>'BFPaT-fueltax-petdies'!AC8</f>
        <v>0</v>
      </c>
      <c r="AD60">
        <f>'BFPaT-fueltax-petdies'!AD8</f>
        <v>0</v>
      </c>
      <c r="AE60">
        <f>'BFPaT-fueltax-petdies'!AE8</f>
        <v>0</v>
      </c>
      <c r="AF60">
        <f>'BFPaT-fueltax-petdies'!AF8</f>
        <v>0</v>
      </c>
      <c r="AG60">
        <f>'BFPaT-fueltax-petdies'!AG8</f>
        <v>0</v>
      </c>
      <c r="AH60">
        <f>'BFPaT-fueltax-petdies'!AH8</f>
        <v>0</v>
      </c>
      <c r="AI60">
        <f>'BFPaT-fueltax-petdies'!AI8</f>
        <v>0</v>
      </c>
      <c r="AJ60">
        <f>'BFPaT-fueltax-petdies'!AJ8</f>
        <v>0</v>
      </c>
      <c r="AK60">
        <f>'BFPaT-fueltax-petdies'!AK8</f>
        <v>0</v>
      </c>
      <c r="AL60">
        <f>'BFPaT-fueltax-petdies'!AL8</f>
        <v>0</v>
      </c>
      <c r="AM60">
        <f>'BFPaT-fueltax-petdies'!AM8</f>
        <v>0</v>
      </c>
      <c r="AN60">
        <f>'BFPaT-fueltax-petdies'!AN8</f>
        <v>0</v>
      </c>
      <c r="AO60">
        <f>'BFPaT-fueltax-petdies'!AO8</f>
        <v>0</v>
      </c>
      <c r="AP60">
        <f>'BFPaT-fueltax-petdies'!AP8</f>
        <v>0</v>
      </c>
      <c r="AQ60">
        <f>'BFPaT-fueltax-petdies'!AQ8</f>
        <v>0</v>
      </c>
      <c r="AR60">
        <f>'BFPaT-fueltax-petdies'!AR8</f>
        <v>0</v>
      </c>
      <c r="AS60">
        <f>'BFPaT-fueltax-petdies'!AS8</f>
        <v>0</v>
      </c>
      <c r="AT60">
        <f>'BFPaT-fueltax-petdies'!AT8</f>
        <v>0</v>
      </c>
      <c r="AU60">
        <f>'BFPaT-fueltax-petdies'!AU8</f>
        <v>0</v>
      </c>
      <c r="AV60">
        <f>'BFPaT-fueltax-petdies'!AV8</f>
        <v>0</v>
      </c>
      <c r="AW60">
        <f>'BFPaT-fueltax-petdies'!AW8</f>
        <v>0</v>
      </c>
      <c r="AX60">
        <f>'BFPaT-fueltax-petdies'!AX8</f>
        <v>0</v>
      </c>
      <c r="AY60">
        <f>'BFPaT-fueltax-petdies'!AY8</f>
        <v>0</v>
      </c>
      <c r="AZ60">
        <f>'BFPaT-fueltax-petdies'!AZ8</f>
        <v>0</v>
      </c>
    </row>
    <row r="61" spans="1:52" x14ac:dyDescent="0.45">
      <c r="A61" t="s">
        <v>18</v>
      </c>
      <c r="B61">
        <f>'BFPaT-fueltax-petdies'!B9</f>
        <v>0</v>
      </c>
      <c r="C61">
        <f>'BFPaT-fueltax-petdies'!C9</f>
        <v>0</v>
      </c>
      <c r="D61">
        <f>'BFPaT-fueltax-petdies'!D9</f>
        <v>0</v>
      </c>
      <c r="E61">
        <f>'BFPaT-fueltax-petdies'!E9</f>
        <v>0</v>
      </c>
      <c r="F61">
        <f>'BFPaT-fueltax-petdies'!F9</f>
        <v>0</v>
      </c>
      <c r="G61">
        <f>'BFPaT-fueltax-petdies'!G9</f>
        <v>0</v>
      </c>
      <c r="H61">
        <f>'BFPaT-fueltax-petdies'!H9</f>
        <v>0</v>
      </c>
      <c r="I61">
        <f>'BFPaT-fueltax-petdies'!I9</f>
        <v>0</v>
      </c>
      <c r="J61">
        <f>'BFPaT-fueltax-petdies'!J9</f>
        <v>0</v>
      </c>
      <c r="K61">
        <f>'BFPaT-fueltax-petdies'!K9</f>
        <v>0</v>
      </c>
      <c r="L61">
        <f>'BFPaT-fueltax-petdies'!L9</f>
        <v>0</v>
      </c>
      <c r="M61">
        <f>'BFPaT-fueltax-petdies'!M9</f>
        <v>0</v>
      </c>
      <c r="N61">
        <f>'BFPaT-fueltax-petdies'!N9</f>
        <v>0</v>
      </c>
      <c r="O61">
        <f>'BFPaT-fueltax-petdies'!O9</f>
        <v>0</v>
      </c>
      <c r="P61">
        <f>'BFPaT-fueltax-petdies'!P9</f>
        <v>0</v>
      </c>
      <c r="Q61">
        <f>'BFPaT-fueltax-petdies'!Q9</f>
        <v>0</v>
      </c>
      <c r="R61">
        <f>'BFPaT-fueltax-petdies'!R9</f>
        <v>0</v>
      </c>
      <c r="S61">
        <f>'BFPaT-fueltax-petdies'!S9</f>
        <v>0</v>
      </c>
      <c r="T61">
        <f>'BFPaT-fueltax-petdies'!T9</f>
        <v>0</v>
      </c>
      <c r="U61">
        <f>'BFPaT-fueltax-petdies'!U9</f>
        <v>0</v>
      </c>
      <c r="V61">
        <f>'BFPaT-fueltax-petdies'!V9</f>
        <v>0</v>
      </c>
      <c r="W61">
        <f>'BFPaT-fueltax-petdies'!W9</f>
        <v>0</v>
      </c>
      <c r="X61">
        <f>'BFPaT-fueltax-petdies'!X9</f>
        <v>0</v>
      </c>
      <c r="Y61">
        <f>'BFPaT-fueltax-petdies'!Y9</f>
        <v>0</v>
      </c>
      <c r="Z61">
        <f>'BFPaT-fueltax-petdies'!Z9</f>
        <v>0</v>
      </c>
      <c r="AA61">
        <f>'BFPaT-fueltax-petdies'!AA9</f>
        <v>0</v>
      </c>
      <c r="AB61">
        <f>'BFPaT-fueltax-petdies'!AB9</f>
        <v>0</v>
      </c>
      <c r="AC61">
        <f>'BFPaT-fueltax-petdies'!AC9</f>
        <v>0</v>
      </c>
      <c r="AD61">
        <f>'BFPaT-fueltax-petdies'!AD9</f>
        <v>0</v>
      </c>
      <c r="AE61">
        <f>'BFPaT-fueltax-petdies'!AE9</f>
        <v>0</v>
      </c>
      <c r="AF61">
        <f>'BFPaT-fueltax-petdies'!AF9</f>
        <v>0</v>
      </c>
      <c r="AG61">
        <f>'BFPaT-fueltax-petdies'!AG9</f>
        <v>0</v>
      </c>
      <c r="AH61">
        <f>'BFPaT-fueltax-petdies'!AH9</f>
        <v>0</v>
      </c>
      <c r="AI61">
        <f>'BFPaT-fueltax-petdies'!AI9</f>
        <v>0</v>
      </c>
      <c r="AJ61">
        <f>'BFPaT-fueltax-petdies'!AJ9</f>
        <v>0</v>
      </c>
      <c r="AK61">
        <f>'BFPaT-fueltax-petdies'!AK9</f>
        <v>0</v>
      </c>
      <c r="AL61">
        <f>'BFPaT-fueltax-petdies'!AL9</f>
        <v>0</v>
      </c>
      <c r="AM61">
        <f>'BFPaT-fueltax-petdies'!AM9</f>
        <v>0</v>
      </c>
      <c r="AN61">
        <f>'BFPaT-fueltax-petdies'!AN9</f>
        <v>0</v>
      </c>
      <c r="AO61">
        <f>'BFPaT-fueltax-petdies'!AO9</f>
        <v>0</v>
      </c>
      <c r="AP61">
        <f>'BFPaT-fueltax-petdies'!AP9</f>
        <v>0</v>
      </c>
      <c r="AQ61">
        <f>'BFPaT-fueltax-petdies'!AQ9</f>
        <v>0</v>
      </c>
      <c r="AR61">
        <f>'BFPaT-fueltax-petdies'!AR9</f>
        <v>0</v>
      </c>
      <c r="AS61">
        <f>'BFPaT-fueltax-petdies'!AS9</f>
        <v>0</v>
      </c>
      <c r="AT61">
        <f>'BFPaT-fueltax-petdies'!AT9</f>
        <v>0</v>
      </c>
      <c r="AU61">
        <f>'BFPaT-fueltax-petdies'!AU9</f>
        <v>0</v>
      </c>
      <c r="AV61">
        <f>'BFPaT-fueltax-petdies'!AV9</f>
        <v>0</v>
      </c>
      <c r="AW61">
        <f>'BFPaT-fueltax-petdies'!AW9</f>
        <v>0</v>
      </c>
      <c r="AX61">
        <f>'BFPaT-fueltax-petdies'!AX9</f>
        <v>0</v>
      </c>
      <c r="AY61">
        <f>'BFPaT-fueltax-petdies'!AY9</f>
        <v>0</v>
      </c>
      <c r="AZ61">
        <f>'BFPaT-fueltax-petdies'!AZ9</f>
        <v>0</v>
      </c>
    </row>
    <row r="62" spans="1:52" x14ac:dyDescent="0.45">
      <c r="A62" s="5" t="s">
        <v>70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45">
      <c r="A63" t="s">
        <v>64</v>
      </c>
      <c r="B63">
        <f>B$1</f>
        <v>2020</v>
      </c>
      <c r="C63">
        <f t="shared" ref="C63:AZ63" si="6">C$1</f>
        <v>2021</v>
      </c>
      <c r="D63">
        <f t="shared" si="6"/>
        <v>2022</v>
      </c>
      <c r="E63">
        <f t="shared" si="6"/>
        <v>2023</v>
      </c>
      <c r="F63">
        <f t="shared" si="6"/>
        <v>2024</v>
      </c>
      <c r="G63">
        <f t="shared" si="6"/>
        <v>2025</v>
      </c>
      <c r="H63">
        <f t="shared" si="6"/>
        <v>2026</v>
      </c>
      <c r="I63">
        <f t="shared" si="6"/>
        <v>2027</v>
      </c>
      <c r="J63">
        <f t="shared" si="6"/>
        <v>2028</v>
      </c>
      <c r="K63">
        <f t="shared" si="6"/>
        <v>2029</v>
      </c>
      <c r="L63">
        <f t="shared" si="6"/>
        <v>2030</v>
      </c>
      <c r="M63">
        <f t="shared" si="6"/>
        <v>2031</v>
      </c>
      <c r="N63">
        <f t="shared" si="6"/>
        <v>2032</v>
      </c>
      <c r="O63">
        <f t="shared" si="6"/>
        <v>2033</v>
      </c>
      <c r="P63">
        <f t="shared" si="6"/>
        <v>2034</v>
      </c>
      <c r="Q63">
        <f t="shared" si="6"/>
        <v>2035</v>
      </c>
      <c r="R63">
        <f t="shared" si="6"/>
        <v>2036</v>
      </c>
      <c r="S63">
        <f t="shared" si="6"/>
        <v>2037</v>
      </c>
      <c r="T63">
        <f t="shared" si="6"/>
        <v>2038</v>
      </c>
      <c r="U63">
        <f t="shared" si="6"/>
        <v>2039</v>
      </c>
      <c r="V63">
        <f t="shared" si="6"/>
        <v>2040</v>
      </c>
      <c r="W63">
        <f t="shared" si="6"/>
        <v>2041</v>
      </c>
      <c r="X63">
        <f t="shared" si="6"/>
        <v>2042</v>
      </c>
      <c r="Y63">
        <f t="shared" si="6"/>
        <v>2043</v>
      </c>
      <c r="Z63">
        <f t="shared" si="6"/>
        <v>2044</v>
      </c>
      <c r="AA63">
        <f t="shared" si="6"/>
        <v>2045</v>
      </c>
      <c r="AB63">
        <f t="shared" si="6"/>
        <v>2046</v>
      </c>
      <c r="AC63">
        <f t="shared" si="6"/>
        <v>2047</v>
      </c>
      <c r="AD63">
        <f t="shared" si="6"/>
        <v>2048</v>
      </c>
      <c r="AE63">
        <f t="shared" si="6"/>
        <v>2049</v>
      </c>
      <c r="AF63">
        <f t="shared" si="6"/>
        <v>2050</v>
      </c>
      <c r="AG63">
        <f t="shared" si="6"/>
        <v>2051</v>
      </c>
      <c r="AH63">
        <f t="shared" si="6"/>
        <v>2052</v>
      </c>
      <c r="AI63">
        <f t="shared" si="6"/>
        <v>2053</v>
      </c>
      <c r="AJ63">
        <f t="shared" si="6"/>
        <v>2054</v>
      </c>
      <c r="AK63">
        <f t="shared" si="6"/>
        <v>2055</v>
      </c>
      <c r="AL63">
        <f t="shared" si="6"/>
        <v>2056</v>
      </c>
      <c r="AM63">
        <f t="shared" si="6"/>
        <v>2057</v>
      </c>
      <c r="AN63">
        <f t="shared" si="6"/>
        <v>2058</v>
      </c>
      <c r="AO63">
        <f t="shared" si="6"/>
        <v>2059</v>
      </c>
      <c r="AP63">
        <f t="shared" si="6"/>
        <v>2060</v>
      </c>
      <c r="AQ63">
        <f t="shared" si="6"/>
        <v>2061</v>
      </c>
      <c r="AR63">
        <f t="shared" si="6"/>
        <v>2062</v>
      </c>
      <c r="AS63">
        <f t="shared" si="6"/>
        <v>2063</v>
      </c>
      <c r="AT63">
        <f t="shared" si="6"/>
        <v>2064</v>
      </c>
      <c r="AU63">
        <f t="shared" si="6"/>
        <v>2065</v>
      </c>
      <c r="AV63">
        <f t="shared" si="6"/>
        <v>2066</v>
      </c>
      <c r="AW63">
        <f t="shared" si="6"/>
        <v>2067</v>
      </c>
      <c r="AX63">
        <f t="shared" si="6"/>
        <v>2068</v>
      </c>
      <c r="AY63">
        <f t="shared" si="6"/>
        <v>2069</v>
      </c>
      <c r="AZ63">
        <f t="shared" si="6"/>
        <v>2070</v>
      </c>
    </row>
    <row r="64" spans="1:52" x14ac:dyDescent="0.45">
      <c r="A64" t="s">
        <v>11</v>
      </c>
      <c r="B64">
        <f>'BFPaT-fueltax-biogas'!B2</f>
        <v>0.24299999999999999</v>
      </c>
      <c r="C64">
        <f>'BFPaT-fueltax-biogas'!C2</f>
        <v>0.24299999999999999</v>
      </c>
      <c r="D64">
        <f>'BFPaT-fueltax-biogas'!D2</f>
        <v>0.24299999999999999</v>
      </c>
      <c r="E64">
        <f>'BFPaT-fueltax-biogas'!E2</f>
        <v>0.24299999999999999</v>
      </c>
      <c r="F64">
        <f>'BFPaT-fueltax-biogas'!F2</f>
        <v>0.24299999999999999</v>
      </c>
      <c r="G64">
        <f>'BFPaT-fueltax-biogas'!G2</f>
        <v>0.24299999999999999</v>
      </c>
      <c r="H64">
        <f>'BFPaT-fueltax-biogas'!H2</f>
        <v>0.24299999999999999</v>
      </c>
      <c r="I64">
        <f>'BFPaT-fueltax-biogas'!I2</f>
        <v>0.24299999999999999</v>
      </c>
      <c r="J64">
        <f>'BFPaT-fueltax-biogas'!J2</f>
        <v>0.24299999999999999</v>
      </c>
      <c r="K64">
        <f>'BFPaT-fueltax-biogas'!K2</f>
        <v>0.24299999999999999</v>
      </c>
      <c r="L64">
        <f>'BFPaT-fueltax-biogas'!L2</f>
        <v>0.24299999999999999</v>
      </c>
      <c r="M64">
        <f>'BFPaT-fueltax-biogas'!M2</f>
        <v>0.24299999999999999</v>
      </c>
      <c r="N64">
        <f>'BFPaT-fueltax-biogas'!N2</f>
        <v>0.24299999999999999</v>
      </c>
      <c r="O64">
        <f>'BFPaT-fueltax-biogas'!O2</f>
        <v>0.24299999999999999</v>
      </c>
      <c r="P64">
        <f>'BFPaT-fueltax-biogas'!P2</f>
        <v>0.24299999999999999</v>
      </c>
      <c r="Q64">
        <f>'BFPaT-fueltax-biogas'!Q2</f>
        <v>0.24299999999999999</v>
      </c>
      <c r="R64">
        <f>'BFPaT-fueltax-biogas'!R2</f>
        <v>0.24299999999999999</v>
      </c>
      <c r="S64">
        <f>'BFPaT-fueltax-biogas'!S2</f>
        <v>0.24299999999999999</v>
      </c>
      <c r="T64">
        <f>'BFPaT-fueltax-biogas'!T2</f>
        <v>0.24299999999999999</v>
      </c>
      <c r="U64">
        <f>'BFPaT-fueltax-biogas'!U2</f>
        <v>0.24299999999999999</v>
      </c>
      <c r="V64">
        <f>'BFPaT-fueltax-biogas'!V2</f>
        <v>0.24299999999999999</v>
      </c>
      <c r="W64">
        <f>'BFPaT-fueltax-biogas'!W2</f>
        <v>0.24299999999999999</v>
      </c>
      <c r="X64">
        <f>'BFPaT-fueltax-biogas'!X2</f>
        <v>0.24299999999999999</v>
      </c>
      <c r="Y64">
        <f>'BFPaT-fueltax-biogas'!Y2</f>
        <v>0.24299999999999999</v>
      </c>
      <c r="Z64">
        <f>'BFPaT-fueltax-biogas'!Z2</f>
        <v>0.24299999999999999</v>
      </c>
      <c r="AA64">
        <f>'BFPaT-fueltax-biogas'!AA2</f>
        <v>0.24299999999999999</v>
      </c>
      <c r="AB64">
        <f>'BFPaT-fueltax-biogas'!AB2</f>
        <v>0.24299999999999999</v>
      </c>
      <c r="AC64">
        <f>'BFPaT-fueltax-biogas'!AC2</f>
        <v>0.24299999999999999</v>
      </c>
      <c r="AD64">
        <f>'BFPaT-fueltax-biogas'!AD2</f>
        <v>0.24299999999999999</v>
      </c>
      <c r="AE64">
        <f>'BFPaT-fueltax-biogas'!AE2</f>
        <v>0.24299999999999999</v>
      </c>
      <c r="AF64">
        <f>'BFPaT-fueltax-biogas'!AF2</f>
        <v>0.24299999999999999</v>
      </c>
      <c r="AG64">
        <f>'BFPaT-fueltax-biogas'!AG2</f>
        <v>0.24299999999999999</v>
      </c>
      <c r="AH64">
        <f>'BFPaT-fueltax-biogas'!AH2</f>
        <v>0.24299999999999999</v>
      </c>
      <c r="AI64">
        <f>'BFPaT-fueltax-biogas'!AI2</f>
        <v>0.24299999999999999</v>
      </c>
      <c r="AJ64">
        <f>'BFPaT-fueltax-biogas'!AJ2</f>
        <v>0.24299999999999999</v>
      </c>
      <c r="AK64">
        <f>'BFPaT-fueltax-biogas'!AK2</f>
        <v>0.24299999999999999</v>
      </c>
      <c r="AL64">
        <f>'BFPaT-fueltax-biogas'!AL2</f>
        <v>0.24299999999999999</v>
      </c>
      <c r="AM64">
        <f>'BFPaT-fueltax-biogas'!AM2</f>
        <v>0.24299999999999999</v>
      </c>
      <c r="AN64">
        <f>'BFPaT-fueltax-biogas'!AN2</f>
        <v>0.24299999999999999</v>
      </c>
      <c r="AO64">
        <f>'BFPaT-fueltax-biogas'!AO2</f>
        <v>0.24299999999999999</v>
      </c>
      <c r="AP64">
        <f>'BFPaT-fueltax-biogas'!AP2</f>
        <v>0.24299999999999999</v>
      </c>
      <c r="AQ64">
        <f>'BFPaT-fueltax-biogas'!AQ2</f>
        <v>0.24299999999999999</v>
      </c>
      <c r="AR64">
        <f>'BFPaT-fueltax-biogas'!AR2</f>
        <v>0.24299999999999999</v>
      </c>
      <c r="AS64">
        <f>'BFPaT-fueltax-biogas'!AS2</f>
        <v>0.24299999999999999</v>
      </c>
      <c r="AT64">
        <f>'BFPaT-fueltax-biogas'!AT2</f>
        <v>0.24299999999999999</v>
      </c>
      <c r="AU64">
        <f>'BFPaT-fueltax-biogas'!AU2</f>
        <v>0.24299999999999999</v>
      </c>
      <c r="AV64">
        <f>'BFPaT-fueltax-biogas'!AV2</f>
        <v>0.24299999999999999</v>
      </c>
      <c r="AW64">
        <f>'BFPaT-fueltax-biogas'!AW2</f>
        <v>0.24299999999999999</v>
      </c>
      <c r="AX64">
        <f>'BFPaT-fueltax-biogas'!AX2</f>
        <v>0.24299999999999999</v>
      </c>
      <c r="AY64">
        <f>'BFPaT-fueltax-biogas'!AY2</f>
        <v>0.24299999999999999</v>
      </c>
      <c r="AZ64">
        <f>'BFPaT-fueltax-biogas'!AZ2</f>
        <v>0.24299999999999999</v>
      </c>
    </row>
    <row r="65" spans="1:52" x14ac:dyDescent="0.45">
      <c r="A65" t="s">
        <v>12</v>
      </c>
      <c r="B65">
        <f>'BFPaT-fueltax-biogas'!B3</f>
        <v>0</v>
      </c>
      <c r="C65">
        <f>'BFPaT-fueltax-biogas'!C3</f>
        <v>0</v>
      </c>
      <c r="D65">
        <f>'BFPaT-fueltax-biogas'!D3</f>
        <v>0</v>
      </c>
      <c r="E65">
        <f>'BFPaT-fueltax-biogas'!E3</f>
        <v>0</v>
      </c>
      <c r="F65">
        <f>'BFPaT-fueltax-biogas'!F3</f>
        <v>0</v>
      </c>
      <c r="G65">
        <f>'BFPaT-fueltax-biogas'!G3</f>
        <v>0</v>
      </c>
      <c r="H65">
        <f>'BFPaT-fueltax-biogas'!H3</f>
        <v>0</v>
      </c>
      <c r="I65">
        <f>'BFPaT-fueltax-biogas'!I3</f>
        <v>0</v>
      </c>
      <c r="J65">
        <f>'BFPaT-fueltax-biogas'!J3</f>
        <v>0</v>
      </c>
      <c r="K65">
        <f>'BFPaT-fueltax-biogas'!K3</f>
        <v>0</v>
      </c>
      <c r="L65">
        <f>'BFPaT-fueltax-biogas'!L3</f>
        <v>0</v>
      </c>
      <c r="M65">
        <f>'BFPaT-fueltax-biogas'!M3</f>
        <v>0</v>
      </c>
      <c r="N65">
        <f>'BFPaT-fueltax-biogas'!N3</f>
        <v>0</v>
      </c>
      <c r="O65">
        <f>'BFPaT-fueltax-biogas'!O3</f>
        <v>0</v>
      </c>
      <c r="P65">
        <f>'BFPaT-fueltax-biogas'!P3</f>
        <v>0</v>
      </c>
      <c r="Q65">
        <f>'BFPaT-fueltax-biogas'!Q3</f>
        <v>0</v>
      </c>
      <c r="R65">
        <f>'BFPaT-fueltax-biogas'!R3</f>
        <v>0</v>
      </c>
      <c r="S65">
        <f>'BFPaT-fueltax-biogas'!S3</f>
        <v>0</v>
      </c>
      <c r="T65">
        <f>'BFPaT-fueltax-biogas'!T3</f>
        <v>0</v>
      </c>
      <c r="U65">
        <f>'BFPaT-fueltax-biogas'!U3</f>
        <v>0</v>
      </c>
      <c r="V65">
        <f>'BFPaT-fueltax-biogas'!V3</f>
        <v>0</v>
      </c>
      <c r="W65">
        <f>'BFPaT-fueltax-biogas'!W3</f>
        <v>0</v>
      </c>
      <c r="X65">
        <f>'BFPaT-fueltax-biogas'!X3</f>
        <v>0</v>
      </c>
      <c r="Y65">
        <f>'BFPaT-fueltax-biogas'!Y3</f>
        <v>0</v>
      </c>
      <c r="Z65">
        <f>'BFPaT-fueltax-biogas'!Z3</f>
        <v>0</v>
      </c>
      <c r="AA65">
        <f>'BFPaT-fueltax-biogas'!AA3</f>
        <v>0</v>
      </c>
      <c r="AB65">
        <f>'BFPaT-fueltax-biogas'!AB3</f>
        <v>0</v>
      </c>
      <c r="AC65">
        <f>'BFPaT-fueltax-biogas'!AC3</f>
        <v>0</v>
      </c>
      <c r="AD65">
        <f>'BFPaT-fueltax-biogas'!AD3</f>
        <v>0</v>
      </c>
      <c r="AE65">
        <f>'BFPaT-fueltax-biogas'!AE3</f>
        <v>0</v>
      </c>
      <c r="AF65">
        <f>'BFPaT-fueltax-biogas'!AF3</f>
        <v>0</v>
      </c>
      <c r="AG65">
        <f>'BFPaT-fueltax-biogas'!AG3</f>
        <v>0</v>
      </c>
      <c r="AH65">
        <f>'BFPaT-fueltax-biogas'!AH3</f>
        <v>0</v>
      </c>
      <c r="AI65">
        <f>'BFPaT-fueltax-biogas'!AI3</f>
        <v>0</v>
      </c>
      <c r="AJ65">
        <f>'BFPaT-fueltax-biogas'!AJ3</f>
        <v>0</v>
      </c>
      <c r="AK65">
        <f>'BFPaT-fueltax-biogas'!AK3</f>
        <v>0</v>
      </c>
      <c r="AL65">
        <f>'BFPaT-fueltax-biogas'!AL3</f>
        <v>0</v>
      </c>
      <c r="AM65">
        <f>'BFPaT-fueltax-biogas'!AM3</f>
        <v>0</v>
      </c>
      <c r="AN65">
        <f>'BFPaT-fueltax-biogas'!AN3</f>
        <v>0</v>
      </c>
      <c r="AO65">
        <f>'BFPaT-fueltax-biogas'!AO3</f>
        <v>0</v>
      </c>
      <c r="AP65">
        <f>'BFPaT-fueltax-biogas'!AP3</f>
        <v>0</v>
      </c>
      <c r="AQ65">
        <f>'BFPaT-fueltax-biogas'!AQ3</f>
        <v>0</v>
      </c>
      <c r="AR65">
        <f>'BFPaT-fueltax-biogas'!AR3</f>
        <v>0</v>
      </c>
      <c r="AS65">
        <f>'BFPaT-fueltax-biogas'!AS3</f>
        <v>0</v>
      </c>
      <c r="AT65">
        <f>'BFPaT-fueltax-biogas'!AT3</f>
        <v>0</v>
      </c>
      <c r="AU65">
        <f>'BFPaT-fueltax-biogas'!AU3</f>
        <v>0</v>
      </c>
      <c r="AV65">
        <f>'BFPaT-fueltax-biogas'!AV3</f>
        <v>0</v>
      </c>
      <c r="AW65">
        <f>'BFPaT-fueltax-biogas'!AW3</f>
        <v>0</v>
      </c>
      <c r="AX65">
        <f>'BFPaT-fueltax-biogas'!AX3</f>
        <v>0</v>
      </c>
      <c r="AY65">
        <f>'BFPaT-fueltax-biogas'!AY3</f>
        <v>0</v>
      </c>
      <c r="AZ65">
        <f>'BFPaT-fueltax-biogas'!AZ3</f>
        <v>0</v>
      </c>
    </row>
    <row r="66" spans="1:52" x14ac:dyDescent="0.45">
      <c r="A66" t="s">
        <v>13</v>
      </c>
      <c r="B66">
        <f>'BFPaT-fueltax-biogas'!B4</f>
        <v>0</v>
      </c>
      <c r="C66">
        <f>'BFPaT-fueltax-biogas'!C4</f>
        <v>0</v>
      </c>
      <c r="D66">
        <f>'BFPaT-fueltax-biogas'!D4</f>
        <v>0</v>
      </c>
      <c r="E66">
        <f>'BFPaT-fueltax-biogas'!E4</f>
        <v>0</v>
      </c>
      <c r="F66">
        <f>'BFPaT-fueltax-biogas'!F4</f>
        <v>0</v>
      </c>
      <c r="G66">
        <f>'BFPaT-fueltax-biogas'!G4</f>
        <v>0</v>
      </c>
      <c r="H66">
        <f>'BFPaT-fueltax-biogas'!H4</f>
        <v>0</v>
      </c>
      <c r="I66">
        <f>'BFPaT-fueltax-biogas'!I4</f>
        <v>0</v>
      </c>
      <c r="J66">
        <f>'BFPaT-fueltax-biogas'!J4</f>
        <v>0</v>
      </c>
      <c r="K66">
        <f>'BFPaT-fueltax-biogas'!K4</f>
        <v>0</v>
      </c>
      <c r="L66">
        <f>'BFPaT-fueltax-biogas'!L4</f>
        <v>0</v>
      </c>
      <c r="M66">
        <f>'BFPaT-fueltax-biogas'!M4</f>
        <v>0</v>
      </c>
      <c r="N66">
        <f>'BFPaT-fueltax-biogas'!N4</f>
        <v>0</v>
      </c>
      <c r="O66">
        <f>'BFPaT-fueltax-biogas'!O4</f>
        <v>0</v>
      </c>
      <c r="P66">
        <f>'BFPaT-fueltax-biogas'!P4</f>
        <v>0</v>
      </c>
      <c r="Q66">
        <f>'BFPaT-fueltax-biogas'!Q4</f>
        <v>0</v>
      </c>
      <c r="R66">
        <f>'BFPaT-fueltax-biogas'!R4</f>
        <v>0</v>
      </c>
      <c r="S66">
        <f>'BFPaT-fueltax-biogas'!S4</f>
        <v>0</v>
      </c>
      <c r="T66">
        <f>'BFPaT-fueltax-biogas'!T4</f>
        <v>0</v>
      </c>
      <c r="U66">
        <f>'BFPaT-fueltax-biogas'!U4</f>
        <v>0</v>
      </c>
      <c r="V66">
        <f>'BFPaT-fueltax-biogas'!V4</f>
        <v>0</v>
      </c>
      <c r="W66">
        <f>'BFPaT-fueltax-biogas'!W4</f>
        <v>0</v>
      </c>
      <c r="X66">
        <f>'BFPaT-fueltax-biogas'!X4</f>
        <v>0</v>
      </c>
      <c r="Y66">
        <f>'BFPaT-fueltax-biogas'!Y4</f>
        <v>0</v>
      </c>
      <c r="Z66">
        <f>'BFPaT-fueltax-biogas'!Z4</f>
        <v>0</v>
      </c>
      <c r="AA66">
        <f>'BFPaT-fueltax-biogas'!AA4</f>
        <v>0</v>
      </c>
      <c r="AB66">
        <f>'BFPaT-fueltax-biogas'!AB4</f>
        <v>0</v>
      </c>
      <c r="AC66">
        <f>'BFPaT-fueltax-biogas'!AC4</f>
        <v>0</v>
      </c>
      <c r="AD66">
        <f>'BFPaT-fueltax-biogas'!AD4</f>
        <v>0</v>
      </c>
      <c r="AE66">
        <f>'BFPaT-fueltax-biogas'!AE4</f>
        <v>0</v>
      </c>
      <c r="AF66">
        <f>'BFPaT-fueltax-biogas'!AF4</f>
        <v>0</v>
      </c>
      <c r="AG66">
        <f>'BFPaT-fueltax-biogas'!AG4</f>
        <v>0</v>
      </c>
      <c r="AH66">
        <f>'BFPaT-fueltax-biogas'!AH4</f>
        <v>0</v>
      </c>
      <c r="AI66">
        <f>'BFPaT-fueltax-biogas'!AI4</f>
        <v>0</v>
      </c>
      <c r="AJ66">
        <f>'BFPaT-fueltax-biogas'!AJ4</f>
        <v>0</v>
      </c>
      <c r="AK66">
        <f>'BFPaT-fueltax-biogas'!AK4</f>
        <v>0</v>
      </c>
      <c r="AL66">
        <f>'BFPaT-fueltax-biogas'!AL4</f>
        <v>0</v>
      </c>
      <c r="AM66">
        <f>'BFPaT-fueltax-biogas'!AM4</f>
        <v>0</v>
      </c>
      <c r="AN66">
        <f>'BFPaT-fueltax-biogas'!AN4</f>
        <v>0</v>
      </c>
      <c r="AO66">
        <f>'BFPaT-fueltax-biogas'!AO4</f>
        <v>0</v>
      </c>
      <c r="AP66">
        <f>'BFPaT-fueltax-biogas'!AP4</f>
        <v>0</v>
      </c>
      <c r="AQ66">
        <f>'BFPaT-fueltax-biogas'!AQ4</f>
        <v>0</v>
      </c>
      <c r="AR66">
        <f>'BFPaT-fueltax-biogas'!AR4</f>
        <v>0</v>
      </c>
      <c r="AS66">
        <f>'BFPaT-fueltax-biogas'!AS4</f>
        <v>0</v>
      </c>
      <c r="AT66">
        <f>'BFPaT-fueltax-biogas'!AT4</f>
        <v>0</v>
      </c>
      <c r="AU66">
        <f>'BFPaT-fueltax-biogas'!AU4</f>
        <v>0</v>
      </c>
      <c r="AV66">
        <f>'BFPaT-fueltax-biogas'!AV4</f>
        <v>0</v>
      </c>
      <c r="AW66">
        <f>'BFPaT-fueltax-biogas'!AW4</f>
        <v>0</v>
      </c>
      <c r="AX66">
        <f>'BFPaT-fueltax-biogas'!AX4</f>
        <v>0</v>
      </c>
      <c r="AY66">
        <f>'BFPaT-fueltax-biogas'!AY4</f>
        <v>0</v>
      </c>
      <c r="AZ66">
        <f>'BFPaT-fueltax-biogas'!AZ4</f>
        <v>0</v>
      </c>
    </row>
    <row r="67" spans="1:52" x14ac:dyDescent="0.45">
      <c r="A67" t="s">
        <v>14</v>
      </c>
      <c r="B67">
        <f>'BFPaT-fueltax-biogas'!B5</f>
        <v>0</v>
      </c>
      <c r="C67">
        <f>'BFPaT-fueltax-biogas'!C5</f>
        <v>0</v>
      </c>
      <c r="D67">
        <f>'BFPaT-fueltax-biogas'!D5</f>
        <v>0</v>
      </c>
      <c r="E67">
        <f>'BFPaT-fueltax-biogas'!E5</f>
        <v>0</v>
      </c>
      <c r="F67">
        <f>'BFPaT-fueltax-biogas'!F5</f>
        <v>0</v>
      </c>
      <c r="G67">
        <f>'BFPaT-fueltax-biogas'!G5</f>
        <v>0</v>
      </c>
      <c r="H67">
        <f>'BFPaT-fueltax-biogas'!H5</f>
        <v>0</v>
      </c>
      <c r="I67">
        <f>'BFPaT-fueltax-biogas'!I5</f>
        <v>0</v>
      </c>
      <c r="J67">
        <f>'BFPaT-fueltax-biogas'!J5</f>
        <v>0</v>
      </c>
      <c r="K67">
        <f>'BFPaT-fueltax-biogas'!K5</f>
        <v>0</v>
      </c>
      <c r="L67">
        <f>'BFPaT-fueltax-biogas'!L5</f>
        <v>0</v>
      </c>
      <c r="M67">
        <f>'BFPaT-fueltax-biogas'!M5</f>
        <v>0</v>
      </c>
      <c r="N67">
        <f>'BFPaT-fueltax-biogas'!N5</f>
        <v>0</v>
      </c>
      <c r="O67">
        <f>'BFPaT-fueltax-biogas'!O5</f>
        <v>0</v>
      </c>
      <c r="P67">
        <f>'BFPaT-fueltax-biogas'!P5</f>
        <v>0</v>
      </c>
      <c r="Q67">
        <f>'BFPaT-fueltax-biogas'!Q5</f>
        <v>0</v>
      </c>
      <c r="R67">
        <f>'BFPaT-fueltax-biogas'!R5</f>
        <v>0</v>
      </c>
      <c r="S67">
        <f>'BFPaT-fueltax-biogas'!S5</f>
        <v>0</v>
      </c>
      <c r="T67">
        <f>'BFPaT-fueltax-biogas'!T5</f>
        <v>0</v>
      </c>
      <c r="U67">
        <f>'BFPaT-fueltax-biogas'!U5</f>
        <v>0</v>
      </c>
      <c r="V67">
        <f>'BFPaT-fueltax-biogas'!V5</f>
        <v>0</v>
      </c>
      <c r="W67">
        <f>'BFPaT-fueltax-biogas'!W5</f>
        <v>0</v>
      </c>
      <c r="X67">
        <f>'BFPaT-fueltax-biogas'!X5</f>
        <v>0</v>
      </c>
      <c r="Y67">
        <f>'BFPaT-fueltax-biogas'!Y5</f>
        <v>0</v>
      </c>
      <c r="Z67">
        <f>'BFPaT-fueltax-biogas'!Z5</f>
        <v>0</v>
      </c>
      <c r="AA67">
        <f>'BFPaT-fueltax-biogas'!AA5</f>
        <v>0</v>
      </c>
      <c r="AB67">
        <f>'BFPaT-fueltax-biogas'!AB5</f>
        <v>0</v>
      </c>
      <c r="AC67">
        <f>'BFPaT-fueltax-biogas'!AC5</f>
        <v>0</v>
      </c>
      <c r="AD67">
        <f>'BFPaT-fueltax-biogas'!AD5</f>
        <v>0</v>
      </c>
      <c r="AE67">
        <f>'BFPaT-fueltax-biogas'!AE5</f>
        <v>0</v>
      </c>
      <c r="AF67">
        <f>'BFPaT-fueltax-biogas'!AF5</f>
        <v>0</v>
      </c>
      <c r="AG67">
        <f>'BFPaT-fueltax-biogas'!AG5</f>
        <v>0</v>
      </c>
      <c r="AH67">
        <f>'BFPaT-fueltax-biogas'!AH5</f>
        <v>0</v>
      </c>
      <c r="AI67">
        <f>'BFPaT-fueltax-biogas'!AI5</f>
        <v>0</v>
      </c>
      <c r="AJ67">
        <f>'BFPaT-fueltax-biogas'!AJ5</f>
        <v>0</v>
      </c>
      <c r="AK67">
        <f>'BFPaT-fueltax-biogas'!AK5</f>
        <v>0</v>
      </c>
      <c r="AL67">
        <f>'BFPaT-fueltax-biogas'!AL5</f>
        <v>0</v>
      </c>
      <c r="AM67">
        <f>'BFPaT-fueltax-biogas'!AM5</f>
        <v>0</v>
      </c>
      <c r="AN67">
        <f>'BFPaT-fueltax-biogas'!AN5</f>
        <v>0</v>
      </c>
      <c r="AO67">
        <f>'BFPaT-fueltax-biogas'!AO5</f>
        <v>0</v>
      </c>
      <c r="AP67">
        <f>'BFPaT-fueltax-biogas'!AP5</f>
        <v>0</v>
      </c>
      <c r="AQ67">
        <f>'BFPaT-fueltax-biogas'!AQ5</f>
        <v>0</v>
      </c>
      <c r="AR67">
        <f>'BFPaT-fueltax-biogas'!AR5</f>
        <v>0</v>
      </c>
      <c r="AS67">
        <f>'BFPaT-fueltax-biogas'!AS5</f>
        <v>0</v>
      </c>
      <c r="AT67">
        <f>'BFPaT-fueltax-biogas'!AT5</f>
        <v>0</v>
      </c>
      <c r="AU67">
        <f>'BFPaT-fueltax-biogas'!AU5</f>
        <v>0</v>
      </c>
      <c r="AV67">
        <f>'BFPaT-fueltax-biogas'!AV5</f>
        <v>0</v>
      </c>
      <c r="AW67">
        <f>'BFPaT-fueltax-biogas'!AW5</f>
        <v>0</v>
      </c>
      <c r="AX67">
        <f>'BFPaT-fueltax-biogas'!AX5</f>
        <v>0</v>
      </c>
      <c r="AY67">
        <f>'BFPaT-fueltax-biogas'!AY5</f>
        <v>0</v>
      </c>
      <c r="AZ67">
        <f>'BFPaT-fueltax-biogas'!AZ5</f>
        <v>0</v>
      </c>
    </row>
    <row r="68" spans="1:52" x14ac:dyDescent="0.45">
      <c r="A68" t="s">
        <v>15</v>
      </c>
      <c r="B68">
        <f>'BFPaT-fueltax-biogas'!B6</f>
        <v>0</v>
      </c>
      <c r="C68">
        <f>'BFPaT-fueltax-biogas'!C6</f>
        <v>0</v>
      </c>
      <c r="D68">
        <f>'BFPaT-fueltax-biogas'!D6</f>
        <v>0</v>
      </c>
      <c r="E68">
        <f>'BFPaT-fueltax-biogas'!E6</f>
        <v>0</v>
      </c>
      <c r="F68">
        <f>'BFPaT-fueltax-biogas'!F6</f>
        <v>0</v>
      </c>
      <c r="G68">
        <f>'BFPaT-fueltax-biogas'!G6</f>
        <v>0</v>
      </c>
      <c r="H68">
        <f>'BFPaT-fueltax-biogas'!H6</f>
        <v>0</v>
      </c>
      <c r="I68">
        <f>'BFPaT-fueltax-biogas'!I6</f>
        <v>0</v>
      </c>
      <c r="J68">
        <f>'BFPaT-fueltax-biogas'!J6</f>
        <v>0</v>
      </c>
      <c r="K68">
        <f>'BFPaT-fueltax-biogas'!K6</f>
        <v>0</v>
      </c>
      <c r="L68">
        <f>'BFPaT-fueltax-biogas'!L6</f>
        <v>0</v>
      </c>
      <c r="M68">
        <f>'BFPaT-fueltax-biogas'!M6</f>
        <v>0</v>
      </c>
      <c r="N68">
        <f>'BFPaT-fueltax-biogas'!N6</f>
        <v>0</v>
      </c>
      <c r="O68">
        <f>'BFPaT-fueltax-biogas'!O6</f>
        <v>0</v>
      </c>
      <c r="P68">
        <f>'BFPaT-fueltax-biogas'!P6</f>
        <v>0</v>
      </c>
      <c r="Q68">
        <f>'BFPaT-fueltax-biogas'!Q6</f>
        <v>0</v>
      </c>
      <c r="R68">
        <f>'BFPaT-fueltax-biogas'!R6</f>
        <v>0</v>
      </c>
      <c r="S68">
        <f>'BFPaT-fueltax-biogas'!S6</f>
        <v>0</v>
      </c>
      <c r="T68">
        <f>'BFPaT-fueltax-biogas'!T6</f>
        <v>0</v>
      </c>
      <c r="U68">
        <f>'BFPaT-fueltax-biogas'!U6</f>
        <v>0</v>
      </c>
      <c r="V68">
        <f>'BFPaT-fueltax-biogas'!V6</f>
        <v>0</v>
      </c>
      <c r="W68">
        <f>'BFPaT-fueltax-biogas'!W6</f>
        <v>0</v>
      </c>
      <c r="X68">
        <f>'BFPaT-fueltax-biogas'!X6</f>
        <v>0</v>
      </c>
      <c r="Y68">
        <f>'BFPaT-fueltax-biogas'!Y6</f>
        <v>0</v>
      </c>
      <c r="Z68">
        <f>'BFPaT-fueltax-biogas'!Z6</f>
        <v>0</v>
      </c>
      <c r="AA68">
        <f>'BFPaT-fueltax-biogas'!AA6</f>
        <v>0</v>
      </c>
      <c r="AB68">
        <f>'BFPaT-fueltax-biogas'!AB6</f>
        <v>0</v>
      </c>
      <c r="AC68">
        <f>'BFPaT-fueltax-biogas'!AC6</f>
        <v>0</v>
      </c>
      <c r="AD68">
        <f>'BFPaT-fueltax-biogas'!AD6</f>
        <v>0</v>
      </c>
      <c r="AE68">
        <f>'BFPaT-fueltax-biogas'!AE6</f>
        <v>0</v>
      </c>
      <c r="AF68">
        <f>'BFPaT-fueltax-biogas'!AF6</f>
        <v>0</v>
      </c>
      <c r="AG68">
        <f>'BFPaT-fueltax-biogas'!AG6</f>
        <v>0</v>
      </c>
      <c r="AH68">
        <f>'BFPaT-fueltax-biogas'!AH6</f>
        <v>0</v>
      </c>
      <c r="AI68">
        <f>'BFPaT-fueltax-biogas'!AI6</f>
        <v>0</v>
      </c>
      <c r="AJ68">
        <f>'BFPaT-fueltax-biogas'!AJ6</f>
        <v>0</v>
      </c>
      <c r="AK68">
        <f>'BFPaT-fueltax-biogas'!AK6</f>
        <v>0</v>
      </c>
      <c r="AL68">
        <f>'BFPaT-fueltax-biogas'!AL6</f>
        <v>0</v>
      </c>
      <c r="AM68">
        <f>'BFPaT-fueltax-biogas'!AM6</f>
        <v>0</v>
      </c>
      <c r="AN68">
        <f>'BFPaT-fueltax-biogas'!AN6</f>
        <v>0</v>
      </c>
      <c r="AO68">
        <f>'BFPaT-fueltax-biogas'!AO6</f>
        <v>0</v>
      </c>
      <c r="AP68">
        <f>'BFPaT-fueltax-biogas'!AP6</f>
        <v>0</v>
      </c>
      <c r="AQ68">
        <f>'BFPaT-fueltax-biogas'!AQ6</f>
        <v>0</v>
      </c>
      <c r="AR68">
        <f>'BFPaT-fueltax-biogas'!AR6</f>
        <v>0</v>
      </c>
      <c r="AS68">
        <f>'BFPaT-fueltax-biogas'!AS6</f>
        <v>0</v>
      </c>
      <c r="AT68">
        <f>'BFPaT-fueltax-biogas'!AT6</f>
        <v>0</v>
      </c>
      <c r="AU68">
        <f>'BFPaT-fueltax-biogas'!AU6</f>
        <v>0</v>
      </c>
      <c r="AV68">
        <f>'BFPaT-fueltax-biogas'!AV6</f>
        <v>0</v>
      </c>
      <c r="AW68">
        <f>'BFPaT-fueltax-biogas'!AW6</f>
        <v>0</v>
      </c>
      <c r="AX68">
        <f>'BFPaT-fueltax-biogas'!AX6</f>
        <v>0</v>
      </c>
      <c r="AY68">
        <f>'BFPaT-fueltax-biogas'!AY6</f>
        <v>0</v>
      </c>
      <c r="AZ68">
        <f>'BFPaT-fueltax-biogas'!AZ6</f>
        <v>0</v>
      </c>
    </row>
    <row r="69" spans="1:52" x14ac:dyDescent="0.45">
      <c r="A69" t="s">
        <v>16</v>
      </c>
      <c r="B69">
        <f>'BFPaT-fueltax-biogas'!B7</f>
        <v>0</v>
      </c>
      <c r="C69">
        <f>'BFPaT-fueltax-biogas'!C7</f>
        <v>0</v>
      </c>
      <c r="D69">
        <f>'BFPaT-fueltax-biogas'!D7</f>
        <v>0</v>
      </c>
      <c r="E69">
        <f>'BFPaT-fueltax-biogas'!E7</f>
        <v>0</v>
      </c>
      <c r="F69">
        <f>'BFPaT-fueltax-biogas'!F7</f>
        <v>0</v>
      </c>
      <c r="G69">
        <f>'BFPaT-fueltax-biogas'!G7</f>
        <v>0</v>
      </c>
      <c r="H69">
        <f>'BFPaT-fueltax-biogas'!H7</f>
        <v>0</v>
      </c>
      <c r="I69">
        <f>'BFPaT-fueltax-biogas'!I7</f>
        <v>0</v>
      </c>
      <c r="J69">
        <f>'BFPaT-fueltax-biogas'!J7</f>
        <v>0</v>
      </c>
      <c r="K69">
        <f>'BFPaT-fueltax-biogas'!K7</f>
        <v>0</v>
      </c>
      <c r="L69">
        <f>'BFPaT-fueltax-biogas'!L7</f>
        <v>0</v>
      </c>
      <c r="M69">
        <f>'BFPaT-fueltax-biogas'!M7</f>
        <v>0</v>
      </c>
      <c r="N69">
        <f>'BFPaT-fueltax-biogas'!N7</f>
        <v>0</v>
      </c>
      <c r="O69">
        <f>'BFPaT-fueltax-biogas'!O7</f>
        <v>0</v>
      </c>
      <c r="P69">
        <f>'BFPaT-fueltax-biogas'!P7</f>
        <v>0</v>
      </c>
      <c r="Q69">
        <f>'BFPaT-fueltax-biogas'!Q7</f>
        <v>0</v>
      </c>
      <c r="R69">
        <f>'BFPaT-fueltax-biogas'!R7</f>
        <v>0</v>
      </c>
      <c r="S69">
        <f>'BFPaT-fueltax-biogas'!S7</f>
        <v>0</v>
      </c>
      <c r="T69">
        <f>'BFPaT-fueltax-biogas'!T7</f>
        <v>0</v>
      </c>
      <c r="U69">
        <f>'BFPaT-fueltax-biogas'!U7</f>
        <v>0</v>
      </c>
      <c r="V69">
        <f>'BFPaT-fueltax-biogas'!V7</f>
        <v>0</v>
      </c>
      <c r="W69">
        <f>'BFPaT-fueltax-biogas'!W7</f>
        <v>0</v>
      </c>
      <c r="X69">
        <f>'BFPaT-fueltax-biogas'!X7</f>
        <v>0</v>
      </c>
      <c r="Y69">
        <f>'BFPaT-fueltax-biogas'!Y7</f>
        <v>0</v>
      </c>
      <c r="Z69">
        <f>'BFPaT-fueltax-biogas'!Z7</f>
        <v>0</v>
      </c>
      <c r="AA69">
        <f>'BFPaT-fueltax-biogas'!AA7</f>
        <v>0</v>
      </c>
      <c r="AB69">
        <f>'BFPaT-fueltax-biogas'!AB7</f>
        <v>0</v>
      </c>
      <c r="AC69">
        <f>'BFPaT-fueltax-biogas'!AC7</f>
        <v>0</v>
      </c>
      <c r="AD69">
        <f>'BFPaT-fueltax-biogas'!AD7</f>
        <v>0</v>
      </c>
      <c r="AE69">
        <f>'BFPaT-fueltax-biogas'!AE7</f>
        <v>0</v>
      </c>
      <c r="AF69">
        <f>'BFPaT-fueltax-biogas'!AF7</f>
        <v>0</v>
      </c>
      <c r="AG69">
        <f>'BFPaT-fueltax-biogas'!AG7</f>
        <v>0</v>
      </c>
      <c r="AH69">
        <f>'BFPaT-fueltax-biogas'!AH7</f>
        <v>0</v>
      </c>
      <c r="AI69">
        <f>'BFPaT-fueltax-biogas'!AI7</f>
        <v>0</v>
      </c>
      <c r="AJ69">
        <f>'BFPaT-fueltax-biogas'!AJ7</f>
        <v>0</v>
      </c>
      <c r="AK69">
        <f>'BFPaT-fueltax-biogas'!AK7</f>
        <v>0</v>
      </c>
      <c r="AL69">
        <f>'BFPaT-fueltax-biogas'!AL7</f>
        <v>0</v>
      </c>
      <c r="AM69">
        <f>'BFPaT-fueltax-biogas'!AM7</f>
        <v>0</v>
      </c>
      <c r="AN69">
        <f>'BFPaT-fueltax-biogas'!AN7</f>
        <v>0</v>
      </c>
      <c r="AO69">
        <f>'BFPaT-fueltax-biogas'!AO7</f>
        <v>0</v>
      </c>
      <c r="AP69">
        <f>'BFPaT-fueltax-biogas'!AP7</f>
        <v>0</v>
      </c>
      <c r="AQ69">
        <f>'BFPaT-fueltax-biogas'!AQ7</f>
        <v>0</v>
      </c>
      <c r="AR69">
        <f>'BFPaT-fueltax-biogas'!AR7</f>
        <v>0</v>
      </c>
      <c r="AS69">
        <f>'BFPaT-fueltax-biogas'!AS7</f>
        <v>0</v>
      </c>
      <c r="AT69">
        <f>'BFPaT-fueltax-biogas'!AT7</f>
        <v>0</v>
      </c>
      <c r="AU69">
        <f>'BFPaT-fueltax-biogas'!AU7</f>
        <v>0</v>
      </c>
      <c r="AV69">
        <f>'BFPaT-fueltax-biogas'!AV7</f>
        <v>0</v>
      </c>
      <c r="AW69">
        <f>'BFPaT-fueltax-biogas'!AW7</f>
        <v>0</v>
      </c>
      <c r="AX69">
        <f>'BFPaT-fueltax-biogas'!AX7</f>
        <v>0</v>
      </c>
      <c r="AY69">
        <f>'BFPaT-fueltax-biogas'!AY7</f>
        <v>0</v>
      </c>
      <c r="AZ69">
        <f>'BFPaT-fueltax-biogas'!AZ7</f>
        <v>0</v>
      </c>
    </row>
    <row r="70" spans="1:52" x14ac:dyDescent="0.45">
      <c r="A70" t="s">
        <v>17</v>
      </c>
      <c r="B70">
        <f>'BFPaT-fueltax-biogas'!B8</f>
        <v>0</v>
      </c>
      <c r="C70">
        <f>'BFPaT-fueltax-biogas'!C8</f>
        <v>0</v>
      </c>
      <c r="D70">
        <f>'BFPaT-fueltax-biogas'!D8</f>
        <v>0</v>
      </c>
      <c r="E70">
        <f>'BFPaT-fueltax-biogas'!E8</f>
        <v>0</v>
      </c>
      <c r="F70">
        <f>'BFPaT-fueltax-biogas'!F8</f>
        <v>0</v>
      </c>
      <c r="G70">
        <f>'BFPaT-fueltax-biogas'!G8</f>
        <v>0</v>
      </c>
      <c r="H70">
        <f>'BFPaT-fueltax-biogas'!H8</f>
        <v>0</v>
      </c>
      <c r="I70">
        <f>'BFPaT-fueltax-biogas'!I8</f>
        <v>0</v>
      </c>
      <c r="J70">
        <f>'BFPaT-fueltax-biogas'!J8</f>
        <v>0</v>
      </c>
      <c r="K70">
        <f>'BFPaT-fueltax-biogas'!K8</f>
        <v>0</v>
      </c>
      <c r="L70">
        <f>'BFPaT-fueltax-biogas'!L8</f>
        <v>0</v>
      </c>
      <c r="M70">
        <f>'BFPaT-fueltax-biogas'!M8</f>
        <v>0</v>
      </c>
      <c r="N70">
        <f>'BFPaT-fueltax-biogas'!N8</f>
        <v>0</v>
      </c>
      <c r="O70">
        <f>'BFPaT-fueltax-biogas'!O8</f>
        <v>0</v>
      </c>
      <c r="P70">
        <f>'BFPaT-fueltax-biogas'!P8</f>
        <v>0</v>
      </c>
      <c r="Q70">
        <f>'BFPaT-fueltax-biogas'!Q8</f>
        <v>0</v>
      </c>
      <c r="R70">
        <f>'BFPaT-fueltax-biogas'!R8</f>
        <v>0</v>
      </c>
      <c r="S70">
        <f>'BFPaT-fueltax-biogas'!S8</f>
        <v>0</v>
      </c>
      <c r="T70">
        <f>'BFPaT-fueltax-biogas'!T8</f>
        <v>0</v>
      </c>
      <c r="U70">
        <f>'BFPaT-fueltax-biogas'!U8</f>
        <v>0</v>
      </c>
      <c r="V70">
        <f>'BFPaT-fueltax-biogas'!V8</f>
        <v>0</v>
      </c>
      <c r="W70">
        <f>'BFPaT-fueltax-biogas'!W8</f>
        <v>0</v>
      </c>
      <c r="X70">
        <f>'BFPaT-fueltax-biogas'!X8</f>
        <v>0</v>
      </c>
      <c r="Y70">
        <f>'BFPaT-fueltax-biogas'!Y8</f>
        <v>0</v>
      </c>
      <c r="Z70">
        <f>'BFPaT-fueltax-biogas'!Z8</f>
        <v>0</v>
      </c>
      <c r="AA70">
        <f>'BFPaT-fueltax-biogas'!AA8</f>
        <v>0</v>
      </c>
      <c r="AB70">
        <f>'BFPaT-fueltax-biogas'!AB8</f>
        <v>0</v>
      </c>
      <c r="AC70">
        <f>'BFPaT-fueltax-biogas'!AC8</f>
        <v>0</v>
      </c>
      <c r="AD70">
        <f>'BFPaT-fueltax-biogas'!AD8</f>
        <v>0</v>
      </c>
      <c r="AE70">
        <f>'BFPaT-fueltax-biogas'!AE8</f>
        <v>0</v>
      </c>
      <c r="AF70">
        <f>'BFPaT-fueltax-biogas'!AF8</f>
        <v>0</v>
      </c>
      <c r="AG70">
        <f>'BFPaT-fueltax-biogas'!AG8</f>
        <v>0</v>
      </c>
      <c r="AH70">
        <f>'BFPaT-fueltax-biogas'!AH8</f>
        <v>0</v>
      </c>
      <c r="AI70">
        <f>'BFPaT-fueltax-biogas'!AI8</f>
        <v>0</v>
      </c>
      <c r="AJ70">
        <f>'BFPaT-fueltax-biogas'!AJ8</f>
        <v>0</v>
      </c>
      <c r="AK70">
        <f>'BFPaT-fueltax-biogas'!AK8</f>
        <v>0</v>
      </c>
      <c r="AL70">
        <f>'BFPaT-fueltax-biogas'!AL8</f>
        <v>0</v>
      </c>
      <c r="AM70">
        <f>'BFPaT-fueltax-biogas'!AM8</f>
        <v>0</v>
      </c>
      <c r="AN70">
        <f>'BFPaT-fueltax-biogas'!AN8</f>
        <v>0</v>
      </c>
      <c r="AO70">
        <f>'BFPaT-fueltax-biogas'!AO8</f>
        <v>0</v>
      </c>
      <c r="AP70">
        <f>'BFPaT-fueltax-biogas'!AP8</f>
        <v>0</v>
      </c>
      <c r="AQ70">
        <f>'BFPaT-fueltax-biogas'!AQ8</f>
        <v>0</v>
      </c>
      <c r="AR70">
        <f>'BFPaT-fueltax-biogas'!AR8</f>
        <v>0</v>
      </c>
      <c r="AS70">
        <f>'BFPaT-fueltax-biogas'!AS8</f>
        <v>0</v>
      </c>
      <c r="AT70">
        <f>'BFPaT-fueltax-biogas'!AT8</f>
        <v>0</v>
      </c>
      <c r="AU70">
        <f>'BFPaT-fueltax-biogas'!AU8</f>
        <v>0</v>
      </c>
      <c r="AV70">
        <f>'BFPaT-fueltax-biogas'!AV8</f>
        <v>0</v>
      </c>
      <c r="AW70">
        <f>'BFPaT-fueltax-biogas'!AW8</f>
        <v>0</v>
      </c>
      <c r="AX70">
        <f>'BFPaT-fueltax-biogas'!AX8</f>
        <v>0</v>
      </c>
      <c r="AY70">
        <f>'BFPaT-fueltax-biogas'!AY8</f>
        <v>0</v>
      </c>
      <c r="AZ70">
        <f>'BFPaT-fueltax-biogas'!AZ8</f>
        <v>0</v>
      </c>
    </row>
    <row r="71" spans="1:52" x14ac:dyDescent="0.45">
      <c r="A71" t="s">
        <v>18</v>
      </c>
      <c r="B71">
        <f>'BFPaT-fueltax-biogas'!B9</f>
        <v>0</v>
      </c>
      <c r="C71">
        <f>'BFPaT-fueltax-biogas'!C9</f>
        <v>0</v>
      </c>
      <c r="D71">
        <f>'BFPaT-fueltax-biogas'!D9</f>
        <v>0</v>
      </c>
      <c r="E71">
        <f>'BFPaT-fueltax-biogas'!E9</f>
        <v>0</v>
      </c>
      <c r="F71">
        <f>'BFPaT-fueltax-biogas'!F9</f>
        <v>0</v>
      </c>
      <c r="G71">
        <f>'BFPaT-fueltax-biogas'!G9</f>
        <v>0</v>
      </c>
      <c r="H71">
        <f>'BFPaT-fueltax-biogas'!H9</f>
        <v>0</v>
      </c>
      <c r="I71">
        <f>'BFPaT-fueltax-biogas'!I9</f>
        <v>0</v>
      </c>
      <c r="J71">
        <f>'BFPaT-fueltax-biogas'!J9</f>
        <v>0</v>
      </c>
      <c r="K71">
        <f>'BFPaT-fueltax-biogas'!K9</f>
        <v>0</v>
      </c>
      <c r="L71">
        <f>'BFPaT-fueltax-biogas'!L9</f>
        <v>0</v>
      </c>
      <c r="M71">
        <f>'BFPaT-fueltax-biogas'!M9</f>
        <v>0</v>
      </c>
      <c r="N71">
        <f>'BFPaT-fueltax-biogas'!N9</f>
        <v>0</v>
      </c>
      <c r="O71">
        <f>'BFPaT-fueltax-biogas'!O9</f>
        <v>0</v>
      </c>
      <c r="P71">
        <f>'BFPaT-fueltax-biogas'!P9</f>
        <v>0</v>
      </c>
      <c r="Q71">
        <f>'BFPaT-fueltax-biogas'!Q9</f>
        <v>0</v>
      </c>
      <c r="R71">
        <f>'BFPaT-fueltax-biogas'!R9</f>
        <v>0</v>
      </c>
      <c r="S71">
        <f>'BFPaT-fueltax-biogas'!S9</f>
        <v>0</v>
      </c>
      <c r="T71">
        <f>'BFPaT-fueltax-biogas'!T9</f>
        <v>0</v>
      </c>
      <c r="U71">
        <f>'BFPaT-fueltax-biogas'!U9</f>
        <v>0</v>
      </c>
      <c r="V71">
        <f>'BFPaT-fueltax-biogas'!V9</f>
        <v>0</v>
      </c>
      <c r="W71">
        <f>'BFPaT-fueltax-biogas'!W9</f>
        <v>0</v>
      </c>
      <c r="X71">
        <f>'BFPaT-fueltax-biogas'!X9</f>
        <v>0</v>
      </c>
      <c r="Y71">
        <f>'BFPaT-fueltax-biogas'!Y9</f>
        <v>0</v>
      </c>
      <c r="Z71">
        <f>'BFPaT-fueltax-biogas'!Z9</f>
        <v>0</v>
      </c>
      <c r="AA71">
        <f>'BFPaT-fueltax-biogas'!AA9</f>
        <v>0</v>
      </c>
      <c r="AB71">
        <f>'BFPaT-fueltax-biogas'!AB9</f>
        <v>0</v>
      </c>
      <c r="AC71">
        <f>'BFPaT-fueltax-biogas'!AC9</f>
        <v>0</v>
      </c>
      <c r="AD71">
        <f>'BFPaT-fueltax-biogas'!AD9</f>
        <v>0</v>
      </c>
      <c r="AE71">
        <f>'BFPaT-fueltax-biogas'!AE9</f>
        <v>0</v>
      </c>
      <c r="AF71">
        <f>'BFPaT-fueltax-biogas'!AF9</f>
        <v>0</v>
      </c>
      <c r="AG71">
        <f>'BFPaT-fueltax-biogas'!AG9</f>
        <v>0</v>
      </c>
      <c r="AH71">
        <f>'BFPaT-fueltax-biogas'!AH9</f>
        <v>0</v>
      </c>
      <c r="AI71">
        <f>'BFPaT-fueltax-biogas'!AI9</f>
        <v>0</v>
      </c>
      <c r="AJ71">
        <f>'BFPaT-fueltax-biogas'!AJ9</f>
        <v>0</v>
      </c>
      <c r="AK71">
        <f>'BFPaT-fueltax-biogas'!AK9</f>
        <v>0</v>
      </c>
      <c r="AL71">
        <f>'BFPaT-fueltax-biogas'!AL9</f>
        <v>0</v>
      </c>
      <c r="AM71">
        <f>'BFPaT-fueltax-biogas'!AM9</f>
        <v>0</v>
      </c>
      <c r="AN71">
        <f>'BFPaT-fueltax-biogas'!AN9</f>
        <v>0</v>
      </c>
      <c r="AO71">
        <f>'BFPaT-fueltax-biogas'!AO9</f>
        <v>0</v>
      </c>
      <c r="AP71">
        <f>'BFPaT-fueltax-biogas'!AP9</f>
        <v>0</v>
      </c>
      <c r="AQ71">
        <f>'BFPaT-fueltax-biogas'!AQ9</f>
        <v>0</v>
      </c>
      <c r="AR71">
        <f>'BFPaT-fueltax-biogas'!AR9</f>
        <v>0</v>
      </c>
      <c r="AS71">
        <f>'BFPaT-fueltax-biogas'!AS9</f>
        <v>0</v>
      </c>
      <c r="AT71">
        <f>'BFPaT-fueltax-biogas'!AT9</f>
        <v>0</v>
      </c>
      <c r="AU71">
        <f>'BFPaT-fueltax-biogas'!AU9</f>
        <v>0</v>
      </c>
      <c r="AV71">
        <f>'BFPaT-fueltax-biogas'!AV9</f>
        <v>0</v>
      </c>
      <c r="AW71">
        <f>'BFPaT-fueltax-biogas'!AW9</f>
        <v>0</v>
      </c>
      <c r="AX71">
        <f>'BFPaT-fueltax-biogas'!AX9</f>
        <v>0</v>
      </c>
      <c r="AY71">
        <f>'BFPaT-fueltax-biogas'!AY9</f>
        <v>0</v>
      </c>
      <c r="AZ71">
        <f>'BFPaT-fueltax-biogas'!AZ9</f>
        <v>0</v>
      </c>
    </row>
    <row r="72" spans="1:52" x14ac:dyDescent="0.45">
      <c r="A72" s="5" t="s"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45">
      <c r="A73" t="s">
        <v>64</v>
      </c>
      <c r="B73">
        <f>B$1</f>
        <v>2020</v>
      </c>
      <c r="C73">
        <f t="shared" ref="C73:AZ73" si="7">C$1</f>
        <v>2021</v>
      </c>
      <c r="D73">
        <f t="shared" si="7"/>
        <v>2022</v>
      </c>
      <c r="E73">
        <f t="shared" si="7"/>
        <v>2023</v>
      </c>
      <c r="F73">
        <f t="shared" si="7"/>
        <v>2024</v>
      </c>
      <c r="G73">
        <f t="shared" si="7"/>
        <v>2025</v>
      </c>
      <c r="H73">
        <f t="shared" si="7"/>
        <v>2026</v>
      </c>
      <c r="I73">
        <f t="shared" si="7"/>
        <v>2027</v>
      </c>
      <c r="J73">
        <f t="shared" si="7"/>
        <v>2028</v>
      </c>
      <c r="K73">
        <f t="shared" si="7"/>
        <v>2029</v>
      </c>
      <c r="L73">
        <f t="shared" si="7"/>
        <v>2030</v>
      </c>
      <c r="M73">
        <f t="shared" si="7"/>
        <v>2031</v>
      </c>
      <c r="N73">
        <f t="shared" si="7"/>
        <v>2032</v>
      </c>
      <c r="O73">
        <f t="shared" si="7"/>
        <v>2033</v>
      </c>
      <c r="P73">
        <f t="shared" si="7"/>
        <v>2034</v>
      </c>
      <c r="Q73">
        <f t="shared" si="7"/>
        <v>2035</v>
      </c>
      <c r="R73">
        <f t="shared" si="7"/>
        <v>2036</v>
      </c>
      <c r="S73">
        <f t="shared" si="7"/>
        <v>2037</v>
      </c>
      <c r="T73">
        <f t="shared" si="7"/>
        <v>2038</v>
      </c>
      <c r="U73">
        <f t="shared" si="7"/>
        <v>2039</v>
      </c>
      <c r="V73">
        <f t="shared" si="7"/>
        <v>2040</v>
      </c>
      <c r="W73">
        <f t="shared" si="7"/>
        <v>2041</v>
      </c>
      <c r="X73">
        <f t="shared" si="7"/>
        <v>2042</v>
      </c>
      <c r="Y73">
        <f t="shared" si="7"/>
        <v>2043</v>
      </c>
      <c r="Z73">
        <f t="shared" si="7"/>
        <v>2044</v>
      </c>
      <c r="AA73">
        <f t="shared" si="7"/>
        <v>2045</v>
      </c>
      <c r="AB73">
        <f t="shared" si="7"/>
        <v>2046</v>
      </c>
      <c r="AC73">
        <f t="shared" si="7"/>
        <v>2047</v>
      </c>
      <c r="AD73">
        <f t="shared" si="7"/>
        <v>2048</v>
      </c>
      <c r="AE73">
        <f t="shared" si="7"/>
        <v>2049</v>
      </c>
      <c r="AF73">
        <f t="shared" si="7"/>
        <v>2050</v>
      </c>
      <c r="AG73">
        <f t="shared" si="7"/>
        <v>2051</v>
      </c>
      <c r="AH73">
        <f t="shared" si="7"/>
        <v>2052</v>
      </c>
      <c r="AI73">
        <f t="shared" si="7"/>
        <v>2053</v>
      </c>
      <c r="AJ73">
        <f t="shared" si="7"/>
        <v>2054</v>
      </c>
      <c r="AK73">
        <f t="shared" si="7"/>
        <v>2055</v>
      </c>
      <c r="AL73">
        <f t="shared" si="7"/>
        <v>2056</v>
      </c>
      <c r="AM73">
        <f t="shared" si="7"/>
        <v>2057</v>
      </c>
      <c r="AN73">
        <f t="shared" si="7"/>
        <v>2058</v>
      </c>
      <c r="AO73">
        <f t="shared" si="7"/>
        <v>2059</v>
      </c>
      <c r="AP73">
        <f t="shared" si="7"/>
        <v>2060</v>
      </c>
      <c r="AQ73">
        <f t="shared" si="7"/>
        <v>2061</v>
      </c>
      <c r="AR73">
        <f t="shared" si="7"/>
        <v>2062</v>
      </c>
      <c r="AS73">
        <f t="shared" si="7"/>
        <v>2063</v>
      </c>
      <c r="AT73">
        <f t="shared" si="7"/>
        <v>2064</v>
      </c>
      <c r="AU73">
        <f t="shared" si="7"/>
        <v>2065</v>
      </c>
      <c r="AV73">
        <f t="shared" si="7"/>
        <v>2066</v>
      </c>
      <c r="AW73">
        <f t="shared" si="7"/>
        <v>2067</v>
      </c>
      <c r="AX73">
        <f t="shared" si="7"/>
        <v>2068</v>
      </c>
      <c r="AY73">
        <f t="shared" si="7"/>
        <v>2069</v>
      </c>
      <c r="AZ73">
        <f t="shared" si="7"/>
        <v>2070</v>
      </c>
    </row>
    <row r="74" spans="1:52" x14ac:dyDescent="0.45">
      <c r="A74" t="s">
        <v>11</v>
      </c>
      <c r="B74">
        <f>'BFPaT-fueltax-biodies'!B2</f>
        <v>8.5661083147461639E-2</v>
      </c>
      <c r="C74">
        <f>'BFPaT-fueltax-biodies'!C2</f>
        <v>8.5661083147461639E-2</v>
      </c>
      <c r="D74">
        <f>'BFPaT-fueltax-biodies'!D2</f>
        <v>8.5661083147461639E-2</v>
      </c>
      <c r="E74">
        <f>'BFPaT-fueltax-biodies'!E2</f>
        <v>8.5661083147461639E-2</v>
      </c>
      <c r="F74">
        <f>'BFPaT-fueltax-biodies'!F2</f>
        <v>8.5661083147461639E-2</v>
      </c>
      <c r="G74">
        <f>'BFPaT-fueltax-biodies'!G2</f>
        <v>8.5661083147461639E-2</v>
      </c>
      <c r="H74">
        <f>'BFPaT-fueltax-biodies'!H2</f>
        <v>8.5661083147461639E-2</v>
      </c>
      <c r="I74">
        <f>'BFPaT-fueltax-biodies'!I2</f>
        <v>8.5661083147461639E-2</v>
      </c>
      <c r="J74">
        <f>'BFPaT-fueltax-biodies'!J2</f>
        <v>8.5661083147461639E-2</v>
      </c>
      <c r="K74">
        <f>'BFPaT-fueltax-biodies'!K2</f>
        <v>8.5661083147461639E-2</v>
      </c>
      <c r="L74">
        <f>'BFPaT-fueltax-biodies'!L2</f>
        <v>8.5661083147461639E-2</v>
      </c>
      <c r="M74">
        <f>'BFPaT-fueltax-biodies'!M2</f>
        <v>8.5661083147461639E-2</v>
      </c>
      <c r="N74">
        <f>'BFPaT-fueltax-biodies'!N2</f>
        <v>8.5661083147461639E-2</v>
      </c>
      <c r="O74">
        <f>'BFPaT-fueltax-biodies'!O2</f>
        <v>8.5661083147461639E-2</v>
      </c>
      <c r="P74">
        <f>'BFPaT-fueltax-biodies'!P2</f>
        <v>8.5661083147461639E-2</v>
      </c>
      <c r="Q74">
        <f>'BFPaT-fueltax-biodies'!Q2</f>
        <v>8.5661083147461639E-2</v>
      </c>
      <c r="R74">
        <f>'BFPaT-fueltax-biodies'!R2</f>
        <v>8.5661083147461639E-2</v>
      </c>
      <c r="S74">
        <f>'BFPaT-fueltax-biodies'!S2</f>
        <v>8.5661083147461639E-2</v>
      </c>
      <c r="T74">
        <f>'BFPaT-fueltax-biodies'!T2</f>
        <v>8.5661083147461639E-2</v>
      </c>
      <c r="U74">
        <f>'BFPaT-fueltax-biodies'!U2</f>
        <v>8.5661083147461639E-2</v>
      </c>
      <c r="V74">
        <f>'BFPaT-fueltax-biodies'!V2</f>
        <v>8.5661083147461639E-2</v>
      </c>
      <c r="W74">
        <f>'BFPaT-fueltax-biodies'!W2</f>
        <v>8.5661083147461639E-2</v>
      </c>
      <c r="X74">
        <f>'BFPaT-fueltax-biodies'!X2</f>
        <v>8.5661083147461639E-2</v>
      </c>
      <c r="Y74">
        <f>'BFPaT-fueltax-biodies'!Y2</f>
        <v>8.5661083147461639E-2</v>
      </c>
      <c r="Z74">
        <f>'BFPaT-fueltax-biodies'!Z2</f>
        <v>8.5661083147461639E-2</v>
      </c>
      <c r="AA74">
        <f>'BFPaT-fueltax-biodies'!AA2</f>
        <v>8.5661083147461639E-2</v>
      </c>
      <c r="AB74">
        <f>'BFPaT-fueltax-biodies'!AB2</f>
        <v>8.5661083147461639E-2</v>
      </c>
      <c r="AC74">
        <f>'BFPaT-fueltax-biodies'!AC2</f>
        <v>8.5661083147461639E-2</v>
      </c>
      <c r="AD74">
        <f>'BFPaT-fueltax-biodies'!AD2</f>
        <v>8.5661083147461639E-2</v>
      </c>
      <c r="AE74">
        <f>'BFPaT-fueltax-biodies'!AE2</f>
        <v>8.5661083147461639E-2</v>
      </c>
      <c r="AF74">
        <f>'BFPaT-fueltax-biodies'!AF2</f>
        <v>8.5661083147461639E-2</v>
      </c>
      <c r="AG74">
        <f>'BFPaT-fueltax-biodies'!AG2</f>
        <v>8.5661083147461639E-2</v>
      </c>
      <c r="AH74">
        <f>'BFPaT-fueltax-biodies'!AH2</f>
        <v>8.5661083147461639E-2</v>
      </c>
      <c r="AI74">
        <f>'BFPaT-fueltax-biodies'!AI2</f>
        <v>8.5661083147461639E-2</v>
      </c>
      <c r="AJ74">
        <f>'BFPaT-fueltax-biodies'!AJ2</f>
        <v>8.5661083147461639E-2</v>
      </c>
      <c r="AK74">
        <f>'BFPaT-fueltax-biodies'!AK2</f>
        <v>8.5661083147461639E-2</v>
      </c>
      <c r="AL74">
        <f>'BFPaT-fueltax-biodies'!AL2</f>
        <v>8.5661083147461639E-2</v>
      </c>
      <c r="AM74">
        <f>'BFPaT-fueltax-biodies'!AM2</f>
        <v>8.5661083147461639E-2</v>
      </c>
      <c r="AN74">
        <f>'BFPaT-fueltax-biodies'!AN2</f>
        <v>8.5661083147461639E-2</v>
      </c>
      <c r="AO74">
        <f>'BFPaT-fueltax-biodies'!AO2</f>
        <v>8.5661083147461639E-2</v>
      </c>
      <c r="AP74">
        <f>'BFPaT-fueltax-biodies'!AP2</f>
        <v>8.5661083147461639E-2</v>
      </c>
      <c r="AQ74">
        <f>'BFPaT-fueltax-biodies'!AQ2</f>
        <v>8.5661083147461639E-2</v>
      </c>
      <c r="AR74">
        <f>'BFPaT-fueltax-biodies'!AR2</f>
        <v>8.5661083147461639E-2</v>
      </c>
      <c r="AS74">
        <f>'BFPaT-fueltax-biodies'!AS2</f>
        <v>8.5661083147461639E-2</v>
      </c>
      <c r="AT74">
        <f>'BFPaT-fueltax-biodies'!AT2</f>
        <v>8.5661083147461639E-2</v>
      </c>
      <c r="AU74">
        <f>'BFPaT-fueltax-biodies'!AU2</f>
        <v>8.5661083147461639E-2</v>
      </c>
      <c r="AV74">
        <f>'BFPaT-fueltax-biodies'!AV2</f>
        <v>8.5661083147461639E-2</v>
      </c>
      <c r="AW74">
        <f>'BFPaT-fueltax-biodies'!AW2</f>
        <v>8.5661083147461639E-2</v>
      </c>
      <c r="AX74">
        <f>'BFPaT-fueltax-biodies'!AX2</f>
        <v>8.5661083147461639E-2</v>
      </c>
      <c r="AY74">
        <f>'BFPaT-fueltax-biodies'!AY2</f>
        <v>8.5661083147461639E-2</v>
      </c>
      <c r="AZ74">
        <f>'BFPaT-fueltax-biodies'!AZ2</f>
        <v>8.5661083147461639E-2</v>
      </c>
    </row>
    <row r="75" spans="1:52" x14ac:dyDescent="0.45">
      <c r="A75" t="s">
        <v>12</v>
      </c>
      <c r="B75">
        <f>'BFPaT-fueltax-biodies'!B3</f>
        <v>0</v>
      </c>
      <c r="C75">
        <f>'BFPaT-fueltax-biodies'!C3</f>
        <v>0</v>
      </c>
      <c r="D75">
        <f>'BFPaT-fueltax-biodies'!D3</f>
        <v>0</v>
      </c>
      <c r="E75">
        <f>'BFPaT-fueltax-biodies'!E3</f>
        <v>0</v>
      </c>
      <c r="F75">
        <f>'BFPaT-fueltax-biodies'!F3</f>
        <v>0</v>
      </c>
      <c r="G75">
        <f>'BFPaT-fueltax-biodies'!G3</f>
        <v>0</v>
      </c>
      <c r="H75">
        <f>'BFPaT-fueltax-biodies'!H3</f>
        <v>0</v>
      </c>
      <c r="I75">
        <f>'BFPaT-fueltax-biodies'!I3</f>
        <v>0</v>
      </c>
      <c r="J75">
        <f>'BFPaT-fueltax-biodies'!J3</f>
        <v>0</v>
      </c>
      <c r="K75">
        <f>'BFPaT-fueltax-biodies'!K3</f>
        <v>0</v>
      </c>
      <c r="L75">
        <f>'BFPaT-fueltax-biodies'!L3</f>
        <v>0</v>
      </c>
      <c r="M75">
        <f>'BFPaT-fueltax-biodies'!M3</f>
        <v>0</v>
      </c>
      <c r="N75">
        <f>'BFPaT-fueltax-biodies'!N3</f>
        <v>0</v>
      </c>
      <c r="O75">
        <f>'BFPaT-fueltax-biodies'!O3</f>
        <v>0</v>
      </c>
      <c r="P75">
        <f>'BFPaT-fueltax-biodies'!P3</f>
        <v>0</v>
      </c>
      <c r="Q75">
        <f>'BFPaT-fueltax-biodies'!Q3</f>
        <v>0</v>
      </c>
      <c r="R75">
        <f>'BFPaT-fueltax-biodies'!R3</f>
        <v>0</v>
      </c>
      <c r="S75">
        <f>'BFPaT-fueltax-biodies'!S3</f>
        <v>0</v>
      </c>
      <c r="T75">
        <f>'BFPaT-fueltax-biodies'!T3</f>
        <v>0</v>
      </c>
      <c r="U75">
        <f>'BFPaT-fueltax-biodies'!U3</f>
        <v>0</v>
      </c>
      <c r="V75">
        <f>'BFPaT-fueltax-biodies'!V3</f>
        <v>0</v>
      </c>
      <c r="W75">
        <f>'BFPaT-fueltax-biodies'!W3</f>
        <v>0</v>
      </c>
      <c r="X75">
        <f>'BFPaT-fueltax-biodies'!X3</f>
        <v>0</v>
      </c>
      <c r="Y75">
        <f>'BFPaT-fueltax-biodies'!Y3</f>
        <v>0</v>
      </c>
      <c r="Z75">
        <f>'BFPaT-fueltax-biodies'!Z3</f>
        <v>0</v>
      </c>
      <c r="AA75">
        <f>'BFPaT-fueltax-biodies'!AA3</f>
        <v>0</v>
      </c>
      <c r="AB75">
        <f>'BFPaT-fueltax-biodies'!AB3</f>
        <v>0</v>
      </c>
      <c r="AC75">
        <f>'BFPaT-fueltax-biodies'!AC3</f>
        <v>0</v>
      </c>
      <c r="AD75">
        <f>'BFPaT-fueltax-biodies'!AD3</f>
        <v>0</v>
      </c>
      <c r="AE75">
        <f>'BFPaT-fueltax-biodies'!AE3</f>
        <v>0</v>
      </c>
      <c r="AF75">
        <f>'BFPaT-fueltax-biodies'!AF3</f>
        <v>0</v>
      </c>
      <c r="AG75">
        <f>'BFPaT-fueltax-biodies'!AG3</f>
        <v>0</v>
      </c>
      <c r="AH75">
        <f>'BFPaT-fueltax-biodies'!AH3</f>
        <v>0</v>
      </c>
      <c r="AI75">
        <f>'BFPaT-fueltax-biodies'!AI3</f>
        <v>0</v>
      </c>
      <c r="AJ75">
        <f>'BFPaT-fueltax-biodies'!AJ3</f>
        <v>0</v>
      </c>
      <c r="AK75">
        <f>'BFPaT-fueltax-biodies'!AK3</f>
        <v>0</v>
      </c>
      <c r="AL75">
        <f>'BFPaT-fueltax-biodies'!AL3</f>
        <v>0</v>
      </c>
      <c r="AM75">
        <f>'BFPaT-fueltax-biodies'!AM3</f>
        <v>0</v>
      </c>
      <c r="AN75">
        <f>'BFPaT-fueltax-biodies'!AN3</f>
        <v>0</v>
      </c>
      <c r="AO75">
        <f>'BFPaT-fueltax-biodies'!AO3</f>
        <v>0</v>
      </c>
      <c r="AP75">
        <f>'BFPaT-fueltax-biodies'!AP3</f>
        <v>0</v>
      </c>
      <c r="AQ75">
        <f>'BFPaT-fueltax-biodies'!AQ3</f>
        <v>0</v>
      </c>
      <c r="AR75">
        <f>'BFPaT-fueltax-biodies'!AR3</f>
        <v>0</v>
      </c>
      <c r="AS75">
        <f>'BFPaT-fueltax-biodies'!AS3</f>
        <v>0</v>
      </c>
      <c r="AT75">
        <f>'BFPaT-fueltax-biodies'!AT3</f>
        <v>0</v>
      </c>
      <c r="AU75">
        <f>'BFPaT-fueltax-biodies'!AU3</f>
        <v>0</v>
      </c>
      <c r="AV75">
        <f>'BFPaT-fueltax-biodies'!AV3</f>
        <v>0</v>
      </c>
      <c r="AW75">
        <f>'BFPaT-fueltax-biodies'!AW3</f>
        <v>0</v>
      </c>
      <c r="AX75">
        <f>'BFPaT-fueltax-biodies'!AX3</f>
        <v>0</v>
      </c>
      <c r="AY75">
        <f>'BFPaT-fueltax-biodies'!AY3</f>
        <v>0</v>
      </c>
      <c r="AZ75">
        <f>'BFPaT-fueltax-biodies'!AZ3</f>
        <v>0</v>
      </c>
    </row>
    <row r="76" spans="1:52" x14ac:dyDescent="0.45">
      <c r="A76" t="s">
        <v>13</v>
      </c>
      <c r="B76">
        <f>'BFPaT-fueltax-biodies'!B4</f>
        <v>0</v>
      </c>
      <c r="C76">
        <f>'BFPaT-fueltax-biodies'!C4</f>
        <v>0</v>
      </c>
      <c r="D76">
        <f>'BFPaT-fueltax-biodies'!D4</f>
        <v>0</v>
      </c>
      <c r="E76">
        <f>'BFPaT-fueltax-biodies'!E4</f>
        <v>0</v>
      </c>
      <c r="F76">
        <f>'BFPaT-fueltax-biodies'!F4</f>
        <v>0</v>
      </c>
      <c r="G76">
        <f>'BFPaT-fueltax-biodies'!G4</f>
        <v>0</v>
      </c>
      <c r="H76">
        <f>'BFPaT-fueltax-biodies'!H4</f>
        <v>0</v>
      </c>
      <c r="I76">
        <f>'BFPaT-fueltax-biodies'!I4</f>
        <v>0</v>
      </c>
      <c r="J76">
        <f>'BFPaT-fueltax-biodies'!J4</f>
        <v>0</v>
      </c>
      <c r="K76">
        <f>'BFPaT-fueltax-biodies'!K4</f>
        <v>0</v>
      </c>
      <c r="L76">
        <f>'BFPaT-fueltax-biodies'!L4</f>
        <v>0</v>
      </c>
      <c r="M76">
        <f>'BFPaT-fueltax-biodies'!M4</f>
        <v>0</v>
      </c>
      <c r="N76">
        <f>'BFPaT-fueltax-biodies'!N4</f>
        <v>0</v>
      </c>
      <c r="O76">
        <f>'BFPaT-fueltax-biodies'!O4</f>
        <v>0</v>
      </c>
      <c r="P76">
        <f>'BFPaT-fueltax-biodies'!P4</f>
        <v>0</v>
      </c>
      <c r="Q76">
        <f>'BFPaT-fueltax-biodies'!Q4</f>
        <v>0</v>
      </c>
      <c r="R76">
        <f>'BFPaT-fueltax-biodies'!R4</f>
        <v>0</v>
      </c>
      <c r="S76">
        <f>'BFPaT-fueltax-biodies'!S4</f>
        <v>0</v>
      </c>
      <c r="T76">
        <f>'BFPaT-fueltax-biodies'!T4</f>
        <v>0</v>
      </c>
      <c r="U76">
        <f>'BFPaT-fueltax-biodies'!U4</f>
        <v>0</v>
      </c>
      <c r="V76">
        <f>'BFPaT-fueltax-biodies'!V4</f>
        <v>0</v>
      </c>
      <c r="W76">
        <f>'BFPaT-fueltax-biodies'!W4</f>
        <v>0</v>
      </c>
      <c r="X76">
        <f>'BFPaT-fueltax-biodies'!X4</f>
        <v>0</v>
      </c>
      <c r="Y76">
        <f>'BFPaT-fueltax-biodies'!Y4</f>
        <v>0</v>
      </c>
      <c r="Z76">
        <f>'BFPaT-fueltax-biodies'!Z4</f>
        <v>0</v>
      </c>
      <c r="AA76">
        <f>'BFPaT-fueltax-biodies'!AA4</f>
        <v>0</v>
      </c>
      <c r="AB76">
        <f>'BFPaT-fueltax-biodies'!AB4</f>
        <v>0</v>
      </c>
      <c r="AC76">
        <f>'BFPaT-fueltax-biodies'!AC4</f>
        <v>0</v>
      </c>
      <c r="AD76">
        <f>'BFPaT-fueltax-biodies'!AD4</f>
        <v>0</v>
      </c>
      <c r="AE76">
        <f>'BFPaT-fueltax-biodies'!AE4</f>
        <v>0</v>
      </c>
      <c r="AF76">
        <f>'BFPaT-fueltax-biodies'!AF4</f>
        <v>0</v>
      </c>
      <c r="AG76">
        <f>'BFPaT-fueltax-biodies'!AG4</f>
        <v>0</v>
      </c>
      <c r="AH76">
        <f>'BFPaT-fueltax-biodies'!AH4</f>
        <v>0</v>
      </c>
      <c r="AI76">
        <f>'BFPaT-fueltax-biodies'!AI4</f>
        <v>0</v>
      </c>
      <c r="AJ76">
        <f>'BFPaT-fueltax-biodies'!AJ4</f>
        <v>0</v>
      </c>
      <c r="AK76">
        <f>'BFPaT-fueltax-biodies'!AK4</f>
        <v>0</v>
      </c>
      <c r="AL76">
        <f>'BFPaT-fueltax-biodies'!AL4</f>
        <v>0</v>
      </c>
      <c r="AM76">
        <f>'BFPaT-fueltax-biodies'!AM4</f>
        <v>0</v>
      </c>
      <c r="AN76">
        <f>'BFPaT-fueltax-biodies'!AN4</f>
        <v>0</v>
      </c>
      <c r="AO76">
        <f>'BFPaT-fueltax-biodies'!AO4</f>
        <v>0</v>
      </c>
      <c r="AP76">
        <f>'BFPaT-fueltax-biodies'!AP4</f>
        <v>0</v>
      </c>
      <c r="AQ76">
        <f>'BFPaT-fueltax-biodies'!AQ4</f>
        <v>0</v>
      </c>
      <c r="AR76">
        <f>'BFPaT-fueltax-biodies'!AR4</f>
        <v>0</v>
      </c>
      <c r="AS76">
        <f>'BFPaT-fueltax-biodies'!AS4</f>
        <v>0</v>
      </c>
      <c r="AT76">
        <f>'BFPaT-fueltax-biodies'!AT4</f>
        <v>0</v>
      </c>
      <c r="AU76">
        <f>'BFPaT-fueltax-biodies'!AU4</f>
        <v>0</v>
      </c>
      <c r="AV76">
        <f>'BFPaT-fueltax-biodies'!AV4</f>
        <v>0</v>
      </c>
      <c r="AW76">
        <f>'BFPaT-fueltax-biodies'!AW4</f>
        <v>0</v>
      </c>
      <c r="AX76">
        <f>'BFPaT-fueltax-biodies'!AX4</f>
        <v>0</v>
      </c>
      <c r="AY76">
        <f>'BFPaT-fueltax-biodies'!AY4</f>
        <v>0</v>
      </c>
      <c r="AZ76">
        <f>'BFPaT-fueltax-biodies'!AZ4</f>
        <v>0</v>
      </c>
    </row>
    <row r="77" spans="1:52" x14ac:dyDescent="0.45">
      <c r="A77" t="s">
        <v>14</v>
      </c>
      <c r="B77">
        <f>'BFPaT-fueltax-biodies'!B5</f>
        <v>0</v>
      </c>
      <c r="C77">
        <f>'BFPaT-fueltax-biodies'!C5</f>
        <v>0</v>
      </c>
      <c r="D77">
        <f>'BFPaT-fueltax-biodies'!D5</f>
        <v>0</v>
      </c>
      <c r="E77">
        <f>'BFPaT-fueltax-biodies'!E5</f>
        <v>0</v>
      </c>
      <c r="F77">
        <f>'BFPaT-fueltax-biodies'!F5</f>
        <v>0</v>
      </c>
      <c r="G77">
        <f>'BFPaT-fueltax-biodies'!G5</f>
        <v>0</v>
      </c>
      <c r="H77">
        <f>'BFPaT-fueltax-biodies'!H5</f>
        <v>0</v>
      </c>
      <c r="I77">
        <f>'BFPaT-fueltax-biodies'!I5</f>
        <v>0</v>
      </c>
      <c r="J77">
        <f>'BFPaT-fueltax-biodies'!J5</f>
        <v>0</v>
      </c>
      <c r="K77">
        <f>'BFPaT-fueltax-biodies'!K5</f>
        <v>0</v>
      </c>
      <c r="L77">
        <f>'BFPaT-fueltax-biodies'!L5</f>
        <v>0</v>
      </c>
      <c r="M77">
        <f>'BFPaT-fueltax-biodies'!M5</f>
        <v>0</v>
      </c>
      <c r="N77">
        <f>'BFPaT-fueltax-biodies'!N5</f>
        <v>0</v>
      </c>
      <c r="O77">
        <f>'BFPaT-fueltax-biodies'!O5</f>
        <v>0</v>
      </c>
      <c r="P77">
        <f>'BFPaT-fueltax-biodies'!P5</f>
        <v>0</v>
      </c>
      <c r="Q77">
        <f>'BFPaT-fueltax-biodies'!Q5</f>
        <v>0</v>
      </c>
      <c r="R77">
        <f>'BFPaT-fueltax-biodies'!R5</f>
        <v>0</v>
      </c>
      <c r="S77">
        <f>'BFPaT-fueltax-biodies'!S5</f>
        <v>0</v>
      </c>
      <c r="T77">
        <f>'BFPaT-fueltax-biodies'!T5</f>
        <v>0</v>
      </c>
      <c r="U77">
        <f>'BFPaT-fueltax-biodies'!U5</f>
        <v>0</v>
      </c>
      <c r="V77">
        <f>'BFPaT-fueltax-biodies'!V5</f>
        <v>0</v>
      </c>
      <c r="W77">
        <f>'BFPaT-fueltax-biodies'!W5</f>
        <v>0</v>
      </c>
      <c r="X77">
        <f>'BFPaT-fueltax-biodies'!X5</f>
        <v>0</v>
      </c>
      <c r="Y77">
        <f>'BFPaT-fueltax-biodies'!Y5</f>
        <v>0</v>
      </c>
      <c r="Z77">
        <f>'BFPaT-fueltax-biodies'!Z5</f>
        <v>0</v>
      </c>
      <c r="AA77">
        <f>'BFPaT-fueltax-biodies'!AA5</f>
        <v>0</v>
      </c>
      <c r="AB77">
        <f>'BFPaT-fueltax-biodies'!AB5</f>
        <v>0</v>
      </c>
      <c r="AC77">
        <f>'BFPaT-fueltax-biodies'!AC5</f>
        <v>0</v>
      </c>
      <c r="AD77">
        <f>'BFPaT-fueltax-biodies'!AD5</f>
        <v>0</v>
      </c>
      <c r="AE77">
        <f>'BFPaT-fueltax-biodies'!AE5</f>
        <v>0</v>
      </c>
      <c r="AF77">
        <f>'BFPaT-fueltax-biodies'!AF5</f>
        <v>0</v>
      </c>
      <c r="AG77">
        <f>'BFPaT-fueltax-biodies'!AG5</f>
        <v>0</v>
      </c>
      <c r="AH77">
        <f>'BFPaT-fueltax-biodies'!AH5</f>
        <v>0</v>
      </c>
      <c r="AI77">
        <f>'BFPaT-fueltax-biodies'!AI5</f>
        <v>0</v>
      </c>
      <c r="AJ77">
        <f>'BFPaT-fueltax-biodies'!AJ5</f>
        <v>0</v>
      </c>
      <c r="AK77">
        <f>'BFPaT-fueltax-biodies'!AK5</f>
        <v>0</v>
      </c>
      <c r="AL77">
        <f>'BFPaT-fueltax-biodies'!AL5</f>
        <v>0</v>
      </c>
      <c r="AM77">
        <f>'BFPaT-fueltax-biodies'!AM5</f>
        <v>0</v>
      </c>
      <c r="AN77">
        <f>'BFPaT-fueltax-biodies'!AN5</f>
        <v>0</v>
      </c>
      <c r="AO77">
        <f>'BFPaT-fueltax-biodies'!AO5</f>
        <v>0</v>
      </c>
      <c r="AP77">
        <f>'BFPaT-fueltax-biodies'!AP5</f>
        <v>0</v>
      </c>
      <c r="AQ77">
        <f>'BFPaT-fueltax-biodies'!AQ5</f>
        <v>0</v>
      </c>
      <c r="AR77">
        <f>'BFPaT-fueltax-biodies'!AR5</f>
        <v>0</v>
      </c>
      <c r="AS77">
        <f>'BFPaT-fueltax-biodies'!AS5</f>
        <v>0</v>
      </c>
      <c r="AT77">
        <f>'BFPaT-fueltax-biodies'!AT5</f>
        <v>0</v>
      </c>
      <c r="AU77">
        <f>'BFPaT-fueltax-biodies'!AU5</f>
        <v>0</v>
      </c>
      <c r="AV77">
        <f>'BFPaT-fueltax-biodies'!AV5</f>
        <v>0</v>
      </c>
      <c r="AW77">
        <f>'BFPaT-fueltax-biodies'!AW5</f>
        <v>0</v>
      </c>
      <c r="AX77">
        <f>'BFPaT-fueltax-biodies'!AX5</f>
        <v>0</v>
      </c>
      <c r="AY77">
        <f>'BFPaT-fueltax-biodies'!AY5</f>
        <v>0</v>
      </c>
      <c r="AZ77">
        <f>'BFPaT-fueltax-biodies'!AZ5</f>
        <v>0</v>
      </c>
    </row>
    <row r="78" spans="1:52" x14ac:dyDescent="0.45">
      <c r="A78" t="s">
        <v>15</v>
      </c>
      <c r="B78">
        <f>'BFPaT-fueltax-biodies'!B6</f>
        <v>0</v>
      </c>
      <c r="C78">
        <f>'BFPaT-fueltax-biodies'!C6</f>
        <v>0</v>
      </c>
      <c r="D78">
        <f>'BFPaT-fueltax-biodies'!D6</f>
        <v>0</v>
      </c>
      <c r="E78">
        <f>'BFPaT-fueltax-biodies'!E6</f>
        <v>0</v>
      </c>
      <c r="F78">
        <f>'BFPaT-fueltax-biodies'!F6</f>
        <v>0</v>
      </c>
      <c r="G78">
        <f>'BFPaT-fueltax-biodies'!G6</f>
        <v>0</v>
      </c>
      <c r="H78">
        <f>'BFPaT-fueltax-biodies'!H6</f>
        <v>0</v>
      </c>
      <c r="I78">
        <f>'BFPaT-fueltax-biodies'!I6</f>
        <v>0</v>
      </c>
      <c r="J78">
        <f>'BFPaT-fueltax-biodies'!J6</f>
        <v>0</v>
      </c>
      <c r="K78">
        <f>'BFPaT-fueltax-biodies'!K6</f>
        <v>0</v>
      </c>
      <c r="L78">
        <f>'BFPaT-fueltax-biodies'!L6</f>
        <v>0</v>
      </c>
      <c r="M78">
        <f>'BFPaT-fueltax-biodies'!M6</f>
        <v>0</v>
      </c>
      <c r="N78">
        <f>'BFPaT-fueltax-biodies'!N6</f>
        <v>0</v>
      </c>
      <c r="O78">
        <f>'BFPaT-fueltax-biodies'!O6</f>
        <v>0</v>
      </c>
      <c r="P78">
        <f>'BFPaT-fueltax-biodies'!P6</f>
        <v>0</v>
      </c>
      <c r="Q78">
        <f>'BFPaT-fueltax-biodies'!Q6</f>
        <v>0</v>
      </c>
      <c r="R78">
        <f>'BFPaT-fueltax-biodies'!R6</f>
        <v>0</v>
      </c>
      <c r="S78">
        <f>'BFPaT-fueltax-biodies'!S6</f>
        <v>0</v>
      </c>
      <c r="T78">
        <f>'BFPaT-fueltax-biodies'!T6</f>
        <v>0</v>
      </c>
      <c r="U78">
        <f>'BFPaT-fueltax-biodies'!U6</f>
        <v>0</v>
      </c>
      <c r="V78">
        <f>'BFPaT-fueltax-biodies'!V6</f>
        <v>0</v>
      </c>
      <c r="W78">
        <f>'BFPaT-fueltax-biodies'!W6</f>
        <v>0</v>
      </c>
      <c r="X78">
        <f>'BFPaT-fueltax-biodies'!X6</f>
        <v>0</v>
      </c>
      <c r="Y78">
        <f>'BFPaT-fueltax-biodies'!Y6</f>
        <v>0</v>
      </c>
      <c r="Z78">
        <f>'BFPaT-fueltax-biodies'!Z6</f>
        <v>0</v>
      </c>
      <c r="AA78">
        <f>'BFPaT-fueltax-biodies'!AA6</f>
        <v>0</v>
      </c>
      <c r="AB78">
        <f>'BFPaT-fueltax-biodies'!AB6</f>
        <v>0</v>
      </c>
      <c r="AC78">
        <f>'BFPaT-fueltax-biodies'!AC6</f>
        <v>0</v>
      </c>
      <c r="AD78">
        <f>'BFPaT-fueltax-biodies'!AD6</f>
        <v>0</v>
      </c>
      <c r="AE78">
        <f>'BFPaT-fueltax-biodies'!AE6</f>
        <v>0</v>
      </c>
      <c r="AF78">
        <f>'BFPaT-fueltax-biodies'!AF6</f>
        <v>0</v>
      </c>
      <c r="AG78">
        <f>'BFPaT-fueltax-biodies'!AG6</f>
        <v>0</v>
      </c>
      <c r="AH78">
        <f>'BFPaT-fueltax-biodies'!AH6</f>
        <v>0</v>
      </c>
      <c r="AI78">
        <f>'BFPaT-fueltax-biodies'!AI6</f>
        <v>0</v>
      </c>
      <c r="AJ78">
        <f>'BFPaT-fueltax-biodies'!AJ6</f>
        <v>0</v>
      </c>
      <c r="AK78">
        <f>'BFPaT-fueltax-biodies'!AK6</f>
        <v>0</v>
      </c>
      <c r="AL78">
        <f>'BFPaT-fueltax-biodies'!AL6</f>
        <v>0</v>
      </c>
      <c r="AM78">
        <f>'BFPaT-fueltax-biodies'!AM6</f>
        <v>0</v>
      </c>
      <c r="AN78">
        <f>'BFPaT-fueltax-biodies'!AN6</f>
        <v>0</v>
      </c>
      <c r="AO78">
        <f>'BFPaT-fueltax-biodies'!AO6</f>
        <v>0</v>
      </c>
      <c r="AP78">
        <f>'BFPaT-fueltax-biodies'!AP6</f>
        <v>0</v>
      </c>
      <c r="AQ78">
        <f>'BFPaT-fueltax-biodies'!AQ6</f>
        <v>0</v>
      </c>
      <c r="AR78">
        <f>'BFPaT-fueltax-biodies'!AR6</f>
        <v>0</v>
      </c>
      <c r="AS78">
        <f>'BFPaT-fueltax-biodies'!AS6</f>
        <v>0</v>
      </c>
      <c r="AT78">
        <f>'BFPaT-fueltax-biodies'!AT6</f>
        <v>0</v>
      </c>
      <c r="AU78">
        <f>'BFPaT-fueltax-biodies'!AU6</f>
        <v>0</v>
      </c>
      <c r="AV78">
        <f>'BFPaT-fueltax-biodies'!AV6</f>
        <v>0</v>
      </c>
      <c r="AW78">
        <f>'BFPaT-fueltax-biodies'!AW6</f>
        <v>0</v>
      </c>
      <c r="AX78">
        <f>'BFPaT-fueltax-biodies'!AX6</f>
        <v>0</v>
      </c>
      <c r="AY78">
        <f>'BFPaT-fueltax-biodies'!AY6</f>
        <v>0</v>
      </c>
      <c r="AZ78">
        <f>'BFPaT-fueltax-biodies'!AZ6</f>
        <v>0</v>
      </c>
    </row>
    <row r="79" spans="1:52" x14ac:dyDescent="0.45">
      <c r="A79" t="s">
        <v>16</v>
      </c>
      <c r="B79">
        <f>'BFPaT-fueltax-biodies'!B7</f>
        <v>0</v>
      </c>
      <c r="C79">
        <f>'BFPaT-fueltax-biodies'!C7</f>
        <v>0</v>
      </c>
      <c r="D79">
        <f>'BFPaT-fueltax-biodies'!D7</f>
        <v>0</v>
      </c>
      <c r="E79">
        <f>'BFPaT-fueltax-biodies'!E7</f>
        <v>0</v>
      </c>
      <c r="F79">
        <f>'BFPaT-fueltax-biodies'!F7</f>
        <v>0</v>
      </c>
      <c r="G79">
        <f>'BFPaT-fueltax-biodies'!G7</f>
        <v>0</v>
      </c>
      <c r="H79">
        <f>'BFPaT-fueltax-biodies'!H7</f>
        <v>0</v>
      </c>
      <c r="I79">
        <f>'BFPaT-fueltax-biodies'!I7</f>
        <v>0</v>
      </c>
      <c r="J79">
        <f>'BFPaT-fueltax-biodies'!J7</f>
        <v>0</v>
      </c>
      <c r="K79">
        <f>'BFPaT-fueltax-biodies'!K7</f>
        <v>0</v>
      </c>
      <c r="L79">
        <f>'BFPaT-fueltax-biodies'!L7</f>
        <v>0</v>
      </c>
      <c r="M79">
        <f>'BFPaT-fueltax-biodies'!M7</f>
        <v>0</v>
      </c>
      <c r="N79">
        <f>'BFPaT-fueltax-biodies'!N7</f>
        <v>0</v>
      </c>
      <c r="O79">
        <f>'BFPaT-fueltax-biodies'!O7</f>
        <v>0</v>
      </c>
      <c r="P79">
        <f>'BFPaT-fueltax-biodies'!P7</f>
        <v>0</v>
      </c>
      <c r="Q79">
        <f>'BFPaT-fueltax-biodies'!Q7</f>
        <v>0</v>
      </c>
      <c r="R79">
        <f>'BFPaT-fueltax-biodies'!R7</f>
        <v>0</v>
      </c>
      <c r="S79">
        <f>'BFPaT-fueltax-biodies'!S7</f>
        <v>0</v>
      </c>
      <c r="T79">
        <f>'BFPaT-fueltax-biodies'!T7</f>
        <v>0</v>
      </c>
      <c r="U79">
        <f>'BFPaT-fueltax-biodies'!U7</f>
        <v>0</v>
      </c>
      <c r="V79">
        <f>'BFPaT-fueltax-biodies'!V7</f>
        <v>0</v>
      </c>
      <c r="W79">
        <f>'BFPaT-fueltax-biodies'!W7</f>
        <v>0</v>
      </c>
      <c r="X79">
        <f>'BFPaT-fueltax-biodies'!X7</f>
        <v>0</v>
      </c>
      <c r="Y79">
        <f>'BFPaT-fueltax-biodies'!Y7</f>
        <v>0</v>
      </c>
      <c r="Z79">
        <f>'BFPaT-fueltax-biodies'!Z7</f>
        <v>0</v>
      </c>
      <c r="AA79">
        <f>'BFPaT-fueltax-biodies'!AA7</f>
        <v>0</v>
      </c>
      <c r="AB79">
        <f>'BFPaT-fueltax-biodies'!AB7</f>
        <v>0</v>
      </c>
      <c r="AC79">
        <f>'BFPaT-fueltax-biodies'!AC7</f>
        <v>0</v>
      </c>
      <c r="AD79">
        <f>'BFPaT-fueltax-biodies'!AD7</f>
        <v>0</v>
      </c>
      <c r="AE79">
        <f>'BFPaT-fueltax-biodies'!AE7</f>
        <v>0</v>
      </c>
      <c r="AF79">
        <f>'BFPaT-fueltax-biodies'!AF7</f>
        <v>0</v>
      </c>
      <c r="AG79">
        <f>'BFPaT-fueltax-biodies'!AG7</f>
        <v>0</v>
      </c>
      <c r="AH79">
        <f>'BFPaT-fueltax-biodies'!AH7</f>
        <v>0</v>
      </c>
      <c r="AI79">
        <f>'BFPaT-fueltax-biodies'!AI7</f>
        <v>0</v>
      </c>
      <c r="AJ79">
        <f>'BFPaT-fueltax-biodies'!AJ7</f>
        <v>0</v>
      </c>
      <c r="AK79">
        <f>'BFPaT-fueltax-biodies'!AK7</f>
        <v>0</v>
      </c>
      <c r="AL79">
        <f>'BFPaT-fueltax-biodies'!AL7</f>
        <v>0</v>
      </c>
      <c r="AM79">
        <f>'BFPaT-fueltax-biodies'!AM7</f>
        <v>0</v>
      </c>
      <c r="AN79">
        <f>'BFPaT-fueltax-biodies'!AN7</f>
        <v>0</v>
      </c>
      <c r="AO79">
        <f>'BFPaT-fueltax-biodies'!AO7</f>
        <v>0</v>
      </c>
      <c r="AP79">
        <f>'BFPaT-fueltax-biodies'!AP7</f>
        <v>0</v>
      </c>
      <c r="AQ79">
        <f>'BFPaT-fueltax-biodies'!AQ7</f>
        <v>0</v>
      </c>
      <c r="AR79">
        <f>'BFPaT-fueltax-biodies'!AR7</f>
        <v>0</v>
      </c>
      <c r="AS79">
        <f>'BFPaT-fueltax-biodies'!AS7</f>
        <v>0</v>
      </c>
      <c r="AT79">
        <f>'BFPaT-fueltax-biodies'!AT7</f>
        <v>0</v>
      </c>
      <c r="AU79">
        <f>'BFPaT-fueltax-biodies'!AU7</f>
        <v>0</v>
      </c>
      <c r="AV79">
        <f>'BFPaT-fueltax-biodies'!AV7</f>
        <v>0</v>
      </c>
      <c r="AW79">
        <f>'BFPaT-fueltax-biodies'!AW7</f>
        <v>0</v>
      </c>
      <c r="AX79">
        <f>'BFPaT-fueltax-biodies'!AX7</f>
        <v>0</v>
      </c>
      <c r="AY79">
        <f>'BFPaT-fueltax-biodies'!AY7</f>
        <v>0</v>
      </c>
      <c r="AZ79">
        <f>'BFPaT-fueltax-biodies'!AZ7</f>
        <v>0</v>
      </c>
    </row>
    <row r="80" spans="1:52" x14ac:dyDescent="0.45">
      <c r="A80" t="s">
        <v>17</v>
      </c>
      <c r="B80">
        <f>'BFPaT-fueltax-biodies'!B8</f>
        <v>0</v>
      </c>
      <c r="C80">
        <f>'BFPaT-fueltax-biodies'!C8</f>
        <v>0</v>
      </c>
      <c r="D80">
        <f>'BFPaT-fueltax-biodies'!D8</f>
        <v>0</v>
      </c>
      <c r="E80">
        <f>'BFPaT-fueltax-biodies'!E8</f>
        <v>0</v>
      </c>
      <c r="F80">
        <f>'BFPaT-fueltax-biodies'!F8</f>
        <v>0</v>
      </c>
      <c r="G80">
        <f>'BFPaT-fueltax-biodies'!G8</f>
        <v>0</v>
      </c>
      <c r="H80">
        <f>'BFPaT-fueltax-biodies'!H8</f>
        <v>0</v>
      </c>
      <c r="I80">
        <f>'BFPaT-fueltax-biodies'!I8</f>
        <v>0</v>
      </c>
      <c r="J80">
        <f>'BFPaT-fueltax-biodies'!J8</f>
        <v>0</v>
      </c>
      <c r="K80">
        <f>'BFPaT-fueltax-biodies'!K8</f>
        <v>0</v>
      </c>
      <c r="L80">
        <f>'BFPaT-fueltax-biodies'!L8</f>
        <v>0</v>
      </c>
      <c r="M80">
        <f>'BFPaT-fueltax-biodies'!M8</f>
        <v>0</v>
      </c>
      <c r="N80">
        <f>'BFPaT-fueltax-biodies'!N8</f>
        <v>0</v>
      </c>
      <c r="O80">
        <f>'BFPaT-fueltax-biodies'!O8</f>
        <v>0</v>
      </c>
      <c r="P80">
        <f>'BFPaT-fueltax-biodies'!P8</f>
        <v>0</v>
      </c>
      <c r="Q80">
        <f>'BFPaT-fueltax-biodies'!Q8</f>
        <v>0</v>
      </c>
      <c r="R80">
        <f>'BFPaT-fueltax-biodies'!R8</f>
        <v>0</v>
      </c>
      <c r="S80">
        <f>'BFPaT-fueltax-biodies'!S8</f>
        <v>0</v>
      </c>
      <c r="T80">
        <f>'BFPaT-fueltax-biodies'!T8</f>
        <v>0</v>
      </c>
      <c r="U80">
        <f>'BFPaT-fueltax-biodies'!U8</f>
        <v>0</v>
      </c>
      <c r="V80">
        <f>'BFPaT-fueltax-biodies'!V8</f>
        <v>0</v>
      </c>
      <c r="W80">
        <f>'BFPaT-fueltax-biodies'!W8</f>
        <v>0</v>
      </c>
      <c r="X80">
        <f>'BFPaT-fueltax-biodies'!X8</f>
        <v>0</v>
      </c>
      <c r="Y80">
        <f>'BFPaT-fueltax-biodies'!Y8</f>
        <v>0</v>
      </c>
      <c r="Z80">
        <f>'BFPaT-fueltax-biodies'!Z8</f>
        <v>0</v>
      </c>
      <c r="AA80">
        <f>'BFPaT-fueltax-biodies'!AA8</f>
        <v>0</v>
      </c>
      <c r="AB80">
        <f>'BFPaT-fueltax-biodies'!AB8</f>
        <v>0</v>
      </c>
      <c r="AC80">
        <f>'BFPaT-fueltax-biodies'!AC8</f>
        <v>0</v>
      </c>
      <c r="AD80">
        <f>'BFPaT-fueltax-biodies'!AD8</f>
        <v>0</v>
      </c>
      <c r="AE80">
        <f>'BFPaT-fueltax-biodies'!AE8</f>
        <v>0</v>
      </c>
      <c r="AF80">
        <f>'BFPaT-fueltax-biodies'!AF8</f>
        <v>0</v>
      </c>
      <c r="AG80">
        <f>'BFPaT-fueltax-biodies'!AG8</f>
        <v>0</v>
      </c>
      <c r="AH80">
        <f>'BFPaT-fueltax-biodies'!AH8</f>
        <v>0</v>
      </c>
      <c r="AI80">
        <f>'BFPaT-fueltax-biodies'!AI8</f>
        <v>0</v>
      </c>
      <c r="AJ80">
        <f>'BFPaT-fueltax-biodies'!AJ8</f>
        <v>0</v>
      </c>
      <c r="AK80">
        <f>'BFPaT-fueltax-biodies'!AK8</f>
        <v>0</v>
      </c>
      <c r="AL80">
        <f>'BFPaT-fueltax-biodies'!AL8</f>
        <v>0</v>
      </c>
      <c r="AM80">
        <f>'BFPaT-fueltax-biodies'!AM8</f>
        <v>0</v>
      </c>
      <c r="AN80">
        <f>'BFPaT-fueltax-biodies'!AN8</f>
        <v>0</v>
      </c>
      <c r="AO80">
        <f>'BFPaT-fueltax-biodies'!AO8</f>
        <v>0</v>
      </c>
      <c r="AP80">
        <f>'BFPaT-fueltax-biodies'!AP8</f>
        <v>0</v>
      </c>
      <c r="AQ80">
        <f>'BFPaT-fueltax-biodies'!AQ8</f>
        <v>0</v>
      </c>
      <c r="AR80">
        <f>'BFPaT-fueltax-biodies'!AR8</f>
        <v>0</v>
      </c>
      <c r="AS80">
        <f>'BFPaT-fueltax-biodies'!AS8</f>
        <v>0</v>
      </c>
      <c r="AT80">
        <f>'BFPaT-fueltax-biodies'!AT8</f>
        <v>0</v>
      </c>
      <c r="AU80">
        <f>'BFPaT-fueltax-biodies'!AU8</f>
        <v>0</v>
      </c>
      <c r="AV80">
        <f>'BFPaT-fueltax-biodies'!AV8</f>
        <v>0</v>
      </c>
      <c r="AW80">
        <f>'BFPaT-fueltax-biodies'!AW8</f>
        <v>0</v>
      </c>
      <c r="AX80">
        <f>'BFPaT-fueltax-biodies'!AX8</f>
        <v>0</v>
      </c>
      <c r="AY80">
        <f>'BFPaT-fueltax-biodies'!AY8</f>
        <v>0</v>
      </c>
      <c r="AZ80">
        <f>'BFPaT-fueltax-biodies'!AZ8</f>
        <v>0</v>
      </c>
    </row>
    <row r="81" spans="1:52" x14ac:dyDescent="0.45">
      <c r="A81" t="s">
        <v>18</v>
      </c>
      <c r="B81">
        <f>'BFPaT-fueltax-biodies'!B9</f>
        <v>0</v>
      </c>
      <c r="C81">
        <f>'BFPaT-fueltax-biodies'!C9</f>
        <v>0</v>
      </c>
      <c r="D81">
        <f>'BFPaT-fueltax-biodies'!D9</f>
        <v>0</v>
      </c>
      <c r="E81">
        <f>'BFPaT-fueltax-biodies'!E9</f>
        <v>0</v>
      </c>
      <c r="F81">
        <f>'BFPaT-fueltax-biodies'!F9</f>
        <v>0</v>
      </c>
      <c r="G81">
        <f>'BFPaT-fueltax-biodies'!G9</f>
        <v>0</v>
      </c>
      <c r="H81">
        <f>'BFPaT-fueltax-biodies'!H9</f>
        <v>0</v>
      </c>
      <c r="I81">
        <f>'BFPaT-fueltax-biodies'!I9</f>
        <v>0</v>
      </c>
      <c r="J81">
        <f>'BFPaT-fueltax-biodies'!J9</f>
        <v>0</v>
      </c>
      <c r="K81">
        <f>'BFPaT-fueltax-biodies'!K9</f>
        <v>0</v>
      </c>
      <c r="L81">
        <f>'BFPaT-fueltax-biodies'!L9</f>
        <v>0</v>
      </c>
      <c r="M81">
        <f>'BFPaT-fueltax-biodies'!M9</f>
        <v>0</v>
      </c>
      <c r="N81">
        <f>'BFPaT-fueltax-biodies'!N9</f>
        <v>0</v>
      </c>
      <c r="O81">
        <f>'BFPaT-fueltax-biodies'!O9</f>
        <v>0</v>
      </c>
      <c r="P81">
        <f>'BFPaT-fueltax-biodies'!P9</f>
        <v>0</v>
      </c>
      <c r="Q81">
        <f>'BFPaT-fueltax-biodies'!Q9</f>
        <v>0</v>
      </c>
      <c r="R81">
        <f>'BFPaT-fueltax-biodies'!R9</f>
        <v>0</v>
      </c>
      <c r="S81">
        <f>'BFPaT-fueltax-biodies'!S9</f>
        <v>0</v>
      </c>
      <c r="T81">
        <f>'BFPaT-fueltax-biodies'!T9</f>
        <v>0</v>
      </c>
      <c r="U81">
        <f>'BFPaT-fueltax-biodies'!U9</f>
        <v>0</v>
      </c>
      <c r="V81">
        <f>'BFPaT-fueltax-biodies'!V9</f>
        <v>0</v>
      </c>
      <c r="W81">
        <f>'BFPaT-fueltax-biodies'!W9</f>
        <v>0</v>
      </c>
      <c r="X81">
        <f>'BFPaT-fueltax-biodies'!X9</f>
        <v>0</v>
      </c>
      <c r="Y81">
        <f>'BFPaT-fueltax-biodies'!Y9</f>
        <v>0</v>
      </c>
      <c r="Z81">
        <f>'BFPaT-fueltax-biodies'!Z9</f>
        <v>0</v>
      </c>
      <c r="AA81">
        <f>'BFPaT-fueltax-biodies'!AA9</f>
        <v>0</v>
      </c>
      <c r="AB81">
        <f>'BFPaT-fueltax-biodies'!AB9</f>
        <v>0</v>
      </c>
      <c r="AC81">
        <f>'BFPaT-fueltax-biodies'!AC9</f>
        <v>0</v>
      </c>
      <c r="AD81">
        <f>'BFPaT-fueltax-biodies'!AD9</f>
        <v>0</v>
      </c>
      <c r="AE81">
        <f>'BFPaT-fueltax-biodies'!AE9</f>
        <v>0</v>
      </c>
      <c r="AF81">
        <f>'BFPaT-fueltax-biodies'!AF9</f>
        <v>0</v>
      </c>
      <c r="AG81">
        <f>'BFPaT-fueltax-biodies'!AG9</f>
        <v>0</v>
      </c>
      <c r="AH81">
        <f>'BFPaT-fueltax-biodies'!AH9</f>
        <v>0</v>
      </c>
      <c r="AI81">
        <f>'BFPaT-fueltax-biodies'!AI9</f>
        <v>0</v>
      </c>
      <c r="AJ81">
        <f>'BFPaT-fueltax-biodies'!AJ9</f>
        <v>0</v>
      </c>
      <c r="AK81">
        <f>'BFPaT-fueltax-biodies'!AK9</f>
        <v>0</v>
      </c>
      <c r="AL81">
        <f>'BFPaT-fueltax-biodies'!AL9</f>
        <v>0</v>
      </c>
      <c r="AM81">
        <f>'BFPaT-fueltax-biodies'!AM9</f>
        <v>0</v>
      </c>
      <c r="AN81">
        <f>'BFPaT-fueltax-biodies'!AN9</f>
        <v>0</v>
      </c>
      <c r="AO81">
        <f>'BFPaT-fueltax-biodies'!AO9</f>
        <v>0</v>
      </c>
      <c r="AP81">
        <f>'BFPaT-fueltax-biodies'!AP9</f>
        <v>0</v>
      </c>
      <c r="AQ81">
        <f>'BFPaT-fueltax-biodies'!AQ9</f>
        <v>0</v>
      </c>
      <c r="AR81">
        <f>'BFPaT-fueltax-biodies'!AR9</f>
        <v>0</v>
      </c>
      <c r="AS81">
        <f>'BFPaT-fueltax-biodies'!AS9</f>
        <v>0</v>
      </c>
      <c r="AT81">
        <f>'BFPaT-fueltax-biodies'!AT9</f>
        <v>0</v>
      </c>
      <c r="AU81">
        <f>'BFPaT-fueltax-biodies'!AU9</f>
        <v>0</v>
      </c>
      <c r="AV81">
        <f>'BFPaT-fueltax-biodies'!AV9</f>
        <v>0</v>
      </c>
      <c r="AW81">
        <f>'BFPaT-fueltax-biodies'!AW9</f>
        <v>0</v>
      </c>
      <c r="AX81">
        <f>'BFPaT-fueltax-biodies'!AX9</f>
        <v>0</v>
      </c>
      <c r="AY81">
        <f>'BFPaT-fueltax-biodies'!AY9</f>
        <v>0</v>
      </c>
      <c r="AZ81">
        <f>'BFPaT-fueltax-biodies'!AZ9</f>
        <v>0</v>
      </c>
    </row>
    <row r="82" spans="1:52" x14ac:dyDescent="0.45">
      <c r="A82" s="5" t="s">
        <v>20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45">
      <c r="A83" t="s">
        <v>64</v>
      </c>
      <c r="B83">
        <f>B$1</f>
        <v>2020</v>
      </c>
      <c r="C83">
        <f t="shared" ref="C83:AZ83" si="8">C$1</f>
        <v>2021</v>
      </c>
      <c r="D83">
        <f t="shared" si="8"/>
        <v>2022</v>
      </c>
      <c r="E83">
        <f t="shared" si="8"/>
        <v>2023</v>
      </c>
      <c r="F83">
        <f t="shared" si="8"/>
        <v>2024</v>
      </c>
      <c r="G83">
        <f t="shared" si="8"/>
        <v>2025</v>
      </c>
      <c r="H83">
        <f t="shared" si="8"/>
        <v>2026</v>
      </c>
      <c r="I83">
        <f t="shared" si="8"/>
        <v>2027</v>
      </c>
      <c r="J83">
        <f t="shared" si="8"/>
        <v>2028</v>
      </c>
      <c r="K83">
        <f t="shared" si="8"/>
        <v>2029</v>
      </c>
      <c r="L83">
        <f t="shared" si="8"/>
        <v>2030</v>
      </c>
      <c r="M83">
        <f t="shared" si="8"/>
        <v>2031</v>
      </c>
      <c r="N83">
        <f t="shared" si="8"/>
        <v>2032</v>
      </c>
      <c r="O83">
        <f t="shared" si="8"/>
        <v>2033</v>
      </c>
      <c r="P83">
        <f t="shared" si="8"/>
        <v>2034</v>
      </c>
      <c r="Q83">
        <f t="shared" si="8"/>
        <v>2035</v>
      </c>
      <c r="R83">
        <f t="shared" si="8"/>
        <v>2036</v>
      </c>
      <c r="S83">
        <f t="shared" si="8"/>
        <v>2037</v>
      </c>
      <c r="T83">
        <f t="shared" si="8"/>
        <v>2038</v>
      </c>
      <c r="U83">
        <f t="shared" si="8"/>
        <v>2039</v>
      </c>
      <c r="V83">
        <f t="shared" si="8"/>
        <v>2040</v>
      </c>
      <c r="W83">
        <f t="shared" si="8"/>
        <v>2041</v>
      </c>
      <c r="X83">
        <f t="shared" si="8"/>
        <v>2042</v>
      </c>
      <c r="Y83">
        <f t="shared" si="8"/>
        <v>2043</v>
      </c>
      <c r="Z83">
        <f t="shared" si="8"/>
        <v>2044</v>
      </c>
      <c r="AA83">
        <f t="shared" si="8"/>
        <v>2045</v>
      </c>
      <c r="AB83">
        <f t="shared" si="8"/>
        <v>2046</v>
      </c>
      <c r="AC83">
        <f t="shared" si="8"/>
        <v>2047</v>
      </c>
      <c r="AD83">
        <f t="shared" si="8"/>
        <v>2048</v>
      </c>
      <c r="AE83">
        <f t="shared" si="8"/>
        <v>2049</v>
      </c>
      <c r="AF83">
        <f t="shared" si="8"/>
        <v>2050</v>
      </c>
      <c r="AG83">
        <f t="shared" si="8"/>
        <v>2051</v>
      </c>
      <c r="AH83">
        <f t="shared" si="8"/>
        <v>2052</v>
      </c>
      <c r="AI83">
        <f t="shared" si="8"/>
        <v>2053</v>
      </c>
      <c r="AJ83">
        <f t="shared" si="8"/>
        <v>2054</v>
      </c>
      <c r="AK83">
        <f t="shared" si="8"/>
        <v>2055</v>
      </c>
      <c r="AL83">
        <f t="shared" si="8"/>
        <v>2056</v>
      </c>
      <c r="AM83">
        <f t="shared" si="8"/>
        <v>2057</v>
      </c>
      <c r="AN83">
        <f t="shared" si="8"/>
        <v>2058</v>
      </c>
      <c r="AO83">
        <f t="shared" si="8"/>
        <v>2059</v>
      </c>
      <c r="AP83">
        <f t="shared" si="8"/>
        <v>2060</v>
      </c>
      <c r="AQ83">
        <f t="shared" si="8"/>
        <v>2061</v>
      </c>
      <c r="AR83">
        <f t="shared" si="8"/>
        <v>2062</v>
      </c>
      <c r="AS83">
        <f t="shared" si="8"/>
        <v>2063</v>
      </c>
      <c r="AT83">
        <f t="shared" si="8"/>
        <v>2064</v>
      </c>
      <c r="AU83">
        <f t="shared" si="8"/>
        <v>2065</v>
      </c>
      <c r="AV83">
        <f t="shared" si="8"/>
        <v>2066</v>
      </c>
      <c r="AW83">
        <f t="shared" si="8"/>
        <v>2067</v>
      </c>
      <c r="AX83">
        <f t="shared" si="8"/>
        <v>2068</v>
      </c>
      <c r="AY83">
        <f t="shared" si="8"/>
        <v>2069</v>
      </c>
      <c r="AZ83">
        <f t="shared" si="8"/>
        <v>2070</v>
      </c>
    </row>
    <row r="84" spans="1:52" x14ac:dyDescent="0.45">
      <c r="A84" t="s">
        <v>11</v>
      </c>
      <c r="B84">
        <f>'BFPaT-fueltax-jetkerosene'!B2</f>
        <v>0.24577846284592239</v>
      </c>
      <c r="C84">
        <f>'BFPaT-fueltax-jetkerosene'!C2</f>
        <v>0.24577846284592239</v>
      </c>
      <c r="D84">
        <f>'BFPaT-fueltax-jetkerosene'!D2</f>
        <v>0.24577846284592239</v>
      </c>
      <c r="E84">
        <f>'BFPaT-fueltax-jetkerosene'!E2</f>
        <v>0.24577846284592239</v>
      </c>
      <c r="F84">
        <f>'BFPaT-fueltax-jetkerosene'!F2</f>
        <v>0.24577846284592239</v>
      </c>
      <c r="G84">
        <f>'BFPaT-fueltax-jetkerosene'!G2</f>
        <v>0.24577846284592239</v>
      </c>
      <c r="H84">
        <f>'BFPaT-fueltax-jetkerosene'!H2</f>
        <v>0.24577846284592239</v>
      </c>
      <c r="I84">
        <f>'BFPaT-fueltax-jetkerosene'!I2</f>
        <v>0.24577846284592239</v>
      </c>
      <c r="J84">
        <f>'BFPaT-fueltax-jetkerosene'!J2</f>
        <v>0.24577846284592239</v>
      </c>
      <c r="K84">
        <f>'BFPaT-fueltax-jetkerosene'!K2</f>
        <v>0.24577846284592239</v>
      </c>
      <c r="L84">
        <f>'BFPaT-fueltax-jetkerosene'!L2</f>
        <v>0.24577846284592239</v>
      </c>
      <c r="M84">
        <f>'BFPaT-fueltax-jetkerosene'!M2</f>
        <v>0.24577846284592239</v>
      </c>
      <c r="N84">
        <f>'BFPaT-fueltax-jetkerosene'!N2</f>
        <v>0.24577846284592239</v>
      </c>
      <c r="O84">
        <f>'BFPaT-fueltax-jetkerosene'!O2</f>
        <v>0.24577846284592239</v>
      </c>
      <c r="P84">
        <f>'BFPaT-fueltax-jetkerosene'!P2</f>
        <v>0.24577846284592239</v>
      </c>
      <c r="Q84">
        <f>'BFPaT-fueltax-jetkerosene'!Q2</f>
        <v>0.24577846284592239</v>
      </c>
      <c r="R84">
        <f>'BFPaT-fueltax-jetkerosene'!R2</f>
        <v>0.24577846284592239</v>
      </c>
      <c r="S84">
        <f>'BFPaT-fueltax-jetkerosene'!S2</f>
        <v>0.24577846284592239</v>
      </c>
      <c r="T84">
        <f>'BFPaT-fueltax-jetkerosene'!T2</f>
        <v>0.24577846284592239</v>
      </c>
      <c r="U84">
        <f>'BFPaT-fueltax-jetkerosene'!U2</f>
        <v>0.24577846284592239</v>
      </c>
      <c r="V84">
        <f>'BFPaT-fueltax-jetkerosene'!V2</f>
        <v>0.24577846284592239</v>
      </c>
      <c r="W84">
        <f>'BFPaT-fueltax-jetkerosene'!W2</f>
        <v>0.24577846284592239</v>
      </c>
      <c r="X84">
        <f>'BFPaT-fueltax-jetkerosene'!X2</f>
        <v>0.24577846284592239</v>
      </c>
      <c r="Y84">
        <f>'BFPaT-fueltax-jetkerosene'!Y2</f>
        <v>0.24577846284592239</v>
      </c>
      <c r="Z84">
        <f>'BFPaT-fueltax-jetkerosene'!Z2</f>
        <v>0.24577846284592239</v>
      </c>
      <c r="AA84">
        <f>'BFPaT-fueltax-jetkerosene'!AA2</f>
        <v>0.24577846284592239</v>
      </c>
      <c r="AB84">
        <f>'BFPaT-fueltax-jetkerosene'!AB2</f>
        <v>0.24577846284592239</v>
      </c>
      <c r="AC84">
        <f>'BFPaT-fueltax-jetkerosene'!AC2</f>
        <v>0.24577846284592239</v>
      </c>
      <c r="AD84">
        <f>'BFPaT-fueltax-jetkerosene'!AD2</f>
        <v>0.24577846284592239</v>
      </c>
      <c r="AE84">
        <f>'BFPaT-fueltax-jetkerosene'!AE2</f>
        <v>0.24577846284592239</v>
      </c>
      <c r="AF84">
        <f>'BFPaT-fueltax-jetkerosene'!AF2</f>
        <v>0.24577846284592239</v>
      </c>
      <c r="AG84">
        <f>'BFPaT-fueltax-jetkerosene'!AG2</f>
        <v>0.24577846284592239</v>
      </c>
      <c r="AH84">
        <f>'BFPaT-fueltax-jetkerosene'!AH2</f>
        <v>0.24577846284592239</v>
      </c>
      <c r="AI84">
        <f>'BFPaT-fueltax-jetkerosene'!AI2</f>
        <v>0.24577846284592239</v>
      </c>
      <c r="AJ84">
        <f>'BFPaT-fueltax-jetkerosene'!AJ2</f>
        <v>0.24577846284592239</v>
      </c>
      <c r="AK84">
        <f>'BFPaT-fueltax-jetkerosene'!AK2</f>
        <v>0.24577846284592239</v>
      </c>
      <c r="AL84">
        <f>'BFPaT-fueltax-jetkerosene'!AL2</f>
        <v>0.24577846284592239</v>
      </c>
      <c r="AM84">
        <f>'BFPaT-fueltax-jetkerosene'!AM2</f>
        <v>0.24577846284592239</v>
      </c>
      <c r="AN84">
        <f>'BFPaT-fueltax-jetkerosene'!AN2</f>
        <v>0.24577846284592239</v>
      </c>
      <c r="AO84">
        <f>'BFPaT-fueltax-jetkerosene'!AO2</f>
        <v>0.24577846284592239</v>
      </c>
      <c r="AP84">
        <f>'BFPaT-fueltax-jetkerosene'!AP2</f>
        <v>0.24577846284592239</v>
      </c>
      <c r="AQ84">
        <f>'BFPaT-fueltax-jetkerosene'!AQ2</f>
        <v>0.24577846284592239</v>
      </c>
      <c r="AR84">
        <f>'BFPaT-fueltax-jetkerosene'!AR2</f>
        <v>0.24577846284592239</v>
      </c>
      <c r="AS84">
        <f>'BFPaT-fueltax-jetkerosene'!AS2</f>
        <v>0.24577846284592239</v>
      </c>
      <c r="AT84">
        <f>'BFPaT-fueltax-jetkerosene'!AT2</f>
        <v>0.24577846284592239</v>
      </c>
      <c r="AU84">
        <f>'BFPaT-fueltax-jetkerosene'!AU2</f>
        <v>0.24577846284592239</v>
      </c>
      <c r="AV84">
        <f>'BFPaT-fueltax-jetkerosene'!AV2</f>
        <v>0.24577846284592239</v>
      </c>
      <c r="AW84">
        <f>'BFPaT-fueltax-jetkerosene'!AW2</f>
        <v>0.24577846284592239</v>
      </c>
      <c r="AX84">
        <f>'BFPaT-fueltax-jetkerosene'!AX2</f>
        <v>0.24577846284592239</v>
      </c>
      <c r="AY84">
        <f>'BFPaT-fueltax-jetkerosene'!AY2</f>
        <v>0.24577846284592239</v>
      </c>
      <c r="AZ84">
        <f>'BFPaT-fueltax-jetkerosene'!AZ2</f>
        <v>0.24577846284592239</v>
      </c>
    </row>
    <row r="85" spans="1:52" x14ac:dyDescent="0.45">
      <c r="A85" t="s">
        <v>12</v>
      </c>
      <c r="B85">
        <f>'BFPaT-fueltax-jetkerosene'!B3</f>
        <v>0</v>
      </c>
      <c r="C85">
        <f>'BFPaT-fueltax-jetkerosene'!C3</f>
        <v>0</v>
      </c>
      <c r="D85">
        <f>'BFPaT-fueltax-jetkerosene'!D3</f>
        <v>0</v>
      </c>
      <c r="E85">
        <f>'BFPaT-fueltax-jetkerosene'!E3</f>
        <v>0</v>
      </c>
      <c r="F85">
        <f>'BFPaT-fueltax-jetkerosene'!F3</f>
        <v>0</v>
      </c>
      <c r="G85">
        <f>'BFPaT-fueltax-jetkerosene'!G3</f>
        <v>0</v>
      </c>
      <c r="H85">
        <f>'BFPaT-fueltax-jetkerosene'!H3</f>
        <v>0</v>
      </c>
      <c r="I85">
        <f>'BFPaT-fueltax-jetkerosene'!I3</f>
        <v>0</v>
      </c>
      <c r="J85">
        <f>'BFPaT-fueltax-jetkerosene'!J3</f>
        <v>0</v>
      </c>
      <c r="K85">
        <f>'BFPaT-fueltax-jetkerosene'!K3</f>
        <v>0</v>
      </c>
      <c r="L85">
        <f>'BFPaT-fueltax-jetkerosene'!L3</f>
        <v>0</v>
      </c>
      <c r="M85">
        <f>'BFPaT-fueltax-jetkerosene'!M3</f>
        <v>0</v>
      </c>
      <c r="N85">
        <f>'BFPaT-fueltax-jetkerosene'!N3</f>
        <v>0</v>
      </c>
      <c r="O85">
        <f>'BFPaT-fueltax-jetkerosene'!O3</f>
        <v>0</v>
      </c>
      <c r="P85">
        <f>'BFPaT-fueltax-jetkerosene'!P3</f>
        <v>0</v>
      </c>
      <c r="Q85">
        <f>'BFPaT-fueltax-jetkerosene'!Q3</f>
        <v>0</v>
      </c>
      <c r="R85">
        <f>'BFPaT-fueltax-jetkerosene'!R3</f>
        <v>0</v>
      </c>
      <c r="S85">
        <f>'BFPaT-fueltax-jetkerosene'!S3</f>
        <v>0</v>
      </c>
      <c r="T85">
        <f>'BFPaT-fueltax-jetkerosene'!T3</f>
        <v>0</v>
      </c>
      <c r="U85">
        <f>'BFPaT-fueltax-jetkerosene'!U3</f>
        <v>0</v>
      </c>
      <c r="V85">
        <f>'BFPaT-fueltax-jetkerosene'!V3</f>
        <v>0</v>
      </c>
      <c r="W85">
        <f>'BFPaT-fueltax-jetkerosene'!W3</f>
        <v>0</v>
      </c>
      <c r="X85">
        <f>'BFPaT-fueltax-jetkerosene'!X3</f>
        <v>0</v>
      </c>
      <c r="Y85">
        <f>'BFPaT-fueltax-jetkerosene'!Y3</f>
        <v>0</v>
      </c>
      <c r="Z85">
        <f>'BFPaT-fueltax-jetkerosene'!Z3</f>
        <v>0</v>
      </c>
      <c r="AA85">
        <f>'BFPaT-fueltax-jetkerosene'!AA3</f>
        <v>0</v>
      </c>
      <c r="AB85">
        <f>'BFPaT-fueltax-jetkerosene'!AB3</f>
        <v>0</v>
      </c>
      <c r="AC85">
        <f>'BFPaT-fueltax-jetkerosene'!AC3</f>
        <v>0</v>
      </c>
      <c r="AD85">
        <f>'BFPaT-fueltax-jetkerosene'!AD3</f>
        <v>0</v>
      </c>
      <c r="AE85">
        <f>'BFPaT-fueltax-jetkerosene'!AE3</f>
        <v>0</v>
      </c>
      <c r="AF85">
        <f>'BFPaT-fueltax-jetkerosene'!AF3</f>
        <v>0</v>
      </c>
      <c r="AG85">
        <f>'BFPaT-fueltax-jetkerosene'!AG3</f>
        <v>0</v>
      </c>
      <c r="AH85">
        <f>'BFPaT-fueltax-jetkerosene'!AH3</f>
        <v>0</v>
      </c>
      <c r="AI85">
        <f>'BFPaT-fueltax-jetkerosene'!AI3</f>
        <v>0</v>
      </c>
      <c r="AJ85">
        <f>'BFPaT-fueltax-jetkerosene'!AJ3</f>
        <v>0</v>
      </c>
      <c r="AK85">
        <f>'BFPaT-fueltax-jetkerosene'!AK3</f>
        <v>0</v>
      </c>
      <c r="AL85">
        <f>'BFPaT-fueltax-jetkerosene'!AL3</f>
        <v>0</v>
      </c>
      <c r="AM85">
        <f>'BFPaT-fueltax-jetkerosene'!AM3</f>
        <v>0</v>
      </c>
      <c r="AN85">
        <f>'BFPaT-fueltax-jetkerosene'!AN3</f>
        <v>0</v>
      </c>
      <c r="AO85">
        <f>'BFPaT-fueltax-jetkerosene'!AO3</f>
        <v>0</v>
      </c>
      <c r="AP85">
        <f>'BFPaT-fueltax-jetkerosene'!AP3</f>
        <v>0</v>
      </c>
      <c r="AQ85">
        <f>'BFPaT-fueltax-jetkerosene'!AQ3</f>
        <v>0</v>
      </c>
      <c r="AR85">
        <f>'BFPaT-fueltax-jetkerosene'!AR3</f>
        <v>0</v>
      </c>
      <c r="AS85">
        <f>'BFPaT-fueltax-jetkerosene'!AS3</f>
        <v>0</v>
      </c>
      <c r="AT85">
        <f>'BFPaT-fueltax-jetkerosene'!AT3</f>
        <v>0</v>
      </c>
      <c r="AU85">
        <f>'BFPaT-fueltax-jetkerosene'!AU3</f>
        <v>0</v>
      </c>
      <c r="AV85">
        <f>'BFPaT-fueltax-jetkerosene'!AV3</f>
        <v>0</v>
      </c>
      <c r="AW85">
        <f>'BFPaT-fueltax-jetkerosene'!AW3</f>
        <v>0</v>
      </c>
      <c r="AX85">
        <f>'BFPaT-fueltax-jetkerosene'!AX3</f>
        <v>0</v>
      </c>
      <c r="AY85">
        <f>'BFPaT-fueltax-jetkerosene'!AY3</f>
        <v>0</v>
      </c>
      <c r="AZ85">
        <f>'BFPaT-fueltax-jetkerosene'!AZ3</f>
        <v>0</v>
      </c>
    </row>
    <row r="86" spans="1:52" x14ac:dyDescent="0.45">
      <c r="A86" t="s">
        <v>13</v>
      </c>
      <c r="B86">
        <f>'BFPaT-fueltax-jetkerosene'!B4</f>
        <v>0</v>
      </c>
      <c r="C86">
        <f>'BFPaT-fueltax-jetkerosene'!C4</f>
        <v>0</v>
      </c>
      <c r="D86">
        <f>'BFPaT-fueltax-jetkerosene'!D4</f>
        <v>0</v>
      </c>
      <c r="E86">
        <f>'BFPaT-fueltax-jetkerosene'!E4</f>
        <v>0</v>
      </c>
      <c r="F86">
        <f>'BFPaT-fueltax-jetkerosene'!F4</f>
        <v>0</v>
      </c>
      <c r="G86">
        <f>'BFPaT-fueltax-jetkerosene'!G4</f>
        <v>0</v>
      </c>
      <c r="H86">
        <f>'BFPaT-fueltax-jetkerosene'!H4</f>
        <v>0</v>
      </c>
      <c r="I86">
        <f>'BFPaT-fueltax-jetkerosene'!I4</f>
        <v>0</v>
      </c>
      <c r="J86">
        <f>'BFPaT-fueltax-jetkerosene'!J4</f>
        <v>0</v>
      </c>
      <c r="K86">
        <f>'BFPaT-fueltax-jetkerosene'!K4</f>
        <v>0</v>
      </c>
      <c r="L86">
        <f>'BFPaT-fueltax-jetkerosene'!L4</f>
        <v>0</v>
      </c>
      <c r="M86">
        <f>'BFPaT-fueltax-jetkerosene'!M4</f>
        <v>0</v>
      </c>
      <c r="N86">
        <f>'BFPaT-fueltax-jetkerosene'!N4</f>
        <v>0</v>
      </c>
      <c r="O86">
        <f>'BFPaT-fueltax-jetkerosene'!O4</f>
        <v>0</v>
      </c>
      <c r="P86">
        <f>'BFPaT-fueltax-jetkerosene'!P4</f>
        <v>0</v>
      </c>
      <c r="Q86">
        <f>'BFPaT-fueltax-jetkerosene'!Q4</f>
        <v>0</v>
      </c>
      <c r="R86">
        <f>'BFPaT-fueltax-jetkerosene'!R4</f>
        <v>0</v>
      </c>
      <c r="S86">
        <f>'BFPaT-fueltax-jetkerosene'!S4</f>
        <v>0</v>
      </c>
      <c r="T86">
        <f>'BFPaT-fueltax-jetkerosene'!T4</f>
        <v>0</v>
      </c>
      <c r="U86">
        <f>'BFPaT-fueltax-jetkerosene'!U4</f>
        <v>0</v>
      </c>
      <c r="V86">
        <f>'BFPaT-fueltax-jetkerosene'!V4</f>
        <v>0</v>
      </c>
      <c r="W86">
        <f>'BFPaT-fueltax-jetkerosene'!W4</f>
        <v>0</v>
      </c>
      <c r="X86">
        <f>'BFPaT-fueltax-jetkerosene'!X4</f>
        <v>0</v>
      </c>
      <c r="Y86">
        <f>'BFPaT-fueltax-jetkerosene'!Y4</f>
        <v>0</v>
      </c>
      <c r="Z86">
        <f>'BFPaT-fueltax-jetkerosene'!Z4</f>
        <v>0</v>
      </c>
      <c r="AA86">
        <f>'BFPaT-fueltax-jetkerosene'!AA4</f>
        <v>0</v>
      </c>
      <c r="AB86">
        <f>'BFPaT-fueltax-jetkerosene'!AB4</f>
        <v>0</v>
      </c>
      <c r="AC86">
        <f>'BFPaT-fueltax-jetkerosene'!AC4</f>
        <v>0</v>
      </c>
      <c r="AD86">
        <f>'BFPaT-fueltax-jetkerosene'!AD4</f>
        <v>0</v>
      </c>
      <c r="AE86">
        <f>'BFPaT-fueltax-jetkerosene'!AE4</f>
        <v>0</v>
      </c>
      <c r="AF86">
        <f>'BFPaT-fueltax-jetkerosene'!AF4</f>
        <v>0</v>
      </c>
      <c r="AG86">
        <f>'BFPaT-fueltax-jetkerosene'!AG4</f>
        <v>0</v>
      </c>
      <c r="AH86">
        <f>'BFPaT-fueltax-jetkerosene'!AH4</f>
        <v>0</v>
      </c>
      <c r="AI86">
        <f>'BFPaT-fueltax-jetkerosene'!AI4</f>
        <v>0</v>
      </c>
      <c r="AJ86">
        <f>'BFPaT-fueltax-jetkerosene'!AJ4</f>
        <v>0</v>
      </c>
      <c r="AK86">
        <f>'BFPaT-fueltax-jetkerosene'!AK4</f>
        <v>0</v>
      </c>
      <c r="AL86">
        <f>'BFPaT-fueltax-jetkerosene'!AL4</f>
        <v>0</v>
      </c>
      <c r="AM86">
        <f>'BFPaT-fueltax-jetkerosene'!AM4</f>
        <v>0</v>
      </c>
      <c r="AN86">
        <f>'BFPaT-fueltax-jetkerosene'!AN4</f>
        <v>0</v>
      </c>
      <c r="AO86">
        <f>'BFPaT-fueltax-jetkerosene'!AO4</f>
        <v>0</v>
      </c>
      <c r="AP86">
        <f>'BFPaT-fueltax-jetkerosene'!AP4</f>
        <v>0</v>
      </c>
      <c r="AQ86">
        <f>'BFPaT-fueltax-jetkerosene'!AQ4</f>
        <v>0</v>
      </c>
      <c r="AR86">
        <f>'BFPaT-fueltax-jetkerosene'!AR4</f>
        <v>0</v>
      </c>
      <c r="AS86">
        <f>'BFPaT-fueltax-jetkerosene'!AS4</f>
        <v>0</v>
      </c>
      <c r="AT86">
        <f>'BFPaT-fueltax-jetkerosene'!AT4</f>
        <v>0</v>
      </c>
      <c r="AU86">
        <f>'BFPaT-fueltax-jetkerosene'!AU4</f>
        <v>0</v>
      </c>
      <c r="AV86">
        <f>'BFPaT-fueltax-jetkerosene'!AV4</f>
        <v>0</v>
      </c>
      <c r="AW86">
        <f>'BFPaT-fueltax-jetkerosene'!AW4</f>
        <v>0</v>
      </c>
      <c r="AX86">
        <f>'BFPaT-fueltax-jetkerosene'!AX4</f>
        <v>0</v>
      </c>
      <c r="AY86">
        <f>'BFPaT-fueltax-jetkerosene'!AY4</f>
        <v>0</v>
      </c>
      <c r="AZ86">
        <f>'BFPaT-fueltax-jetkerosene'!AZ4</f>
        <v>0</v>
      </c>
    </row>
    <row r="87" spans="1:52" x14ac:dyDescent="0.45">
      <c r="A87" t="s">
        <v>14</v>
      </c>
      <c r="B87">
        <f>'BFPaT-fueltax-jetkerosene'!B5</f>
        <v>0</v>
      </c>
      <c r="C87">
        <f>'BFPaT-fueltax-jetkerosene'!C5</f>
        <v>0</v>
      </c>
      <c r="D87">
        <f>'BFPaT-fueltax-jetkerosene'!D5</f>
        <v>0</v>
      </c>
      <c r="E87">
        <f>'BFPaT-fueltax-jetkerosene'!E5</f>
        <v>0</v>
      </c>
      <c r="F87">
        <f>'BFPaT-fueltax-jetkerosene'!F5</f>
        <v>0</v>
      </c>
      <c r="G87">
        <f>'BFPaT-fueltax-jetkerosene'!G5</f>
        <v>0</v>
      </c>
      <c r="H87">
        <f>'BFPaT-fueltax-jetkerosene'!H5</f>
        <v>0</v>
      </c>
      <c r="I87">
        <f>'BFPaT-fueltax-jetkerosene'!I5</f>
        <v>0</v>
      </c>
      <c r="J87">
        <f>'BFPaT-fueltax-jetkerosene'!J5</f>
        <v>0</v>
      </c>
      <c r="K87">
        <f>'BFPaT-fueltax-jetkerosene'!K5</f>
        <v>0</v>
      </c>
      <c r="L87">
        <f>'BFPaT-fueltax-jetkerosene'!L5</f>
        <v>0</v>
      </c>
      <c r="M87">
        <f>'BFPaT-fueltax-jetkerosene'!M5</f>
        <v>0</v>
      </c>
      <c r="N87">
        <f>'BFPaT-fueltax-jetkerosene'!N5</f>
        <v>0</v>
      </c>
      <c r="O87">
        <f>'BFPaT-fueltax-jetkerosene'!O5</f>
        <v>0</v>
      </c>
      <c r="P87">
        <f>'BFPaT-fueltax-jetkerosene'!P5</f>
        <v>0</v>
      </c>
      <c r="Q87">
        <f>'BFPaT-fueltax-jetkerosene'!Q5</f>
        <v>0</v>
      </c>
      <c r="R87">
        <f>'BFPaT-fueltax-jetkerosene'!R5</f>
        <v>0</v>
      </c>
      <c r="S87">
        <f>'BFPaT-fueltax-jetkerosene'!S5</f>
        <v>0</v>
      </c>
      <c r="T87">
        <f>'BFPaT-fueltax-jetkerosene'!T5</f>
        <v>0</v>
      </c>
      <c r="U87">
        <f>'BFPaT-fueltax-jetkerosene'!U5</f>
        <v>0</v>
      </c>
      <c r="V87">
        <f>'BFPaT-fueltax-jetkerosene'!V5</f>
        <v>0</v>
      </c>
      <c r="W87">
        <f>'BFPaT-fueltax-jetkerosene'!W5</f>
        <v>0</v>
      </c>
      <c r="X87">
        <f>'BFPaT-fueltax-jetkerosene'!X5</f>
        <v>0</v>
      </c>
      <c r="Y87">
        <f>'BFPaT-fueltax-jetkerosene'!Y5</f>
        <v>0</v>
      </c>
      <c r="Z87">
        <f>'BFPaT-fueltax-jetkerosene'!Z5</f>
        <v>0</v>
      </c>
      <c r="AA87">
        <f>'BFPaT-fueltax-jetkerosene'!AA5</f>
        <v>0</v>
      </c>
      <c r="AB87">
        <f>'BFPaT-fueltax-jetkerosene'!AB5</f>
        <v>0</v>
      </c>
      <c r="AC87">
        <f>'BFPaT-fueltax-jetkerosene'!AC5</f>
        <v>0</v>
      </c>
      <c r="AD87">
        <f>'BFPaT-fueltax-jetkerosene'!AD5</f>
        <v>0</v>
      </c>
      <c r="AE87">
        <f>'BFPaT-fueltax-jetkerosene'!AE5</f>
        <v>0</v>
      </c>
      <c r="AF87">
        <f>'BFPaT-fueltax-jetkerosene'!AF5</f>
        <v>0</v>
      </c>
      <c r="AG87">
        <f>'BFPaT-fueltax-jetkerosene'!AG5</f>
        <v>0</v>
      </c>
      <c r="AH87">
        <f>'BFPaT-fueltax-jetkerosene'!AH5</f>
        <v>0</v>
      </c>
      <c r="AI87">
        <f>'BFPaT-fueltax-jetkerosene'!AI5</f>
        <v>0</v>
      </c>
      <c r="AJ87">
        <f>'BFPaT-fueltax-jetkerosene'!AJ5</f>
        <v>0</v>
      </c>
      <c r="AK87">
        <f>'BFPaT-fueltax-jetkerosene'!AK5</f>
        <v>0</v>
      </c>
      <c r="AL87">
        <f>'BFPaT-fueltax-jetkerosene'!AL5</f>
        <v>0</v>
      </c>
      <c r="AM87">
        <f>'BFPaT-fueltax-jetkerosene'!AM5</f>
        <v>0</v>
      </c>
      <c r="AN87">
        <f>'BFPaT-fueltax-jetkerosene'!AN5</f>
        <v>0</v>
      </c>
      <c r="AO87">
        <f>'BFPaT-fueltax-jetkerosene'!AO5</f>
        <v>0</v>
      </c>
      <c r="AP87">
        <f>'BFPaT-fueltax-jetkerosene'!AP5</f>
        <v>0</v>
      </c>
      <c r="AQ87">
        <f>'BFPaT-fueltax-jetkerosene'!AQ5</f>
        <v>0</v>
      </c>
      <c r="AR87">
        <f>'BFPaT-fueltax-jetkerosene'!AR5</f>
        <v>0</v>
      </c>
      <c r="AS87">
        <f>'BFPaT-fueltax-jetkerosene'!AS5</f>
        <v>0</v>
      </c>
      <c r="AT87">
        <f>'BFPaT-fueltax-jetkerosene'!AT5</f>
        <v>0</v>
      </c>
      <c r="AU87">
        <f>'BFPaT-fueltax-jetkerosene'!AU5</f>
        <v>0</v>
      </c>
      <c r="AV87">
        <f>'BFPaT-fueltax-jetkerosene'!AV5</f>
        <v>0</v>
      </c>
      <c r="AW87">
        <f>'BFPaT-fueltax-jetkerosene'!AW5</f>
        <v>0</v>
      </c>
      <c r="AX87">
        <f>'BFPaT-fueltax-jetkerosene'!AX5</f>
        <v>0</v>
      </c>
      <c r="AY87">
        <f>'BFPaT-fueltax-jetkerosene'!AY5</f>
        <v>0</v>
      </c>
      <c r="AZ87">
        <f>'BFPaT-fueltax-jetkerosene'!AZ5</f>
        <v>0</v>
      </c>
    </row>
    <row r="88" spans="1:52" x14ac:dyDescent="0.45">
      <c r="A88" t="s">
        <v>15</v>
      </c>
      <c r="B88">
        <f>'BFPaT-fueltax-jetkerosene'!B6</f>
        <v>0</v>
      </c>
      <c r="C88">
        <f>'BFPaT-fueltax-jetkerosene'!C6</f>
        <v>0</v>
      </c>
      <c r="D88">
        <f>'BFPaT-fueltax-jetkerosene'!D6</f>
        <v>0</v>
      </c>
      <c r="E88">
        <f>'BFPaT-fueltax-jetkerosene'!E6</f>
        <v>0</v>
      </c>
      <c r="F88">
        <f>'BFPaT-fueltax-jetkerosene'!F6</f>
        <v>0</v>
      </c>
      <c r="G88">
        <f>'BFPaT-fueltax-jetkerosene'!G6</f>
        <v>0</v>
      </c>
      <c r="H88">
        <f>'BFPaT-fueltax-jetkerosene'!H6</f>
        <v>0</v>
      </c>
      <c r="I88">
        <f>'BFPaT-fueltax-jetkerosene'!I6</f>
        <v>0</v>
      </c>
      <c r="J88">
        <f>'BFPaT-fueltax-jetkerosene'!J6</f>
        <v>0</v>
      </c>
      <c r="K88">
        <f>'BFPaT-fueltax-jetkerosene'!K6</f>
        <v>0</v>
      </c>
      <c r="L88">
        <f>'BFPaT-fueltax-jetkerosene'!L6</f>
        <v>0</v>
      </c>
      <c r="M88">
        <f>'BFPaT-fueltax-jetkerosene'!M6</f>
        <v>0</v>
      </c>
      <c r="N88">
        <f>'BFPaT-fueltax-jetkerosene'!N6</f>
        <v>0</v>
      </c>
      <c r="O88">
        <f>'BFPaT-fueltax-jetkerosene'!O6</f>
        <v>0</v>
      </c>
      <c r="P88">
        <f>'BFPaT-fueltax-jetkerosene'!P6</f>
        <v>0</v>
      </c>
      <c r="Q88">
        <f>'BFPaT-fueltax-jetkerosene'!Q6</f>
        <v>0</v>
      </c>
      <c r="R88">
        <f>'BFPaT-fueltax-jetkerosene'!R6</f>
        <v>0</v>
      </c>
      <c r="S88">
        <f>'BFPaT-fueltax-jetkerosene'!S6</f>
        <v>0</v>
      </c>
      <c r="T88">
        <f>'BFPaT-fueltax-jetkerosene'!T6</f>
        <v>0</v>
      </c>
      <c r="U88">
        <f>'BFPaT-fueltax-jetkerosene'!U6</f>
        <v>0</v>
      </c>
      <c r="V88">
        <f>'BFPaT-fueltax-jetkerosene'!V6</f>
        <v>0</v>
      </c>
      <c r="W88">
        <f>'BFPaT-fueltax-jetkerosene'!W6</f>
        <v>0</v>
      </c>
      <c r="X88">
        <f>'BFPaT-fueltax-jetkerosene'!X6</f>
        <v>0</v>
      </c>
      <c r="Y88">
        <f>'BFPaT-fueltax-jetkerosene'!Y6</f>
        <v>0</v>
      </c>
      <c r="Z88">
        <f>'BFPaT-fueltax-jetkerosene'!Z6</f>
        <v>0</v>
      </c>
      <c r="AA88">
        <f>'BFPaT-fueltax-jetkerosene'!AA6</f>
        <v>0</v>
      </c>
      <c r="AB88">
        <f>'BFPaT-fueltax-jetkerosene'!AB6</f>
        <v>0</v>
      </c>
      <c r="AC88">
        <f>'BFPaT-fueltax-jetkerosene'!AC6</f>
        <v>0</v>
      </c>
      <c r="AD88">
        <f>'BFPaT-fueltax-jetkerosene'!AD6</f>
        <v>0</v>
      </c>
      <c r="AE88">
        <f>'BFPaT-fueltax-jetkerosene'!AE6</f>
        <v>0</v>
      </c>
      <c r="AF88">
        <f>'BFPaT-fueltax-jetkerosene'!AF6</f>
        <v>0</v>
      </c>
      <c r="AG88">
        <f>'BFPaT-fueltax-jetkerosene'!AG6</f>
        <v>0</v>
      </c>
      <c r="AH88">
        <f>'BFPaT-fueltax-jetkerosene'!AH6</f>
        <v>0</v>
      </c>
      <c r="AI88">
        <f>'BFPaT-fueltax-jetkerosene'!AI6</f>
        <v>0</v>
      </c>
      <c r="AJ88">
        <f>'BFPaT-fueltax-jetkerosene'!AJ6</f>
        <v>0</v>
      </c>
      <c r="AK88">
        <f>'BFPaT-fueltax-jetkerosene'!AK6</f>
        <v>0</v>
      </c>
      <c r="AL88">
        <f>'BFPaT-fueltax-jetkerosene'!AL6</f>
        <v>0</v>
      </c>
      <c r="AM88">
        <f>'BFPaT-fueltax-jetkerosene'!AM6</f>
        <v>0</v>
      </c>
      <c r="AN88">
        <f>'BFPaT-fueltax-jetkerosene'!AN6</f>
        <v>0</v>
      </c>
      <c r="AO88">
        <f>'BFPaT-fueltax-jetkerosene'!AO6</f>
        <v>0</v>
      </c>
      <c r="AP88">
        <f>'BFPaT-fueltax-jetkerosene'!AP6</f>
        <v>0</v>
      </c>
      <c r="AQ88">
        <f>'BFPaT-fueltax-jetkerosene'!AQ6</f>
        <v>0</v>
      </c>
      <c r="AR88">
        <f>'BFPaT-fueltax-jetkerosene'!AR6</f>
        <v>0</v>
      </c>
      <c r="AS88">
        <f>'BFPaT-fueltax-jetkerosene'!AS6</f>
        <v>0</v>
      </c>
      <c r="AT88">
        <f>'BFPaT-fueltax-jetkerosene'!AT6</f>
        <v>0</v>
      </c>
      <c r="AU88">
        <f>'BFPaT-fueltax-jetkerosene'!AU6</f>
        <v>0</v>
      </c>
      <c r="AV88">
        <f>'BFPaT-fueltax-jetkerosene'!AV6</f>
        <v>0</v>
      </c>
      <c r="AW88">
        <f>'BFPaT-fueltax-jetkerosene'!AW6</f>
        <v>0</v>
      </c>
      <c r="AX88">
        <f>'BFPaT-fueltax-jetkerosene'!AX6</f>
        <v>0</v>
      </c>
      <c r="AY88">
        <f>'BFPaT-fueltax-jetkerosene'!AY6</f>
        <v>0</v>
      </c>
      <c r="AZ88">
        <f>'BFPaT-fueltax-jetkerosene'!AZ6</f>
        <v>0</v>
      </c>
    </row>
    <row r="89" spans="1:52" x14ac:dyDescent="0.45">
      <c r="A89" t="s">
        <v>16</v>
      </c>
      <c r="B89">
        <f>'BFPaT-fueltax-jetkerosene'!B7</f>
        <v>0</v>
      </c>
      <c r="C89">
        <f>'BFPaT-fueltax-jetkerosene'!C7</f>
        <v>0</v>
      </c>
      <c r="D89">
        <f>'BFPaT-fueltax-jetkerosene'!D7</f>
        <v>0</v>
      </c>
      <c r="E89">
        <f>'BFPaT-fueltax-jetkerosene'!E7</f>
        <v>0</v>
      </c>
      <c r="F89">
        <f>'BFPaT-fueltax-jetkerosene'!F7</f>
        <v>0</v>
      </c>
      <c r="G89">
        <f>'BFPaT-fueltax-jetkerosene'!G7</f>
        <v>0</v>
      </c>
      <c r="H89">
        <f>'BFPaT-fueltax-jetkerosene'!H7</f>
        <v>0</v>
      </c>
      <c r="I89">
        <f>'BFPaT-fueltax-jetkerosene'!I7</f>
        <v>0</v>
      </c>
      <c r="J89">
        <f>'BFPaT-fueltax-jetkerosene'!J7</f>
        <v>0</v>
      </c>
      <c r="K89">
        <f>'BFPaT-fueltax-jetkerosene'!K7</f>
        <v>0</v>
      </c>
      <c r="L89">
        <f>'BFPaT-fueltax-jetkerosene'!L7</f>
        <v>0</v>
      </c>
      <c r="M89">
        <f>'BFPaT-fueltax-jetkerosene'!M7</f>
        <v>0</v>
      </c>
      <c r="N89">
        <f>'BFPaT-fueltax-jetkerosene'!N7</f>
        <v>0</v>
      </c>
      <c r="O89">
        <f>'BFPaT-fueltax-jetkerosene'!O7</f>
        <v>0</v>
      </c>
      <c r="P89">
        <f>'BFPaT-fueltax-jetkerosene'!P7</f>
        <v>0</v>
      </c>
      <c r="Q89">
        <f>'BFPaT-fueltax-jetkerosene'!Q7</f>
        <v>0</v>
      </c>
      <c r="R89">
        <f>'BFPaT-fueltax-jetkerosene'!R7</f>
        <v>0</v>
      </c>
      <c r="S89">
        <f>'BFPaT-fueltax-jetkerosene'!S7</f>
        <v>0</v>
      </c>
      <c r="T89">
        <f>'BFPaT-fueltax-jetkerosene'!T7</f>
        <v>0</v>
      </c>
      <c r="U89">
        <f>'BFPaT-fueltax-jetkerosene'!U7</f>
        <v>0</v>
      </c>
      <c r="V89">
        <f>'BFPaT-fueltax-jetkerosene'!V7</f>
        <v>0</v>
      </c>
      <c r="W89">
        <f>'BFPaT-fueltax-jetkerosene'!W7</f>
        <v>0</v>
      </c>
      <c r="X89">
        <f>'BFPaT-fueltax-jetkerosene'!X7</f>
        <v>0</v>
      </c>
      <c r="Y89">
        <f>'BFPaT-fueltax-jetkerosene'!Y7</f>
        <v>0</v>
      </c>
      <c r="Z89">
        <f>'BFPaT-fueltax-jetkerosene'!Z7</f>
        <v>0</v>
      </c>
      <c r="AA89">
        <f>'BFPaT-fueltax-jetkerosene'!AA7</f>
        <v>0</v>
      </c>
      <c r="AB89">
        <f>'BFPaT-fueltax-jetkerosene'!AB7</f>
        <v>0</v>
      </c>
      <c r="AC89">
        <f>'BFPaT-fueltax-jetkerosene'!AC7</f>
        <v>0</v>
      </c>
      <c r="AD89">
        <f>'BFPaT-fueltax-jetkerosene'!AD7</f>
        <v>0</v>
      </c>
      <c r="AE89">
        <f>'BFPaT-fueltax-jetkerosene'!AE7</f>
        <v>0</v>
      </c>
      <c r="AF89">
        <f>'BFPaT-fueltax-jetkerosene'!AF7</f>
        <v>0</v>
      </c>
      <c r="AG89">
        <f>'BFPaT-fueltax-jetkerosene'!AG7</f>
        <v>0</v>
      </c>
      <c r="AH89">
        <f>'BFPaT-fueltax-jetkerosene'!AH7</f>
        <v>0</v>
      </c>
      <c r="AI89">
        <f>'BFPaT-fueltax-jetkerosene'!AI7</f>
        <v>0</v>
      </c>
      <c r="AJ89">
        <f>'BFPaT-fueltax-jetkerosene'!AJ7</f>
        <v>0</v>
      </c>
      <c r="AK89">
        <f>'BFPaT-fueltax-jetkerosene'!AK7</f>
        <v>0</v>
      </c>
      <c r="AL89">
        <f>'BFPaT-fueltax-jetkerosene'!AL7</f>
        <v>0</v>
      </c>
      <c r="AM89">
        <f>'BFPaT-fueltax-jetkerosene'!AM7</f>
        <v>0</v>
      </c>
      <c r="AN89">
        <f>'BFPaT-fueltax-jetkerosene'!AN7</f>
        <v>0</v>
      </c>
      <c r="AO89">
        <f>'BFPaT-fueltax-jetkerosene'!AO7</f>
        <v>0</v>
      </c>
      <c r="AP89">
        <f>'BFPaT-fueltax-jetkerosene'!AP7</f>
        <v>0</v>
      </c>
      <c r="AQ89">
        <f>'BFPaT-fueltax-jetkerosene'!AQ7</f>
        <v>0</v>
      </c>
      <c r="AR89">
        <f>'BFPaT-fueltax-jetkerosene'!AR7</f>
        <v>0</v>
      </c>
      <c r="AS89">
        <f>'BFPaT-fueltax-jetkerosene'!AS7</f>
        <v>0</v>
      </c>
      <c r="AT89">
        <f>'BFPaT-fueltax-jetkerosene'!AT7</f>
        <v>0</v>
      </c>
      <c r="AU89">
        <f>'BFPaT-fueltax-jetkerosene'!AU7</f>
        <v>0</v>
      </c>
      <c r="AV89">
        <f>'BFPaT-fueltax-jetkerosene'!AV7</f>
        <v>0</v>
      </c>
      <c r="AW89">
        <f>'BFPaT-fueltax-jetkerosene'!AW7</f>
        <v>0</v>
      </c>
      <c r="AX89">
        <f>'BFPaT-fueltax-jetkerosene'!AX7</f>
        <v>0</v>
      </c>
      <c r="AY89">
        <f>'BFPaT-fueltax-jetkerosene'!AY7</f>
        <v>0</v>
      </c>
      <c r="AZ89">
        <f>'BFPaT-fueltax-jetkerosene'!AZ7</f>
        <v>0</v>
      </c>
    </row>
    <row r="90" spans="1:52" x14ac:dyDescent="0.45">
      <c r="A90" t="s">
        <v>17</v>
      </c>
      <c r="B90">
        <f>'BFPaT-fueltax-jetkerosene'!B8</f>
        <v>0</v>
      </c>
      <c r="C90">
        <f>'BFPaT-fueltax-jetkerosene'!C8</f>
        <v>0</v>
      </c>
      <c r="D90">
        <f>'BFPaT-fueltax-jetkerosene'!D8</f>
        <v>0</v>
      </c>
      <c r="E90">
        <f>'BFPaT-fueltax-jetkerosene'!E8</f>
        <v>0</v>
      </c>
      <c r="F90">
        <f>'BFPaT-fueltax-jetkerosene'!F8</f>
        <v>0</v>
      </c>
      <c r="G90">
        <f>'BFPaT-fueltax-jetkerosene'!G8</f>
        <v>0</v>
      </c>
      <c r="H90">
        <f>'BFPaT-fueltax-jetkerosene'!H8</f>
        <v>0</v>
      </c>
      <c r="I90">
        <f>'BFPaT-fueltax-jetkerosene'!I8</f>
        <v>0</v>
      </c>
      <c r="J90">
        <f>'BFPaT-fueltax-jetkerosene'!J8</f>
        <v>0</v>
      </c>
      <c r="K90">
        <f>'BFPaT-fueltax-jetkerosene'!K8</f>
        <v>0</v>
      </c>
      <c r="L90">
        <f>'BFPaT-fueltax-jetkerosene'!L8</f>
        <v>0</v>
      </c>
      <c r="M90">
        <f>'BFPaT-fueltax-jetkerosene'!M8</f>
        <v>0</v>
      </c>
      <c r="N90">
        <f>'BFPaT-fueltax-jetkerosene'!N8</f>
        <v>0</v>
      </c>
      <c r="O90">
        <f>'BFPaT-fueltax-jetkerosene'!O8</f>
        <v>0</v>
      </c>
      <c r="P90">
        <f>'BFPaT-fueltax-jetkerosene'!P8</f>
        <v>0</v>
      </c>
      <c r="Q90">
        <f>'BFPaT-fueltax-jetkerosene'!Q8</f>
        <v>0</v>
      </c>
      <c r="R90">
        <f>'BFPaT-fueltax-jetkerosene'!R8</f>
        <v>0</v>
      </c>
      <c r="S90">
        <f>'BFPaT-fueltax-jetkerosene'!S8</f>
        <v>0</v>
      </c>
      <c r="T90">
        <f>'BFPaT-fueltax-jetkerosene'!T8</f>
        <v>0</v>
      </c>
      <c r="U90">
        <f>'BFPaT-fueltax-jetkerosene'!U8</f>
        <v>0</v>
      </c>
      <c r="V90">
        <f>'BFPaT-fueltax-jetkerosene'!V8</f>
        <v>0</v>
      </c>
      <c r="W90">
        <f>'BFPaT-fueltax-jetkerosene'!W8</f>
        <v>0</v>
      </c>
      <c r="X90">
        <f>'BFPaT-fueltax-jetkerosene'!X8</f>
        <v>0</v>
      </c>
      <c r="Y90">
        <f>'BFPaT-fueltax-jetkerosene'!Y8</f>
        <v>0</v>
      </c>
      <c r="Z90">
        <f>'BFPaT-fueltax-jetkerosene'!Z8</f>
        <v>0</v>
      </c>
      <c r="AA90">
        <f>'BFPaT-fueltax-jetkerosene'!AA8</f>
        <v>0</v>
      </c>
      <c r="AB90">
        <f>'BFPaT-fueltax-jetkerosene'!AB8</f>
        <v>0</v>
      </c>
      <c r="AC90">
        <f>'BFPaT-fueltax-jetkerosene'!AC8</f>
        <v>0</v>
      </c>
      <c r="AD90">
        <f>'BFPaT-fueltax-jetkerosene'!AD8</f>
        <v>0</v>
      </c>
      <c r="AE90">
        <f>'BFPaT-fueltax-jetkerosene'!AE8</f>
        <v>0</v>
      </c>
      <c r="AF90">
        <f>'BFPaT-fueltax-jetkerosene'!AF8</f>
        <v>0</v>
      </c>
      <c r="AG90">
        <f>'BFPaT-fueltax-jetkerosene'!AG8</f>
        <v>0</v>
      </c>
      <c r="AH90">
        <f>'BFPaT-fueltax-jetkerosene'!AH8</f>
        <v>0</v>
      </c>
      <c r="AI90">
        <f>'BFPaT-fueltax-jetkerosene'!AI8</f>
        <v>0</v>
      </c>
      <c r="AJ90">
        <f>'BFPaT-fueltax-jetkerosene'!AJ8</f>
        <v>0</v>
      </c>
      <c r="AK90">
        <f>'BFPaT-fueltax-jetkerosene'!AK8</f>
        <v>0</v>
      </c>
      <c r="AL90">
        <f>'BFPaT-fueltax-jetkerosene'!AL8</f>
        <v>0</v>
      </c>
      <c r="AM90">
        <f>'BFPaT-fueltax-jetkerosene'!AM8</f>
        <v>0</v>
      </c>
      <c r="AN90">
        <f>'BFPaT-fueltax-jetkerosene'!AN8</f>
        <v>0</v>
      </c>
      <c r="AO90">
        <f>'BFPaT-fueltax-jetkerosene'!AO8</f>
        <v>0</v>
      </c>
      <c r="AP90">
        <f>'BFPaT-fueltax-jetkerosene'!AP8</f>
        <v>0</v>
      </c>
      <c r="AQ90">
        <f>'BFPaT-fueltax-jetkerosene'!AQ8</f>
        <v>0</v>
      </c>
      <c r="AR90">
        <f>'BFPaT-fueltax-jetkerosene'!AR8</f>
        <v>0</v>
      </c>
      <c r="AS90">
        <f>'BFPaT-fueltax-jetkerosene'!AS8</f>
        <v>0</v>
      </c>
      <c r="AT90">
        <f>'BFPaT-fueltax-jetkerosene'!AT8</f>
        <v>0</v>
      </c>
      <c r="AU90">
        <f>'BFPaT-fueltax-jetkerosene'!AU8</f>
        <v>0</v>
      </c>
      <c r="AV90">
        <f>'BFPaT-fueltax-jetkerosene'!AV8</f>
        <v>0</v>
      </c>
      <c r="AW90">
        <f>'BFPaT-fueltax-jetkerosene'!AW8</f>
        <v>0</v>
      </c>
      <c r="AX90">
        <f>'BFPaT-fueltax-jetkerosene'!AX8</f>
        <v>0</v>
      </c>
      <c r="AY90">
        <f>'BFPaT-fueltax-jetkerosene'!AY8</f>
        <v>0</v>
      </c>
      <c r="AZ90">
        <f>'BFPaT-fueltax-jetkerosene'!AZ8</f>
        <v>0</v>
      </c>
    </row>
    <row r="91" spans="1:52" x14ac:dyDescent="0.45">
      <c r="A91" t="s">
        <v>18</v>
      </c>
      <c r="B91">
        <f>'BFPaT-fueltax-jetkerosene'!B9</f>
        <v>0</v>
      </c>
      <c r="C91">
        <f>'BFPaT-fueltax-jetkerosene'!C9</f>
        <v>0</v>
      </c>
      <c r="D91">
        <f>'BFPaT-fueltax-jetkerosene'!D9</f>
        <v>0</v>
      </c>
      <c r="E91">
        <f>'BFPaT-fueltax-jetkerosene'!E9</f>
        <v>0</v>
      </c>
      <c r="F91">
        <f>'BFPaT-fueltax-jetkerosene'!F9</f>
        <v>0</v>
      </c>
      <c r="G91">
        <f>'BFPaT-fueltax-jetkerosene'!G9</f>
        <v>0</v>
      </c>
      <c r="H91">
        <f>'BFPaT-fueltax-jetkerosene'!H9</f>
        <v>0</v>
      </c>
      <c r="I91">
        <f>'BFPaT-fueltax-jetkerosene'!I9</f>
        <v>0</v>
      </c>
      <c r="J91">
        <f>'BFPaT-fueltax-jetkerosene'!J9</f>
        <v>0</v>
      </c>
      <c r="K91">
        <f>'BFPaT-fueltax-jetkerosene'!K9</f>
        <v>0</v>
      </c>
      <c r="L91">
        <f>'BFPaT-fueltax-jetkerosene'!L9</f>
        <v>0</v>
      </c>
      <c r="M91">
        <f>'BFPaT-fueltax-jetkerosene'!M9</f>
        <v>0</v>
      </c>
      <c r="N91">
        <f>'BFPaT-fueltax-jetkerosene'!N9</f>
        <v>0</v>
      </c>
      <c r="O91">
        <f>'BFPaT-fueltax-jetkerosene'!O9</f>
        <v>0</v>
      </c>
      <c r="P91">
        <f>'BFPaT-fueltax-jetkerosene'!P9</f>
        <v>0</v>
      </c>
      <c r="Q91">
        <f>'BFPaT-fueltax-jetkerosene'!Q9</f>
        <v>0</v>
      </c>
      <c r="R91">
        <f>'BFPaT-fueltax-jetkerosene'!R9</f>
        <v>0</v>
      </c>
      <c r="S91">
        <f>'BFPaT-fueltax-jetkerosene'!S9</f>
        <v>0</v>
      </c>
      <c r="T91">
        <f>'BFPaT-fueltax-jetkerosene'!T9</f>
        <v>0</v>
      </c>
      <c r="U91">
        <f>'BFPaT-fueltax-jetkerosene'!U9</f>
        <v>0</v>
      </c>
      <c r="V91">
        <f>'BFPaT-fueltax-jetkerosene'!V9</f>
        <v>0</v>
      </c>
      <c r="W91">
        <f>'BFPaT-fueltax-jetkerosene'!W9</f>
        <v>0</v>
      </c>
      <c r="X91">
        <f>'BFPaT-fueltax-jetkerosene'!X9</f>
        <v>0</v>
      </c>
      <c r="Y91">
        <f>'BFPaT-fueltax-jetkerosene'!Y9</f>
        <v>0</v>
      </c>
      <c r="Z91">
        <f>'BFPaT-fueltax-jetkerosene'!Z9</f>
        <v>0</v>
      </c>
      <c r="AA91">
        <f>'BFPaT-fueltax-jetkerosene'!AA9</f>
        <v>0</v>
      </c>
      <c r="AB91">
        <f>'BFPaT-fueltax-jetkerosene'!AB9</f>
        <v>0</v>
      </c>
      <c r="AC91">
        <f>'BFPaT-fueltax-jetkerosene'!AC9</f>
        <v>0</v>
      </c>
      <c r="AD91">
        <f>'BFPaT-fueltax-jetkerosene'!AD9</f>
        <v>0</v>
      </c>
      <c r="AE91">
        <f>'BFPaT-fueltax-jetkerosene'!AE9</f>
        <v>0</v>
      </c>
      <c r="AF91">
        <f>'BFPaT-fueltax-jetkerosene'!AF9</f>
        <v>0</v>
      </c>
      <c r="AG91">
        <f>'BFPaT-fueltax-jetkerosene'!AG9</f>
        <v>0</v>
      </c>
      <c r="AH91">
        <f>'BFPaT-fueltax-jetkerosene'!AH9</f>
        <v>0</v>
      </c>
      <c r="AI91">
        <f>'BFPaT-fueltax-jetkerosene'!AI9</f>
        <v>0</v>
      </c>
      <c r="AJ91">
        <f>'BFPaT-fueltax-jetkerosene'!AJ9</f>
        <v>0</v>
      </c>
      <c r="AK91">
        <f>'BFPaT-fueltax-jetkerosene'!AK9</f>
        <v>0</v>
      </c>
      <c r="AL91">
        <f>'BFPaT-fueltax-jetkerosene'!AL9</f>
        <v>0</v>
      </c>
      <c r="AM91">
        <f>'BFPaT-fueltax-jetkerosene'!AM9</f>
        <v>0</v>
      </c>
      <c r="AN91">
        <f>'BFPaT-fueltax-jetkerosene'!AN9</f>
        <v>0</v>
      </c>
      <c r="AO91">
        <f>'BFPaT-fueltax-jetkerosene'!AO9</f>
        <v>0</v>
      </c>
      <c r="AP91">
        <f>'BFPaT-fueltax-jetkerosene'!AP9</f>
        <v>0</v>
      </c>
      <c r="AQ91">
        <f>'BFPaT-fueltax-jetkerosene'!AQ9</f>
        <v>0</v>
      </c>
      <c r="AR91">
        <f>'BFPaT-fueltax-jetkerosene'!AR9</f>
        <v>0</v>
      </c>
      <c r="AS91">
        <f>'BFPaT-fueltax-jetkerosene'!AS9</f>
        <v>0</v>
      </c>
      <c r="AT91">
        <f>'BFPaT-fueltax-jetkerosene'!AT9</f>
        <v>0</v>
      </c>
      <c r="AU91">
        <f>'BFPaT-fueltax-jetkerosene'!AU9</f>
        <v>0</v>
      </c>
      <c r="AV91">
        <f>'BFPaT-fueltax-jetkerosene'!AV9</f>
        <v>0</v>
      </c>
      <c r="AW91">
        <f>'BFPaT-fueltax-jetkerosene'!AW9</f>
        <v>0</v>
      </c>
      <c r="AX91">
        <f>'BFPaT-fueltax-jetkerosene'!AX9</f>
        <v>0</v>
      </c>
      <c r="AY91">
        <f>'BFPaT-fueltax-jetkerosene'!AY9</f>
        <v>0</v>
      </c>
      <c r="AZ91">
        <f>'BFPaT-fueltax-jetkerosene'!AZ9</f>
        <v>0</v>
      </c>
    </row>
    <row r="92" spans="1:52" x14ac:dyDescent="0.45">
      <c r="A92" s="5" t="s">
        <v>6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45">
      <c r="A93" t="s">
        <v>64</v>
      </c>
      <c r="B93">
        <f>B$1</f>
        <v>2020</v>
      </c>
      <c r="C93">
        <f t="shared" ref="C93:AZ93" si="9">C$1</f>
        <v>2021</v>
      </c>
      <c r="D93">
        <f t="shared" si="9"/>
        <v>2022</v>
      </c>
      <c r="E93">
        <f t="shared" si="9"/>
        <v>2023</v>
      </c>
      <c r="F93">
        <f t="shared" si="9"/>
        <v>2024</v>
      </c>
      <c r="G93">
        <f t="shared" si="9"/>
        <v>2025</v>
      </c>
      <c r="H93">
        <f t="shared" si="9"/>
        <v>2026</v>
      </c>
      <c r="I93">
        <f t="shared" si="9"/>
        <v>2027</v>
      </c>
      <c r="J93">
        <f t="shared" si="9"/>
        <v>2028</v>
      </c>
      <c r="K93">
        <f t="shared" si="9"/>
        <v>2029</v>
      </c>
      <c r="L93">
        <f t="shared" si="9"/>
        <v>2030</v>
      </c>
      <c r="M93">
        <f t="shared" si="9"/>
        <v>2031</v>
      </c>
      <c r="N93">
        <f t="shared" si="9"/>
        <v>2032</v>
      </c>
      <c r="O93">
        <f t="shared" si="9"/>
        <v>2033</v>
      </c>
      <c r="P93">
        <f t="shared" si="9"/>
        <v>2034</v>
      </c>
      <c r="Q93">
        <f t="shared" si="9"/>
        <v>2035</v>
      </c>
      <c r="R93">
        <f t="shared" si="9"/>
        <v>2036</v>
      </c>
      <c r="S93">
        <f t="shared" si="9"/>
        <v>2037</v>
      </c>
      <c r="T93">
        <f t="shared" si="9"/>
        <v>2038</v>
      </c>
      <c r="U93">
        <f t="shared" si="9"/>
        <v>2039</v>
      </c>
      <c r="V93">
        <f t="shared" si="9"/>
        <v>2040</v>
      </c>
      <c r="W93">
        <f t="shared" si="9"/>
        <v>2041</v>
      </c>
      <c r="X93">
        <f t="shared" si="9"/>
        <v>2042</v>
      </c>
      <c r="Y93">
        <f t="shared" si="9"/>
        <v>2043</v>
      </c>
      <c r="Z93">
        <f t="shared" si="9"/>
        <v>2044</v>
      </c>
      <c r="AA93">
        <f t="shared" si="9"/>
        <v>2045</v>
      </c>
      <c r="AB93">
        <f t="shared" si="9"/>
        <v>2046</v>
      </c>
      <c r="AC93">
        <f t="shared" si="9"/>
        <v>2047</v>
      </c>
      <c r="AD93">
        <f t="shared" si="9"/>
        <v>2048</v>
      </c>
      <c r="AE93">
        <f t="shared" si="9"/>
        <v>2049</v>
      </c>
      <c r="AF93">
        <f t="shared" si="9"/>
        <v>2050</v>
      </c>
      <c r="AG93">
        <f t="shared" si="9"/>
        <v>2051</v>
      </c>
      <c r="AH93">
        <f t="shared" si="9"/>
        <v>2052</v>
      </c>
      <c r="AI93">
        <f t="shared" si="9"/>
        <v>2053</v>
      </c>
      <c r="AJ93">
        <f t="shared" si="9"/>
        <v>2054</v>
      </c>
      <c r="AK93">
        <f t="shared" si="9"/>
        <v>2055</v>
      </c>
      <c r="AL93">
        <f t="shared" si="9"/>
        <v>2056</v>
      </c>
      <c r="AM93">
        <f t="shared" si="9"/>
        <v>2057</v>
      </c>
      <c r="AN93">
        <f t="shared" si="9"/>
        <v>2058</v>
      </c>
      <c r="AO93">
        <f t="shared" si="9"/>
        <v>2059</v>
      </c>
      <c r="AP93">
        <f t="shared" si="9"/>
        <v>2060</v>
      </c>
      <c r="AQ93">
        <f t="shared" si="9"/>
        <v>2061</v>
      </c>
      <c r="AR93">
        <f t="shared" si="9"/>
        <v>2062</v>
      </c>
      <c r="AS93">
        <f t="shared" si="9"/>
        <v>2063</v>
      </c>
      <c r="AT93">
        <f t="shared" si="9"/>
        <v>2064</v>
      </c>
      <c r="AU93">
        <f t="shared" si="9"/>
        <v>2065</v>
      </c>
      <c r="AV93">
        <f t="shared" si="9"/>
        <v>2066</v>
      </c>
      <c r="AW93">
        <f t="shared" si="9"/>
        <v>2067</v>
      </c>
      <c r="AX93">
        <f t="shared" si="9"/>
        <v>2068</v>
      </c>
      <c r="AY93">
        <f t="shared" si="9"/>
        <v>2069</v>
      </c>
      <c r="AZ93">
        <f t="shared" si="9"/>
        <v>2070</v>
      </c>
    </row>
    <row r="94" spans="1:52" x14ac:dyDescent="0.45">
      <c r="A94" t="s">
        <v>11</v>
      </c>
      <c r="B94">
        <f>'BFPaT-fueltax-lignite'!B2</f>
        <v>0</v>
      </c>
      <c r="C94">
        <f>'BFPaT-fueltax-lignite'!C2</f>
        <v>0</v>
      </c>
      <c r="D94">
        <f>'BFPaT-fueltax-lignite'!D2</f>
        <v>0</v>
      </c>
      <c r="E94">
        <f>'BFPaT-fueltax-lignite'!E2</f>
        <v>0</v>
      </c>
      <c r="F94">
        <f>'BFPaT-fueltax-lignite'!F2</f>
        <v>0</v>
      </c>
      <c r="G94">
        <f>'BFPaT-fueltax-lignite'!G2</f>
        <v>0</v>
      </c>
      <c r="H94">
        <f>'BFPaT-fueltax-lignite'!H2</f>
        <v>0</v>
      </c>
      <c r="I94">
        <f>'BFPaT-fueltax-lignite'!I2</f>
        <v>0</v>
      </c>
      <c r="J94">
        <f>'BFPaT-fueltax-lignite'!J2</f>
        <v>0</v>
      </c>
      <c r="K94">
        <f>'BFPaT-fueltax-lignite'!K2</f>
        <v>0</v>
      </c>
      <c r="L94">
        <f>'BFPaT-fueltax-lignite'!L2</f>
        <v>0</v>
      </c>
      <c r="M94">
        <f>'BFPaT-fueltax-lignite'!M2</f>
        <v>0</v>
      </c>
      <c r="N94">
        <f>'BFPaT-fueltax-lignite'!N2</f>
        <v>0</v>
      </c>
      <c r="O94">
        <f>'BFPaT-fueltax-lignite'!O2</f>
        <v>0</v>
      </c>
      <c r="P94">
        <f>'BFPaT-fueltax-lignite'!P2</f>
        <v>0</v>
      </c>
      <c r="Q94">
        <f>'BFPaT-fueltax-lignite'!Q2</f>
        <v>0</v>
      </c>
      <c r="R94">
        <f>'BFPaT-fueltax-lignite'!R2</f>
        <v>0</v>
      </c>
      <c r="S94">
        <f>'BFPaT-fueltax-lignite'!S2</f>
        <v>0</v>
      </c>
      <c r="T94">
        <f>'BFPaT-fueltax-lignite'!T2</f>
        <v>0</v>
      </c>
      <c r="U94">
        <f>'BFPaT-fueltax-lignite'!U2</f>
        <v>0</v>
      </c>
      <c r="V94">
        <f>'BFPaT-fueltax-lignite'!V2</f>
        <v>0</v>
      </c>
      <c r="W94">
        <f>'BFPaT-fueltax-lignite'!W2</f>
        <v>0</v>
      </c>
      <c r="X94">
        <f>'BFPaT-fueltax-lignite'!X2</f>
        <v>0</v>
      </c>
      <c r="Y94">
        <f>'BFPaT-fueltax-lignite'!Y2</f>
        <v>0</v>
      </c>
      <c r="Z94">
        <f>'BFPaT-fueltax-lignite'!Z2</f>
        <v>0</v>
      </c>
      <c r="AA94">
        <f>'BFPaT-fueltax-lignite'!AA2</f>
        <v>0</v>
      </c>
      <c r="AB94">
        <f>'BFPaT-fueltax-lignite'!AB2</f>
        <v>0</v>
      </c>
      <c r="AC94">
        <f>'BFPaT-fueltax-lignite'!AC2</f>
        <v>0</v>
      </c>
      <c r="AD94">
        <f>'BFPaT-fueltax-lignite'!AD2</f>
        <v>0</v>
      </c>
      <c r="AE94">
        <f>'BFPaT-fueltax-lignite'!AE2</f>
        <v>0</v>
      </c>
      <c r="AF94">
        <f>'BFPaT-fueltax-lignite'!AF2</f>
        <v>0</v>
      </c>
      <c r="AG94">
        <f>'BFPaT-fueltax-lignite'!AG2</f>
        <v>0</v>
      </c>
      <c r="AH94">
        <f>'BFPaT-fueltax-lignite'!AH2</f>
        <v>0</v>
      </c>
      <c r="AI94">
        <f>'BFPaT-fueltax-lignite'!AI2</f>
        <v>0</v>
      </c>
      <c r="AJ94">
        <f>'BFPaT-fueltax-lignite'!AJ2</f>
        <v>0</v>
      </c>
      <c r="AK94">
        <f>'BFPaT-fueltax-lignite'!AK2</f>
        <v>0</v>
      </c>
      <c r="AL94">
        <f>'BFPaT-fueltax-lignite'!AL2</f>
        <v>0</v>
      </c>
      <c r="AM94">
        <f>'BFPaT-fueltax-lignite'!AM2</f>
        <v>0</v>
      </c>
      <c r="AN94">
        <f>'BFPaT-fueltax-lignite'!AN2</f>
        <v>0</v>
      </c>
      <c r="AO94">
        <f>'BFPaT-fueltax-lignite'!AO2</f>
        <v>0</v>
      </c>
      <c r="AP94">
        <f>'BFPaT-fueltax-lignite'!AP2</f>
        <v>0</v>
      </c>
      <c r="AQ94">
        <f>'BFPaT-fueltax-lignite'!AQ2</f>
        <v>0</v>
      </c>
      <c r="AR94">
        <f>'BFPaT-fueltax-lignite'!AR2</f>
        <v>0</v>
      </c>
      <c r="AS94">
        <f>'BFPaT-fueltax-lignite'!AS2</f>
        <v>0</v>
      </c>
      <c r="AT94">
        <f>'BFPaT-fueltax-lignite'!AT2</f>
        <v>0</v>
      </c>
      <c r="AU94">
        <f>'BFPaT-fueltax-lignite'!AU2</f>
        <v>0</v>
      </c>
      <c r="AV94">
        <f>'BFPaT-fueltax-lignite'!AV2</f>
        <v>0</v>
      </c>
      <c r="AW94">
        <f>'BFPaT-fueltax-lignite'!AW2</f>
        <v>0</v>
      </c>
      <c r="AX94">
        <f>'BFPaT-fueltax-lignite'!AX2</f>
        <v>0</v>
      </c>
      <c r="AY94">
        <f>'BFPaT-fueltax-lignite'!AY2</f>
        <v>0</v>
      </c>
      <c r="AZ94">
        <f>'BFPaT-fueltax-lignite'!AZ2</f>
        <v>0</v>
      </c>
    </row>
    <row r="95" spans="1:52" x14ac:dyDescent="0.45">
      <c r="A95" t="s">
        <v>12</v>
      </c>
      <c r="B95">
        <f>'BFPaT-fueltax-lignite'!B3</f>
        <v>0</v>
      </c>
      <c r="C95">
        <f>'BFPaT-fueltax-lignite'!C3</f>
        <v>0</v>
      </c>
      <c r="D95">
        <f>'BFPaT-fueltax-lignite'!D3</f>
        <v>0</v>
      </c>
      <c r="E95">
        <f>'BFPaT-fueltax-lignite'!E3</f>
        <v>0</v>
      </c>
      <c r="F95">
        <f>'BFPaT-fueltax-lignite'!F3</f>
        <v>0</v>
      </c>
      <c r="G95">
        <f>'BFPaT-fueltax-lignite'!G3</f>
        <v>0</v>
      </c>
      <c r="H95">
        <f>'BFPaT-fueltax-lignite'!H3</f>
        <v>0</v>
      </c>
      <c r="I95">
        <f>'BFPaT-fueltax-lignite'!I3</f>
        <v>0</v>
      </c>
      <c r="J95">
        <f>'BFPaT-fueltax-lignite'!J3</f>
        <v>0</v>
      </c>
      <c r="K95">
        <f>'BFPaT-fueltax-lignite'!K3</f>
        <v>0</v>
      </c>
      <c r="L95">
        <f>'BFPaT-fueltax-lignite'!L3</f>
        <v>0</v>
      </c>
      <c r="M95">
        <f>'BFPaT-fueltax-lignite'!M3</f>
        <v>0</v>
      </c>
      <c r="N95">
        <f>'BFPaT-fueltax-lignite'!N3</f>
        <v>0</v>
      </c>
      <c r="O95">
        <f>'BFPaT-fueltax-lignite'!O3</f>
        <v>0</v>
      </c>
      <c r="P95">
        <f>'BFPaT-fueltax-lignite'!P3</f>
        <v>0</v>
      </c>
      <c r="Q95">
        <f>'BFPaT-fueltax-lignite'!Q3</f>
        <v>0</v>
      </c>
      <c r="R95">
        <f>'BFPaT-fueltax-lignite'!R3</f>
        <v>0</v>
      </c>
      <c r="S95">
        <f>'BFPaT-fueltax-lignite'!S3</f>
        <v>0</v>
      </c>
      <c r="T95">
        <f>'BFPaT-fueltax-lignite'!T3</f>
        <v>0</v>
      </c>
      <c r="U95">
        <f>'BFPaT-fueltax-lignite'!U3</f>
        <v>0</v>
      </c>
      <c r="V95">
        <f>'BFPaT-fueltax-lignite'!V3</f>
        <v>0</v>
      </c>
      <c r="W95">
        <f>'BFPaT-fueltax-lignite'!W3</f>
        <v>0</v>
      </c>
      <c r="X95">
        <f>'BFPaT-fueltax-lignite'!X3</f>
        <v>0</v>
      </c>
      <c r="Y95">
        <f>'BFPaT-fueltax-lignite'!Y3</f>
        <v>0</v>
      </c>
      <c r="Z95">
        <f>'BFPaT-fueltax-lignite'!Z3</f>
        <v>0</v>
      </c>
      <c r="AA95">
        <f>'BFPaT-fueltax-lignite'!AA3</f>
        <v>0</v>
      </c>
      <c r="AB95">
        <f>'BFPaT-fueltax-lignite'!AB3</f>
        <v>0</v>
      </c>
      <c r="AC95">
        <f>'BFPaT-fueltax-lignite'!AC3</f>
        <v>0</v>
      </c>
      <c r="AD95">
        <f>'BFPaT-fueltax-lignite'!AD3</f>
        <v>0</v>
      </c>
      <c r="AE95">
        <f>'BFPaT-fueltax-lignite'!AE3</f>
        <v>0</v>
      </c>
      <c r="AF95">
        <f>'BFPaT-fueltax-lignite'!AF3</f>
        <v>0</v>
      </c>
      <c r="AG95">
        <f>'BFPaT-fueltax-lignite'!AG3</f>
        <v>0</v>
      </c>
      <c r="AH95">
        <f>'BFPaT-fueltax-lignite'!AH3</f>
        <v>0</v>
      </c>
      <c r="AI95">
        <f>'BFPaT-fueltax-lignite'!AI3</f>
        <v>0</v>
      </c>
      <c r="AJ95">
        <f>'BFPaT-fueltax-lignite'!AJ3</f>
        <v>0</v>
      </c>
      <c r="AK95">
        <f>'BFPaT-fueltax-lignite'!AK3</f>
        <v>0</v>
      </c>
      <c r="AL95">
        <f>'BFPaT-fueltax-lignite'!AL3</f>
        <v>0</v>
      </c>
      <c r="AM95">
        <f>'BFPaT-fueltax-lignite'!AM3</f>
        <v>0</v>
      </c>
      <c r="AN95">
        <f>'BFPaT-fueltax-lignite'!AN3</f>
        <v>0</v>
      </c>
      <c r="AO95">
        <f>'BFPaT-fueltax-lignite'!AO3</f>
        <v>0</v>
      </c>
      <c r="AP95">
        <f>'BFPaT-fueltax-lignite'!AP3</f>
        <v>0</v>
      </c>
      <c r="AQ95">
        <f>'BFPaT-fueltax-lignite'!AQ3</f>
        <v>0</v>
      </c>
      <c r="AR95">
        <f>'BFPaT-fueltax-lignite'!AR3</f>
        <v>0</v>
      </c>
      <c r="AS95">
        <f>'BFPaT-fueltax-lignite'!AS3</f>
        <v>0</v>
      </c>
      <c r="AT95">
        <f>'BFPaT-fueltax-lignite'!AT3</f>
        <v>0</v>
      </c>
      <c r="AU95">
        <f>'BFPaT-fueltax-lignite'!AU3</f>
        <v>0</v>
      </c>
      <c r="AV95">
        <f>'BFPaT-fueltax-lignite'!AV3</f>
        <v>0</v>
      </c>
      <c r="AW95">
        <f>'BFPaT-fueltax-lignite'!AW3</f>
        <v>0</v>
      </c>
      <c r="AX95">
        <f>'BFPaT-fueltax-lignite'!AX3</f>
        <v>0</v>
      </c>
      <c r="AY95">
        <f>'BFPaT-fueltax-lignite'!AY3</f>
        <v>0</v>
      </c>
      <c r="AZ95">
        <f>'BFPaT-fueltax-lignite'!AZ3</f>
        <v>0</v>
      </c>
    </row>
    <row r="96" spans="1:52" x14ac:dyDescent="0.45">
      <c r="A96" t="s">
        <v>13</v>
      </c>
      <c r="B96">
        <f>'BFPaT-fueltax-lignite'!B4</f>
        <v>0</v>
      </c>
      <c r="C96">
        <f>'BFPaT-fueltax-lignite'!C4</f>
        <v>0</v>
      </c>
      <c r="D96">
        <f>'BFPaT-fueltax-lignite'!D4</f>
        <v>0</v>
      </c>
      <c r="E96">
        <f>'BFPaT-fueltax-lignite'!E4</f>
        <v>0</v>
      </c>
      <c r="F96">
        <f>'BFPaT-fueltax-lignite'!F4</f>
        <v>0</v>
      </c>
      <c r="G96">
        <f>'BFPaT-fueltax-lignite'!G4</f>
        <v>0</v>
      </c>
      <c r="H96">
        <f>'BFPaT-fueltax-lignite'!H4</f>
        <v>0</v>
      </c>
      <c r="I96">
        <f>'BFPaT-fueltax-lignite'!I4</f>
        <v>0</v>
      </c>
      <c r="J96">
        <f>'BFPaT-fueltax-lignite'!J4</f>
        <v>0</v>
      </c>
      <c r="K96">
        <f>'BFPaT-fueltax-lignite'!K4</f>
        <v>0</v>
      </c>
      <c r="L96">
        <f>'BFPaT-fueltax-lignite'!L4</f>
        <v>0</v>
      </c>
      <c r="M96">
        <f>'BFPaT-fueltax-lignite'!M4</f>
        <v>0</v>
      </c>
      <c r="N96">
        <f>'BFPaT-fueltax-lignite'!N4</f>
        <v>0</v>
      </c>
      <c r="O96">
        <f>'BFPaT-fueltax-lignite'!O4</f>
        <v>0</v>
      </c>
      <c r="P96">
        <f>'BFPaT-fueltax-lignite'!P4</f>
        <v>0</v>
      </c>
      <c r="Q96">
        <f>'BFPaT-fueltax-lignite'!Q4</f>
        <v>0</v>
      </c>
      <c r="R96">
        <f>'BFPaT-fueltax-lignite'!R4</f>
        <v>0</v>
      </c>
      <c r="S96">
        <f>'BFPaT-fueltax-lignite'!S4</f>
        <v>0</v>
      </c>
      <c r="T96">
        <f>'BFPaT-fueltax-lignite'!T4</f>
        <v>0</v>
      </c>
      <c r="U96">
        <f>'BFPaT-fueltax-lignite'!U4</f>
        <v>0</v>
      </c>
      <c r="V96">
        <f>'BFPaT-fueltax-lignite'!V4</f>
        <v>0</v>
      </c>
      <c r="W96">
        <f>'BFPaT-fueltax-lignite'!W4</f>
        <v>0</v>
      </c>
      <c r="X96">
        <f>'BFPaT-fueltax-lignite'!X4</f>
        <v>0</v>
      </c>
      <c r="Y96">
        <f>'BFPaT-fueltax-lignite'!Y4</f>
        <v>0</v>
      </c>
      <c r="Z96">
        <f>'BFPaT-fueltax-lignite'!Z4</f>
        <v>0</v>
      </c>
      <c r="AA96">
        <f>'BFPaT-fueltax-lignite'!AA4</f>
        <v>0</v>
      </c>
      <c r="AB96">
        <f>'BFPaT-fueltax-lignite'!AB4</f>
        <v>0</v>
      </c>
      <c r="AC96">
        <f>'BFPaT-fueltax-lignite'!AC4</f>
        <v>0</v>
      </c>
      <c r="AD96">
        <f>'BFPaT-fueltax-lignite'!AD4</f>
        <v>0</v>
      </c>
      <c r="AE96">
        <f>'BFPaT-fueltax-lignite'!AE4</f>
        <v>0</v>
      </c>
      <c r="AF96">
        <f>'BFPaT-fueltax-lignite'!AF4</f>
        <v>0</v>
      </c>
      <c r="AG96">
        <f>'BFPaT-fueltax-lignite'!AG4</f>
        <v>0</v>
      </c>
      <c r="AH96">
        <f>'BFPaT-fueltax-lignite'!AH4</f>
        <v>0</v>
      </c>
      <c r="AI96">
        <f>'BFPaT-fueltax-lignite'!AI4</f>
        <v>0</v>
      </c>
      <c r="AJ96">
        <f>'BFPaT-fueltax-lignite'!AJ4</f>
        <v>0</v>
      </c>
      <c r="AK96">
        <f>'BFPaT-fueltax-lignite'!AK4</f>
        <v>0</v>
      </c>
      <c r="AL96">
        <f>'BFPaT-fueltax-lignite'!AL4</f>
        <v>0</v>
      </c>
      <c r="AM96">
        <f>'BFPaT-fueltax-lignite'!AM4</f>
        <v>0</v>
      </c>
      <c r="AN96">
        <f>'BFPaT-fueltax-lignite'!AN4</f>
        <v>0</v>
      </c>
      <c r="AO96">
        <f>'BFPaT-fueltax-lignite'!AO4</f>
        <v>0</v>
      </c>
      <c r="AP96">
        <f>'BFPaT-fueltax-lignite'!AP4</f>
        <v>0</v>
      </c>
      <c r="AQ96">
        <f>'BFPaT-fueltax-lignite'!AQ4</f>
        <v>0</v>
      </c>
      <c r="AR96">
        <f>'BFPaT-fueltax-lignite'!AR4</f>
        <v>0</v>
      </c>
      <c r="AS96">
        <f>'BFPaT-fueltax-lignite'!AS4</f>
        <v>0</v>
      </c>
      <c r="AT96">
        <f>'BFPaT-fueltax-lignite'!AT4</f>
        <v>0</v>
      </c>
      <c r="AU96">
        <f>'BFPaT-fueltax-lignite'!AU4</f>
        <v>0</v>
      </c>
      <c r="AV96">
        <f>'BFPaT-fueltax-lignite'!AV4</f>
        <v>0</v>
      </c>
      <c r="AW96">
        <f>'BFPaT-fueltax-lignite'!AW4</f>
        <v>0</v>
      </c>
      <c r="AX96">
        <f>'BFPaT-fueltax-lignite'!AX4</f>
        <v>0</v>
      </c>
      <c r="AY96">
        <f>'BFPaT-fueltax-lignite'!AY4</f>
        <v>0</v>
      </c>
      <c r="AZ96">
        <f>'BFPaT-fueltax-lignite'!AZ4</f>
        <v>0</v>
      </c>
    </row>
    <row r="97" spans="1:52" x14ac:dyDescent="0.45">
      <c r="A97" t="s">
        <v>14</v>
      </c>
      <c r="B97">
        <f>'BFPaT-fueltax-lignite'!B5</f>
        <v>0</v>
      </c>
      <c r="C97">
        <f>'BFPaT-fueltax-lignite'!C5</f>
        <v>0</v>
      </c>
      <c r="D97">
        <f>'BFPaT-fueltax-lignite'!D5</f>
        <v>0</v>
      </c>
      <c r="E97">
        <f>'BFPaT-fueltax-lignite'!E5</f>
        <v>0</v>
      </c>
      <c r="F97">
        <f>'BFPaT-fueltax-lignite'!F5</f>
        <v>0</v>
      </c>
      <c r="G97">
        <f>'BFPaT-fueltax-lignite'!G5</f>
        <v>0</v>
      </c>
      <c r="H97">
        <f>'BFPaT-fueltax-lignite'!H5</f>
        <v>0</v>
      </c>
      <c r="I97">
        <f>'BFPaT-fueltax-lignite'!I5</f>
        <v>0</v>
      </c>
      <c r="J97">
        <f>'BFPaT-fueltax-lignite'!J5</f>
        <v>0</v>
      </c>
      <c r="K97">
        <f>'BFPaT-fueltax-lignite'!K5</f>
        <v>0</v>
      </c>
      <c r="L97">
        <f>'BFPaT-fueltax-lignite'!L5</f>
        <v>0</v>
      </c>
      <c r="M97">
        <f>'BFPaT-fueltax-lignite'!M5</f>
        <v>0</v>
      </c>
      <c r="N97">
        <f>'BFPaT-fueltax-lignite'!N5</f>
        <v>0</v>
      </c>
      <c r="O97">
        <f>'BFPaT-fueltax-lignite'!O5</f>
        <v>0</v>
      </c>
      <c r="P97">
        <f>'BFPaT-fueltax-lignite'!P5</f>
        <v>0</v>
      </c>
      <c r="Q97">
        <f>'BFPaT-fueltax-lignite'!Q5</f>
        <v>0</v>
      </c>
      <c r="R97">
        <f>'BFPaT-fueltax-lignite'!R5</f>
        <v>0</v>
      </c>
      <c r="S97">
        <f>'BFPaT-fueltax-lignite'!S5</f>
        <v>0</v>
      </c>
      <c r="T97">
        <f>'BFPaT-fueltax-lignite'!T5</f>
        <v>0</v>
      </c>
      <c r="U97">
        <f>'BFPaT-fueltax-lignite'!U5</f>
        <v>0</v>
      </c>
      <c r="V97">
        <f>'BFPaT-fueltax-lignite'!V5</f>
        <v>0</v>
      </c>
      <c r="W97">
        <f>'BFPaT-fueltax-lignite'!W5</f>
        <v>0</v>
      </c>
      <c r="X97">
        <f>'BFPaT-fueltax-lignite'!X5</f>
        <v>0</v>
      </c>
      <c r="Y97">
        <f>'BFPaT-fueltax-lignite'!Y5</f>
        <v>0</v>
      </c>
      <c r="Z97">
        <f>'BFPaT-fueltax-lignite'!Z5</f>
        <v>0</v>
      </c>
      <c r="AA97">
        <f>'BFPaT-fueltax-lignite'!AA5</f>
        <v>0</v>
      </c>
      <c r="AB97">
        <f>'BFPaT-fueltax-lignite'!AB5</f>
        <v>0</v>
      </c>
      <c r="AC97">
        <f>'BFPaT-fueltax-lignite'!AC5</f>
        <v>0</v>
      </c>
      <c r="AD97">
        <f>'BFPaT-fueltax-lignite'!AD5</f>
        <v>0</v>
      </c>
      <c r="AE97">
        <f>'BFPaT-fueltax-lignite'!AE5</f>
        <v>0</v>
      </c>
      <c r="AF97">
        <f>'BFPaT-fueltax-lignite'!AF5</f>
        <v>0</v>
      </c>
      <c r="AG97">
        <f>'BFPaT-fueltax-lignite'!AG5</f>
        <v>0</v>
      </c>
      <c r="AH97">
        <f>'BFPaT-fueltax-lignite'!AH5</f>
        <v>0</v>
      </c>
      <c r="AI97">
        <f>'BFPaT-fueltax-lignite'!AI5</f>
        <v>0</v>
      </c>
      <c r="AJ97">
        <f>'BFPaT-fueltax-lignite'!AJ5</f>
        <v>0</v>
      </c>
      <c r="AK97">
        <f>'BFPaT-fueltax-lignite'!AK5</f>
        <v>0</v>
      </c>
      <c r="AL97">
        <f>'BFPaT-fueltax-lignite'!AL5</f>
        <v>0</v>
      </c>
      <c r="AM97">
        <f>'BFPaT-fueltax-lignite'!AM5</f>
        <v>0</v>
      </c>
      <c r="AN97">
        <f>'BFPaT-fueltax-lignite'!AN5</f>
        <v>0</v>
      </c>
      <c r="AO97">
        <f>'BFPaT-fueltax-lignite'!AO5</f>
        <v>0</v>
      </c>
      <c r="AP97">
        <f>'BFPaT-fueltax-lignite'!AP5</f>
        <v>0</v>
      </c>
      <c r="AQ97">
        <f>'BFPaT-fueltax-lignite'!AQ5</f>
        <v>0</v>
      </c>
      <c r="AR97">
        <f>'BFPaT-fueltax-lignite'!AR5</f>
        <v>0</v>
      </c>
      <c r="AS97">
        <f>'BFPaT-fueltax-lignite'!AS5</f>
        <v>0</v>
      </c>
      <c r="AT97">
        <f>'BFPaT-fueltax-lignite'!AT5</f>
        <v>0</v>
      </c>
      <c r="AU97">
        <f>'BFPaT-fueltax-lignite'!AU5</f>
        <v>0</v>
      </c>
      <c r="AV97">
        <f>'BFPaT-fueltax-lignite'!AV5</f>
        <v>0</v>
      </c>
      <c r="AW97">
        <f>'BFPaT-fueltax-lignite'!AW5</f>
        <v>0</v>
      </c>
      <c r="AX97">
        <f>'BFPaT-fueltax-lignite'!AX5</f>
        <v>0</v>
      </c>
      <c r="AY97">
        <f>'BFPaT-fueltax-lignite'!AY5</f>
        <v>0</v>
      </c>
      <c r="AZ97">
        <f>'BFPaT-fueltax-lignite'!AZ5</f>
        <v>0</v>
      </c>
    </row>
    <row r="98" spans="1:52" x14ac:dyDescent="0.45">
      <c r="A98" t="s">
        <v>15</v>
      </c>
      <c r="B98">
        <f>'BFPaT-fueltax-lignite'!B6</f>
        <v>0</v>
      </c>
      <c r="C98">
        <f>'BFPaT-fueltax-lignite'!C6</f>
        <v>0</v>
      </c>
      <c r="D98">
        <f>'BFPaT-fueltax-lignite'!D6</f>
        <v>0</v>
      </c>
      <c r="E98">
        <f>'BFPaT-fueltax-lignite'!E6</f>
        <v>0</v>
      </c>
      <c r="F98">
        <f>'BFPaT-fueltax-lignite'!F6</f>
        <v>0</v>
      </c>
      <c r="G98">
        <f>'BFPaT-fueltax-lignite'!G6</f>
        <v>0</v>
      </c>
      <c r="H98">
        <f>'BFPaT-fueltax-lignite'!H6</f>
        <v>0</v>
      </c>
      <c r="I98">
        <f>'BFPaT-fueltax-lignite'!I6</f>
        <v>0</v>
      </c>
      <c r="J98">
        <f>'BFPaT-fueltax-lignite'!J6</f>
        <v>0</v>
      </c>
      <c r="K98">
        <f>'BFPaT-fueltax-lignite'!K6</f>
        <v>0</v>
      </c>
      <c r="L98">
        <f>'BFPaT-fueltax-lignite'!L6</f>
        <v>0</v>
      </c>
      <c r="M98">
        <f>'BFPaT-fueltax-lignite'!M6</f>
        <v>0</v>
      </c>
      <c r="N98">
        <f>'BFPaT-fueltax-lignite'!N6</f>
        <v>0</v>
      </c>
      <c r="O98">
        <f>'BFPaT-fueltax-lignite'!O6</f>
        <v>0</v>
      </c>
      <c r="P98">
        <f>'BFPaT-fueltax-lignite'!P6</f>
        <v>0</v>
      </c>
      <c r="Q98">
        <f>'BFPaT-fueltax-lignite'!Q6</f>
        <v>0</v>
      </c>
      <c r="R98">
        <f>'BFPaT-fueltax-lignite'!R6</f>
        <v>0</v>
      </c>
      <c r="S98">
        <f>'BFPaT-fueltax-lignite'!S6</f>
        <v>0</v>
      </c>
      <c r="T98">
        <f>'BFPaT-fueltax-lignite'!T6</f>
        <v>0</v>
      </c>
      <c r="U98">
        <f>'BFPaT-fueltax-lignite'!U6</f>
        <v>0</v>
      </c>
      <c r="V98">
        <f>'BFPaT-fueltax-lignite'!V6</f>
        <v>0</v>
      </c>
      <c r="W98">
        <f>'BFPaT-fueltax-lignite'!W6</f>
        <v>0</v>
      </c>
      <c r="X98">
        <f>'BFPaT-fueltax-lignite'!X6</f>
        <v>0</v>
      </c>
      <c r="Y98">
        <f>'BFPaT-fueltax-lignite'!Y6</f>
        <v>0</v>
      </c>
      <c r="Z98">
        <f>'BFPaT-fueltax-lignite'!Z6</f>
        <v>0</v>
      </c>
      <c r="AA98">
        <f>'BFPaT-fueltax-lignite'!AA6</f>
        <v>0</v>
      </c>
      <c r="AB98">
        <f>'BFPaT-fueltax-lignite'!AB6</f>
        <v>0</v>
      </c>
      <c r="AC98">
        <f>'BFPaT-fueltax-lignite'!AC6</f>
        <v>0</v>
      </c>
      <c r="AD98">
        <f>'BFPaT-fueltax-lignite'!AD6</f>
        <v>0</v>
      </c>
      <c r="AE98">
        <f>'BFPaT-fueltax-lignite'!AE6</f>
        <v>0</v>
      </c>
      <c r="AF98">
        <f>'BFPaT-fueltax-lignite'!AF6</f>
        <v>0</v>
      </c>
      <c r="AG98">
        <f>'BFPaT-fueltax-lignite'!AG6</f>
        <v>0</v>
      </c>
      <c r="AH98">
        <f>'BFPaT-fueltax-lignite'!AH6</f>
        <v>0</v>
      </c>
      <c r="AI98">
        <f>'BFPaT-fueltax-lignite'!AI6</f>
        <v>0</v>
      </c>
      <c r="AJ98">
        <f>'BFPaT-fueltax-lignite'!AJ6</f>
        <v>0</v>
      </c>
      <c r="AK98">
        <f>'BFPaT-fueltax-lignite'!AK6</f>
        <v>0</v>
      </c>
      <c r="AL98">
        <f>'BFPaT-fueltax-lignite'!AL6</f>
        <v>0</v>
      </c>
      <c r="AM98">
        <f>'BFPaT-fueltax-lignite'!AM6</f>
        <v>0</v>
      </c>
      <c r="AN98">
        <f>'BFPaT-fueltax-lignite'!AN6</f>
        <v>0</v>
      </c>
      <c r="AO98">
        <f>'BFPaT-fueltax-lignite'!AO6</f>
        <v>0</v>
      </c>
      <c r="AP98">
        <f>'BFPaT-fueltax-lignite'!AP6</f>
        <v>0</v>
      </c>
      <c r="AQ98">
        <f>'BFPaT-fueltax-lignite'!AQ6</f>
        <v>0</v>
      </c>
      <c r="AR98">
        <f>'BFPaT-fueltax-lignite'!AR6</f>
        <v>0</v>
      </c>
      <c r="AS98">
        <f>'BFPaT-fueltax-lignite'!AS6</f>
        <v>0</v>
      </c>
      <c r="AT98">
        <f>'BFPaT-fueltax-lignite'!AT6</f>
        <v>0</v>
      </c>
      <c r="AU98">
        <f>'BFPaT-fueltax-lignite'!AU6</f>
        <v>0</v>
      </c>
      <c r="AV98">
        <f>'BFPaT-fueltax-lignite'!AV6</f>
        <v>0</v>
      </c>
      <c r="AW98">
        <f>'BFPaT-fueltax-lignite'!AW6</f>
        <v>0</v>
      </c>
      <c r="AX98">
        <f>'BFPaT-fueltax-lignite'!AX6</f>
        <v>0</v>
      </c>
      <c r="AY98">
        <f>'BFPaT-fueltax-lignite'!AY6</f>
        <v>0</v>
      </c>
      <c r="AZ98">
        <f>'BFPaT-fueltax-lignite'!AZ6</f>
        <v>0</v>
      </c>
    </row>
    <row r="99" spans="1:52" x14ac:dyDescent="0.45">
      <c r="A99" t="s">
        <v>16</v>
      </c>
      <c r="B99">
        <f>'BFPaT-fueltax-lignite'!B7</f>
        <v>0</v>
      </c>
      <c r="C99">
        <f>'BFPaT-fueltax-lignite'!C7</f>
        <v>0</v>
      </c>
      <c r="D99">
        <f>'BFPaT-fueltax-lignite'!D7</f>
        <v>0</v>
      </c>
      <c r="E99">
        <f>'BFPaT-fueltax-lignite'!E7</f>
        <v>0</v>
      </c>
      <c r="F99">
        <f>'BFPaT-fueltax-lignite'!F7</f>
        <v>0</v>
      </c>
      <c r="G99">
        <f>'BFPaT-fueltax-lignite'!G7</f>
        <v>0</v>
      </c>
      <c r="H99">
        <f>'BFPaT-fueltax-lignite'!H7</f>
        <v>0</v>
      </c>
      <c r="I99">
        <f>'BFPaT-fueltax-lignite'!I7</f>
        <v>0</v>
      </c>
      <c r="J99">
        <f>'BFPaT-fueltax-lignite'!J7</f>
        <v>0</v>
      </c>
      <c r="K99">
        <f>'BFPaT-fueltax-lignite'!K7</f>
        <v>0</v>
      </c>
      <c r="L99">
        <f>'BFPaT-fueltax-lignite'!L7</f>
        <v>0</v>
      </c>
      <c r="M99">
        <f>'BFPaT-fueltax-lignite'!M7</f>
        <v>0</v>
      </c>
      <c r="N99">
        <f>'BFPaT-fueltax-lignite'!N7</f>
        <v>0</v>
      </c>
      <c r="O99">
        <f>'BFPaT-fueltax-lignite'!O7</f>
        <v>0</v>
      </c>
      <c r="P99">
        <f>'BFPaT-fueltax-lignite'!P7</f>
        <v>0</v>
      </c>
      <c r="Q99">
        <f>'BFPaT-fueltax-lignite'!Q7</f>
        <v>0</v>
      </c>
      <c r="R99">
        <f>'BFPaT-fueltax-lignite'!R7</f>
        <v>0</v>
      </c>
      <c r="S99">
        <f>'BFPaT-fueltax-lignite'!S7</f>
        <v>0</v>
      </c>
      <c r="T99">
        <f>'BFPaT-fueltax-lignite'!T7</f>
        <v>0</v>
      </c>
      <c r="U99">
        <f>'BFPaT-fueltax-lignite'!U7</f>
        <v>0</v>
      </c>
      <c r="V99">
        <f>'BFPaT-fueltax-lignite'!V7</f>
        <v>0</v>
      </c>
      <c r="W99">
        <f>'BFPaT-fueltax-lignite'!W7</f>
        <v>0</v>
      </c>
      <c r="X99">
        <f>'BFPaT-fueltax-lignite'!X7</f>
        <v>0</v>
      </c>
      <c r="Y99">
        <f>'BFPaT-fueltax-lignite'!Y7</f>
        <v>0</v>
      </c>
      <c r="Z99">
        <f>'BFPaT-fueltax-lignite'!Z7</f>
        <v>0</v>
      </c>
      <c r="AA99">
        <f>'BFPaT-fueltax-lignite'!AA7</f>
        <v>0</v>
      </c>
      <c r="AB99">
        <f>'BFPaT-fueltax-lignite'!AB7</f>
        <v>0</v>
      </c>
      <c r="AC99">
        <f>'BFPaT-fueltax-lignite'!AC7</f>
        <v>0</v>
      </c>
      <c r="AD99">
        <f>'BFPaT-fueltax-lignite'!AD7</f>
        <v>0</v>
      </c>
      <c r="AE99">
        <f>'BFPaT-fueltax-lignite'!AE7</f>
        <v>0</v>
      </c>
      <c r="AF99">
        <f>'BFPaT-fueltax-lignite'!AF7</f>
        <v>0</v>
      </c>
      <c r="AG99">
        <f>'BFPaT-fueltax-lignite'!AG7</f>
        <v>0</v>
      </c>
      <c r="AH99">
        <f>'BFPaT-fueltax-lignite'!AH7</f>
        <v>0</v>
      </c>
      <c r="AI99">
        <f>'BFPaT-fueltax-lignite'!AI7</f>
        <v>0</v>
      </c>
      <c r="AJ99">
        <f>'BFPaT-fueltax-lignite'!AJ7</f>
        <v>0</v>
      </c>
      <c r="AK99">
        <f>'BFPaT-fueltax-lignite'!AK7</f>
        <v>0</v>
      </c>
      <c r="AL99">
        <f>'BFPaT-fueltax-lignite'!AL7</f>
        <v>0</v>
      </c>
      <c r="AM99">
        <f>'BFPaT-fueltax-lignite'!AM7</f>
        <v>0</v>
      </c>
      <c r="AN99">
        <f>'BFPaT-fueltax-lignite'!AN7</f>
        <v>0</v>
      </c>
      <c r="AO99">
        <f>'BFPaT-fueltax-lignite'!AO7</f>
        <v>0</v>
      </c>
      <c r="AP99">
        <f>'BFPaT-fueltax-lignite'!AP7</f>
        <v>0</v>
      </c>
      <c r="AQ99">
        <f>'BFPaT-fueltax-lignite'!AQ7</f>
        <v>0</v>
      </c>
      <c r="AR99">
        <f>'BFPaT-fueltax-lignite'!AR7</f>
        <v>0</v>
      </c>
      <c r="AS99">
        <f>'BFPaT-fueltax-lignite'!AS7</f>
        <v>0</v>
      </c>
      <c r="AT99">
        <f>'BFPaT-fueltax-lignite'!AT7</f>
        <v>0</v>
      </c>
      <c r="AU99">
        <f>'BFPaT-fueltax-lignite'!AU7</f>
        <v>0</v>
      </c>
      <c r="AV99">
        <f>'BFPaT-fueltax-lignite'!AV7</f>
        <v>0</v>
      </c>
      <c r="AW99">
        <f>'BFPaT-fueltax-lignite'!AW7</f>
        <v>0</v>
      </c>
      <c r="AX99">
        <f>'BFPaT-fueltax-lignite'!AX7</f>
        <v>0</v>
      </c>
      <c r="AY99">
        <f>'BFPaT-fueltax-lignite'!AY7</f>
        <v>0</v>
      </c>
      <c r="AZ99">
        <f>'BFPaT-fueltax-lignite'!AZ7</f>
        <v>0</v>
      </c>
    </row>
    <row r="100" spans="1:52" x14ac:dyDescent="0.45">
      <c r="A100" t="s">
        <v>17</v>
      </c>
      <c r="B100">
        <f>'BFPaT-fueltax-lignite'!B8</f>
        <v>0</v>
      </c>
      <c r="C100">
        <f>'BFPaT-fueltax-lignite'!C8</f>
        <v>0</v>
      </c>
      <c r="D100">
        <f>'BFPaT-fueltax-lignite'!D8</f>
        <v>0</v>
      </c>
      <c r="E100">
        <f>'BFPaT-fueltax-lignite'!E8</f>
        <v>0</v>
      </c>
      <c r="F100">
        <f>'BFPaT-fueltax-lignite'!F8</f>
        <v>0</v>
      </c>
      <c r="G100">
        <f>'BFPaT-fueltax-lignite'!G8</f>
        <v>0</v>
      </c>
      <c r="H100">
        <f>'BFPaT-fueltax-lignite'!H8</f>
        <v>0</v>
      </c>
      <c r="I100">
        <f>'BFPaT-fueltax-lignite'!I8</f>
        <v>0</v>
      </c>
      <c r="J100">
        <f>'BFPaT-fueltax-lignite'!J8</f>
        <v>0</v>
      </c>
      <c r="K100">
        <f>'BFPaT-fueltax-lignite'!K8</f>
        <v>0</v>
      </c>
      <c r="L100">
        <f>'BFPaT-fueltax-lignite'!L8</f>
        <v>0</v>
      </c>
      <c r="M100">
        <f>'BFPaT-fueltax-lignite'!M8</f>
        <v>0</v>
      </c>
      <c r="N100">
        <f>'BFPaT-fueltax-lignite'!N8</f>
        <v>0</v>
      </c>
      <c r="O100">
        <f>'BFPaT-fueltax-lignite'!O8</f>
        <v>0</v>
      </c>
      <c r="P100">
        <f>'BFPaT-fueltax-lignite'!P8</f>
        <v>0</v>
      </c>
      <c r="Q100">
        <f>'BFPaT-fueltax-lignite'!Q8</f>
        <v>0</v>
      </c>
      <c r="R100">
        <f>'BFPaT-fueltax-lignite'!R8</f>
        <v>0</v>
      </c>
      <c r="S100">
        <f>'BFPaT-fueltax-lignite'!S8</f>
        <v>0</v>
      </c>
      <c r="T100">
        <f>'BFPaT-fueltax-lignite'!T8</f>
        <v>0</v>
      </c>
      <c r="U100">
        <f>'BFPaT-fueltax-lignite'!U8</f>
        <v>0</v>
      </c>
      <c r="V100">
        <f>'BFPaT-fueltax-lignite'!V8</f>
        <v>0</v>
      </c>
      <c r="W100">
        <f>'BFPaT-fueltax-lignite'!W8</f>
        <v>0</v>
      </c>
      <c r="X100">
        <f>'BFPaT-fueltax-lignite'!X8</f>
        <v>0</v>
      </c>
      <c r="Y100">
        <f>'BFPaT-fueltax-lignite'!Y8</f>
        <v>0</v>
      </c>
      <c r="Z100">
        <f>'BFPaT-fueltax-lignite'!Z8</f>
        <v>0</v>
      </c>
      <c r="AA100">
        <f>'BFPaT-fueltax-lignite'!AA8</f>
        <v>0</v>
      </c>
      <c r="AB100">
        <f>'BFPaT-fueltax-lignite'!AB8</f>
        <v>0</v>
      </c>
      <c r="AC100">
        <f>'BFPaT-fueltax-lignite'!AC8</f>
        <v>0</v>
      </c>
      <c r="AD100">
        <f>'BFPaT-fueltax-lignite'!AD8</f>
        <v>0</v>
      </c>
      <c r="AE100">
        <f>'BFPaT-fueltax-lignite'!AE8</f>
        <v>0</v>
      </c>
      <c r="AF100">
        <f>'BFPaT-fueltax-lignite'!AF8</f>
        <v>0</v>
      </c>
      <c r="AG100">
        <f>'BFPaT-fueltax-lignite'!AG8</f>
        <v>0</v>
      </c>
      <c r="AH100">
        <f>'BFPaT-fueltax-lignite'!AH8</f>
        <v>0</v>
      </c>
      <c r="AI100">
        <f>'BFPaT-fueltax-lignite'!AI8</f>
        <v>0</v>
      </c>
      <c r="AJ100">
        <f>'BFPaT-fueltax-lignite'!AJ8</f>
        <v>0</v>
      </c>
      <c r="AK100">
        <f>'BFPaT-fueltax-lignite'!AK8</f>
        <v>0</v>
      </c>
      <c r="AL100">
        <f>'BFPaT-fueltax-lignite'!AL8</f>
        <v>0</v>
      </c>
      <c r="AM100">
        <f>'BFPaT-fueltax-lignite'!AM8</f>
        <v>0</v>
      </c>
      <c r="AN100">
        <f>'BFPaT-fueltax-lignite'!AN8</f>
        <v>0</v>
      </c>
      <c r="AO100">
        <f>'BFPaT-fueltax-lignite'!AO8</f>
        <v>0</v>
      </c>
      <c r="AP100">
        <f>'BFPaT-fueltax-lignite'!AP8</f>
        <v>0</v>
      </c>
      <c r="AQ100">
        <f>'BFPaT-fueltax-lignite'!AQ8</f>
        <v>0</v>
      </c>
      <c r="AR100">
        <f>'BFPaT-fueltax-lignite'!AR8</f>
        <v>0</v>
      </c>
      <c r="AS100">
        <f>'BFPaT-fueltax-lignite'!AS8</f>
        <v>0</v>
      </c>
      <c r="AT100">
        <f>'BFPaT-fueltax-lignite'!AT8</f>
        <v>0</v>
      </c>
      <c r="AU100">
        <f>'BFPaT-fueltax-lignite'!AU8</f>
        <v>0</v>
      </c>
      <c r="AV100">
        <f>'BFPaT-fueltax-lignite'!AV8</f>
        <v>0</v>
      </c>
      <c r="AW100">
        <f>'BFPaT-fueltax-lignite'!AW8</f>
        <v>0</v>
      </c>
      <c r="AX100">
        <f>'BFPaT-fueltax-lignite'!AX8</f>
        <v>0</v>
      </c>
      <c r="AY100">
        <f>'BFPaT-fueltax-lignite'!AY8</f>
        <v>0</v>
      </c>
      <c r="AZ100">
        <f>'BFPaT-fueltax-lignite'!AZ8</f>
        <v>0</v>
      </c>
    </row>
    <row r="101" spans="1:52" x14ac:dyDescent="0.45">
      <c r="A101" t="s">
        <v>18</v>
      </c>
      <c r="B101">
        <f>'BFPaT-fueltax-lignite'!B9</f>
        <v>0</v>
      </c>
      <c r="C101">
        <f>'BFPaT-fueltax-lignite'!C9</f>
        <v>0</v>
      </c>
      <c r="D101">
        <f>'BFPaT-fueltax-lignite'!D9</f>
        <v>0</v>
      </c>
      <c r="E101">
        <f>'BFPaT-fueltax-lignite'!E9</f>
        <v>0</v>
      </c>
      <c r="F101">
        <f>'BFPaT-fueltax-lignite'!F9</f>
        <v>0</v>
      </c>
      <c r="G101">
        <f>'BFPaT-fueltax-lignite'!G9</f>
        <v>0</v>
      </c>
      <c r="H101">
        <f>'BFPaT-fueltax-lignite'!H9</f>
        <v>0</v>
      </c>
      <c r="I101">
        <f>'BFPaT-fueltax-lignite'!I9</f>
        <v>0</v>
      </c>
      <c r="J101">
        <f>'BFPaT-fueltax-lignite'!J9</f>
        <v>0</v>
      </c>
      <c r="K101">
        <f>'BFPaT-fueltax-lignite'!K9</f>
        <v>0</v>
      </c>
      <c r="L101">
        <f>'BFPaT-fueltax-lignite'!L9</f>
        <v>0</v>
      </c>
      <c r="M101">
        <f>'BFPaT-fueltax-lignite'!M9</f>
        <v>0</v>
      </c>
      <c r="N101">
        <f>'BFPaT-fueltax-lignite'!N9</f>
        <v>0</v>
      </c>
      <c r="O101">
        <f>'BFPaT-fueltax-lignite'!O9</f>
        <v>0</v>
      </c>
      <c r="P101">
        <f>'BFPaT-fueltax-lignite'!P9</f>
        <v>0</v>
      </c>
      <c r="Q101">
        <f>'BFPaT-fueltax-lignite'!Q9</f>
        <v>0</v>
      </c>
      <c r="R101">
        <f>'BFPaT-fueltax-lignite'!R9</f>
        <v>0</v>
      </c>
      <c r="S101">
        <f>'BFPaT-fueltax-lignite'!S9</f>
        <v>0</v>
      </c>
      <c r="T101">
        <f>'BFPaT-fueltax-lignite'!T9</f>
        <v>0</v>
      </c>
      <c r="U101">
        <f>'BFPaT-fueltax-lignite'!U9</f>
        <v>0</v>
      </c>
      <c r="V101">
        <f>'BFPaT-fueltax-lignite'!V9</f>
        <v>0</v>
      </c>
      <c r="W101">
        <f>'BFPaT-fueltax-lignite'!W9</f>
        <v>0</v>
      </c>
      <c r="X101">
        <f>'BFPaT-fueltax-lignite'!X9</f>
        <v>0</v>
      </c>
      <c r="Y101">
        <f>'BFPaT-fueltax-lignite'!Y9</f>
        <v>0</v>
      </c>
      <c r="Z101">
        <f>'BFPaT-fueltax-lignite'!Z9</f>
        <v>0</v>
      </c>
      <c r="AA101">
        <f>'BFPaT-fueltax-lignite'!AA9</f>
        <v>0</v>
      </c>
      <c r="AB101">
        <f>'BFPaT-fueltax-lignite'!AB9</f>
        <v>0</v>
      </c>
      <c r="AC101">
        <f>'BFPaT-fueltax-lignite'!AC9</f>
        <v>0</v>
      </c>
      <c r="AD101">
        <f>'BFPaT-fueltax-lignite'!AD9</f>
        <v>0</v>
      </c>
      <c r="AE101">
        <f>'BFPaT-fueltax-lignite'!AE9</f>
        <v>0</v>
      </c>
      <c r="AF101">
        <f>'BFPaT-fueltax-lignite'!AF9</f>
        <v>0</v>
      </c>
      <c r="AG101">
        <f>'BFPaT-fueltax-lignite'!AG9</f>
        <v>0</v>
      </c>
      <c r="AH101">
        <f>'BFPaT-fueltax-lignite'!AH9</f>
        <v>0</v>
      </c>
      <c r="AI101">
        <f>'BFPaT-fueltax-lignite'!AI9</f>
        <v>0</v>
      </c>
      <c r="AJ101">
        <f>'BFPaT-fueltax-lignite'!AJ9</f>
        <v>0</v>
      </c>
      <c r="AK101">
        <f>'BFPaT-fueltax-lignite'!AK9</f>
        <v>0</v>
      </c>
      <c r="AL101">
        <f>'BFPaT-fueltax-lignite'!AL9</f>
        <v>0</v>
      </c>
      <c r="AM101">
        <f>'BFPaT-fueltax-lignite'!AM9</f>
        <v>0</v>
      </c>
      <c r="AN101">
        <f>'BFPaT-fueltax-lignite'!AN9</f>
        <v>0</v>
      </c>
      <c r="AO101">
        <f>'BFPaT-fueltax-lignite'!AO9</f>
        <v>0</v>
      </c>
      <c r="AP101">
        <f>'BFPaT-fueltax-lignite'!AP9</f>
        <v>0</v>
      </c>
      <c r="AQ101">
        <f>'BFPaT-fueltax-lignite'!AQ9</f>
        <v>0</v>
      </c>
      <c r="AR101">
        <f>'BFPaT-fueltax-lignite'!AR9</f>
        <v>0</v>
      </c>
      <c r="AS101">
        <f>'BFPaT-fueltax-lignite'!AS9</f>
        <v>0</v>
      </c>
      <c r="AT101">
        <f>'BFPaT-fueltax-lignite'!AT9</f>
        <v>0</v>
      </c>
      <c r="AU101">
        <f>'BFPaT-fueltax-lignite'!AU9</f>
        <v>0</v>
      </c>
      <c r="AV101">
        <f>'BFPaT-fueltax-lignite'!AV9</f>
        <v>0</v>
      </c>
      <c r="AW101">
        <f>'BFPaT-fueltax-lignite'!AW9</f>
        <v>0</v>
      </c>
      <c r="AX101">
        <f>'BFPaT-fueltax-lignite'!AX9</f>
        <v>0</v>
      </c>
      <c r="AY101">
        <f>'BFPaT-fueltax-lignite'!AY9</f>
        <v>0</v>
      </c>
      <c r="AZ101">
        <f>'BFPaT-fueltax-lignite'!AZ9</f>
        <v>0</v>
      </c>
    </row>
    <row r="102" spans="1:52" x14ac:dyDescent="0.45">
      <c r="A102" s="5" t="s">
        <v>72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45">
      <c r="A103" t="s">
        <v>64</v>
      </c>
      <c r="B103">
        <f>B$1</f>
        <v>2020</v>
      </c>
      <c r="C103">
        <f t="shared" ref="C103:AZ103" si="10">C$1</f>
        <v>2021</v>
      </c>
      <c r="D103">
        <f t="shared" si="10"/>
        <v>2022</v>
      </c>
      <c r="E103">
        <f t="shared" si="10"/>
        <v>2023</v>
      </c>
      <c r="F103">
        <f t="shared" si="10"/>
        <v>2024</v>
      </c>
      <c r="G103">
        <f t="shared" si="10"/>
        <v>2025</v>
      </c>
      <c r="H103">
        <f t="shared" si="10"/>
        <v>2026</v>
      </c>
      <c r="I103">
        <f t="shared" si="10"/>
        <v>2027</v>
      </c>
      <c r="J103">
        <f t="shared" si="10"/>
        <v>2028</v>
      </c>
      <c r="K103">
        <f t="shared" si="10"/>
        <v>2029</v>
      </c>
      <c r="L103">
        <f t="shared" si="10"/>
        <v>2030</v>
      </c>
      <c r="M103">
        <f t="shared" si="10"/>
        <v>2031</v>
      </c>
      <c r="N103">
        <f t="shared" si="10"/>
        <v>2032</v>
      </c>
      <c r="O103">
        <f t="shared" si="10"/>
        <v>2033</v>
      </c>
      <c r="P103">
        <f t="shared" si="10"/>
        <v>2034</v>
      </c>
      <c r="Q103">
        <f t="shared" si="10"/>
        <v>2035</v>
      </c>
      <c r="R103">
        <f t="shared" si="10"/>
        <v>2036</v>
      </c>
      <c r="S103">
        <f t="shared" si="10"/>
        <v>2037</v>
      </c>
      <c r="T103">
        <f t="shared" si="10"/>
        <v>2038</v>
      </c>
      <c r="U103">
        <f t="shared" si="10"/>
        <v>2039</v>
      </c>
      <c r="V103">
        <f t="shared" si="10"/>
        <v>2040</v>
      </c>
      <c r="W103">
        <f t="shared" si="10"/>
        <v>2041</v>
      </c>
      <c r="X103">
        <f t="shared" si="10"/>
        <v>2042</v>
      </c>
      <c r="Y103">
        <f t="shared" si="10"/>
        <v>2043</v>
      </c>
      <c r="Z103">
        <f t="shared" si="10"/>
        <v>2044</v>
      </c>
      <c r="AA103">
        <f t="shared" si="10"/>
        <v>2045</v>
      </c>
      <c r="AB103">
        <f t="shared" si="10"/>
        <v>2046</v>
      </c>
      <c r="AC103">
        <f t="shared" si="10"/>
        <v>2047</v>
      </c>
      <c r="AD103">
        <f t="shared" si="10"/>
        <v>2048</v>
      </c>
      <c r="AE103">
        <f t="shared" si="10"/>
        <v>2049</v>
      </c>
      <c r="AF103">
        <f t="shared" si="10"/>
        <v>2050</v>
      </c>
      <c r="AG103">
        <f t="shared" si="10"/>
        <v>2051</v>
      </c>
      <c r="AH103">
        <f t="shared" si="10"/>
        <v>2052</v>
      </c>
      <c r="AI103">
        <f t="shared" si="10"/>
        <v>2053</v>
      </c>
      <c r="AJ103">
        <f t="shared" si="10"/>
        <v>2054</v>
      </c>
      <c r="AK103">
        <f t="shared" si="10"/>
        <v>2055</v>
      </c>
      <c r="AL103">
        <f t="shared" si="10"/>
        <v>2056</v>
      </c>
      <c r="AM103">
        <f t="shared" si="10"/>
        <v>2057</v>
      </c>
      <c r="AN103">
        <f t="shared" si="10"/>
        <v>2058</v>
      </c>
      <c r="AO103">
        <f t="shared" si="10"/>
        <v>2059</v>
      </c>
      <c r="AP103">
        <f t="shared" si="10"/>
        <v>2060</v>
      </c>
      <c r="AQ103">
        <f t="shared" si="10"/>
        <v>2061</v>
      </c>
      <c r="AR103">
        <f t="shared" si="10"/>
        <v>2062</v>
      </c>
      <c r="AS103">
        <f t="shared" si="10"/>
        <v>2063</v>
      </c>
      <c r="AT103">
        <f t="shared" si="10"/>
        <v>2064</v>
      </c>
      <c r="AU103">
        <f t="shared" si="10"/>
        <v>2065</v>
      </c>
      <c r="AV103">
        <f t="shared" si="10"/>
        <v>2066</v>
      </c>
      <c r="AW103">
        <f t="shared" si="10"/>
        <v>2067</v>
      </c>
      <c r="AX103">
        <f t="shared" si="10"/>
        <v>2068</v>
      </c>
      <c r="AY103">
        <f t="shared" si="10"/>
        <v>2069</v>
      </c>
      <c r="AZ103">
        <f t="shared" si="10"/>
        <v>2070</v>
      </c>
    </row>
    <row r="104" spans="1:52" x14ac:dyDescent="0.45">
      <c r="A104" t="s">
        <v>11</v>
      </c>
      <c r="B104">
        <f>'BFPaT-fueltax-crude'!B2</f>
        <v>0</v>
      </c>
      <c r="C104">
        <f>'BFPaT-fueltax-crude'!C2</f>
        <v>0</v>
      </c>
      <c r="D104">
        <f>'BFPaT-fueltax-crude'!D2</f>
        <v>0</v>
      </c>
      <c r="E104">
        <f>'BFPaT-fueltax-crude'!E2</f>
        <v>0</v>
      </c>
      <c r="F104">
        <f>'BFPaT-fueltax-crude'!F2</f>
        <v>0</v>
      </c>
      <c r="G104">
        <f>'BFPaT-fueltax-crude'!G2</f>
        <v>0</v>
      </c>
      <c r="H104">
        <f>'BFPaT-fueltax-crude'!H2</f>
        <v>0</v>
      </c>
      <c r="I104">
        <f>'BFPaT-fueltax-crude'!I2</f>
        <v>0</v>
      </c>
      <c r="J104">
        <f>'BFPaT-fueltax-crude'!J2</f>
        <v>0</v>
      </c>
      <c r="K104">
        <f>'BFPaT-fueltax-crude'!K2</f>
        <v>0</v>
      </c>
      <c r="L104">
        <f>'BFPaT-fueltax-crude'!L2</f>
        <v>0</v>
      </c>
      <c r="M104">
        <f>'BFPaT-fueltax-crude'!M2</f>
        <v>0</v>
      </c>
      <c r="N104">
        <f>'BFPaT-fueltax-crude'!N2</f>
        <v>0</v>
      </c>
      <c r="O104">
        <f>'BFPaT-fueltax-crude'!O2</f>
        <v>0</v>
      </c>
      <c r="P104">
        <f>'BFPaT-fueltax-crude'!P2</f>
        <v>0</v>
      </c>
      <c r="Q104">
        <f>'BFPaT-fueltax-crude'!Q2</f>
        <v>0</v>
      </c>
      <c r="R104">
        <f>'BFPaT-fueltax-crude'!R2</f>
        <v>0</v>
      </c>
      <c r="S104">
        <f>'BFPaT-fueltax-crude'!S2</f>
        <v>0</v>
      </c>
      <c r="T104">
        <f>'BFPaT-fueltax-crude'!T2</f>
        <v>0</v>
      </c>
      <c r="U104">
        <f>'BFPaT-fueltax-crude'!U2</f>
        <v>0</v>
      </c>
      <c r="V104">
        <f>'BFPaT-fueltax-crude'!V2</f>
        <v>0</v>
      </c>
      <c r="W104">
        <f>'BFPaT-fueltax-crude'!W2</f>
        <v>0</v>
      </c>
      <c r="X104">
        <f>'BFPaT-fueltax-crude'!X2</f>
        <v>0</v>
      </c>
      <c r="Y104">
        <f>'BFPaT-fueltax-crude'!Y2</f>
        <v>0</v>
      </c>
      <c r="Z104">
        <f>'BFPaT-fueltax-crude'!Z2</f>
        <v>0</v>
      </c>
      <c r="AA104">
        <f>'BFPaT-fueltax-crude'!AA2</f>
        <v>0</v>
      </c>
      <c r="AB104">
        <f>'BFPaT-fueltax-crude'!AB2</f>
        <v>0</v>
      </c>
      <c r="AC104">
        <f>'BFPaT-fueltax-crude'!AC2</f>
        <v>0</v>
      </c>
      <c r="AD104">
        <f>'BFPaT-fueltax-crude'!AD2</f>
        <v>0</v>
      </c>
      <c r="AE104">
        <f>'BFPaT-fueltax-crude'!AE2</f>
        <v>0</v>
      </c>
      <c r="AF104">
        <f>'BFPaT-fueltax-crude'!AF2</f>
        <v>0</v>
      </c>
      <c r="AG104">
        <f>'BFPaT-fueltax-crude'!AG2</f>
        <v>0</v>
      </c>
      <c r="AH104">
        <f>'BFPaT-fueltax-crude'!AH2</f>
        <v>0</v>
      </c>
      <c r="AI104">
        <f>'BFPaT-fueltax-crude'!AI2</f>
        <v>0</v>
      </c>
      <c r="AJ104">
        <f>'BFPaT-fueltax-crude'!AJ2</f>
        <v>0</v>
      </c>
      <c r="AK104">
        <f>'BFPaT-fueltax-crude'!AK2</f>
        <v>0</v>
      </c>
      <c r="AL104">
        <f>'BFPaT-fueltax-crude'!AL2</f>
        <v>0</v>
      </c>
      <c r="AM104">
        <f>'BFPaT-fueltax-crude'!AM2</f>
        <v>0</v>
      </c>
      <c r="AN104">
        <f>'BFPaT-fueltax-crude'!AN2</f>
        <v>0</v>
      </c>
      <c r="AO104">
        <f>'BFPaT-fueltax-crude'!AO2</f>
        <v>0</v>
      </c>
      <c r="AP104">
        <f>'BFPaT-fueltax-crude'!AP2</f>
        <v>0</v>
      </c>
      <c r="AQ104">
        <f>'BFPaT-fueltax-crude'!AQ2</f>
        <v>0</v>
      </c>
      <c r="AR104">
        <f>'BFPaT-fueltax-crude'!AR2</f>
        <v>0</v>
      </c>
      <c r="AS104">
        <f>'BFPaT-fueltax-crude'!AS2</f>
        <v>0</v>
      </c>
      <c r="AT104">
        <f>'BFPaT-fueltax-crude'!AT2</f>
        <v>0</v>
      </c>
      <c r="AU104">
        <f>'BFPaT-fueltax-crude'!AU2</f>
        <v>0</v>
      </c>
      <c r="AV104">
        <f>'BFPaT-fueltax-crude'!AV2</f>
        <v>0</v>
      </c>
      <c r="AW104">
        <f>'BFPaT-fueltax-crude'!AW2</f>
        <v>0</v>
      </c>
      <c r="AX104">
        <f>'BFPaT-fueltax-crude'!AX2</f>
        <v>0</v>
      </c>
      <c r="AY104">
        <f>'BFPaT-fueltax-crude'!AY2</f>
        <v>0</v>
      </c>
      <c r="AZ104">
        <f>'BFPaT-fueltax-crude'!AZ2</f>
        <v>0</v>
      </c>
    </row>
    <row r="105" spans="1:52" x14ac:dyDescent="0.45">
      <c r="A105" t="s">
        <v>12</v>
      </c>
      <c r="B105">
        <f>'BFPaT-fueltax-crude'!B3</f>
        <v>0</v>
      </c>
      <c r="C105">
        <f>'BFPaT-fueltax-crude'!C3</f>
        <v>0</v>
      </c>
      <c r="D105">
        <f>'BFPaT-fueltax-crude'!D3</f>
        <v>0</v>
      </c>
      <c r="E105">
        <f>'BFPaT-fueltax-crude'!E3</f>
        <v>0</v>
      </c>
      <c r="F105">
        <f>'BFPaT-fueltax-crude'!F3</f>
        <v>0</v>
      </c>
      <c r="G105">
        <f>'BFPaT-fueltax-crude'!G3</f>
        <v>0</v>
      </c>
      <c r="H105">
        <f>'BFPaT-fueltax-crude'!H3</f>
        <v>0</v>
      </c>
      <c r="I105">
        <f>'BFPaT-fueltax-crude'!I3</f>
        <v>0</v>
      </c>
      <c r="J105">
        <f>'BFPaT-fueltax-crude'!J3</f>
        <v>0</v>
      </c>
      <c r="K105">
        <f>'BFPaT-fueltax-crude'!K3</f>
        <v>0</v>
      </c>
      <c r="L105">
        <f>'BFPaT-fueltax-crude'!L3</f>
        <v>0</v>
      </c>
      <c r="M105">
        <f>'BFPaT-fueltax-crude'!M3</f>
        <v>0</v>
      </c>
      <c r="N105">
        <f>'BFPaT-fueltax-crude'!N3</f>
        <v>0</v>
      </c>
      <c r="O105">
        <f>'BFPaT-fueltax-crude'!O3</f>
        <v>0</v>
      </c>
      <c r="P105">
        <f>'BFPaT-fueltax-crude'!P3</f>
        <v>0</v>
      </c>
      <c r="Q105">
        <f>'BFPaT-fueltax-crude'!Q3</f>
        <v>0</v>
      </c>
      <c r="R105">
        <f>'BFPaT-fueltax-crude'!R3</f>
        <v>0</v>
      </c>
      <c r="S105">
        <f>'BFPaT-fueltax-crude'!S3</f>
        <v>0</v>
      </c>
      <c r="T105">
        <f>'BFPaT-fueltax-crude'!T3</f>
        <v>0</v>
      </c>
      <c r="U105">
        <f>'BFPaT-fueltax-crude'!U3</f>
        <v>0</v>
      </c>
      <c r="V105">
        <f>'BFPaT-fueltax-crude'!V3</f>
        <v>0</v>
      </c>
      <c r="W105">
        <f>'BFPaT-fueltax-crude'!W3</f>
        <v>0</v>
      </c>
      <c r="X105">
        <f>'BFPaT-fueltax-crude'!X3</f>
        <v>0</v>
      </c>
      <c r="Y105">
        <f>'BFPaT-fueltax-crude'!Y3</f>
        <v>0</v>
      </c>
      <c r="Z105">
        <f>'BFPaT-fueltax-crude'!Z3</f>
        <v>0</v>
      </c>
      <c r="AA105">
        <f>'BFPaT-fueltax-crude'!AA3</f>
        <v>0</v>
      </c>
      <c r="AB105">
        <f>'BFPaT-fueltax-crude'!AB3</f>
        <v>0</v>
      </c>
      <c r="AC105">
        <f>'BFPaT-fueltax-crude'!AC3</f>
        <v>0</v>
      </c>
      <c r="AD105">
        <f>'BFPaT-fueltax-crude'!AD3</f>
        <v>0</v>
      </c>
      <c r="AE105">
        <f>'BFPaT-fueltax-crude'!AE3</f>
        <v>0</v>
      </c>
      <c r="AF105">
        <f>'BFPaT-fueltax-crude'!AF3</f>
        <v>0</v>
      </c>
      <c r="AG105">
        <f>'BFPaT-fueltax-crude'!AG3</f>
        <v>0</v>
      </c>
      <c r="AH105">
        <f>'BFPaT-fueltax-crude'!AH3</f>
        <v>0</v>
      </c>
      <c r="AI105">
        <f>'BFPaT-fueltax-crude'!AI3</f>
        <v>0</v>
      </c>
      <c r="AJ105">
        <f>'BFPaT-fueltax-crude'!AJ3</f>
        <v>0</v>
      </c>
      <c r="AK105">
        <f>'BFPaT-fueltax-crude'!AK3</f>
        <v>0</v>
      </c>
      <c r="AL105">
        <f>'BFPaT-fueltax-crude'!AL3</f>
        <v>0</v>
      </c>
      <c r="AM105">
        <f>'BFPaT-fueltax-crude'!AM3</f>
        <v>0</v>
      </c>
      <c r="AN105">
        <f>'BFPaT-fueltax-crude'!AN3</f>
        <v>0</v>
      </c>
      <c r="AO105">
        <f>'BFPaT-fueltax-crude'!AO3</f>
        <v>0</v>
      </c>
      <c r="AP105">
        <f>'BFPaT-fueltax-crude'!AP3</f>
        <v>0</v>
      </c>
      <c r="AQ105">
        <f>'BFPaT-fueltax-crude'!AQ3</f>
        <v>0</v>
      </c>
      <c r="AR105">
        <f>'BFPaT-fueltax-crude'!AR3</f>
        <v>0</v>
      </c>
      <c r="AS105">
        <f>'BFPaT-fueltax-crude'!AS3</f>
        <v>0</v>
      </c>
      <c r="AT105">
        <f>'BFPaT-fueltax-crude'!AT3</f>
        <v>0</v>
      </c>
      <c r="AU105">
        <f>'BFPaT-fueltax-crude'!AU3</f>
        <v>0</v>
      </c>
      <c r="AV105">
        <f>'BFPaT-fueltax-crude'!AV3</f>
        <v>0</v>
      </c>
      <c r="AW105">
        <f>'BFPaT-fueltax-crude'!AW3</f>
        <v>0</v>
      </c>
      <c r="AX105">
        <f>'BFPaT-fueltax-crude'!AX3</f>
        <v>0</v>
      </c>
      <c r="AY105">
        <f>'BFPaT-fueltax-crude'!AY3</f>
        <v>0</v>
      </c>
      <c r="AZ105">
        <f>'BFPaT-fueltax-crude'!AZ3</f>
        <v>0</v>
      </c>
    </row>
    <row r="106" spans="1:52" x14ac:dyDescent="0.45">
      <c r="A106" t="s">
        <v>13</v>
      </c>
      <c r="B106">
        <f>'BFPaT-fueltax-crude'!B4</f>
        <v>0</v>
      </c>
      <c r="C106">
        <f>'BFPaT-fueltax-crude'!C4</f>
        <v>0</v>
      </c>
      <c r="D106">
        <f>'BFPaT-fueltax-crude'!D4</f>
        <v>0</v>
      </c>
      <c r="E106">
        <f>'BFPaT-fueltax-crude'!E4</f>
        <v>0</v>
      </c>
      <c r="F106">
        <f>'BFPaT-fueltax-crude'!F4</f>
        <v>0</v>
      </c>
      <c r="G106">
        <f>'BFPaT-fueltax-crude'!G4</f>
        <v>0</v>
      </c>
      <c r="H106">
        <f>'BFPaT-fueltax-crude'!H4</f>
        <v>0</v>
      </c>
      <c r="I106">
        <f>'BFPaT-fueltax-crude'!I4</f>
        <v>0</v>
      </c>
      <c r="J106">
        <f>'BFPaT-fueltax-crude'!J4</f>
        <v>0</v>
      </c>
      <c r="K106">
        <f>'BFPaT-fueltax-crude'!K4</f>
        <v>0</v>
      </c>
      <c r="L106">
        <f>'BFPaT-fueltax-crude'!L4</f>
        <v>0</v>
      </c>
      <c r="M106">
        <f>'BFPaT-fueltax-crude'!M4</f>
        <v>0</v>
      </c>
      <c r="N106">
        <f>'BFPaT-fueltax-crude'!N4</f>
        <v>0</v>
      </c>
      <c r="O106">
        <f>'BFPaT-fueltax-crude'!O4</f>
        <v>0</v>
      </c>
      <c r="P106">
        <f>'BFPaT-fueltax-crude'!P4</f>
        <v>0</v>
      </c>
      <c r="Q106">
        <f>'BFPaT-fueltax-crude'!Q4</f>
        <v>0</v>
      </c>
      <c r="R106">
        <f>'BFPaT-fueltax-crude'!R4</f>
        <v>0</v>
      </c>
      <c r="S106">
        <f>'BFPaT-fueltax-crude'!S4</f>
        <v>0</v>
      </c>
      <c r="T106">
        <f>'BFPaT-fueltax-crude'!T4</f>
        <v>0</v>
      </c>
      <c r="U106">
        <f>'BFPaT-fueltax-crude'!U4</f>
        <v>0</v>
      </c>
      <c r="V106">
        <f>'BFPaT-fueltax-crude'!V4</f>
        <v>0</v>
      </c>
      <c r="W106">
        <f>'BFPaT-fueltax-crude'!W4</f>
        <v>0</v>
      </c>
      <c r="X106">
        <f>'BFPaT-fueltax-crude'!X4</f>
        <v>0</v>
      </c>
      <c r="Y106">
        <f>'BFPaT-fueltax-crude'!Y4</f>
        <v>0</v>
      </c>
      <c r="Z106">
        <f>'BFPaT-fueltax-crude'!Z4</f>
        <v>0</v>
      </c>
      <c r="AA106">
        <f>'BFPaT-fueltax-crude'!AA4</f>
        <v>0</v>
      </c>
      <c r="AB106">
        <f>'BFPaT-fueltax-crude'!AB4</f>
        <v>0</v>
      </c>
      <c r="AC106">
        <f>'BFPaT-fueltax-crude'!AC4</f>
        <v>0</v>
      </c>
      <c r="AD106">
        <f>'BFPaT-fueltax-crude'!AD4</f>
        <v>0</v>
      </c>
      <c r="AE106">
        <f>'BFPaT-fueltax-crude'!AE4</f>
        <v>0</v>
      </c>
      <c r="AF106">
        <f>'BFPaT-fueltax-crude'!AF4</f>
        <v>0</v>
      </c>
      <c r="AG106">
        <f>'BFPaT-fueltax-crude'!AG4</f>
        <v>0</v>
      </c>
      <c r="AH106">
        <f>'BFPaT-fueltax-crude'!AH4</f>
        <v>0</v>
      </c>
      <c r="AI106">
        <f>'BFPaT-fueltax-crude'!AI4</f>
        <v>0</v>
      </c>
      <c r="AJ106">
        <f>'BFPaT-fueltax-crude'!AJ4</f>
        <v>0</v>
      </c>
      <c r="AK106">
        <f>'BFPaT-fueltax-crude'!AK4</f>
        <v>0</v>
      </c>
      <c r="AL106">
        <f>'BFPaT-fueltax-crude'!AL4</f>
        <v>0</v>
      </c>
      <c r="AM106">
        <f>'BFPaT-fueltax-crude'!AM4</f>
        <v>0</v>
      </c>
      <c r="AN106">
        <f>'BFPaT-fueltax-crude'!AN4</f>
        <v>0</v>
      </c>
      <c r="AO106">
        <f>'BFPaT-fueltax-crude'!AO4</f>
        <v>0</v>
      </c>
      <c r="AP106">
        <f>'BFPaT-fueltax-crude'!AP4</f>
        <v>0</v>
      </c>
      <c r="AQ106">
        <f>'BFPaT-fueltax-crude'!AQ4</f>
        <v>0</v>
      </c>
      <c r="AR106">
        <f>'BFPaT-fueltax-crude'!AR4</f>
        <v>0</v>
      </c>
      <c r="AS106">
        <f>'BFPaT-fueltax-crude'!AS4</f>
        <v>0</v>
      </c>
      <c r="AT106">
        <f>'BFPaT-fueltax-crude'!AT4</f>
        <v>0</v>
      </c>
      <c r="AU106">
        <f>'BFPaT-fueltax-crude'!AU4</f>
        <v>0</v>
      </c>
      <c r="AV106">
        <f>'BFPaT-fueltax-crude'!AV4</f>
        <v>0</v>
      </c>
      <c r="AW106">
        <f>'BFPaT-fueltax-crude'!AW4</f>
        <v>0</v>
      </c>
      <c r="AX106">
        <f>'BFPaT-fueltax-crude'!AX4</f>
        <v>0</v>
      </c>
      <c r="AY106">
        <f>'BFPaT-fueltax-crude'!AY4</f>
        <v>0</v>
      </c>
      <c r="AZ106">
        <f>'BFPaT-fueltax-crude'!AZ4</f>
        <v>0</v>
      </c>
    </row>
    <row r="107" spans="1:52" x14ac:dyDescent="0.45">
      <c r="A107" t="s">
        <v>14</v>
      </c>
      <c r="B107">
        <f>'BFPaT-fueltax-crude'!B5</f>
        <v>0</v>
      </c>
      <c r="C107">
        <f>'BFPaT-fueltax-crude'!C5</f>
        <v>0</v>
      </c>
      <c r="D107">
        <f>'BFPaT-fueltax-crude'!D5</f>
        <v>0</v>
      </c>
      <c r="E107">
        <f>'BFPaT-fueltax-crude'!E5</f>
        <v>0</v>
      </c>
      <c r="F107">
        <f>'BFPaT-fueltax-crude'!F5</f>
        <v>0</v>
      </c>
      <c r="G107">
        <f>'BFPaT-fueltax-crude'!G5</f>
        <v>0</v>
      </c>
      <c r="H107">
        <f>'BFPaT-fueltax-crude'!H5</f>
        <v>0</v>
      </c>
      <c r="I107">
        <f>'BFPaT-fueltax-crude'!I5</f>
        <v>0</v>
      </c>
      <c r="J107">
        <f>'BFPaT-fueltax-crude'!J5</f>
        <v>0</v>
      </c>
      <c r="K107">
        <f>'BFPaT-fueltax-crude'!K5</f>
        <v>0</v>
      </c>
      <c r="L107">
        <f>'BFPaT-fueltax-crude'!L5</f>
        <v>0</v>
      </c>
      <c r="M107">
        <f>'BFPaT-fueltax-crude'!M5</f>
        <v>0</v>
      </c>
      <c r="N107">
        <f>'BFPaT-fueltax-crude'!N5</f>
        <v>0</v>
      </c>
      <c r="O107">
        <f>'BFPaT-fueltax-crude'!O5</f>
        <v>0</v>
      </c>
      <c r="P107">
        <f>'BFPaT-fueltax-crude'!P5</f>
        <v>0</v>
      </c>
      <c r="Q107">
        <f>'BFPaT-fueltax-crude'!Q5</f>
        <v>0</v>
      </c>
      <c r="R107">
        <f>'BFPaT-fueltax-crude'!R5</f>
        <v>0</v>
      </c>
      <c r="S107">
        <f>'BFPaT-fueltax-crude'!S5</f>
        <v>0</v>
      </c>
      <c r="T107">
        <f>'BFPaT-fueltax-crude'!T5</f>
        <v>0</v>
      </c>
      <c r="U107">
        <f>'BFPaT-fueltax-crude'!U5</f>
        <v>0</v>
      </c>
      <c r="V107">
        <f>'BFPaT-fueltax-crude'!V5</f>
        <v>0</v>
      </c>
      <c r="W107">
        <f>'BFPaT-fueltax-crude'!W5</f>
        <v>0</v>
      </c>
      <c r="X107">
        <f>'BFPaT-fueltax-crude'!X5</f>
        <v>0</v>
      </c>
      <c r="Y107">
        <f>'BFPaT-fueltax-crude'!Y5</f>
        <v>0</v>
      </c>
      <c r="Z107">
        <f>'BFPaT-fueltax-crude'!Z5</f>
        <v>0</v>
      </c>
      <c r="AA107">
        <f>'BFPaT-fueltax-crude'!AA5</f>
        <v>0</v>
      </c>
      <c r="AB107">
        <f>'BFPaT-fueltax-crude'!AB5</f>
        <v>0</v>
      </c>
      <c r="AC107">
        <f>'BFPaT-fueltax-crude'!AC5</f>
        <v>0</v>
      </c>
      <c r="AD107">
        <f>'BFPaT-fueltax-crude'!AD5</f>
        <v>0</v>
      </c>
      <c r="AE107">
        <f>'BFPaT-fueltax-crude'!AE5</f>
        <v>0</v>
      </c>
      <c r="AF107">
        <f>'BFPaT-fueltax-crude'!AF5</f>
        <v>0</v>
      </c>
      <c r="AG107">
        <f>'BFPaT-fueltax-crude'!AG5</f>
        <v>0</v>
      </c>
      <c r="AH107">
        <f>'BFPaT-fueltax-crude'!AH5</f>
        <v>0</v>
      </c>
      <c r="AI107">
        <f>'BFPaT-fueltax-crude'!AI5</f>
        <v>0</v>
      </c>
      <c r="AJ107">
        <f>'BFPaT-fueltax-crude'!AJ5</f>
        <v>0</v>
      </c>
      <c r="AK107">
        <f>'BFPaT-fueltax-crude'!AK5</f>
        <v>0</v>
      </c>
      <c r="AL107">
        <f>'BFPaT-fueltax-crude'!AL5</f>
        <v>0</v>
      </c>
      <c r="AM107">
        <f>'BFPaT-fueltax-crude'!AM5</f>
        <v>0</v>
      </c>
      <c r="AN107">
        <f>'BFPaT-fueltax-crude'!AN5</f>
        <v>0</v>
      </c>
      <c r="AO107">
        <f>'BFPaT-fueltax-crude'!AO5</f>
        <v>0</v>
      </c>
      <c r="AP107">
        <f>'BFPaT-fueltax-crude'!AP5</f>
        <v>0</v>
      </c>
      <c r="AQ107">
        <f>'BFPaT-fueltax-crude'!AQ5</f>
        <v>0</v>
      </c>
      <c r="AR107">
        <f>'BFPaT-fueltax-crude'!AR5</f>
        <v>0</v>
      </c>
      <c r="AS107">
        <f>'BFPaT-fueltax-crude'!AS5</f>
        <v>0</v>
      </c>
      <c r="AT107">
        <f>'BFPaT-fueltax-crude'!AT5</f>
        <v>0</v>
      </c>
      <c r="AU107">
        <f>'BFPaT-fueltax-crude'!AU5</f>
        <v>0</v>
      </c>
      <c r="AV107">
        <f>'BFPaT-fueltax-crude'!AV5</f>
        <v>0</v>
      </c>
      <c r="AW107">
        <f>'BFPaT-fueltax-crude'!AW5</f>
        <v>0</v>
      </c>
      <c r="AX107">
        <f>'BFPaT-fueltax-crude'!AX5</f>
        <v>0</v>
      </c>
      <c r="AY107">
        <f>'BFPaT-fueltax-crude'!AY5</f>
        <v>0</v>
      </c>
      <c r="AZ107">
        <f>'BFPaT-fueltax-crude'!AZ5</f>
        <v>0</v>
      </c>
    </row>
    <row r="108" spans="1:52" x14ac:dyDescent="0.45">
      <c r="A108" t="s">
        <v>15</v>
      </c>
      <c r="B108">
        <f>'BFPaT-fueltax-crude'!B6</f>
        <v>0</v>
      </c>
      <c r="C108">
        <f>'BFPaT-fueltax-crude'!C6</f>
        <v>0</v>
      </c>
      <c r="D108">
        <f>'BFPaT-fueltax-crude'!D6</f>
        <v>0</v>
      </c>
      <c r="E108">
        <f>'BFPaT-fueltax-crude'!E6</f>
        <v>0</v>
      </c>
      <c r="F108">
        <f>'BFPaT-fueltax-crude'!F6</f>
        <v>0</v>
      </c>
      <c r="G108">
        <f>'BFPaT-fueltax-crude'!G6</f>
        <v>0</v>
      </c>
      <c r="H108">
        <f>'BFPaT-fueltax-crude'!H6</f>
        <v>0</v>
      </c>
      <c r="I108">
        <f>'BFPaT-fueltax-crude'!I6</f>
        <v>0</v>
      </c>
      <c r="J108">
        <f>'BFPaT-fueltax-crude'!J6</f>
        <v>0</v>
      </c>
      <c r="K108">
        <f>'BFPaT-fueltax-crude'!K6</f>
        <v>0</v>
      </c>
      <c r="L108">
        <f>'BFPaT-fueltax-crude'!L6</f>
        <v>0</v>
      </c>
      <c r="M108">
        <f>'BFPaT-fueltax-crude'!M6</f>
        <v>0</v>
      </c>
      <c r="N108">
        <f>'BFPaT-fueltax-crude'!N6</f>
        <v>0</v>
      </c>
      <c r="O108">
        <f>'BFPaT-fueltax-crude'!O6</f>
        <v>0</v>
      </c>
      <c r="P108">
        <f>'BFPaT-fueltax-crude'!P6</f>
        <v>0</v>
      </c>
      <c r="Q108">
        <f>'BFPaT-fueltax-crude'!Q6</f>
        <v>0</v>
      </c>
      <c r="R108">
        <f>'BFPaT-fueltax-crude'!R6</f>
        <v>0</v>
      </c>
      <c r="S108">
        <f>'BFPaT-fueltax-crude'!S6</f>
        <v>0</v>
      </c>
      <c r="T108">
        <f>'BFPaT-fueltax-crude'!T6</f>
        <v>0</v>
      </c>
      <c r="U108">
        <f>'BFPaT-fueltax-crude'!U6</f>
        <v>0</v>
      </c>
      <c r="V108">
        <f>'BFPaT-fueltax-crude'!V6</f>
        <v>0</v>
      </c>
      <c r="W108">
        <f>'BFPaT-fueltax-crude'!W6</f>
        <v>0</v>
      </c>
      <c r="X108">
        <f>'BFPaT-fueltax-crude'!X6</f>
        <v>0</v>
      </c>
      <c r="Y108">
        <f>'BFPaT-fueltax-crude'!Y6</f>
        <v>0</v>
      </c>
      <c r="Z108">
        <f>'BFPaT-fueltax-crude'!Z6</f>
        <v>0</v>
      </c>
      <c r="AA108">
        <f>'BFPaT-fueltax-crude'!AA6</f>
        <v>0</v>
      </c>
      <c r="AB108">
        <f>'BFPaT-fueltax-crude'!AB6</f>
        <v>0</v>
      </c>
      <c r="AC108">
        <f>'BFPaT-fueltax-crude'!AC6</f>
        <v>0</v>
      </c>
      <c r="AD108">
        <f>'BFPaT-fueltax-crude'!AD6</f>
        <v>0</v>
      </c>
      <c r="AE108">
        <f>'BFPaT-fueltax-crude'!AE6</f>
        <v>0</v>
      </c>
      <c r="AF108">
        <f>'BFPaT-fueltax-crude'!AF6</f>
        <v>0</v>
      </c>
      <c r="AG108">
        <f>'BFPaT-fueltax-crude'!AG6</f>
        <v>0</v>
      </c>
      <c r="AH108">
        <f>'BFPaT-fueltax-crude'!AH6</f>
        <v>0</v>
      </c>
      <c r="AI108">
        <f>'BFPaT-fueltax-crude'!AI6</f>
        <v>0</v>
      </c>
      <c r="AJ108">
        <f>'BFPaT-fueltax-crude'!AJ6</f>
        <v>0</v>
      </c>
      <c r="AK108">
        <f>'BFPaT-fueltax-crude'!AK6</f>
        <v>0</v>
      </c>
      <c r="AL108">
        <f>'BFPaT-fueltax-crude'!AL6</f>
        <v>0</v>
      </c>
      <c r="AM108">
        <f>'BFPaT-fueltax-crude'!AM6</f>
        <v>0</v>
      </c>
      <c r="AN108">
        <f>'BFPaT-fueltax-crude'!AN6</f>
        <v>0</v>
      </c>
      <c r="AO108">
        <f>'BFPaT-fueltax-crude'!AO6</f>
        <v>0</v>
      </c>
      <c r="AP108">
        <f>'BFPaT-fueltax-crude'!AP6</f>
        <v>0</v>
      </c>
      <c r="AQ108">
        <f>'BFPaT-fueltax-crude'!AQ6</f>
        <v>0</v>
      </c>
      <c r="AR108">
        <f>'BFPaT-fueltax-crude'!AR6</f>
        <v>0</v>
      </c>
      <c r="AS108">
        <f>'BFPaT-fueltax-crude'!AS6</f>
        <v>0</v>
      </c>
      <c r="AT108">
        <f>'BFPaT-fueltax-crude'!AT6</f>
        <v>0</v>
      </c>
      <c r="AU108">
        <f>'BFPaT-fueltax-crude'!AU6</f>
        <v>0</v>
      </c>
      <c r="AV108">
        <f>'BFPaT-fueltax-crude'!AV6</f>
        <v>0</v>
      </c>
      <c r="AW108">
        <f>'BFPaT-fueltax-crude'!AW6</f>
        <v>0</v>
      </c>
      <c r="AX108">
        <f>'BFPaT-fueltax-crude'!AX6</f>
        <v>0</v>
      </c>
      <c r="AY108">
        <f>'BFPaT-fueltax-crude'!AY6</f>
        <v>0</v>
      </c>
      <c r="AZ108">
        <f>'BFPaT-fueltax-crude'!AZ6</f>
        <v>0</v>
      </c>
    </row>
    <row r="109" spans="1:52" x14ac:dyDescent="0.45">
      <c r="A109" t="s">
        <v>16</v>
      </c>
      <c r="B109">
        <f>'BFPaT-fueltax-crude'!B7</f>
        <v>0</v>
      </c>
      <c r="C109">
        <f>'BFPaT-fueltax-crude'!C7</f>
        <v>0</v>
      </c>
      <c r="D109">
        <f>'BFPaT-fueltax-crude'!D7</f>
        <v>0</v>
      </c>
      <c r="E109">
        <f>'BFPaT-fueltax-crude'!E7</f>
        <v>0</v>
      </c>
      <c r="F109">
        <f>'BFPaT-fueltax-crude'!F7</f>
        <v>0</v>
      </c>
      <c r="G109">
        <f>'BFPaT-fueltax-crude'!G7</f>
        <v>0</v>
      </c>
      <c r="H109">
        <f>'BFPaT-fueltax-crude'!H7</f>
        <v>0</v>
      </c>
      <c r="I109">
        <f>'BFPaT-fueltax-crude'!I7</f>
        <v>0</v>
      </c>
      <c r="J109">
        <f>'BFPaT-fueltax-crude'!J7</f>
        <v>0</v>
      </c>
      <c r="K109">
        <f>'BFPaT-fueltax-crude'!K7</f>
        <v>0</v>
      </c>
      <c r="L109">
        <f>'BFPaT-fueltax-crude'!L7</f>
        <v>0</v>
      </c>
      <c r="M109">
        <f>'BFPaT-fueltax-crude'!M7</f>
        <v>0</v>
      </c>
      <c r="N109">
        <f>'BFPaT-fueltax-crude'!N7</f>
        <v>0</v>
      </c>
      <c r="O109">
        <f>'BFPaT-fueltax-crude'!O7</f>
        <v>0</v>
      </c>
      <c r="P109">
        <f>'BFPaT-fueltax-crude'!P7</f>
        <v>0</v>
      </c>
      <c r="Q109">
        <f>'BFPaT-fueltax-crude'!Q7</f>
        <v>0</v>
      </c>
      <c r="R109">
        <f>'BFPaT-fueltax-crude'!R7</f>
        <v>0</v>
      </c>
      <c r="S109">
        <f>'BFPaT-fueltax-crude'!S7</f>
        <v>0</v>
      </c>
      <c r="T109">
        <f>'BFPaT-fueltax-crude'!T7</f>
        <v>0</v>
      </c>
      <c r="U109">
        <f>'BFPaT-fueltax-crude'!U7</f>
        <v>0</v>
      </c>
      <c r="V109">
        <f>'BFPaT-fueltax-crude'!V7</f>
        <v>0</v>
      </c>
      <c r="W109">
        <f>'BFPaT-fueltax-crude'!W7</f>
        <v>0</v>
      </c>
      <c r="X109">
        <f>'BFPaT-fueltax-crude'!X7</f>
        <v>0</v>
      </c>
      <c r="Y109">
        <f>'BFPaT-fueltax-crude'!Y7</f>
        <v>0</v>
      </c>
      <c r="Z109">
        <f>'BFPaT-fueltax-crude'!Z7</f>
        <v>0</v>
      </c>
      <c r="AA109">
        <f>'BFPaT-fueltax-crude'!AA7</f>
        <v>0</v>
      </c>
      <c r="AB109">
        <f>'BFPaT-fueltax-crude'!AB7</f>
        <v>0</v>
      </c>
      <c r="AC109">
        <f>'BFPaT-fueltax-crude'!AC7</f>
        <v>0</v>
      </c>
      <c r="AD109">
        <f>'BFPaT-fueltax-crude'!AD7</f>
        <v>0</v>
      </c>
      <c r="AE109">
        <f>'BFPaT-fueltax-crude'!AE7</f>
        <v>0</v>
      </c>
      <c r="AF109">
        <f>'BFPaT-fueltax-crude'!AF7</f>
        <v>0</v>
      </c>
      <c r="AG109">
        <f>'BFPaT-fueltax-crude'!AG7</f>
        <v>0</v>
      </c>
      <c r="AH109">
        <f>'BFPaT-fueltax-crude'!AH7</f>
        <v>0</v>
      </c>
      <c r="AI109">
        <f>'BFPaT-fueltax-crude'!AI7</f>
        <v>0</v>
      </c>
      <c r="AJ109">
        <f>'BFPaT-fueltax-crude'!AJ7</f>
        <v>0</v>
      </c>
      <c r="AK109">
        <f>'BFPaT-fueltax-crude'!AK7</f>
        <v>0</v>
      </c>
      <c r="AL109">
        <f>'BFPaT-fueltax-crude'!AL7</f>
        <v>0</v>
      </c>
      <c r="AM109">
        <f>'BFPaT-fueltax-crude'!AM7</f>
        <v>0</v>
      </c>
      <c r="AN109">
        <f>'BFPaT-fueltax-crude'!AN7</f>
        <v>0</v>
      </c>
      <c r="AO109">
        <f>'BFPaT-fueltax-crude'!AO7</f>
        <v>0</v>
      </c>
      <c r="AP109">
        <f>'BFPaT-fueltax-crude'!AP7</f>
        <v>0</v>
      </c>
      <c r="AQ109">
        <f>'BFPaT-fueltax-crude'!AQ7</f>
        <v>0</v>
      </c>
      <c r="AR109">
        <f>'BFPaT-fueltax-crude'!AR7</f>
        <v>0</v>
      </c>
      <c r="AS109">
        <f>'BFPaT-fueltax-crude'!AS7</f>
        <v>0</v>
      </c>
      <c r="AT109">
        <f>'BFPaT-fueltax-crude'!AT7</f>
        <v>0</v>
      </c>
      <c r="AU109">
        <f>'BFPaT-fueltax-crude'!AU7</f>
        <v>0</v>
      </c>
      <c r="AV109">
        <f>'BFPaT-fueltax-crude'!AV7</f>
        <v>0</v>
      </c>
      <c r="AW109">
        <f>'BFPaT-fueltax-crude'!AW7</f>
        <v>0</v>
      </c>
      <c r="AX109">
        <f>'BFPaT-fueltax-crude'!AX7</f>
        <v>0</v>
      </c>
      <c r="AY109">
        <f>'BFPaT-fueltax-crude'!AY7</f>
        <v>0</v>
      </c>
      <c r="AZ109">
        <f>'BFPaT-fueltax-crude'!AZ7</f>
        <v>0</v>
      </c>
    </row>
    <row r="110" spans="1:52" x14ac:dyDescent="0.45">
      <c r="A110" t="s">
        <v>17</v>
      </c>
      <c r="B110">
        <f>'BFPaT-fueltax-crude'!B8</f>
        <v>0</v>
      </c>
      <c r="C110">
        <f>'BFPaT-fueltax-crude'!C8</f>
        <v>0</v>
      </c>
      <c r="D110">
        <f>'BFPaT-fueltax-crude'!D8</f>
        <v>0</v>
      </c>
      <c r="E110">
        <f>'BFPaT-fueltax-crude'!E8</f>
        <v>0</v>
      </c>
      <c r="F110">
        <f>'BFPaT-fueltax-crude'!F8</f>
        <v>0</v>
      </c>
      <c r="G110">
        <f>'BFPaT-fueltax-crude'!G8</f>
        <v>0</v>
      </c>
      <c r="H110">
        <f>'BFPaT-fueltax-crude'!H8</f>
        <v>0</v>
      </c>
      <c r="I110">
        <f>'BFPaT-fueltax-crude'!I8</f>
        <v>0</v>
      </c>
      <c r="J110">
        <f>'BFPaT-fueltax-crude'!J8</f>
        <v>0</v>
      </c>
      <c r="K110">
        <f>'BFPaT-fueltax-crude'!K8</f>
        <v>0</v>
      </c>
      <c r="L110">
        <f>'BFPaT-fueltax-crude'!L8</f>
        <v>0</v>
      </c>
      <c r="M110">
        <f>'BFPaT-fueltax-crude'!M8</f>
        <v>0</v>
      </c>
      <c r="N110">
        <f>'BFPaT-fueltax-crude'!N8</f>
        <v>0</v>
      </c>
      <c r="O110">
        <f>'BFPaT-fueltax-crude'!O8</f>
        <v>0</v>
      </c>
      <c r="P110">
        <f>'BFPaT-fueltax-crude'!P8</f>
        <v>0</v>
      </c>
      <c r="Q110">
        <f>'BFPaT-fueltax-crude'!Q8</f>
        <v>0</v>
      </c>
      <c r="R110">
        <f>'BFPaT-fueltax-crude'!R8</f>
        <v>0</v>
      </c>
      <c r="S110">
        <f>'BFPaT-fueltax-crude'!S8</f>
        <v>0</v>
      </c>
      <c r="T110">
        <f>'BFPaT-fueltax-crude'!T8</f>
        <v>0</v>
      </c>
      <c r="U110">
        <f>'BFPaT-fueltax-crude'!U8</f>
        <v>0</v>
      </c>
      <c r="V110">
        <f>'BFPaT-fueltax-crude'!V8</f>
        <v>0</v>
      </c>
      <c r="W110">
        <f>'BFPaT-fueltax-crude'!W8</f>
        <v>0</v>
      </c>
      <c r="X110">
        <f>'BFPaT-fueltax-crude'!X8</f>
        <v>0</v>
      </c>
      <c r="Y110">
        <f>'BFPaT-fueltax-crude'!Y8</f>
        <v>0</v>
      </c>
      <c r="Z110">
        <f>'BFPaT-fueltax-crude'!Z8</f>
        <v>0</v>
      </c>
      <c r="AA110">
        <f>'BFPaT-fueltax-crude'!AA8</f>
        <v>0</v>
      </c>
      <c r="AB110">
        <f>'BFPaT-fueltax-crude'!AB8</f>
        <v>0</v>
      </c>
      <c r="AC110">
        <f>'BFPaT-fueltax-crude'!AC8</f>
        <v>0</v>
      </c>
      <c r="AD110">
        <f>'BFPaT-fueltax-crude'!AD8</f>
        <v>0</v>
      </c>
      <c r="AE110">
        <f>'BFPaT-fueltax-crude'!AE8</f>
        <v>0</v>
      </c>
      <c r="AF110">
        <f>'BFPaT-fueltax-crude'!AF8</f>
        <v>0</v>
      </c>
      <c r="AG110">
        <f>'BFPaT-fueltax-crude'!AG8</f>
        <v>0</v>
      </c>
      <c r="AH110">
        <f>'BFPaT-fueltax-crude'!AH8</f>
        <v>0</v>
      </c>
      <c r="AI110">
        <f>'BFPaT-fueltax-crude'!AI8</f>
        <v>0</v>
      </c>
      <c r="AJ110">
        <f>'BFPaT-fueltax-crude'!AJ8</f>
        <v>0</v>
      </c>
      <c r="AK110">
        <f>'BFPaT-fueltax-crude'!AK8</f>
        <v>0</v>
      </c>
      <c r="AL110">
        <f>'BFPaT-fueltax-crude'!AL8</f>
        <v>0</v>
      </c>
      <c r="AM110">
        <f>'BFPaT-fueltax-crude'!AM8</f>
        <v>0</v>
      </c>
      <c r="AN110">
        <f>'BFPaT-fueltax-crude'!AN8</f>
        <v>0</v>
      </c>
      <c r="AO110">
        <f>'BFPaT-fueltax-crude'!AO8</f>
        <v>0</v>
      </c>
      <c r="AP110">
        <f>'BFPaT-fueltax-crude'!AP8</f>
        <v>0</v>
      </c>
      <c r="AQ110">
        <f>'BFPaT-fueltax-crude'!AQ8</f>
        <v>0</v>
      </c>
      <c r="AR110">
        <f>'BFPaT-fueltax-crude'!AR8</f>
        <v>0</v>
      </c>
      <c r="AS110">
        <f>'BFPaT-fueltax-crude'!AS8</f>
        <v>0</v>
      </c>
      <c r="AT110">
        <f>'BFPaT-fueltax-crude'!AT8</f>
        <v>0</v>
      </c>
      <c r="AU110">
        <f>'BFPaT-fueltax-crude'!AU8</f>
        <v>0</v>
      </c>
      <c r="AV110">
        <f>'BFPaT-fueltax-crude'!AV8</f>
        <v>0</v>
      </c>
      <c r="AW110">
        <f>'BFPaT-fueltax-crude'!AW8</f>
        <v>0</v>
      </c>
      <c r="AX110">
        <f>'BFPaT-fueltax-crude'!AX8</f>
        <v>0</v>
      </c>
      <c r="AY110">
        <f>'BFPaT-fueltax-crude'!AY8</f>
        <v>0</v>
      </c>
      <c r="AZ110">
        <f>'BFPaT-fueltax-crude'!AZ8</f>
        <v>0</v>
      </c>
    </row>
    <row r="111" spans="1:52" x14ac:dyDescent="0.45">
      <c r="A111" t="s">
        <v>18</v>
      </c>
      <c r="B111">
        <f>'BFPaT-fueltax-crude'!B9</f>
        <v>0</v>
      </c>
      <c r="C111">
        <f>'BFPaT-fueltax-crude'!C9</f>
        <v>0</v>
      </c>
      <c r="D111">
        <f>'BFPaT-fueltax-crude'!D9</f>
        <v>0</v>
      </c>
      <c r="E111">
        <f>'BFPaT-fueltax-crude'!E9</f>
        <v>0</v>
      </c>
      <c r="F111">
        <f>'BFPaT-fueltax-crude'!F9</f>
        <v>0</v>
      </c>
      <c r="G111">
        <f>'BFPaT-fueltax-crude'!G9</f>
        <v>0</v>
      </c>
      <c r="H111">
        <f>'BFPaT-fueltax-crude'!H9</f>
        <v>0</v>
      </c>
      <c r="I111">
        <f>'BFPaT-fueltax-crude'!I9</f>
        <v>0</v>
      </c>
      <c r="J111">
        <f>'BFPaT-fueltax-crude'!J9</f>
        <v>0</v>
      </c>
      <c r="K111">
        <f>'BFPaT-fueltax-crude'!K9</f>
        <v>0</v>
      </c>
      <c r="L111">
        <f>'BFPaT-fueltax-crude'!L9</f>
        <v>0</v>
      </c>
      <c r="M111">
        <f>'BFPaT-fueltax-crude'!M9</f>
        <v>0</v>
      </c>
      <c r="N111">
        <f>'BFPaT-fueltax-crude'!N9</f>
        <v>0</v>
      </c>
      <c r="O111">
        <f>'BFPaT-fueltax-crude'!O9</f>
        <v>0</v>
      </c>
      <c r="P111">
        <f>'BFPaT-fueltax-crude'!P9</f>
        <v>0</v>
      </c>
      <c r="Q111">
        <f>'BFPaT-fueltax-crude'!Q9</f>
        <v>0</v>
      </c>
      <c r="R111">
        <f>'BFPaT-fueltax-crude'!R9</f>
        <v>0</v>
      </c>
      <c r="S111">
        <f>'BFPaT-fueltax-crude'!S9</f>
        <v>0</v>
      </c>
      <c r="T111">
        <f>'BFPaT-fueltax-crude'!T9</f>
        <v>0</v>
      </c>
      <c r="U111">
        <f>'BFPaT-fueltax-crude'!U9</f>
        <v>0</v>
      </c>
      <c r="V111">
        <f>'BFPaT-fueltax-crude'!V9</f>
        <v>0</v>
      </c>
      <c r="W111">
        <f>'BFPaT-fueltax-crude'!W9</f>
        <v>0</v>
      </c>
      <c r="X111">
        <f>'BFPaT-fueltax-crude'!X9</f>
        <v>0</v>
      </c>
      <c r="Y111">
        <f>'BFPaT-fueltax-crude'!Y9</f>
        <v>0</v>
      </c>
      <c r="Z111">
        <f>'BFPaT-fueltax-crude'!Z9</f>
        <v>0</v>
      </c>
      <c r="AA111">
        <f>'BFPaT-fueltax-crude'!AA9</f>
        <v>0</v>
      </c>
      <c r="AB111">
        <f>'BFPaT-fueltax-crude'!AB9</f>
        <v>0</v>
      </c>
      <c r="AC111">
        <f>'BFPaT-fueltax-crude'!AC9</f>
        <v>0</v>
      </c>
      <c r="AD111">
        <f>'BFPaT-fueltax-crude'!AD9</f>
        <v>0</v>
      </c>
      <c r="AE111">
        <f>'BFPaT-fueltax-crude'!AE9</f>
        <v>0</v>
      </c>
      <c r="AF111">
        <f>'BFPaT-fueltax-crude'!AF9</f>
        <v>0</v>
      </c>
      <c r="AG111">
        <f>'BFPaT-fueltax-crude'!AG9</f>
        <v>0</v>
      </c>
      <c r="AH111">
        <f>'BFPaT-fueltax-crude'!AH9</f>
        <v>0</v>
      </c>
      <c r="AI111">
        <f>'BFPaT-fueltax-crude'!AI9</f>
        <v>0</v>
      </c>
      <c r="AJ111">
        <f>'BFPaT-fueltax-crude'!AJ9</f>
        <v>0</v>
      </c>
      <c r="AK111">
        <f>'BFPaT-fueltax-crude'!AK9</f>
        <v>0</v>
      </c>
      <c r="AL111">
        <f>'BFPaT-fueltax-crude'!AL9</f>
        <v>0</v>
      </c>
      <c r="AM111">
        <f>'BFPaT-fueltax-crude'!AM9</f>
        <v>0</v>
      </c>
      <c r="AN111">
        <f>'BFPaT-fueltax-crude'!AN9</f>
        <v>0</v>
      </c>
      <c r="AO111">
        <f>'BFPaT-fueltax-crude'!AO9</f>
        <v>0</v>
      </c>
      <c r="AP111">
        <f>'BFPaT-fueltax-crude'!AP9</f>
        <v>0</v>
      </c>
      <c r="AQ111">
        <f>'BFPaT-fueltax-crude'!AQ9</f>
        <v>0</v>
      </c>
      <c r="AR111">
        <f>'BFPaT-fueltax-crude'!AR9</f>
        <v>0</v>
      </c>
      <c r="AS111">
        <f>'BFPaT-fueltax-crude'!AS9</f>
        <v>0</v>
      </c>
      <c r="AT111">
        <f>'BFPaT-fueltax-crude'!AT9</f>
        <v>0</v>
      </c>
      <c r="AU111">
        <f>'BFPaT-fueltax-crude'!AU9</f>
        <v>0</v>
      </c>
      <c r="AV111">
        <f>'BFPaT-fueltax-crude'!AV9</f>
        <v>0</v>
      </c>
      <c r="AW111">
        <f>'BFPaT-fueltax-crude'!AW9</f>
        <v>0</v>
      </c>
      <c r="AX111">
        <f>'BFPaT-fueltax-crude'!AX9</f>
        <v>0</v>
      </c>
      <c r="AY111">
        <f>'BFPaT-fueltax-crude'!AY9</f>
        <v>0</v>
      </c>
      <c r="AZ111">
        <f>'BFPaT-fueltax-crude'!AZ9</f>
        <v>0</v>
      </c>
    </row>
    <row r="112" spans="1:52" x14ac:dyDescent="0.45">
      <c r="A112" s="5" t="s">
        <v>73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45">
      <c r="A113" t="s">
        <v>64</v>
      </c>
      <c r="B113">
        <f>B$1</f>
        <v>2020</v>
      </c>
      <c r="C113">
        <f t="shared" ref="C113:AZ113" si="11">C$1</f>
        <v>2021</v>
      </c>
      <c r="D113">
        <f t="shared" si="11"/>
        <v>2022</v>
      </c>
      <c r="E113">
        <f t="shared" si="11"/>
        <v>2023</v>
      </c>
      <c r="F113">
        <f t="shared" si="11"/>
        <v>2024</v>
      </c>
      <c r="G113">
        <f t="shared" si="11"/>
        <v>2025</v>
      </c>
      <c r="H113">
        <f t="shared" si="11"/>
        <v>2026</v>
      </c>
      <c r="I113">
        <f t="shared" si="11"/>
        <v>2027</v>
      </c>
      <c r="J113">
        <f t="shared" si="11"/>
        <v>2028</v>
      </c>
      <c r="K113">
        <f t="shared" si="11"/>
        <v>2029</v>
      </c>
      <c r="L113">
        <f t="shared" si="11"/>
        <v>2030</v>
      </c>
      <c r="M113">
        <f t="shared" si="11"/>
        <v>2031</v>
      </c>
      <c r="N113">
        <f t="shared" si="11"/>
        <v>2032</v>
      </c>
      <c r="O113">
        <f t="shared" si="11"/>
        <v>2033</v>
      </c>
      <c r="P113">
        <f t="shared" si="11"/>
        <v>2034</v>
      </c>
      <c r="Q113">
        <f t="shared" si="11"/>
        <v>2035</v>
      </c>
      <c r="R113">
        <f t="shared" si="11"/>
        <v>2036</v>
      </c>
      <c r="S113">
        <f t="shared" si="11"/>
        <v>2037</v>
      </c>
      <c r="T113">
        <f t="shared" si="11"/>
        <v>2038</v>
      </c>
      <c r="U113">
        <f t="shared" si="11"/>
        <v>2039</v>
      </c>
      <c r="V113">
        <f t="shared" si="11"/>
        <v>2040</v>
      </c>
      <c r="W113">
        <f t="shared" si="11"/>
        <v>2041</v>
      </c>
      <c r="X113">
        <f t="shared" si="11"/>
        <v>2042</v>
      </c>
      <c r="Y113">
        <f t="shared" si="11"/>
        <v>2043</v>
      </c>
      <c r="Z113">
        <f t="shared" si="11"/>
        <v>2044</v>
      </c>
      <c r="AA113">
        <f t="shared" si="11"/>
        <v>2045</v>
      </c>
      <c r="AB113">
        <f t="shared" si="11"/>
        <v>2046</v>
      </c>
      <c r="AC113">
        <f t="shared" si="11"/>
        <v>2047</v>
      </c>
      <c r="AD113">
        <f t="shared" si="11"/>
        <v>2048</v>
      </c>
      <c r="AE113">
        <f t="shared" si="11"/>
        <v>2049</v>
      </c>
      <c r="AF113">
        <f t="shared" si="11"/>
        <v>2050</v>
      </c>
      <c r="AG113">
        <f t="shared" si="11"/>
        <v>2051</v>
      </c>
      <c r="AH113">
        <f t="shared" si="11"/>
        <v>2052</v>
      </c>
      <c r="AI113">
        <f t="shared" si="11"/>
        <v>2053</v>
      </c>
      <c r="AJ113">
        <f t="shared" si="11"/>
        <v>2054</v>
      </c>
      <c r="AK113">
        <f t="shared" si="11"/>
        <v>2055</v>
      </c>
      <c r="AL113">
        <f t="shared" si="11"/>
        <v>2056</v>
      </c>
      <c r="AM113">
        <f t="shared" si="11"/>
        <v>2057</v>
      </c>
      <c r="AN113">
        <f t="shared" si="11"/>
        <v>2058</v>
      </c>
      <c r="AO113">
        <f t="shared" si="11"/>
        <v>2059</v>
      </c>
      <c r="AP113">
        <f t="shared" si="11"/>
        <v>2060</v>
      </c>
      <c r="AQ113">
        <f t="shared" si="11"/>
        <v>2061</v>
      </c>
      <c r="AR113">
        <f t="shared" si="11"/>
        <v>2062</v>
      </c>
      <c r="AS113">
        <f t="shared" si="11"/>
        <v>2063</v>
      </c>
      <c r="AT113">
        <f t="shared" si="11"/>
        <v>2064</v>
      </c>
      <c r="AU113">
        <f t="shared" si="11"/>
        <v>2065</v>
      </c>
      <c r="AV113">
        <f t="shared" si="11"/>
        <v>2066</v>
      </c>
      <c r="AW113">
        <f t="shared" si="11"/>
        <v>2067</v>
      </c>
      <c r="AX113">
        <f t="shared" si="11"/>
        <v>2068</v>
      </c>
      <c r="AY113">
        <f t="shared" si="11"/>
        <v>2069</v>
      </c>
      <c r="AZ113">
        <f t="shared" si="11"/>
        <v>2070</v>
      </c>
    </row>
    <row r="114" spans="1:52" x14ac:dyDescent="0.45">
      <c r="A114" t="s">
        <v>11</v>
      </c>
      <c r="B114">
        <f>'BFPaT-fueltax-heavyfueloil'!B2</f>
        <v>0</v>
      </c>
      <c r="C114">
        <f>'BFPaT-fueltax-heavyfueloil'!C2</f>
        <v>0</v>
      </c>
      <c r="D114">
        <f>'BFPaT-fueltax-heavyfueloil'!D2</f>
        <v>0</v>
      </c>
      <c r="E114">
        <f>'BFPaT-fueltax-heavyfueloil'!E2</f>
        <v>0</v>
      </c>
      <c r="F114">
        <f>'BFPaT-fueltax-heavyfueloil'!F2</f>
        <v>0</v>
      </c>
      <c r="G114">
        <f>'BFPaT-fueltax-heavyfueloil'!G2</f>
        <v>0</v>
      </c>
      <c r="H114">
        <f>'BFPaT-fueltax-heavyfueloil'!H2</f>
        <v>0</v>
      </c>
      <c r="I114">
        <f>'BFPaT-fueltax-heavyfueloil'!I2</f>
        <v>0</v>
      </c>
      <c r="J114">
        <f>'BFPaT-fueltax-heavyfueloil'!J2</f>
        <v>0</v>
      </c>
      <c r="K114">
        <f>'BFPaT-fueltax-heavyfueloil'!K2</f>
        <v>0</v>
      </c>
      <c r="L114">
        <f>'BFPaT-fueltax-heavyfueloil'!L2</f>
        <v>0</v>
      </c>
      <c r="M114">
        <f>'BFPaT-fueltax-heavyfueloil'!M2</f>
        <v>0</v>
      </c>
      <c r="N114">
        <f>'BFPaT-fueltax-heavyfueloil'!N2</f>
        <v>0</v>
      </c>
      <c r="O114">
        <f>'BFPaT-fueltax-heavyfueloil'!O2</f>
        <v>0</v>
      </c>
      <c r="P114">
        <f>'BFPaT-fueltax-heavyfueloil'!P2</f>
        <v>0</v>
      </c>
      <c r="Q114">
        <f>'BFPaT-fueltax-heavyfueloil'!Q2</f>
        <v>0</v>
      </c>
      <c r="R114">
        <f>'BFPaT-fueltax-heavyfueloil'!R2</f>
        <v>0</v>
      </c>
      <c r="S114">
        <f>'BFPaT-fueltax-heavyfueloil'!S2</f>
        <v>0</v>
      </c>
      <c r="T114">
        <f>'BFPaT-fueltax-heavyfueloil'!T2</f>
        <v>0</v>
      </c>
      <c r="U114">
        <f>'BFPaT-fueltax-heavyfueloil'!U2</f>
        <v>0</v>
      </c>
      <c r="V114">
        <f>'BFPaT-fueltax-heavyfueloil'!V2</f>
        <v>0</v>
      </c>
      <c r="W114">
        <f>'BFPaT-fueltax-heavyfueloil'!W2</f>
        <v>0</v>
      </c>
      <c r="X114">
        <f>'BFPaT-fueltax-heavyfueloil'!X2</f>
        <v>0</v>
      </c>
      <c r="Y114">
        <f>'BFPaT-fueltax-heavyfueloil'!Y2</f>
        <v>0</v>
      </c>
      <c r="Z114">
        <f>'BFPaT-fueltax-heavyfueloil'!Z2</f>
        <v>0</v>
      </c>
      <c r="AA114">
        <f>'BFPaT-fueltax-heavyfueloil'!AA2</f>
        <v>0</v>
      </c>
      <c r="AB114">
        <f>'BFPaT-fueltax-heavyfueloil'!AB2</f>
        <v>0</v>
      </c>
      <c r="AC114">
        <f>'BFPaT-fueltax-heavyfueloil'!AC2</f>
        <v>0</v>
      </c>
      <c r="AD114">
        <f>'BFPaT-fueltax-heavyfueloil'!AD2</f>
        <v>0</v>
      </c>
      <c r="AE114">
        <f>'BFPaT-fueltax-heavyfueloil'!AE2</f>
        <v>0</v>
      </c>
      <c r="AF114">
        <f>'BFPaT-fueltax-heavyfueloil'!AF2</f>
        <v>0</v>
      </c>
      <c r="AG114">
        <f>'BFPaT-fueltax-heavyfueloil'!AG2</f>
        <v>0</v>
      </c>
      <c r="AH114">
        <f>'BFPaT-fueltax-heavyfueloil'!AH2</f>
        <v>0</v>
      </c>
      <c r="AI114">
        <f>'BFPaT-fueltax-heavyfueloil'!AI2</f>
        <v>0</v>
      </c>
      <c r="AJ114">
        <f>'BFPaT-fueltax-heavyfueloil'!AJ2</f>
        <v>0</v>
      </c>
      <c r="AK114">
        <f>'BFPaT-fueltax-heavyfueloil'!AK2</f>
        <v>0</v>
      </c>
      <c r="AL114">
        <f>'BFPaT-fueltax-heavyfueloil'!AL2</f>
        <v>0</v>
      </c>
      <c r="AM114">
        <f>'BFPaT-fueltax-heavyfueloil'!AM2</f>
        <v>0</v>
      </c>
      <c r="AN114">
        <f>'BFPaT-fueltax-heavyfueloil'!AN2</f>
        <v>0</v>
      </c>
      <c r="AO114">
        <f>'BFPaT-fueltax-heavyfueloil'!AO2</f>
        <v>0</v>
      </c>
      <c r="AP114">
        <f>'BFPaT-fueltax-heavyfueloil'!AP2</f>
        <v>0</v>
      </c>
      <c r="AQ114">
        <f>'BFPaT-fueltax-heavyfueloil'!AQ2</f>
        <v>0</v>
      </c>
      <c r="AR114">
        <f>'BFPaT-fueltax-heavyfueloil'!AR2</f>
        <v>0</v>
      </c>
      <c r="AS114">
        <f>'BFPaT-fueltax-heavyfueloil'!AS2</f>
        <v>0</v>
      </c>
      <c r="AT114">
        <f>'BFPaT-fueltax-heavyfueloil'!AT2</f>
        <v>0</v>
      </c>
      <c r="AU114">
        <f>'BFPaT-fueltax-heavyfueloil'!AU2</f>
        <v>0</v>
      </c>
      <c r="AV114">
        <f>'BFPaT-fueltax-heavyfueloil'!AV2</f>
        <v>0</v>
      </c>
      <c r="AW114">
        <f>'BFPaT-fueltax-heavyfueloil'!AW2</f>
        <v>0</v>
      </c>
      <c r="AX114">
        <f>'BFPaT-fueltax-heavyfueloil'!AX2</f>
        <v>0</v>
      </c>
      <c r="AY114">
        <f>'BFPaT-fueltax-heavyfueloil'!AY2</f>
        <v>0</v>
      </c>
      <c r="AZ114">
        <f>'BFPaT-fueltax-heavyfueloil'!AZ2</f>
        <v>0</v>
      </c>
    </row>
    <row r="115" spans="1:52" x14ac:dyDescent="0.45">
      <c r="A115" t="s">
        <v>12</v>
      </c>
      <c r="B115">
        <f>'BFPaT-fueltax-heavyfueloil'!B3</f>
        <v>0.20920118503863766</v>
      </c>
      <c r="C115">
        <f>'BFPaT-fueltax-heavyfueloil'!C3</f>
        <v>0.20920118503863766</v>
      </c>
      <c r="D115">
        <f>'BFPaT-fueltax-heavyfueloil'!D3</f>
        <v>0.20920118503863766</v>
      </c>
      <c r="E115">
        <f>'BFPaT-fueltax-heavyfueloil'!E3</f>
        <v>0.20920118503863766</v>
      </c>
      <c r="F115">
        <f>'BFPaT-fueltax-heavyfueloil'!F3</f>
        <v>0.20920118503863766</v>
      </c>
      <c r="G115">
        <f>'BFPaT-fueltax-heavyfueloil'!G3</f>
        <v>0.20920118503863766</v>
      </c>
      <c r="H115">
        <f>'BFPaT-fueltax-heavyfueloil'!H3</f>
        <v>0.20920118503863766</v>
      </c>
      <c r="I115">
        <f>'BFPaT-fueltax-heavyfueloil'!I3</f>
        <v>0.20920118503863766</v>
      </c>
      <c r="J115">
        <f>'BFPaT-fueltax-heavyfueloil'!J3</f>
        <v>0.20920118503863766</v>
      </c>
      <c r="K115">
        <f>'BFPaT-fueltax-heavyfueloil'!K3</f>
        <v>0.20920118503863766</v>
      </c>
      <c r="L115">
        <f>'BFPaT-fueltax-heavyfueloil'!L3</f>
        <v>0.20920118503863766</v>
      </c>
      <c r="M115">
        <f>'BFPaT-fueltax-heavyfueloil'!M3</f>
        <v>0.20920118503863766</v>
      </c>
      <c r="N115">
        <f>'BFPaT-fueltax-heavyfueloil'!N3</f>
        <v>0.20920118503863766</v>
      </c>
      <c r="O115">
        <f>'BFPaT-fueltax-heavyfueloil'!O3</f>
        <v>0.20920118503863766</v>
      </c>
      <c r="P115">
        <f>'BFPaT-fueltax-heavyfueloil'!P3</f>
        <v>0.20920118503863766</v>
      </c>
      <c r="Q115">
        <f>'BFPaT-fueltax-heavyfueloil'!Q3</f>
        <v>0.20920118503863766</v>
      </c>
      <c r="R115">
        <f>'BFPaT-fueltax-heavyfueloil'!R3</f>
        <v>0.20920118503863766</v>
      </c>
      <c r="S115">
        <f>'BFPaT-fueltax-heavyfueloil'!S3</f>
        <v>0.20920118503863766</v>
      </c>
      <c r="T115">
        <f>'BFPaT-fueltax-heavyfueloil'!T3</f>
        <v>0.20920118503863766</v>
      </c>
      <c r="U115">
        <f>'BFPaT-fueltax-heavyfueloil'!U3</f>
        <v>0.20920118503863766</v>
      </c>
      <c r="V115">
        <f>'BFPaT-fueltax-heavyfueloil'!V3</f>
        <v>0.20920118503863766</v>
      </c>
      <c r="W115">
        <f>'BFPaT-fueltax-heavyfueloil'!W3</f>
        <v>0.20920118503863766</v>
      </c>
      <c r="X115">
        <f>'BFPaT-fueltax-heavyfueloil'!X3</f>
        <v>0.20920118503863766</v>
      </c>
      <c r="Y115">
        <f>'BFPaT-fueltax-heavyfueloil'!Y3</f>
        <v>0.20920118503863766</v>
      </c>
      <c r="Z115">
        <f>'BFPaT-fueltax-heavyfueloil'!Z3</f>
        <v>0.20920118503863766</v>
      </c>
      <c r="AA115">
        <f>'BFPaT-fueltax-heavyfueloil'!AA3</f>
        <v>0.20920118503863766</v>
      </c>
      <c r="AB115">
        <f>'BFPaT-fueltax-heavyfueloil'!AB3</f>
        <v>0.20920118503863766</v>
      </c>
      <c r="AC115">
        <f>'BFPaT-fueltax-heavyfueloil'!AC3</f>
        <v>0.20920118503863766</v>
      </c>
      <c r="AD115">
        <f>'BFPaT-fueltax-heavyfueloil'!AD3</f>
        <v>0.20920118503863766</v>
      </c>
      <c r="AE115">
        <f>'BFPaT-fueltax-heavyfueloil'!AE3</f>
        <v>0.20920118503863766</v>
      </c>
      <c r="AF115">
        <f>'BFPaT-fueltax-heavyfueloil'!AF3</f>
        <v>0.20920118503863766</v>
      </c>
      <c r="AG115">
        <f>'BFPaT-fueltax-heavyfueloil'!AG3</f>
        <v>0.20920118503863766</v>
      </c>
      <c r="AH115">
        <f>'BFPaT-fueltax-heavyfueloil'!AH3</f>
        <v>0.20920118503863766</v>
      </c>
      <c r="AI115">
        <f>'BFPaT-fueltax-heavyfueloil'!AI3</f>
        <v>0.20920118503863766</v>
      </c>
      <c r="AJ115">
        <f>'BFPaT-fueltax-heavyfueloil'!AJ3</f>
        <v>0.20920118503863766</v>
      </c>
      <c r="AK115">
        <f>'BFPaT-fueltax-heavyfueloil'!AK3</f>
        <v>0.20920118503863766</v>
      </c>
      <c r="AL115">
        <f>'BFPaT-fueltax-heavyfueloil'!AL3</f>
        <v>0.20920118503863766</v>
      </c>
      <c r="AM115">
        <f>'BFPaT-fueltax-heavyfueloil'!AM3</f>
        <v>0.20920118503863766</v>
      </c>
      <c r="AN115">
        <f>'BFPaT-fueltax-heavyfueloil'!AN3</f>
        <v>0.20920118503863766</v>
      </c>
      <c r="AO115">
        <f>'BFPaT-fueltax-heavyfueloil'!AO3</f>
        <v>0.20920118503863766</v>
      </c>
      <c r="AP115">
        <f>'BFPaT-fueltax-heavyfueloil'!AP3</f>
        <v>0.20920118503863766</v>
      </c>
      <c r="AQ115">
        <f>'BFPaT-fueltax-heavyfueloil'!AQ3</f>
        <v>0.20920118503863766</v>
      </c>
      <c r="AR115">
        <f>'BFPaT-fueltax-heavyfueloil'!AR3</f>
        <v>0.20920118503863766</v>
      </c>
      <c r="AS115">
        <f>'BFPaT-fueltax-heavyfueloil'!AS3</f>
        <v>0.20920118503863766</v>
      </c>
      <c r="AT115">
        <f>'BFPaT-fueltax-heavyfueloil'!AT3</f>
        <v>0.20920118503863766</v>
      </c>
      <c r="AU115">
        <f>'BFPaT-fueltax-heavyfueloil'!AU3</f>
        <v>0.20920118503863766</v>
      </c>
      <c r="AV115">
        <f>'BFPaT-fueltax-heavyfueloil'!AV3</f>
        <v>0.20920118503863766</v>
      </c>
      <c r="AW115">
        <f>'BFPaT-fueltax-heavyfueloil'!AW3</f>
        <v>0.20920118503863766</v>
      </c>
      <c r="AX115">
        <f>'BFPaT-fueltax-heavyfueloil'!AX3</f>
        <v>0.20920118503863766</v>
      </c>
      <c r="AY115">
        <f>'BFPaT-fueltax-heavyfueloil'!AY3</f>
        <v>0.20920118503863766</v>
      </c>
      <c r="AZ115">
        <f>'BFPaT-fueltax-heavyfueloil'!AZ3</f>
        <v>0.20920118503863766</v>
      </c>
    </row>
    <row r="116" spans="1:52" x14ac:dyDescent="0.45">
      <c r="A116" t="s">
        <v>13</v>
      </c>
      <c r="B116">
        <f>'BFPaT-fueltax-heavyfueloil'!B4</f>
        <v>0</v>
      </c>
      <c r="C116">
        <f>'BFPaT-fueltax-heavyfueloil'!C4</f>
        <v>0</v>
      </c>
      <c r="D116">
        <f>'BFPaT-fueltax-heavyfueloil'!D4</f>
        <v>0</v>
      </c>
      <c r="E116">
        <f>'BFPaT-fueltax-heavyfueloil'!E4</f>
        <v>0</v>
      </c>
      <c r="F116">
        <f>'BFPaT-fueltax-heavyfueloil'!F4</f>
        <v>0</v>
      </c>
      <c r="G116">
        <f>'BFPaT-fueltax-heavyfueloil'!G4</f>
        <v>0</v>
      </c>
      <c r="H116">
        <f>'BFPaT-fueltax-heavyfueloil'!H4</f>
        <v>0</v>
      </c>
      <c r="I116">
        <f>'BFPaT-fueltax-heavyfueloil'!I4</f>
        <v>0</v>
      </c>
      <c r="J116">
        <f>'BFPaT-fueltax-heavyfueloil'!J4</f>
        <v>0</v>
      </c>
      <c r="K116">
        <f>'BFPaT-fueltax-heavyfueloil'!K4</f>
        <v>0</v>
      </c>
      <c r="L116">
        <f>'BFPaT-fueltax-heavyfueloil'!L4</f>
        <v>0</v>
      </c>
      <c r="M116">
        <f>'BFPaT-fueltax-heavyfueloil'!M4</f>
        <v>0</v>
      </c>
      <c r="N116">
        <f>'BFPaT-fueltax-heavyfueloil'!N4</f>
        <v>0</v>
      </c>
      <c r="O116">
        <f>'BFPaT-fueltax-heavyfueloil'!O4</f>
        <v>0</v>
      </c>
      <c r="P116">
        <f>'BFPaT-fueltax-heavyfueloil'!P4</f>
        <v>0</v>
      </c>
      <c r="Q116">
        <f>'BFPaT-fueltax-heavyfueloil'!Q4</f>
        <v>0</v>
      </c>
      <c r="R116">
        <f>'BFPaT-fueltax-heavyfueloil'!R4</f>
        <v>0</v>
      </c>
      <c r="S116">
        <f>'BFPaT-fueltax-heavyfueloil'!S4</f>
        <v>0</v>
      </c>
      <c r="T116">
        <f>'BFPaT-fueltax-heavyfueloil'!T4</f>
        <v>0</v>
      </c>
      <c r="U116">
        <f>'BFPaT-fueltax-heavyfueloil'!U4</f>
        <v>0</v>
      </c>
      <c r="V116">
        <f>'BFPaT-fueltax-heavyfueloil'!V4</f>
        <v>0</v>
      </c>
      <c r="W116">
        <f>'BFPaT-fueltax-heavyfueloil'!W4</f>
        <v>0</v>
      </c>
      <c r="X116">
        <f>'BFPaT-fueltax-heavyfueloil'!X4</f>
        <v>0</v>
      </c>
      <c r="Y116">
        <f>'BFPaT-fueltax-heavyfueloil'!Y4</f>
        <v>0</v>
      </c>
      <c r="Z116">
        <f>'BFPaT-fueltax-heavyfueloil'!Z4</f>
        <v>0</v>
      </c>
      <c r="AA116">
        <f>'BFPaT-fueltax-heavyfueloil'!AA4</f>
        <v>0</v>
      </c>
      <c r="AB116">
        <f>'BFPaT-fueltax-heavyfueloil'!AB4</f>
        <v>0</v>
      </c>
      <c r="AC116">
        <f>'BFPaT-fueltax-heavyfueloil'!AC4</f>
        <v>0</v>
      </c>
      <c r="AD116">
        <f>'BFPaT-fueltax-heavyfueloil'!AD4</f>
        <v>0</v>
      </c>
      <c r="AE116">
        <f>'BFPaT-fueltax-heavyfueloil'!AE4</f>
        <v>0</v>
      </c>
      <c r="AF116">
        <f>'BFPaT-fueltax-heavyfueloil'!AF4</f>
        <v>0</v>
      </c>
      <c r="AG116">
        <f>'BFPaT-fueltax-heavyfueloil'!AG4</f>
        <v>0</v>
      </c>
      <c r="AH116">
        <f>'BFPaT-fueltax-heavyfueloil'!AH4</f>
        <v>0</v>
      </c>
      <c r="AI116">
        <f>'BFPaT-fueltax-heavyfueloil'!AI4</f>
        <v>0</v>
      </c>
      <c r="AJ116">
        <f>'BFPaT-fueltax-heavyfueloil'!AJ4</f>
        <v>0</v>
      </c>
      <c r="AK116">
        <f>'BFPaT-fueltax-heavyfueloil'!AK4</f>
        <v>0</v>
      </c>
      <c r="AL116">
        <f>'BFPaT-fueltax-heavyfueloil'!AL4</f>
        <v>0</v>
      </c>
      <c r="AM116">
        <f>'BFPaT-fueltax-heavyfueloil'!AM4</f>
        <v>0</v>
      </c>
      <c r="AN116">
        <f>'BFPaT-fueltax-heavyfueloil'!AN4</f>
        <v>0</v>
      </c>
      <c r="AO116">
        <f>'BFPaT-fueltax-heavyfueloil'!AO4</f>
        <v>0</v>
      </c>
      <c r="AP116">
        <f>'BFPaT-fueltax-heavyfueloil'!AP4</f>
        <v>0</v>
      </c>
      <c r="AQ116">
        <f>'BFPaT-fueltax-heavyfueloil'!AQ4</f>
        <v>0</v>
      </c>
      <c r="AR116">
        <f>'BFPaT-fueltax-heavyfueloil'!AR4</f>
        <v>0</v>
      </c>
      <c r="AS116">
        <f>'BFPaT-fueltax-heavyfueloil'!AS4</f>
        <v>0</v>
      </c>
      <c r="AT116">
        <f>'BFPaT-fueltax-heavyfueloil'!AT4</f>
        <v>0</v>
      </c>
      <c r="AU116">
        <f>'BFPaT-fueltax-heavyfueloil'!AU4</f>
        <v>0</v>
      </c>
      <c r="AV116">
        <f>'BFPaT-fueltax-heavyfueloil'!AV4</f>
        <v>0</v>
      </c>
      <c r="AW116">
        <f>'BFPaT-fueltax-heavyfueloil'!AW4</f>
        <v>0</v>
      </c>
      <c r="AX116">
        <f>'BFPaT-fueltax-heavyfueloil'!AX4</f>
        <v>0</v>
      </c>
      <c r="AY116">
        <f>'BFPaT-fueltax-heavyfueloil'!AY4</f>
        <v>0</v>
      </c>
      <c r="AZ116">
        <f>'BFPaT-fueltax-heavyfueloil'!AZ4</f>
        <v>0</v>
      </c>
    </row>
    <row r="117" spans="1:52" x14ac:dyDescent="0.45">
      <c r="A117" t="s">
        <v>14</v>
      </c>
      <c r="B117">
        <f>'BFPaT-fueltax-heavyfueloil'!B5</f>
        <v>0</v>
      </c>
      <c r="C117">
        <f>'BFPaT-fueltax-heavyfueloil'!C5</f>
        <v>0</v>
      </c>
      <c r="D117">
        <f>'BFPaT-fueltax-heavyfueloil'!D5</f>
        <v>0</v>
      </c>
      <c r="E117">
        <f>'BFPaT-fueltax-heavyfueloil'!E5</f>
        <v>0</v>
      </c>
      <c r="F117">
        <f>'BFPaT-fueltax-heavyfueloil'!F5</f>
        <v>0</v>
      </c>
      <c r="G117">
        <f>'BFPaT-fueltax-heavyfueloil'!G5</f>
        <v>0</v>
      </c>
      <c r="H117">
        <f>'BFPaT-fueltax-heavyfueloil'!H5</f>
        <v>0</v>
      </c>
      <c r="I117">
        <f>'BFPaT-fueltax-heavyfueloil'!I5</f>
        <v>0</v>
      </c>
      <c r="J117">
        <f>'BFPaT-fueltax-heavyfueloil'!J5</f>
        <v>0</v>
      </c>
      <c r="K117">
        <f>'BFPaT-fueltax-heavyfueloil'!K5</f>
        <v>0</v>
      </c>
      <c r="L117">
        <f>'BFPaT-fueltax-heavyfueloil'!L5</f>
        <v>0</v>
      </c>
      <c r="M117">
        <f>'BFPaT-fueltax-heavyfueloil'!M5</f>
        <v>0</v>
      </c>
      <c r="N117">
        <f>'BFPaT-fueltax-heavyfueloil'!N5</f>
        <v>0</v>
      </c>
      <c r="O117">
        <f>'BFPaT-fueltax-heavyfueloil'!O5</f>
        <v>0</v>
      </c>
      <c r="P117">
        <f>'BFPaT-fueltax-heavyfueloil'!P5</f>
        <v>0</v>
      </c>
      <c r="Q117">
        <f>'BFPaT-fueltax-heavyfueloil'!Q5</f>
        <v>0</v>
      </c>
      <c r="R117">
        <f>'BFPaT-fueltax-heavyfueloil'!R5</f>
        <v>0</v>
      </c>
      <c r="S117">
        <f>'BFPaT-fueltax-heavyfueloil'!S5</f>
        <v>0</v>
      </c>
      <c r="T117">
        <f>'BFPaT-fueltax-heavyfueloil'!T5</f>
        <v>0</v>
      </c>
      <c r="U117">
        <f>'BFPaT-fueltax-heavyfueloil'!U5</f>
        <v>0</v>
      </c>
      <c r="V117">
        <f>'BFPaT-fueltax-heavyfueloil'!V5</f>
        <v>0</v>
      </c>
      <c r="W117">
        <f>'BFPaT-fueltax-heavyfueloil'!W5</f>
        <v>0</v>
      </c>
      <c r="X117">
        <f>'BFPaT-fueltax-heavyfueloil'!X5</f>
        <v>0</v>
      </c>
      <c r="Y117">
        <f>'BFPaT-fueltax-heavyfueloil'!Y5</f>
        <v>0</v>
      </c>
      <c r="Z117">
        <f>'BFPaT-fueltax-heavyfueloil'!Z5</f>
        <v>0</v>
      </c>
      <c r="AA117">
        <f>'BFPaT-fueltax-heavyfueloil'!AA5</f>
        <v>0</v>
      </c>
      <c r="AB117">
        <f>'BFPaT-fueltax-heavyfueloil'!AB5</f>
        <v>0</v>
      </c>
      <c r="AC117">
        <f>'BFPaT-fueltax-heavyfueloil'!AC5</f>
        <v>0</v>
      </c>
      <c r="AD117">
        <f>'BFPaT-fueltax-heavyfueloil'!AD5</f>
        <v>0</v>
      </c>
      <c r="AE117">
        <f>'BFPaT-fueltax-heavyfueloil'!AE5</f>
        <v>0</v>
      </c>
      <c r="AF117">
        <f>'BFPaT-fueltax-heavyfueloil'!AF5</f>
        <v>0</v>
      </c>
      <c r="AG117">
        <f>'BFPaT-fueltax-heavyfueloil'!AG5</f>
        <v>0</v>
      </c>
      <c r="AH117">
        <f>'BFPaT-fueltax-heavyfueloil'!AH5</f>
        <v>0</v>
      </c>
      <c r="AI117">
        <f>'BFPaT-fueltax-heavyfueloil'!AI5</f>
        <v>0</v>
      </c>
      <c r="AJ117">
        <f>'BFPaT-fueltax-heavyfueloil'!AJ5</f>
        <v>0</v>
      </c>
      <c r="AK117">
        <f>'BFPaT-fueltax-heavyfueloil'!AK5</f>
        <v>0</v>
      </c>
      <c r="AL117">
        <f>'BFPaT-fueltax-heavyfueloil'!AL5</f>
        <v>0</v>
      </c>
      <c r="AM117">
        <f>'BFPaT-fueltax-heavyfueloil'!AM5</f>
        <v>0</v>
      </c>
      <c r="AN117">
        <f>'BFPaT-fueltax-heavyfueloil'!AN5</f>
        <v>0</v>
      </c>
      <c r="AO117">
        <f>'BFPaT-fueltax-heavyfueloil'!AO5</f>
        <v>0</v>
      </c>
      <c r="AP117">
        <f>'BFPaT-fueltax-heavyfueloil'!AP5</f>
        <v>0</v>
      </c>
      <c r="AQ117">
        <f>'BFPaT-fueltax-heavyfueloil'!AQ5</f>
        <v>0</v>
      </c>
      <c r="AR117">
        <f>'BFPaT-fueltax-heavyfueloil'!AR5</f>
        <v>0</v>
      </c>
      <c r="AS117">
        <f>'BFPaT-fueltax-heavyfueloil'!AS5</f>
        <v>0</v>
      </c>
      <c r="AT117">
        <f>'BFPaT-fueltax-heavyfueloil'!AT5</f>
        <v>0</v>
      </c>
      <c r="AU117">
        <f>'BFPaT-fueltax-heavyfueloil'!AU5</f>
        <v>0</v>
      </c>
      <c r="AV117">
        <f>'BFPaT-fueltax-heavyfueloil'!AV5</f>
        <v>0</v>
      </c>
      <c r="AW117">
        <f>'BFPaT-fueltax-heavyfueloil'!AW5</f>
        <v>0</v>
      </c>
      <c r="AX117">
        <f>'BFPaT-fueltax-heavyfueloil'!AX5</f>
        <v>0</v>
      </c>
      <c r="AY117">
        <f>'BFPaT-fueltax-heavyfueloil'!AY5</f>
        <v>0</v>
      </c>
      <c r="AZ117">
        <f>'BFPaT-fueltax-heavyfueloil'!AZ5</f>
        <v>0</v>
      </c>
    </row>
    <row r="118" spans="1:52" x14ac:dyDescent="0.45">
      <c r="A118" t="s">
        <v>15</v>
      </c>
      <c r="B118">
        <f>'BFPaT-fueltax-heavyfueloil'!B6</f>
        <v>0.20920118503863766</v>
      </c>
      <c r="C118">
        <f>'BFPaT-fueltax-heavyfueloil'!C6</f>
        <v>0.20920118503863766</v>
      </c>
      <c r="D118">
        <f>'BFPaT-fueltax-heavyfueloil'!D6</f>
        <v>0.20920118503863766</v>
      </c>
      <c r="E118">
        <f>'BFPaT-fueltax-heavyfueloil'!E6</f>
        <v>0.20920118503863766</v>
      </c>
      <c r="F118">
        <f>'BFPaT-fueltax-heavyfueloil'!F6</f>
        <v>0.20920118503863766</v>
      </c>
      <c r="G118">
        <f>'BFPaT-fueltax-heavyfueloil'!G6</f>
        <v>0.20920118503863766</v>
      </c>
      <c r="H118">
        <f>'BFPaT-fueltax-heavyfueloil'!H6</f>
        <v>0.20920118503863766</v>
      </c>
      <c r="I118">
        <f>'BFPaT-fueltax-heavyfueloil'!I6</f>
        <v>0.20920118503863766</v>
      </c>
      <c r="J118">
        <f>'BFPaT-fueltax-heavyfueloil'!J6</f>
        <v>0.20920118503863766</v>
      </c>
      <c r="K118">
        <f>'BFPaT-fueltax-heavyfueloil'!K6</f>
        <v>0.20920118503863766</v>
      </c>
      <c r="L118">
        <f>'BFPaT-fueltax-heavyfueloil'!L6</f>
        <v>0.20920118503863766</v>
      </c>
      <c r="M118">
        <f>'BFPaT-fueltax-heavyfueloil'!M6</f>
        <v>0.20920118503863766</v>
      </c>
      <c r="N118">
        <f>'BFPaT-fueltax-heavyfueloil'!N6</f>
        <v>0.20920118503863766</v>
      </c>
      <c r="O118">
        <f>'BFPaT-fueltax-heavyfueloil'!O6</f>
        <v>0.20920118503863766</v>
      </c>
      <c r="P118">
        <f>'BFPaT-fueltax-heavyfueloil'!P6</f>
        <v>0.20920118503863766</v>
      </c>
      <c r="Q118">
        <f>'BFPaT-fueltax-heavyfueloil'!Q6</f>
        <v>0.20920118503863766</v>
      </c>
      <c r="R118">
        <f>'BFPaT-fueltax-heavyfueloil'!R6</f>
        <v>0.20920118503863766</v>
      </c>
      <c r="S118">
        <f>'BFPaT-fueltax-heavyfueloil'!S6</f>
        <v>0.20920118503863766</v>
      </c>
      <c r="T118">
        <f>'BFPaT-fueltax-heavyfueloil'!T6</f>
        <v>0.20920118503863766</v>
      </c>
      <c r="U118">
        <f>'BFPaT-fueltax-heavyfueloil'!U6</f>
        <v>0.20920118503863766</v>
      </c>
      <c r="V118">
        <f>'BFPaT-fueltax-heavyfueloil'!V6</f>
        <v>0.20920118503863766</v>
      </c>
      <c r="W118">
        <f>'BFPaT-fueltax-heavyfueloil'!W6</f>
        <v>0.20920118503863766</v>
      </c>
      <c r="X118">
        <f>'BFPaT-fueltax-heavyfueloil'!X6</f>
        <v>0.20920118503863766</v>
      </c>
      <c r="Y118">
        <f>'BFPaT-fueltax-heavyfueloil'!Y6</f>
        <v>0.20920118503863766</v>
      </c>
      <c r="Z118">
        <f>'BFPaT-fueltax-heavyfueloil'!Z6</f>
        <v>0.20920118503863766</v>
      </c>
      <c r="AA118">
        <f>'BFPaT-fueltax-heavyfueloil'!AA6</f>
        <v>0.20920118503863766</v>
      </c>
      <c r="AB118">
        <f>'BFPaT-fueltax-heavyfueloil'!AB6</f>
        <v>0.20920118503863766</v>
      </c>
      <c r="AC118">
        <f>'BFPaT-fueltax-heavyfueloil'!AC6</f>
        <v>0.20920118503863766</v>
      </c>
      <c r="AD118">
        <f>'BFPaT-fueltax-heavyfueloil'!AD6</f>
        <v>0.20920118503863766</v>
      </c>
      <c r="AE118">
        <f>'BFPaT-fueltax-heavyfueloil'!AE6</f>
        <v>0.20920118503863766</v>
      </c>
      <c r="AF118">
        <f>'BFPaT-fueltax-heavyfueloil'!AF6</f>
        <v>0.20920118503863766</v>
      </c>
      <c r="AG118">
        <f>'BFPaT-fueltax-heavyfueloil'!AG6</f>
        <v>0.20920118503863766</v>
      </c>
      <c r="AH118">
        <f>'BFPaT-fueltax-heavyfueloil'!AH6</f>
        <v>0.20920118503863766</v>
      </c>
      <c r="AI118">
        <f>'BFPaT-fueltax-heavyfueloil'!AI6</f>
        <v>0.20920118503863766</v>
      </c>
      <c r="AJ118">
        <f>'BFPaT-fueltax-heavyfueloil'!AJ6</f>
        <v>0.20920118503863766</v>
      </c>
      <c r="AK118">
        <f>'BFPaT-fueltax-heavyfueloil'!AK6</f>
        <v>0.20920118503863766</v>
      </c>
      <c r="AL118">
        <f>'BFPaT-fueltax-heavyfueloil'!AL6</f>
        <v>0.20920118503863766</v>
      </c>
      <c r="AM118">
        <f>'BFPaT-fueltax-heavyfueloil'!AM6</f>
        <v>0.20920118503863766</v>
      </c>
      <c r="AN118">
        <f>'BFPaT-fueltax-heavyfueloil'!AN6</f>
        <v>0.20920118503863766</v>
      </c>
      <c r="AO118">
        <f>'BFPaT-fueltax-heavyfueloil'!AO6</f>
        <v>0.20920118503863766</v>
      </c>
      <c r="AP118">
        <f>'BFPaT-fueltax-heavyfueloil'!AP6</f>
        <v>0.20920118503863766</v>
      </c>
      <c r="AQ118">
        <f>'BFPaT-fueltax-heavyfueloil'!AQ6</f>
        <v>0.20920118503863766</v>
      </c>
      <c r="AR118">
        <f>'BFPaT-fueltax-heavyfueloil'!AR6</f>
        <v>0.20920118503863766</v>
      </c>
      <c r="AS118">
        <f>'BFPaT-fueltax-heavyfueloil'!AS6</f>
        <v>0.20920118503863766</v>
      </c>
      <c r="AT118">
        <f>'BFPaT-fueltax-heavyfueloil'!AT6</f>
        <v>0.20920118503863766</v>
      </c>
      <c r="AU118">
        <f>'BFPaT-fueltax-heavyfueloil'!AU6</f>
        <v>0.20920118503863766</v>
      </c>
      <c r="AV118">
        <f>'BFPaT-fueltax-heavyfueloil'!AV6</f>
        <v>0.20920118503863766</v>
      </c>
      <c r="AW118">
        <f>'BFPaT-fueltax-heavyfueloil'!AW6</f>
        <v>0.20920118503863766</v>
      </c>
      <c r="AX118">
        <f>'BFPaT-fueltax-heavyfueloil'!AX6</f>
        <v>0.20920118503863766</v>
      </c>
      <c r="AY118">
        <f>'BFPaT-fueltax-heavyfueloil'!AY6</f>
        <v>0.20920118503863766</v>
      </c>
      <c r="AZ118">
        <f>'BFPaT-fueltax-heavyfueloil'!AZ6</f>
        <v>0.20920118503863766</v>
      </c>
    </row>
    <row r="119" spans="1:52" x14ac:dyDescent="0.45">
      <c r="A119" t="s">
        <v>16</v>
      </c>
      <c r="B119">
        <f>'BFPaT-fueltax-heavyfueloil'!B7</f>
        <v>0</v>
      </c>
      <c r="C119">
        <f>'BFPaT-fueltax-heavyfueloil'!C7</f>
        <v>0</v>
      </c>
      <c r="D119">
        <f>'BFPaT-fueltax-heavyfueloil'!D7</f>
        <v>0</v>
      </c>
      <c r="E119">
        <f>'BFPaT-fueltax-heavyfueloil'!E7</f>
        <v>0</v>
      </c>
      <c r="F119">
        <f>'BFPaT-fueltax-heavyfueloil'!F7</f>
        <v>0</v>
      </c>
      <c r="G119">
        <f>'BFPaT-fueltax-heavyfueloil'!G7</f>
        <v>0</v>
      </c>
      <c r="H119">
        <f>'BFPaT-fueltax-heavyfueloil'!H7</f>
        <v>0</v>
      </c>
      <c r="I119">
        <f>'BFPaT-fueltax-heavyfueloil'!I7</f>
        <v>0</v>
      </c>
      <c r="J119">
        <f>'BFPaT-fueltax-heavyfueloil'!J7</f>
        <v>0</v>
      </c>
      <c r="K119">
        <f>'BFPaT-fueltax-heavyfueloil'!K7</f>
        <v>0</v>
      </c>
      <c r="L119">
        <f>'BFPaT-fueltax-heavyfueloil'!L7</f>
        <v>0</v>
      </c>
      <c r="M119">
        <f>'BFPaT-fueltax-heavyfueloil'!M7</f>
        <v>0</v>
      </c>
      <c r="N119">
        <f>'BFPaT-fueltax-heavyfueloil'!N7</f>
        <v>0</v>
      </c>
      <c r="O119">
        <f>'BFPaT-fueltax-heavyfueloil'!O7</f>
        <v>0</v>
      </c>
      <c r="P119">
        <f>'BFPaT-fueltax-heavyfueloil'!P7</f>
        <v>0</v>
      </c>
      <c r="Q119">
        <f>'BFPaT-fueltax-heavyfueloil'!Q7</f>
        <v>0</v>
      </c>
      <c r="R119">
        <f>'BFPaT-fueltax-heavyfueloil'!R7</f>
        <v>0</v>
      </c>
      <c r="S119">
        <f>'BFPaT-fueltax-heavyfueloil'!S7</f>
        <v>0</v>
      </c>
      <c r="T119">
        <f>'BFPaT-fueltax-heavyfueloil'!T7</f>
        <v>0</v>
      </c>
      <c r="U119">
        <f>'BFPaT-fueltax-heavyfueloil'!U7</f>
        <v>0</v>
      </c>
      <c r="V119">
        <f>'BFPaT-fueltax-heavyfueloil'!V7</f>
        <v>0</v>
      </c>
      <c r="W119">
        <f>'BFPaT-fueltax-heavyfueloil'!W7</f>
        <v>0</v>
      </c>
      <c r="X119">
        <f>'BFPaT-fueltax-heavyfueloil'!X7</f>
        <v>0</v>
      </c>
      <c r="Y119">
        <f>'BFPaT-fueltax-heavyfueloil'!Y7</f>
        <v>0</v>
      </c>
      <c r="Z119">
        <f>'BFPaT-fueltax-heavyfueloil'!Z7</f>
        <v>0</v>
      </c>
      <c r="AA119">
        <f>'BFPaT-fueltax-heavyfueloil'!AA7</f>
        <v>0</v>
      </c>
      <c r="AB119">
        <f>'BFPaT-fueltax-heavyfueloil'!AB7</f>
        <v>0</v>
      </c>
      <c r="AC119">
        <f>'BFPaT-fueltax-heavyfueloil'!AC7</f>
        <v>0</v>
      </c>
      <c r="AD119">
        <f>'BFPaT-fueltax-heavyfueloil'!AD7</f>
        <v>0</v>
      </c>
      <c r="AE119">
        <f>'BFPaT-fueltax-heavyfueloil'!AE7</f>
        <v>0</v>
      </c>
      <c r="AF119">
        <f>'BFPaT-fueltax-heavyfueloil'!AF7</f>
        <v>0</v>
      </c>
      <c r="AG119">
        <f>'BFPaT-fueltax-heavyfueloil'!AG7</f>
        <v>0</v>
      </c>
      <c r="AH119">
        <f>'BFPaT-fueltax-heavyfueloil'!AH7</f>
        <v>0</v>
      </c>
      <c r="AI119">
        <f>'BFPaT-fueltax-heavyfueloil'!AI7</f>
        <v>0</v>
      </c>
      <c r="AJ119">
        <f>'BFPaT-fueltax-heavyfueloil'!AJ7</f>
        <v>0</v>
      </c>
      <c r="AK119">
        <f>'BFPaT-fueltax-heavyfueloil'!AK7</f>
        <v>0</v>
      </c>
      <c r="AL119">
        <f>'BFPaT-fueltax-heavyfueloil'!AL7</f>
        <v>0</v>
      </c>
      <c r="AM119">
        <f>'BFPaT-fueltax-heavyfueloil'!AM7</f>
        <v>0</v>
      </c>
      <c r="AN119">
        <f>'BFPaT-fueltax-heavyfueloil'!AN7</f>
        <v>0</v>
      </c>
      <c r="AO119">
        <f>'BFPaT-fueltax-heavyfueloil'!AO7</f>
        <v>0</v>
      </c>
      <c r="AP119">
        <f>'BFPaT-fueltax-heavyfueloil'!AP7</f>
        <v>0</v>
      </c>
      <c r="AQ119">
        <f>'BFPaT-fueltax-heavyfueloil'!AQ7</f>
        <v>0</v>
      </c>
      <c r="AR119">
        <f>'BFPaT-fueltax-heavyfueloil'!AR7</f>
        <v>0</v>
      </c>
      <c r="AS119">
        <f>'BFPaT-fueltax-heavyfueloil'!AS7</f>
        <v>0</v>
      </c>
      <c r="AT119">
        <f>'BFPaT-fueltax-heavyfueloil'!AT7</f>
        <v>0</v>
      </c>
      <c r="AU119">
        <f>'BFPaT-fueltax-heavyfueloil'!AU7</f>
        <v>0</v>
      </c>
      <c r="AV119">
        <f>'BFPaT-fueltax-heavyfueloil'!AV7</f>
        <v>0</v>
      </c>
      <c r="AW119">
        <f>'BFPaT-fueltax-heavyfueloil'!AW7</f>
        <v>0</v>
      </c>
      <c r="AX119">
        <f>'BFPaT-fueltax-heavyfueloil'!AX7</f>
        <v>0</v>
      </c>
      <c r="AY119">
        <f>'BFPaT-fueltax-heavyfueloil'!AY7</f>
        <v>0</v>
      </c>
      <c r="AZ119">
        <f>'BFPaT-fueltax-heavyfueloil'!AZ7</f>
        <v>0</v>
      </c>
    </row>
    <row r="120" spans="1:52" x14ac:dyDescent="0.45">
      <c r="A120" t="s">
        <v>17</v>
      </c>
      <c r="B120">
        <f>'BFPaT-fueltax-heavyfueloil'!B8</f>
        <v>0</v>
      </c>
      <c r="C120">
        <f>'BFPaT-fueltax-heavyfueloil'!C8</f>
        <v>0</v>
      </c>
      <c r="D120">
        <f>'BFPaT-fueltax-heavyfueloil'!D8</f>
        <v>0</v>
      </c>
      <c r="E120">
        <f>'BFPaT-fueltax-heavyfueloil'!E8</f>
        <v>0</v>
      </c>
      <c r="F120">
        <f>'BFPaT-fueltax-heavyfueloil'!F8</f>
        <v>0</v>
      </c>
      <c r="G120">
        <f>'BFPaT-fueltax-heavyfueloil'!G8</f>
        <v>0</v>
      </c>
      <c r="H120">
        <f>'BFPaT-fueltax-heavyfueloil'!H8</f>
        <v>0</v>
      </c>
      <c r="I120">
        <f>'BFPaT-fueltax-heavyfueloil'!I8</f>
        <v>0</v>
      </c>
      <c r="J120">
        <f>'BFPaT-fueltax-heavyfueloil'!J8</f>
        <v>0</v>
      </c>
      <c r="K120">
        <f>'BFPaT-fueltax-heavyfueloil'!K8</f>
        <v>0</v>
      </c>
      <c r="L120">
        <f>'BFPaT-fueltax-heavyfueloil'!L8</f>
        <v>0</v>
      </c>
      <c r="M120">
        <f>'BFPaT-fueltax-heavyfueloil'!M8</f>
        <v>0</v>
      </c>
      <c r="N120">
        <f>'BFPaT-fueltax-heavyfueloil'!N8</f>
        <v>0</v>
      </c>
      <c r="O120">
        <f>'BFPaT-fueltax-heavyfueloil'!O8</f>
        <v>0</v>
      </c>
      <c r="P120">
        <f>'BFPaT-fueltax-heavyfueloil'!P8</f>
        <v>0</v>
      </c>
      <c r="Q120">
        <f>'BFPaT-fueltax-heavyfueloil'!Q8</f>
        <v>0</v>
      </c>
      <c r="R120">
        <f>'BFPaT-fueltax-heavyfueloil'!R8</f>
        <v>0</v>
      </c>
      <c r="S120">
        <f>'BFPaT-fueltax-heavyfueloil'!S8</f>
        <v>0</v>
      </c>
      <c r="T120">
        <f>'BFPaT-fueltax-heavyfueloil'!T8</f>
        <v>0</v>
      </c>
      <c r="U120">
        <f>'BFPaT-fueltax-heavyfueloil'!U8</f>
        <v>0</v>
      </c>
      <c r="V120">
        <f>'BFPaT-fueltax-heavyfueloil'!V8</f>
        <v>0</v>
      </c>
      <c r="W120">
        <f>'BFPaT-fueltax-heavyfueloil'!W8</f>
        <v>0</v>
      </c>
      <c r="X120">
        <f>'BFPaT-fueltax-heavyfueloil'!X8</f>
        <v>0</v>
      </c>
      <c r="Y120">
        <f>'BFPaT-fueltax-heavyfueloil'!Y8</f>
        <v>0</v>
      </c>
      <c r="Z120">
        <f>'BFPaT-fueltax-heavyfueloil'!Z8</f>
        <v>0</v>
      </c>
      <c r="AA120">
        <f>'BFPaT-fueltax-heavyfueloil'!AA8</f>
        <v>0</v>
      </c>
      <c r="AB120">
        <f>'BFPaT-fueltax-heavyfueloil'!AB8</f>
        <v>0</v>
      </c>
      <c r="AC120">
        <f>'BFPaT-fueltax-heavyfueloil'!AC8</f>
        <v>0</v>
      </c>
      <c r="AD120">
        <f>'BFPaT-fueltax-heavyfueloil'!AD8</f>
        <v>0</v>
      </c>
      <c r="AE120">
        <f>'BFPaT-fueltax-heavyfueloil'!AE8</f>
        <v>0</v>
      </c>
      <c r="AF120">
        <f>'BFPaT-fueltax-heavyfueloil'!AF8</f>
        <v>0</v>
      </c>
      <c r="AG120">
        <f>'BFPaT-fueltax-heavyfueloil'!AG8</f>
        <v>0</v>
      </c>
      <c r="AH120">
        <f>'BFPaT-fueltax-heavyfueloil'!AH8</f>
        <v>0</v>
      </c>
      <c r="AI120">
        <f>'BFPaT-fueltax-heavyfueloil'!AI8</f>
        <v>0</v>
      </c>
      <c r="AJ120">
        <f>'BFPaT-fueltax-heavyfueloil'!AJ8</f>
        <v>0</v>
      </c>
      <c r="AK120">
        <f>'BFPaT-fueltax-heavyfueloil'!AK8</f>
        <v>0</v>
      </c>
      <c r="AL120">
        <f>'BFPaT-fueltax-heavyfueloil'!AL8</f>
        <v>0</v>
      </c>
      <c r="AM120">
        <f>'BFPaT-fueltax-heavyfueloil'!AM8</f>
        <v>0</v>
      </c>
      <c r="AN120">
        <f>'BFPaT-fueltax-heavyfueloil'!AN8</f>
        <v>0</v>
      </c>
      <c r="AO120">
        <f>'BFPaT-fueltax-heavyfueloil'!AO8</f>
        <v>0</v>
      </c>
      <c r="AP120">
        <f>'BFPaT-fueltax-heavyfueloil'!AP8</f>
        <v>0</v>
      </c>
      <c r="AQ120">
        <f>'BFPaT-fueltax-heavyfueloil'!AQ8</f>
        <v>0</v>
      </c>
      <c r="AR120">
        <f>'BFPaT-fueltax-heavyfueloil'!AR8</f>
        <v>0</v>
      </c>
      <c r="AS120">
        <f>'BFPaT-fueltax-heavyfueloil'!AS8</f>
        <v>0</v>
      </c>
      <c r="AT120">
        <f>'BFPaT-fueltax-heavyfueloil'!AT8</f>
        <v>0</v>
      </c>
      <c r="AU120">
        <f>'BFPaT-fueltax-heavyfueloil'!AU8</f>
        <v>0</v>
      </c>
      <c r="AV120">
        <f>'BFPaT-fueltax-heavyfueloil'!AV8</f>
        <v>0</v>
      </c>
      <c r="AW120">
        <f>'BFPaT-fueltax-heavyfueloil'!AW8</f>
        <v>0</v>
      </c>
      <c r="AX120">
        <f>'BFPaT-fueltax-heavyfueloil'!AX8</f>
        <v>0</v>
      </c>
      <c r="AY120">
        <f>'BFPaT-fueltax-heavyfueloil'!AY8</f>
        <v>0</v>
      </c>
      <c r="AZ120">
        <f>'BFPaT-fueltax-heavyfueloil'!AZ8</f>
        <v>0</v>
      </c>
    </row>
    <row r="121" spans="1:52" x14ac:dyDescent="0.45">
      <c r="A121" t="s">
        <v>18</v>
      </c>
      <c r="B121">
        <f>'BFPaT-fueltax-heavyfueloil'!B9</f>
        <v>0</v>
      </c>
      <c r="C121">
        <f>'BFPaT-fueltax-heavyfueloil'!C9</f>
        <v>0</v>
      </c>
      <c r="D121">
        <f>'BFPaT-fueltax-heavyfueloil'!D9</f>
        <v>0</v>
      </c>
      <c r="E121">
        <f>'BFPaT-fueltax-heavyfueloil'!E9</f>
        <v>0</v>
      </c>
      <c r="F121">
        <f>'BFPaT-fueltax-heavyfueloil'!F9</f>
        <v>0</v>
      </c>
      <c r="G121">
        <f>'BFPaT-fueltax-heavyfueloil'!G9</f>
        <v>0</v>
      </c>
      <c r="H121">
        <f>'BFPaT-fueltax-heavyfueloil'!H9</f>
        <v>0</v>
      </c>
      <c r="I121">
        <f>'BFPaT-fueltax-heavyfueloil'!I9</f>
        <v>0</v>
      </c>
      <c r="J121">
        <f>'BFPaT-fueltax-heavyfueloil'!J9</f>
        <v>0</v>
      </c>
      <c r="K121">
        <f>'BFPaT-fueltax-heavyfueloil'!K9</f>
        <v>0</v>
      </c>
      <c r="L121">
        <f>'BFPaT-fueltax-heavyfueloil'!L9</f>
        <v>0</v>
      </c>
      <c r="M121">
        <f>'BFPaT-fueltax-heavyfueloil'!M9</f>
        <v>0</v>
      </c>
      <c r="N121">
        <f>'BFPaT-fueltax-heavyfueloil'!N9</f>
        <v>0</v>
      </c>
      <c r="O121">
        <f>'BFPaT-fueltax-heavyfueloil'!O9</f>
        <v>0</v>
      </c>
      <c r="P121">
        <f>'BFPaT-fueltax-heavyfueloil'!P9</f>
        <v>0</v>
      </c>
      <c r="Q121">
        <f>'BFPaT-fueltax-heavyfueloil'!Q9</f>
        <v>0</v>
      </c>
      <c r="R121">
        <f>'BFPaT-fueltax-heavyfueloil'!R9</f>
        <v>0</v>
      </c>
      <c r="S121">
        <f>'BFPaT-fueltax-heavyfueloil'!S9</f>
        <v>0</v>
      </c>
      <c r="T121">
        <f>'BFPaT-fueltax-heavyfueloil'!T9</f>
        <v>0</v>
      </c>
      <c r="U121">
        <f>'BFPaT-fueltax-heavyfueloil'!U9</f>
        <v>0</v>
      </c>
      <c r="V121">
        <f>'BFPaT-fueltax-heavyfueloil'!V9</f>
        <v>0</v>
      </c>
      <c r="W121">
        <f>'BFPaT-fueltax-heavyfueloil'!W9</f>
        <v>0</v>
      </c>
      <c r="X121">
        <f>'BFPaT-fueltax-heavyfueloil'!X9</f>
        <v>0</v>
      </c>
      <c r="Y121">
        <f>'BFPaT-fueltax-heavyfueloil'!Y9</f>
        <v>0</v>
      </c>
      <c r="Z121">
        <f>'BFPaT-fueltax-heavyfueloil'!Z9</f>
        <v>0</v>
      </c>
      <c r="AA121">
        <f>'BFPaT-fueltax-heavyfueloil'!AA9</f>
        <v>0</v>
      </c>
      <c r="AB121">
        <f>'BFPaT-fueltax-heavyfueloil'!AB9</f>
        <v>0</v>
      </c>
      <c r="AC121">
        <f>'BFPaT-fueltax-heavyfueloil'!AC9</f>
        <v>0</v>
      </c>
      <c r="AD121">
        <f>'BFPaT-fueltax-heavyfueloil'!AD9</f>
        <v>0</v>
      </c>
      <c r="AE121">
        <f>'BFPaT-fueltax-heavyfueloil'!AE9</f>
        <v>0</v>
      </c>
      <c r="AF121">
        <f>'BFPaT-fueltax-heavyfueloil'!AF9</f>
        <v>0</v>
      </c>
      <c r="AG121">
        <f>'BFPaT-fueltax-heavyfueloil'!AG9</f>
        <v>0</v>
      </c>
      <c r="AH121">
        <f>'BFPaT-fueltax-heavyfueloil'!AH9</f>
        <v>0</v>
      </c>
      <c r="AI121">
        <f>'BFPaT-fueltax-heavyfueloil'!AI9</f>
        <v>0</v>
      </c>
      <c r="AJ121">
        <f>'BFPaT-fueltax-heavyfueloil'!AJ9</f>
        <v>0</v>
      </c>
      <c r="AK121">
        <f>'BFPaT-fueltax-heavyfueloil'!AK9</f>
        <v>0</v>
      </c>
      <c r="AL121">
        <f>'BFPaT-fueltax-heavyfueloil'!AL9</f>
        <v>0</v>
      </c>
      <c r="AM121">
        <f>'BFPaT-fueltax-heavyfueloil'!AM9</f>
        <v>0</v>
      </c>
      <c r="AN121">
        <f>'BFPaT-fueltax-heavyfueloil'!AN9</f>
        <v>0</v>
      </c>
      <c r="AO121">
        <f>'BFPaT-fueltax-heavyfueloil'!AO9</f>
        <v>0</v>
      </c>
      <c r="AP121">
        <f>'BFPaT-fueltax-heavyfueloil'!AP9</f>
        <v>0</v>
      </c>
      <c r="AQ121">
        <f>'BFPaT-fueltax-heavyfueloil'!AQ9</f>
        <v>0</v>
      </c>
      <c r="AR121">
        <f>'BFPaT-fueltax-heavyfueloil'!AR9</f>
        <v>0</v>
      </c>
      <c r="AS121">
        <f>'BFPaT-fueltax-heavyfueloil'!AS9</f>
        <v>0</v>
      </c>
      <c r="AT121">
        <f>'BFPaT-fueltax-heavyfueloil'!AT9</f>
        <v>0</v>
      </c>
      <c r="AU121">
        <f>'BFPaT-fueltax-heavyfueloil'!AU9</f>
        <v>0</v>
      </c>
      <c r="AV121">
        <f>'BFPaT-fueltax-heavyfueloil'!AV9</f>
        <v>0</v>
      </c>
      <c r="AW121">
        <f>'BFPaT-fueltax-heavyfueloil'!AW9</f>
        <v>0</v>
      </c>
      <c r="AX121">
        <f>'BFPaT-fueltax-heavyfueloil'!AX9</f>
        <v>0</v>
      </c>
      <c r="AY121">
        <f>'BFPaT-fueltax-heavyfueloil'!AY9</f>
        <v>0</v>
      </c>
      <c r="AZ121">
        <f>'BFPaT-fueltax-heavyfueloil'!AZ9</f>
        <v>0</v>
      </c>
    </row>
    <row r="122" spans="1:52" x14ac:dyDescent="0.45">
      <c r="A122" s="5" t="s">
        <v>74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45">
      <c r="A123" t="s">
        <v>64</v>
      </c>
      <c r="B123">
        <f>B$1</f>
        <v>2020</v>
      </c>
      <c r="C123">
        <f t="shared" ref="C123:AZ123" si="12">C$1</f>
        <v>2021</v>
      </c>
      <c r="D123">
        <f t="shared" si="12"/>
        <v>2022</v>
      </c>
      <c r="E123">
        <f t="shared" si="12"/>
        <v>2023</v>
      </c>
      <c r="F123">
        <f t="shared" si="12"/>
        <v>2024</v>
      </c>
      <c r="G123">
        <f t="shared" si="12"/>
        <v>2025</v>
      </c>
      <c r="H123">
        <f t="shared" si="12"/>
        <v>2026</v>
      </c>
      <c r="I123">
        <f t="shared" si="12"/>
        <v>2027</v>
      </c>
      <c r="J123">
        <f t="shared" si="12"/>
        <v>2028</v>
      </c>
      <c r="K123">
        <f t="shared" si="12"/>
        <v>2029</v>
      </c>
      <c r="L123">
        <f t="shared" si="12"/>
        <v>2030</v>
      </c>
      <c r="M123">
        <f t="shared" si="12"/>
        <v>2031</v>
      </c>
      <c r="N123">
        <f t="shared" si="12"/>
        <v>2032</v>
      </c>
      <c r="O123">
        <f t="shared" si="12"/>
        <v>2033</v>
      </c>
      <c r="P123">
        <f t="shared" si="12"/>
        <v>2034</v>
      </c>
      <c r="Q123">
        <f t="shared" si="12"/>
        <v>2035</v>
      </c>
      <c r="R123">
        <f t="shared" si="12"/>
        <v>2036</v>
      </c>
      <c r="S123">
        <f t="shared" si="12"/>
        <v>2037</v>
      </c>
      <c r="T123">
        <f t="shared" si="12"/>
        <v>2038</v>
      </c>
      <c r="U123">
        <f t="shared" si="12"/>
        <v>2039</v>
      </c>
      <c r="V123">
        <f t="shared" si="12"/>
        <v>2040</v>
      </c>
      <c r="W123">
        <f t="shared" si="12"/>
        <v>2041</v>
      </c>
      <c r="X123">
        <f t="shared" si="12"/>
        <v>2042</v>
      </c>
      <c r="Y123">
        <f t="shared" si="12"/>
        <v>2043</v>
      </c>
      <c r="Z123">
        <f t="shared" si="12"/>
        <v>2044</v>
      </c>
      <c r="AA123">
        <f t="shared" si="12"/>
        <v>2045</v>
      </c>
      <c r="AB123">
        <f t="shared" si="12"/>
        <v>2046</v>
      </c>
      <c r="AC123">
        <f t="shared" si="12"/>
        <v>2047</v>
      </c>
      <c r="AD123">
        <f t="shared" si="12"/>
        <v>2048</v>
      </c>
      <c r="AE123">
        <f t="shared" si="12"/>
        <v>2049</v>
      </c>
      <c r="AF123">
        <f t="shared" si="12"/>
        <v>2050</v>
      </c>
      <c r="AG123">
        <f t="shared" si="12"/>
        <v>2051</v>
      </c>
      <c r="AH123">
        <f t="shared" si="12"/>
        <v>2052</v>
      </c>
      <c r="AI123">
        <f t="shared" si="12"/>
        <v>2053</v>
      </c>
      <c r="AJ123">
        <f t="shared" si="12"/>
        <v>2054</v>
      </c>
      <c r="AK123">
        <f t="shared" si="12"/>
        <v>2055</v>
      </c>
      <c r="AL123">
        <f t="shared" si="12"/>
        <v>2056</v>
      </c>
      <c r="AM123">
        <f t="shared" si="12"/>
        <v>2057</v>
      </c>
      <c r="AN123">
        <f t="shared" si="12"/>
        <v>2058</v>
      </c>
      <c r="AO123">
        <f t="shared" si="12"/>
        <v>2059</v>
      </c>
      <c r="AP123">
        <f t="shared" si="12"/>
        <v>2060</v>
      </c>
      <c r="AQ123">
        <f t="shared" si="12"/>
        <v>2061</v>
      </c>
      <c r="AR123">
        <f t="shared" si="12"/>
        <v>2062</v>
      </c>
      <c r="AS123">
        <f t="shared" si="12"/>
        <v>2063</v>
      </c>
      <c r="AT123">
        <f t="shared" si="12"/>
        <v>2064</v>
      </c>
      <c r="AU123">
        <f t="shared" si="12"/>
        <v>2065</v>
      </c>
      <c r="AV123">
        <f t="shared" si="12"/>
        <v>2066</v>
      </c>
      <c r="AW123">
        <f t="shared" si="12"/>
        <v>2067</v>
      </c>
      <c r="AX123">
        <f t="shared" si="12"/>
        <v>2068</v>
      </c>
      <c r="AY123">
        <f t="shared" si="12"/>
        <v>2069</v>
      </c>
      <c r="AZ123">
        <f t="shared" si="12"/>
        <v>2070</v>
      </c>
    </row>
    <row r="124" spans="1:52" x14ac:dyDescent="0.45">
      <c r="A124" t="s">
        <v>11</v>
      </c>
      <c r="B124">
        <f>'BFPaT-fueltax-lpgpropbut'!B2</f>
        <v>0</v>
      </c>
      <c r="C124">
        <f>'BFPaT-fueltax-lpgpropbut'!C2</f>
        <v>0</v>
      </c>
      <c r="D124">
        <f>'BFPaT-fueltax-lpgpropbut'!D2</f>
        <v>0</v>
      </c>
      <c r="E124">
        <f>'BFPaT-fueltax-lpgpropbut'!E2</f>
        <v>0</v>
      </c>
      <c r="F124">
        <f>'BFPaT-fueltax-lpgpropbut'!F2</f>
        <v>0</v>
      </c>
      <c r="G124">
        <f>'BFPaT-fueltax-lpgpropbut'!G2</f>
        <v>0</v>
      </c>
      <c r="H124">
        <f>'BFPaT-fueltax-lpgpropbut'!H2</f>
        <v>0</v>
      </c>
      <c r="I124">
        <f>'BFPaT-fueltax-lpgpropbut'!I2</f>
        <v>0</v>
      </c>
      <c r="J124">
        <f>'BFPaT-fueltax-lpgpropbut'!J2</f>
        <v>0</v>
      </c>
      <c r="K124">
        <f>'BFPaT-fueltax-lpgpropbut'!K2</f>
        <v>0</v>
      </c>
      <c r="L124">
        <f>'BFPaT-fueltax-lpgpropbut'!L2</f>
        <v>0</v>
      </c>
      <c r="M124">
        <f>'BFPaT-fueltax-lpgpropbut'!M2</f>
        <v>0</v>
      </c>
      <c r="N124">
        <f>'BFPaT-fueltax-lpgpropbut'!N2</f>
        <v>0</v>
      </c>
      <c r="O124">
        <f>'BFPaT-fueltax-lpgpropbut'!O2</f>
        <v>0</v>
      </c>
      <c r="P124">
        <f>'BFPaT-fueltax-lpgpropbut'!P2</f>
        <v>0</v>
      </c>
      <c r="Q124">
        <f>'BFPaT-fueltax-lpgpropbut'!Q2</f>
        <v>0</v>
      </c>
      <c r="R124">
        <f>'BFPaT-fueltax-lpgpropbut'!R2</f>
        <v>0</v>
      </c>
      <c r="S124">
        <f>'BFPaT-fueltax-lpgpropbut'!S2</f>
        <v>0</v>
      </c>
      <c r="T124">
        <f>'BFPaT-fueltax-lpgpropbut'!T2</f>
        <v>0</v>
      </c>
      <c r="U124">
        <f>'BFPaT-fueltax-lpgpropbut'!U2</f>
        <v>0</v>
      </c>
      <c r="V124">
        <f>'BFPaT-fueltax-lpgpropbut'!V2</f>
        <v>0</v>
      </c>
      <c r="W124">
        <f>'BFPaT-fueltax-lpgpropbut'!W2</f>
        <v>0</v>
      </c>
      <c r="X124">
        <f>'BFPaT-fueltax-lpgpropbut'!X2</f>
        <v>0</v>
      </c>
      <c r="Y124">
        <f>'BFPaT-fueltax-lpgpropbut'!Y2</f>
        <v>0</v>
      </c>
      <c r="Z124">
        <f>'BFPaT-fueltax-lpgpropbut'!Z2</f>
        <v>0</v>
      </c>
      <c r="AA124">
        <f>'BFPaT-fueltax-lpgpropbut'!AA2</f>
        <v>0</v>
      </c>
      <c r="AB124">
        <f>'BFPaT-fueltax-lpgpropbut'!AB2</f>
        <v>0</v>
      </c>
      <c r="AC124">
        <f>'BFPaT-fueltax-lpgpropbut'!AC2</f>
        <v>0</v>
      </c>
      <c r="AD124">
        <f>'BFPaT-fueltax-lpgpropbut'!AD2</f>
        <v>0</v>
      </c>
      <c r="AE124">
        <f>'BFPaT-fueltax-lpgpropbut'!AE2</f>
        <v>0</v>
      </c>
      <c r="AF124">
        <f>'BFPaT-fueltax-lpgpropbut'!AF2</f>
        <v>0</v>
      </c>
      <c r="AG124">
        <f>'BFPaT-fueltax-lpgpropbut'!AG2</f>
        <v>0</v>
      </c>
      <c r="AH124">
        <f>'BFPaT-fueltax-lpgpropbut'!AH2</f>
        <v>0</v>
      </c>
      <c r="AI124">
        <f>'BFPaT-fueltax-lpgpropbut'!AI2</f>
        <v>0</v>
      </c>
      <c r="AJ124">
        <f>'BFPaT-fueltax-lpgpropbut'!AJ2</f>
        <v>0</v>
      </c>
      <c r="AK124">
        <f>'BFPaT-fueltax-lpgpropbut'!AK2</f>
        <v>0</v>
      </c>
      <c r="AL124">
        <f>'BFPaT-fueltax-lpgpropbut'!AL2</f>
        <v>0</v>
      </c>
      <c r="AM124">
        <f>'BFPaT-fueltax-lpgpropbut'!AM2</f>
        <v>0</v>
      </c>
      <c r="AN124">
        <f>'BFPaT-fueltax-lpgpropbut'!AN2</f>
        <v>0</v>
      </c>
      <c r="AO124">
        <f>'BFPaT-fueltax-lpgpropbut'!AO2</f>
        <v>0</v>
      </c>
      <c r="AP124">
        <f>'BFPaT-fueltax-lpgpropbut'!AP2</f>
        <v>0</v>
      </c>
      <c r="AQ124">
        <f>'BFPaT-fueltax-lpgpropbut'!AQ2</f>
        <v>0</v>
      </c>
      <c r="AR124">
        <f>'BFPaT-fueltax-lpgpropbut'!AR2</f>
        <v>0</v>
      </c>
      <c r="AS124">
        <f>'BFPaT-fueltax-lpgpropbut'!AS2</f>
        <v>0</v>
      </c>
      <c r="AT124">
        <f>'BFPaT-fueltax-lpgpropbut'!AT2</f>
        <v>0</v>
      </c>
      <c r="AU124">
        <f>'BFPaT-fueltax-lpgpropbut'!AU2</f>
        <v>0</v>
      </c>
      <c r="AV124">
        <f>'BFPaT-fueltax-lpgpropbut'!AV2</f>
        <v>0</v>
      </c>
      <c r="AW124">
        <f>'BFPaT-fueltax-lpgpropbut'!AW2</f>
        <v>0</v>
      </c>
      <c r="AX124">
        <f>'BFPaT-fueltax-lpgpropbut'!AX2</f>
        <v>0</v>
      </c>
      <c r="AY124">
        <f>'BFPaT-fueltax-lpgpropbut'!AY2</f>
        <v>0</v>
      </c>
      <c r="AZ124">
        <f>'BFPaT-fueltax-lpgpropbut'!AZ2</f>
        <v>0</v>
      </c>
    </row>
    <row r="125" spans="1:52" x14ac:dyDescent="0.45">
      <c r="A125" t="s">
        <v>12</v>
      </c>
      <c r="B125">
        <f>'BFPaT-fueltax-lpgpropbut'!B3</f>
        <v>0</v>
      </c>
      <c r="C125">
        <f>'BFPaT-fueltax-lpgpropbut'!C3</f>
        <v>0</v>
      </c>
      <c r="D125">
        <f>'BFPaT-fueltax-lpgpropbut'!D3</f>
        <v>0</v>
      </c>
      <c r="E125">
        <f>'BFPaT-fueltax-lpgpropbut'!E3</f>
        <v>0</v>
      </c>
      <c r="F125">
        <f>'BFPaT-fueltax-lpgpropbut'!F3</f>
        <v>0</v>
      </c>
      <c r="G125">
        <f>'BFPaT-fueltax-lpgpropbut'!G3</f>
        <v>0</v>
      </c>
      <c r="H125">
        <f>'BFPaT-fueltax-lpgpropbut'!H3</f>
        <v>0</v>
      </c>
      <c r="I125">
        <f>'BFPaT-fueltax-lpgpropbut'!I3</f>
        <v>0</v>
      </c>
      <c r="J125">
        <f>'BFPaT-fueltax-lpgpropbut'!J3</f>
        <v>0</v>
      </c>
      <c r="K125">
        <f>'BFPaT-fueltax-lpgpropbut'!K3</f>
        <v>0</v>
      </c>
      <c r="L125">
        <f>'BFPaT-fueltax-lpgpropbut'!L3</f>
        <v>0</v>
      </c>
      <c r="M125">
        <f>'BFPaT-fueltax-lpgpropbut'!M3</f>
        <v>0</v>
      </c>
      <c r="N125">
        <f>'BFPaT-fueltax-lpgpropbut'!N3</f>
        <v>0</v>
      </c>
      <c r="O125">
        <f>'BFPaT-fueltax-lpgpropbut'!O3</f>
        <v>0</v>
      </c>
      <c r="P125">
        <f>'BFPaT-fueltax-lpgpropbut'!P3</f>
        <v>0</v>
      </c>
      <c r="Q125">
        <f>'BFPaT-fueltax-lpgpropbut'!Q3</f>
        <v>0</v>
      </c>
      <c r="R125">
        <f>'BFPaT-fueltax-lpgpropbut'!R3</f>
        <v>0</v>
      </c>
      <c r="S125">
        <f>'BFPaT-fueltax-lpgpropbut'!S3</f>
        <v>0</v>
      </c>
      <c r="T125">
        <f>'BFPaT-fueltax-lpgpropbut'!T3</f>
        <v>0</v>
      </c>
      <c r="U125">
        <f>'BFPaT-fueltax-lpgpropbut'!U3</f>
        <v>0</v>
      </c>
      <c r="V125">
        <f>'BFPaT-fueltax-lpgpropbut'!V3</f>
        <v>0</v>
      </c>
      <c r="W125">
        <f>'BFPaT-fueltax-lpgpropbut'!W3</f>
        <v>0</v>
      </c>
      <c r="X125">
        <f>'BFPaT-fueltax-lpgpropbut'!X3</f>
        <v>0</v>
      </c>
      <c r="Y125">
        <f>'BFPaT-fueltax-lpgpropbut'!Y3</f>
        <v>0</v>
      </c>
      <c r="Z125">
        <f>'BFPaT-fueltax-lpgpropbut'!Z3</f>
        <v>0</v>
      </c>
      <c r="AA125">
        <f>'BFPaT-fueltax-lpgpropbut'!AA3</f>
        <v>0</v>
      </c>
      <c r="AB125">
        <f>'BFPaT-fueltax-lpgpropbut'!AB3</f>
        <v>0</v>
      </c>
      <c r="AC125">
        <f>'BFPaT-fueltax-lpgpropbut'!AC3</f>
        <v>0</v>
      </c>
      <c r="AD125">
        <f>'BFPaT-fueltax-lpgpropbut'!AD3</f>
        <v>0</v>
      </c>
      <c r="AE125">
        <f>'BFPaT-fueltax-lpgpropbut'!AE3</f>
        <v>0</v>
      </c>
      <c r="AF125">
        <f>'BFPaT-fueltax-lpgpropbut'!AF3</f>
        <v>0</v>
      </c>
      <c r="AG125">
        <f>'BFPaT-fueltax-lpgpropbut'!AG3</f>
        <v>0</v>
      </c>
      <c r="AH125">
        <f>'BFPaT-fueltax-lpgpropbut'!AH3</f>
        <v>0</v>
      </c>
      <c r="AI125">
        <f>'BFPaT-fueltax-lpgpropbut'!AI3</f>
        <v>0</v>
      </c>
      <c r="AJ125">
        <f>'BFPaT-fueltax-lpgpropbut'!AJ3</f>
        <v>0</v>
      </c>
      <c r="AK125">
        <f>'BFPaT-fueltax-lpgpropbut'!AK3</f>
        <v>0</v>
      </c>
      <c r="AL125">
        <f>'BFPaT-fueltax-lpgpropbut'!AL3</f>
        <v>0</v>
      </c>
      <c r="AM125">
        <f>'BFPaT-fueltax-lpgpropbut'!AM3</f>
        <v>0</v>
      </c>
      <c r="AN125">
        <f>'BFPaT-fueltax-lpgpropbut'!AN3</f>
        <v>0</v>
      </c>
      <c r="AO125">
        <f>'BFPaT-fueltax-lpgpropbut'!AO3</f>
        <v>0</v>
      </c>
      <c r="AP125">
        <f>'BFPaT-fueltax-lpgpropbut'!AP3</f>
        <v>0</v>
      </c>
      <c r="AQ125">
        <f>'BFPaT-fueltax-lpgpropbut'!AQ3</f>
        <v>0</v>
      </c>
      <c r="AR125">
        <f>'BFPaT-fueltax-lpgpropbut'!AR3</f>
        <v>0</v>
      </c>
      <c r="AS125">
        <f>'BFPaT-fueltax-lpgpropbut'!AS3</f>
        <v>0</v>
      </c>
      <c r="AT125">
        <f>'BFPaT-fueltax-lpgpropbut'!AT3</f>
        <v>0</v>
      </c>
      <c r="AU125">
        <f>'BFPaT-fueltax-lpgpropbut'!AU3</f>
        <v>0</v>
      </c>
      <c r="AV125">
        <f>'BFPaT-fueltax-lpgpropbut'!AV3</f>
        <v>0</v>
      </c>
      <c r="AW125">
        <f>'BFPaT-fueltax-lpgpropbut'!AW3</f>
        <v>0</v>
      </c>
      <c r="AX125">
        <f>'BFPaT-fueltax-lpgpropbut'!AX3</f>
        <v>0</v>
      </c>
      <c r="AY125">
        <f>'BFPaT-fueltax-lpgpropbut'!AY3</f>
        <v>0</v>
      </c>
      <c r="AZ125">
        <f>'BFPaT-fueltax-lpgpropbut'!AZ3</f>
        <v>0</v>
      </c>
    </row>
    <row r="126" spans="1:52" x14ac:dyDescent="0.45">
      <c r="A126" t="s">
        <v>13</v>
      </c>
      <c r="B126">
        <f>'BFPaT-fueltax-lpgpropbut'!B4</f>
        <v>7.3968749277079637E-2</v>
      </c>
      <c r="C126">
        <f>'BFPaT-fueltax-lpgpropbut'!C4</f>
        <v>7.3968749277079637E-2</v>
      </c>
      <c r="D126">
        <f>'BFPaT-fueltax-lpgpropbut'!D4</f>
        <v>7.3968749277079637E-2</v>
      </c>
      <c r="E126">
        <f>'BFPaT-fueltax-lpgpropbut'!E4</f>
        <v>7.3968749277079637E-2</v>
      </c>
      <c r="F126">
        <f>'BFPaT-fueltax-lpgpropbut'!F4</f>
        <v>7.3968749277079637E-2</v>
      </c>
      <c r="G126">
        <f>'BFPaT-fueltax-lpgpropbut'!G4</f>
        <v>7.3968749277079637E-2</v>
      </c>
      <c r="H126">
        <f>'BFPaT-fueltax-lpgpropbut'!H4</f>
        <v>7.3968749277079637E-2</v>
      </c>
      <c r="I126">
        <f>'BFPaT-fueltax-lpgpropbut'!I4</f>
        <v>7.3968749277079637E-2</v>
      </c>
      <c r="J126">
        <f>'BFPaT-fueltax-lpgpropbut'!J4</f>
        <v>7.3968749277079637E-2</v>
      </c>
      <c r="K126">
        <f>'BFPaT-fueltax-lpgpropbut'!K4</f>
        <v>7.3968749277079637E-2</v>
      </c>
      <c r="L126">
        <f>'BFPaT-fueltax-lpgpropbut'!L4</f>
        <v>7.3968749277079637E-2</v>
      </c>
      <c r="M126">
        <f>'BFPaT-fueltax-lpgpropbut'!M4</f>
        <v>7.3968749277079637E-2</v>
      </c>
      <c r="N126">
        <f>'BFPaT-fueltax-lpgpropbut'!N4</f>
        <v>7.3968749277079637E-2</v>
      </c>
      <c r="O126">
        <f>'BFPaT-fueltax-lpgpropbut'!O4</f>
        <v>7.3968749277079637E-2</v>
      </c>
      <c r="P126">
        <f>'BFPaT-fueltax-lpgpropbut'!P4</f>
        <v>7.3968749277079637E-2</v>
      </c>
      <c r="Q126">
        <f>'BFPaT-fueltax-lpgpropbut'!Q4</f>
        <v>7.3968749277079637E-2</v>
      </c>
      <c r="R126">
        <f>'BFPaT-fueltax-lpgpropbut'!R4</f>
        <v>7.3968749277079637E-2</v>
      </c>
      <c r="S126">
        <f>'BFPaT-fueltax-lpgpropbut'!S4</f>
        <v>7.3968749277079637E-2</v>
      </c>
      <c r="T126">
        <f>'BFPaT-fueltax-lpgpropbut'!T4</f>
        <v>7.3968749277079637E-2</v>
      </c>
      <c r="U126">
        <f>'BFPaT-fueltax-lpgpropbut'!U4</f>
        <v>7.3968749277079637E-2</v>
      </c>
      <c r="V126">
        <f>'BFPaT-fueltax-lpgpropbut'!V4</f>
        <v>7.3968749277079637E-2</v>
      </c>
      <c r="W126">
        <f>'BFPaT-fueltax-lpgpropbut'!W4</f>
        <v>7.3968749277079637E-2</v>
      </c>
      <c r="X126">
        <f>'BFPaT-fueltax-lpgpropbut'!X4</f>
        <v>7.3968749277079637E-2</v>
      </c>
      <c r="Y126">
        <f>'BFPaT-fueltax-lpgpropbut'!Y4</f>
        <v>7.3968749277079637E-2</v>
      </c>
      <c r="Z126">
        <f>'BFPaT-fueltax-lpgpropbut'!Z4</f>
        <v>7.3968749277079637E-2</v>
      </c>
      <c r="AA126">
        <f>'BFPaT-fueltax-lpgpropbut'!AA4</f>
        <v>7.3968749277079637E-2</v>
      </c>
      <c r="AB126">
        <f>'BFPaT-fueltax-lpgpropbut'!AB4</f>
        <v>7.3968749277079637E-2</v>
      </c>
      <c r="AC126">
        <f>'BFPaT-fueltax-lpgpropbut'!AC4</f>
        <v>7.3968749277079637E-2</v>
      </c>
      <c r="AD126">
        <f>'BFPaT-fueltax-lpgpropbut'!AD4</f>
        <v>7.3968749277079637E-2</v>
      </c>
      <c r="AE126">
        <f>'BFPaT-fueltax-lpgpropbut'!AE4</f>
        <v>7.3968749277079637E-2</v>
      </c>
      <c r="AF126">
        <f>'BFPaT-fueltax-lpgpropbut'!AF4</f>
        <v>7.3968749277079637E-2</v>
      </c>
      <c r="AG126">
        <f>'BFPaT-fueltax-lpgpropbut'!AG4</f>
        <v>7.3968749277079637E-2</v>
      </c>
      <c r="AH126">
        <f>'BFPaT-fueltax-lpgpropbut'!AH4</f>
        <v>7.3968749277079637E-2</v>
      </c>
      <c r="AI126">
        <f>'BFPaT-fueltax-lpgpropbut'!AI4</f>
        <v>7.3968749277079637E-2</v>
      </c>
      <c r="AJ126">
        <f>'BFPaT-fueltax-lpgpropbut'!AJ4</f>
        <v>7.3968749277079637E-2</v>
      </c>
      <c r="AK126">
        <f>'BFPaT-fueltax-lpgpropbut'!AK4</f>
        <v>7.3968749277079637E-2</v>
      </c>
      <c r="AL126">
        <f>'BFPaT-fueltax-lpgpropbut'!AL4</f>
        <v>7.3968749277079637E-2</v>
      </c>
      <c r="AM126">
        <f>'BFPaT-fueltax-lpgpropbut'!AM4</f>
        <v>7.3968749277079637E-2</v>
      </c>
      <c r="AN126">
        <f>'BFPaT-fueltax-lpgpropbut'!AN4</f>
        <v>7.3968749277079637E-2</v>
      </c>
      <c r="AO126">
        <f>'BFPaT-fueltax-lpgpropbut'!AO4</f>
        <v>7.3968749277079637E-2</v>
      </c>
      <c r="AP126">
        <f>'BFPaT-fueltax-lpgpropbut'!AP4</f>
        <v>7.3968749277079637E-2</v>
      </c>
      <c r="AQ126">
        <f>'BFPaT-fueltax-lpgpropbut'!AQ4</f>
        <v>7.3968749277079637E-2</v>
      </c>
      <c r="AR126">
        <f>'BFPaT-fueltax-lpgpropbut'!AR4</f>
        <v>7.3968749277079637E-2</v>
      </c>
      <c r="AS126">
        <f>'BFPaT-fueltax-lpgpropbut'!AS4</f>
        <v>7.3968749277079637E-2</v>
      </c>
      <c r="AT126">
        <f>'BFPaT-fueltax-lpgpropbut'!AT4</f>
        <v>7.3968749277079637E-2</v>
      </c>
      <c r="AU126">
        <f>'BFPaT-fueltax-lpgpropbut'!AU4</f>
        <v>7.3968749277079637E-2</v>
      </c>
      <c r="AV126">
        <f>'BFPaT-fueltax-lpgpropbut'!AV4</f>
        <v>7.3968749277079637E-2</v>
      </c>
      <c r="AW126">
        <f>'BFPaT-fueltax-lpgpropbut'!AW4</f>
        <v>7.3968749277079637E-2</v>
      </c>
      <c r="AX126">
        <f>'BFPaT-fueltax-lpgpropbut'!AX4</f>
        <v>7.3968749277079637E-2</v>
      </c>
      <c r="AY126">
        <f>'BFPaT-fueltax-lpgpropbut'!AY4</f>
        <v>7.3968749277079637E-2</v>
      </c>
      <c r="AZ126">
        <f>'BFPaT-fueltax-lpgpropbut'!AZ4</f>
        <v>7.3968749277079637E-2</v>
      </c>
    </row>
    <row r="127" spans="1:52" x14ac:dyDescent="0.45">
      <c r="A127" t="s">
        <v>14</v>
      </c>
      <c r="B127">
        <f>'BFPaT-fueltax-lpgpropbut'!B5</f>
        <v>7.3968749277079637E-2</v>
      </c>
      <c r="C127">
        <f>'BFPaT-fueltax-lpgpropbut'!C5</f>
        <v>7.3968749277079637E-2</v>
      </c>
      <c r="D127">
        <f>'BFPaT-fueltax-lpgpropbut'!D5</f>
        <v>7.3968749277079637E-2</v>
      </c>
      <c r="E127">
        <f>'BFPaT-fueltax-lpgpropbut'!E5</f>
        <v>7.3968749277079637E-2</v>
      </c>
      <c r="F127">
        <f>'BFPaT-fueltax-lpgpropbut'!F5</f>
        <v>7.3968749277079637E-2</v>
      </c>
      <c r="G127">
        <f>'BFPaT-fueltax-lpgpropbut'!G5</f>
        <v>7.3968749277079637E-2</v>
      </c>
      <c r="H127">
        <f>'BFPaT-fueltax-lpgpropbut'!H5</f>
        <v>7.3968749277079637E-2</v>
      </c>
      <c r="I127">
        <f>'BFPaT-fueltax-lpgpropbut'!I5</f>
        <v>7.3968749277079637E-2</v>
      </c>
      <c r="J127">
        <f>'BFPaT-fueltax-lpgpropbut'!J5</f>
        <v>7.3968749277079637E-2</v>
      </c>
      <c r="K127">
        <f>'BFPaT-fueltax-lpgpropbut'!K5</f>
        <v>7.3968749277079637E-2</v>
      </c>
      <c r="L127">
        <f>'BFPaT-fueltax-lpgpropbut'!L5</f>
        <v>7.3968749277079637E-2</v>
      </c>
      <c r="M127">
        <f>'BFPaT-fueltax-lpgpropbut'!M5</f>
        <v>7.3968749277079637E-2</v>
      </c>
      <c r="N127">
        <f>'BFPaT-fueltax-lpgpropbut'!N5</f>
        <v>7.3968749277079637E-2</v>
      </c>
      <c r="O127">
        <f>'BFPaT-fueltax-lpgpropbut'!O5</f>
        <v>7.3968749277079637E-2</v>
      </c>
      <c r="P127">
        <f>'BFPaT-fueltax-lpgpropbut'!P5</f>
        <v>7.3968749277079637E-2</v>
      </c>
      <c r="Q127">
        <f>'BFPaT-fueltax-lpgpropbut'!Q5</f>
        <v>7.3968749277079637E-2</v>
      </c>
      <c r="R127">
        <f>'BFPaT-fueltax-lpgpropbut'!R5</f>
        <v>7.3968749277079637E-2</v>
      </c>
      <c r="S127">
        <f>'BFPaT-fueltax-lpgpropbut'!S5</f>
        <v>7.3968749277079637E-2</v>
      </c>
      <c r="T127">
        <f>'BFPaT-fueltax-lpgpropbut'!T5</f>
        <v>7.3968749277079637E-2</v>
      </c>
      <c r="U127">
        <f>'BFPaT-fueltax-lpgpropbut'!U5</f>
        <v>7.3968749277079637E-2</v>
      </c>
      <c r="V127">
        <f>'BFPaT-fueltax-lpgpropbut'!V5</f>
        <v>7.3968749277079637E-2</v>
      </c>
      <c r="W127">
        <f>'BFPaT-fueltax-lpgpropbut'!W5</f>
        <v>7.3968749277079637E-2</v>
      </c>
      <c r="X127">
        <f>'BFPaT-fueltax-lpgpropbut'!X5</f>
        <v>7.3968749277079637E-2</v>
      </c>
      <c r="Y127">
        <f>'BFPaT-fueltax-lpgpropbut'!Y5</f>
        <v>7.3968749277079637E-2</v>
      </c>
      <c r="Z127">
        <f>'BFPaT-fueltax-lpgpropbut'!Z5</f>
        <v>7.3968749277079637E-2</v>
      </c>
      <c r="AA127">
        <f>'BFPaT-fueltax-lpgpropbut'!AA5</f>
        <v>7.3968749277079637E-2</v>
      </c>
      <c r="AB127">
        <f>'BFPaT-fueltax-lpgpropbut'!AB5</f>
        <v>7.3968749277079637E-2</v>
      </c>
      <c r="AC127">
        <f>'BFPaT-fueltax-lpgpropbut'!AC5</f>
        <v>7.3968749277079637E-2</v>
      </c>
      <c r="AD127">
        <f>'BFPaT-fueltax-lpgpropbut'!AD5</f>
        <v>7.3968749277079637E-2</v>
      </c>
      <c r="AE127">
        <f>'BFPaT-fueltax-lpgpropbut'!AE5</f>
        <v>7.3968749277079637E-2</v>
      </c>
      <c r="AF127">
        <f>'BFPaT-fueltax-lpgpropbut'!AF5</f>
        <v>7.3968749277079637E-2</v>
      </c>
      <c r="AG127">
        <f>'BFPaT-fueltax-lpgpropbut'!AG5</f>
        <v>7.3968749277079637E-2</v>
      </c>
      <c r="AH127">
        <f>'BFPaT-fueltax-lpgpropbut'!AH5</f>
        <v>7.3968749277079637E-2</v>
      </c>
      <c r="AI127">
        <f>'BFPaT-fueltax-lpgpropbut'!AI5</f>
        <v>7.3968749277079637E-2</v>
      </c>
      <c r="AJ127">
        <f>'BFPaT-fueltax-lpgpropbut'!AJ5</f>
        <v>7.3968749277079637E-2</v>
      </c>
      <c r="AK127">
        <f>'BFPaT-fueltax-lpgpropbut'!AK5</f>
        <v>7.3968749277079637E-2</v>
      </c>
      <c r="AL127">
        <f>'BFPaT-fueltax-lpgpropbut'!AL5</f>
        <v>7.3968749277079637E-2</v>
      </c>
      <c r="AM127">
        <f>'BFPaT-fueltax-lpgpropbut'!AM5</f>
        <v>7.3968749277079637E-2</v>
      </c>
      <c r="AN127">
        <f>'BFPaT-fueltax-lpgpropbut'!AN5</f>
        <v>7.3968749277079637E-2</v>
      </c>
      <c r="AO127">
        <f>'BFPaT-fueltax-lpgpropbut'!AO5</f>
        <v>7.3968749277079637E-2</v>
      </c>
      <c r="AP127">
        <f>'BFPaT-fueltax-lpgpropbut'!AP5</f>
        <v>7.3968749277079637E-2</v>
      </c>
      <c r="AQ127">
        <f>'BFPaT-fueltax-lpgpropbut'!AQ5</f>
        <v>7.3968749277079637E-2</v>
      </c>
      <c r="AR127">
        <f>'BFPaT-fueltax-lpgpropbut'!AR5</f>
        <v>7.3968749277079637E-2</v>
      </c>
      <c r="AS127">
        <f>'BFPaT-fueltax-lpgpropbut'!AS5</f>
        <v>7.3968749277079637E-2</v>
      </c>
      <c r="AT127">
        <f>'BFPaT-fueltax-lpgpropbut'!AT5</f>
        <v>7.3968749277079637E-2</v>
      </c>
      <c r="AU127">
        <f>'BFPaT-fueltax-lpgpropbut'!AU5</f>
        <v>7.3968749277079637E-2</v>
      </c>
      <c r="AV127">
        <f>'BFPaT-fueltax-lpgpropbut'!AV5</f>
        <v>7.3968749277079637E-2</v>
      </c>
      <c r="AW127">
        <f>'BFPaT-fueltax-lpgpropbut'!AW5</f>
        <v>7.3968749277079637E-2</v>
      </c>
      <c r="AX127">
        <f>'BFPaT-fueltax-lpgpropbut'!AX5</f>
        <v>7.3968749277079637E-2</v>
      </c>
      <c r="AY127">
        <f>'BFPaT-fueltax-lpgpropbut'!AY5</f>
        <v>7.3968749277079637E-2</v>
      </c>
      <c r="AZ127">
        <f>'BFPaT-fueltax-lpgpropbut'!AZ5</f>
        <v>7.3968749277079637E-2</v>
      </c>
    </row>
    <row r="128" spans="1:52" x14ac:dyDescent="0.45">
      <c r="A128" t="s">
        <v>15</v>
      </c>
      <c r="B128">
        <f>'BFPaT-fueltax-lpgpropbut'!B6</f>
        <v>7.3968749277079637E-2</v>
      </c>
      <c r="C128">
        <f>'BFPaT-fueltax-lpgpropbut'!C6</f>
        <v>7.3968749277079637E-2</v>
      </c>
      <c r="D128">
        <f>'BFPaT-fueltax-lpgpropbut'!D6</f>
        <v>7.3968749277079637E-2</v>
      </c>
      <c r="E128">
        <f>'BFPaT-fueltax-lpgpropbut'!E6</f>
        <v>7.3968749277079637E-2</v>
      </c>
      <c r="F128">
        <f>'BFPaT-fueltax-lpgpropbut'!F6</f>
        <v>7.3968749277079637E-2</v>
      </c>
      <c r="G128">
        <f>'BFPaT-fueltax-lpgpropbut'!G6</f>
        <v>7.3968749277079637E-2</v>
      </c>
      <c r="H128">
        <f>'BFPaT-fueltax-lpgpropbut'!H6</f>
        <v>7.3968749277079637E-2</v>
      </c>
      <c r="I128">
        <f>'BFPaT-fueltax-lpgpropbut'!I6</f>
        <v>7.3968749277079637E-2</v>
      </c>
      <c r="J128">
        <f>'BFPaT-fueltax-lpgpropbut'!J6</f>
        <v>7.3968749277079637E-2</v>
      </c>
      <c r="K128">
        <f>'BFPaT-fueltax-lpgpropbut'!K6</f>
        <v>7.3968749277079637E-2</v>
      </c>
      <c r="L128">
        <f>'BFPaT-fueltax-lpgpropbut'!L6</f>
        <v>7.3968749277079637E-2</v>
      </c>
      <c r="M128">
        <f>'BFPaT-fueltax-lpgpropbut'!M6</f>
        <v>7.3968749277079637E-2</v>
      </c>
      <c r="N128">
        <f>'BFPaT-fueltax-lpgpropbut'!N6</f>
        <v>7.3968749277079637E-2</v>
      </c>
      <c r="O128">
        <f>'BFPaT-fueltax-lpgpropbut'!O6</f>
        <v>7.3968749277079637E-2</v>
      </c>
      <c r="P128">
        <f>'BFPaT-fueltax-lpgpropbut'!P6</f>
        <v>7.3968749277079637E-2</v>
      </c>
      <c r="Q128">
        <f>'BFPaT-fueltax-lpgpropbut'!Q6</f>
        <v>7.3968749277079637E-2</v>
      </c>
      <c r="R128">
        <f>'BFPaT-fueltax-lpgpropbut'!R6</f>
        <v>7.3968749277079637E-2</v>
      </c>
      <c r="S128">
        <f>'BFPaT-fueltax-lpgpropbut'!S6</f>
        <v>7.3968749277079637E-2</v>
      </c>
      <c r="T128">
        <f>'BFPaT-fueltax-lpgpropbut'!T6</f>
        <v>7.3968749277079637E-2</v>
      </c>
      <c r="U128">
        <f>'BFPaT-fueltax-lpgpropbut'!U6</f>
        <v>7.3968749277079637E-2</v>
      </c>
      <c r="V128">
        <f>'BFPaT-fueltax-lpgpropbut'!V6</f>
        <v>7.3968749277079637E-2</v>
      </c>
      <c r="W128">
        <f>'BFPaT-fueltax-lpgpropbut'!W6</f>
        <v>7.3968749277079637E-2</v>
      </c>
      <c r="X128">
        <f>'BFPaT-fueltax-lpgpropbut'!X6</f>
        <v>7.3968749277079637E-2</v>
      </c>
      <c r="Y128">
        <f>'BFPaT-fueltax-lpgpropbut'!Y6</f>
        <v>7.3968749277079637E-2</v>
      </c>
      <c r="Z128">
        <f>'BFPaT-fueltax-lpgpropbut'!Z6</f>
        <v>7.3968749277079637E-2</v>
      </c>
      <c r="AA128">
        <f>'BFPaT-fueltax-lpgpropbut'!AA6</f>
        <v>7.3968749277079637E-2</v>
      </c>
      <c r="AB128">
        <f>'BFPaT-fueltax-lpgpropbut'!AB6</f>
        <v>7.3968749277079637E-2</v>
      </c>
      <c r="AC128">
        <f>'BFPaT-fueltax-lpgpropbut'!AC6</f>
        <v>7.3968749277079637E-2</v>
      </c>
      <c r="AD128">
        <f>'BFPaT-fueltax-lpgpropbut'!AD6</f>
        <v>7.3968749277079637E-2</v>
      </c>
      <c r="AE128">
        <f>'BFPaT-fueltax-lpgpropbut'!AE6</f>
        <v>7.3968749277079637E-2</v>
      </c>
      <c r="AF128">
        <f>'BFPaT-fueltax-lpgpropbut'!AF6</f>
        <v>7.3968749277079637E-2</v>
      </c>
      <c r="AG128">
        <f>'BFPaT-fueltax-lpgpropbut'!AG6</f>
        <v>7.3968749277079637E-2</v>
      </c>
      <c r="AH128">
        <f>'BFPaT-fueltax-lpgpropbut'!AH6</f>
        <v>7.3968749277079637E-2</v>
      </c>
      <c r="AI128">
        <f>'BFPaT-fueltax-lpgpropbut'!AI6</f>
        <v>7.3968749277079637E-2</v>
      </c>
      <c r="AJ128">
        <f>'BFPaT-fueltax-lpgpropbut'!AJ6</f>
        <v>7.3968749277079637E-2</v>
      </c>
      <c r="AK128">
        <f>'BFPaT-fueltax-lpgpropbut'!AK6</f>
        <v>7.3968749277079637E-2</v>
      </c>
      <c r="AL128">
        <f>'BFPaT-fueltax-lpgpropbut'!AL6</f>
        <v>7.3968749277079637E-2</v>
      </c>
      <c r="AM128">
        <f>'BFPaT-fueltax-lpgpropbut'!AM6</f>
        <v>7.3968749277079637E-2</v>
      </c>
      <c r="AN128">
        <f>'BFPaT-fueltax-lpgpropbut'!AN6</f>
        <v>7.3968749277079637E-2</v>
      </c>
      <c r="AO128">
        <f>'BFPaT-fueltax-lpgpropbut'!AO6</f>
        <v>7.3968749277079637E-2</v>
      </c>
      <c r="AP128">
        <f>'BFPaT-fueltax-lpgpropbut'!AP6</f>
        <v>7.3968749277079637E-2</v>
      </c>
      <c r="AQ128">
        <f>'BFPaT-fueltax-lpgpropbut'!AQ6</f>
        <v>7.3968749277079637E-2</v>
      </c>
      <c r="AR128">
        <f>'BFPaT-fueltax-lpgpropbut'!AR6</f>
        <v>7.3968749277079637E-2</v>
      </c>
      <c r="AS128">
        <f>'BFPaT-fueltax-lpgpropbut'!AS6</f>
        <v>7.3968749277079637E-2</v>
      </c>
      <c r="AT128">
        <f>'BFPaT-fueltax-lpgpropbut'!AT6</f>
        <v>7.3968749277079637E-2</v>
      </c>
      <c r="AU128">
        <f>'BFPaT-fueltax-lpgpropbut'!AU6</f>
        <v>7.3968749277079637E-2</v>
      </c>
      <c r="AV128">
        <f>'BFPaT-fueltax-lpgpropbut'!AV6</f>
        <v>7.3968749277079637E-2</v>
      </c>
      <c r="AW128">
        <f>'BFPaT-fueltax-lpgpropbut'!AW6</f>
        <v>7.3968749277079637E-2</v>
      </c>
      <c r="AX128">
        <f>'BFPaT-fueltax-lpgpropbut'!AX6</f>
        <v>7.3968749277079637E-2</v>
      </c>
      <c r="AY128">
        <f>'BFPaT-fueltax-lpgpropbut'!AY6</f>
        <v>7.3968749277079637E-2</v>
      </c>
      <c r="AZ128">
        <f>'BFPaT-fueltax-lpgpropbut'!AZ6</f>
        <v>7.3968749277079637E-2</v>
      </c>
    </row>
    <row r="129" spans="1:52" x14ac:dyDescent="0.45">
      <c r="A129" t="s">
        <v>16</v>
      </c>
      <c r="B129">
        <f>'BFPaT-fueltax-lpgpropbut'!B7</f>
        <v>0</v>
      </c>
      <c r="C129">
        <f>'BFPaT-fueltax-lpgpropbut'!C7</f>
        <v>0</v>
      </c>
      <c r="D129">
        <f>'BFPaT-fueltax-lpgpropbut'!D7</f>
        <v>0</v>
      </c>
      <c r="E129">
        <f>'BFPaT-fueltax-lpgpropbut'!E7</f>
        <v>0</v>
      </c>
      <c r="F129">
        <f>'BFPaT-fueltax-lpgpropbut'!F7</f>
        <v>0</v>
      </c>
      <c r="G129">
        <f>'BFPaT-fueltax-lpgpropbut'!G7</f>
        <v>0</v>
      </c>
      <c r="H129">
        <f>'BFPaT-fueltax-lpgpropbut'!H7</f>
        <v>0</v>
      </c>
      <c r="I129">
        <f>'BFPaT-fueltax-lpgpropbut'!I7</f>
        <v>0</v>
      </c>
      <c r="J129">
        <f>'BFPaT-fueltax-lpgpropbut'!J7</f>
        <v>0</v>
      </c>
      <c r="K129">
        <f>'BFPaT-fueltax-lpgpropbut'!K7</f>
        <v>0</v>
      </c>
      <c r="L129">
        <f>'BFPaT-fueltax-lpgpropbut'!L7</f>
        <v>0</v>
      </c>
      <c r="M129">
        <f>'BFPaT-fueltax-lpgpropbut'!M7</f>
        <v>0</v>
      </c>
      <c r="N129">
        <f>'BFPaT-fueltax-lpgpropbut'!N7</f>
        <v>0</v>
      </c>
      <c r="O129">
        <f>'BFPaT-fueltax-lpgpropbut'!O7</f>
        <v>0</v>
      </c>
      <c r="P129">
        <f>'BFPaT-fueltax-lpgpropbut'!P7</f>
        <v>0</v>
      </c>
      <c r="Q129">
        <f>'BFPaT-fueltax-lpgpropbut'!Q7</f>
        <v>0</v>
      </c>
      <c r="R129">
        <f>'BFPaT-fueltax-lpgpropbut'!R7</f>
        <v>0</v>
      </c>
      <c r="S129">
        <f>'BFPaT-fueltax-lpgpropbut'!S7</f>
        <v>0</v>
      </c>
      <c r="T129">
        <f>'BFPaT-fueltax-lpgpropbut'!T7</f>
        <v>0</v>
      </c>
      <c r="U129">
        <f>'BFPaT-fueltax-lpgpropbut'!U7</f>
        <v>0</v>
      </c>
      <c r="V129">
        <f>'BFPaT-fueltax-lpgpropbut'!V7</f>
        <v>0</v>
      </c>
      <c r="W129">
        <f>'BFPaT-fueltax-lpgpropbut'!W7</f>
        <v>0</v>
      </c>
      <c r="X129">
        <f>'BFPaT-fueltax-lpgpropbut'!X7</f>
        <v>0</v>
      </c>
      <c r="Y129">
        <f>'BFPaT-fueltax-lpgpropbut'!Y7</f>
        <v>0</v>
      </c>
      <c r="Z129">
        <f>'BFPaT-fueltax-lpgpropbut'!Z7</f>
        <v>0</v>
      </c>
      <c r="AA129">
        <f>'BFPaT-fueltax-lpgpropbut'!AA7</f>
        <v>0</v>
      </c>
      <c r="AB129">
        <f>'BFPaT-fueltax-lpgpropbut'!AB7</f>
        <v>0</v>
      </c>
      <c r="AC129">
        <f>'BFPaT-fueltax-lpgpropbut'!AC7</f>
        <v>0</v>
      </c>
      <c r="AD129">
        <f>'BFPaT-fueltax-lpgpropbut'!AD7</f>
        <v>0</v>
      </c>
      <c r="AE129">
        <f>'BFPaT-fueltax-lpgpropbut'!AE7</f>
        <v>0</v>
      </c>
      <c r="AF129">
        <f>'BFPaT-fueltax-lpgpropbut'!AF7</f>
        <v>0</v>
      </c>
      <c r="AG129">
        <f>'BFPaT-fueltax-lpgpropbut'!AG7</f>
        <v>0</v>
      </c>
      <c r="AH129">
        <f>'BFPaT-fueltax-lpgpropbut'!AH7</f>
        <v>0</v>
      </c>
      <c r="AI129">
        <f>'BFPaT-fueltax-lpgpropbut'!AI7</f>
        <v>0</v>
      </c>
      <c r="AJ129">
        <f>'BFPaT-fueltax-lpgpropbut'!AJ7</f>
        <v>0</v>
      </c>
      <c r="AK129">
        <f>'BFPaT-fueltax-lpgpropbut'!AK7</f>
        <v>0</v>
      </c>
      <c r="AL129">
        <f>'BFPaT-fueltax-lpgpropbut'!AL7</f>
        <v>0</v>
      </c>
      <c r="AM129">
        <f>'BFPaT-fueltax-lpgpropbut'!AM7</f>
        <v>0</v>
      </c>
      <c r="AN129">
        <f>'BFPaT-fueltax-lpgpropbut'!AN7</f>
        <v>0</v>
      </c>
      <c r="AO129">
        <f>'BFPaT-fueltax-lpgpropbut'!AO7</f>
        <v>0</v>
      </c>
      <c r="AP129">
        <f>'BFPaT-fueltax-lpgpropbut'!AP7</f>
        <v>0</v>
      </c>
      <c r="AQ129">
        <f>'BFPaT-fueltax-lpgpropbut'!AQ7</f>
        <v>0</v>
      </c>
      <c r="AR129">
        <f>'BFPaT-fueltax-lpgpropbut'!AR7</f>
        <v>0</v>
      </c>
      <c r="AS129">
        <f>'BFPaT-fueltax-lpgpropbut'!AS7</f>
        <v>0</v>
      </c>
      <c r="AT129">
        <f>'BFPaT-fueltax-lpgpropbut'!AT7</f>
        <v>0</v>
      </c>
      <c r="AU129">
        <f>'BFPaT-fueltax-lpgpropbut'!AU7</f>
        <v>0</v>
      </c>
      <c r="AV129">
        <f>'BFPaT-fueltax-lpgpropbut'!AV7</f>
        <v>0</v>
      </c>
      <c r="AW129">
        <f>'BFPaT-fueltax-lpgpropbut'!AW7</f>
        <v>0</v>
      </c>
      <c r="AX129">
        <f>'BFPaT-fueltax-lpgpropbut'!AX7</f>
        <v>0</v>
      </c>
      <c r="AY129">
        <f>'BFPaT-fueltax-lpgpropbut'!AY7</f>
        <v>0</v>
      </c>
      <c r="AZ129">
        <f>'BFPaT-fueltax-lpgpropbut'!AZ7</f>
        <v>0</v>
      </c>
    </row>
    <row r="130" spans="1:52" x14ac:dyDescent="0.45">
      <c r="A130" t="s">
        <v>17</v>
      </c>
      <c r="B130">
        <f>'BFPaT-fueltax-lpgpropbut'!B8</f>
        <v>0</v>
      </c>
      <c r="C130">
        <f>'BFPaT-fueltax-lpgpropbut'!C8</f>
        <v>0</v>
      </c>
      <c r="D130">
        <f>'BFPaT-fueltax-lpgpropbut'!D8</f>
        <v>0</v>
      </c>
      <c r="E130">
        <f>'BFPaT-fueltax-lpgpropbut'!E8</f>
        <v>0</v>
      </c>
      <c r="F130">
        <f>'BFPaT-fueltax-lpgpropbut'!F8</f>
        <v>0</v>
      </c>
      <c r="G130">
        <f>'BFPaT-fueltax-lpgpropbut'!G8</f>
        <v>0</v>
      </c>
      <c r="H130">
        <f>'BFPaT-fueltax-lpgpropbut'!H8</f>
        <v>0</v>
      </c>
      <c r="I130">
        <f>'BFPaT-fueltax-lpgpropbut'!I8</f>
        <v>0</v>
      </c>
      <c r="J130">
        <f>'BFPaT-fueltax-lpgpropbut'!J8</f>
        <v>0</v>
      </c>
      <c r="K130">
        <f>'BFPaT-fueltax-lpgpropbut'!K8</f>
        <v>0</v>
      </c>
      <c r="L130">
        <f>'BFPaT-fueltax-lpgpropbut'!L8</f>
        <v>0</v>
      </c>
      <c r="M130">
        <f>'BFPaT-fueltax-lpgpropbut'!M8</f>
        <v>0</v>
      </c>
      <c r="N130">
        <f>'BFPaT-fueltax-lpgpropbut'!N8</f>
        <v>0</v>
      </c>
      <c r="O130">
        <f>'BFPaT-fueltax-lpgpropbut'!O8</f>
        <v>0</v>
      </c>
      <c r="P130">
        <f>'BFPaT-fueltax-lpgpropbut'!P8</f>
        <v>0</v>
      </c>
      <c r="Q130">
        <f>'BFPaT-fueltax-lpgpropbut'!Q8</f>
        <v>0</v>
      </c>
      <c r="R130">
        <f>'BFPaT-fueltax-lpgpropbut'!R8</f>
        <v>0</v>
      </c>
      <c r="S130">
        <f>'BFPaT-fueltax-lpgpropbut'!S8</f>
        <v>0</v>
      </c>
      <c r="T130">
        <f>'BFPaT-fueltax-lpgpropbut'!T8</f>
        <v>0</v>
      </c>
      <c r="U130">
        <f>'BFPaT-fueltax-lpgpropbut'!U8</f>
        <v>0</v>
      </c>
      <c r="V130">
        <f>'BFPaT-fueltax-lpgpropbut'!V8</f>
        <v>0</v>
      </c>
      <c r="W130">
        <f>'BFPaT-fueltax-lpgpropbut'!W8</f>
        <v>0</v>
      </c>
      <c r="X130">
        <f>'BFPaT-fueltax-lpgpropbut'!X8</f>
        <v>0</v>
      </c>
      <c r="Y130">
        <f>'BFPaT-fueltax-lpgpropbut'!Y8</f>
        <v>0</v>
      </c>
      <c r="Z130">
        <f>'BFPaT-fueltax-lpgpropbut'!Z8</f>
        <v>0</v>
      </c>
      <c r="AA130">
        <f>'BFPaT-fueltax-lpgpropbut'!AA8</f>
        <v>0</v>
      </c>
      <c r="AB130">
        <f>'BFPaT-fueltax-lpgpropbut'!AB8</f>
        <v>0</v>
      </c>
      <c r="AC130">
        <f>'BFPaT-fueltax-lpgpropbut'!AC8</f>
        <v>0</v>
      </c>
      <c r="AD130">
        <f>'BFPaT-fueltax-lpgpropbut'!AD8</f>
        <v>0</v>
      </c>
      <c r="AE130">
        <f>'BFPaT-fueltax-lpgpropbut'!AE8</f>
        <v>0</v>
      </c>
      <c r="AF130">
        <f>'BFPaT-fueltax-lpgpropbut'!AF8</f>
        <v>0</v>
      </c>
      <c r="AG130">
        <f>'BFPaT-fueltax-lpgpropbut'!AG8</f>
        <v>0</v>
      </c>
      <c r="AH130">
        <f>'BFPaT-fueltax-lpgpropbut'!AH8</f>
        <v>0</v>
      </c>
      <c r="AI130">
        <f>'BFPaT-fueltax-lpgpropbut'!AI8</f>
        <v>0</v>
      </c>
      <c r="AJ130">
        <f>'BFPaT-fueltax-lpgpropbut'!AJ8</f>
        <v>0</v>
      </c>
      <c r="AK130">
        <f>'BFPaT-fueltax-lpgpropbut'!AK8</f>
        <v>0</v>
      </c>
      <c r="AL130">
        <f>'BFPaT-fueltax-lpgpropbut'!AL8</f>
        <v>0</v>
      </c>
      <c r="AM130">
        <f>'BFPaT-fueltax-lpgpropbut'!AM8</f>
        <v>0</v>
      </c>
      <c r="AN130">
        <f>'BFPaT-fueltax-lpgpropbut'!AN8</f>
        <v>0</v>
      </c>
      <c r="AO130">
        <f>'BFPaT-fueltax-lpgpropbut'!AO8</f>
        <v>0</v>
      </c>
      <c r="AP130">
        <f>'BFPaT-fueltax-lpgpropbut'!AP8</f>
        <v>0</v>
      </c>
      <c r="AQ130">
        <f>'BFPaT-fueltax-lpgpropbut'!AQ8</f>
        <v>0</v>
      </c>
      <c r="AR130">
        <f>'BFPaT-fueltax-lpgpropbut'!AR8</f>
        <v>0</v>
      </c>
      <c r="AS130">
        <f>'BFPaT-fueltax-lpgpropbut'!AS8</f>
        <v>0</v>
      </c>
      <c r="AT130">
        <f>'BFPaT-fueltax-lpgpropbut'!AT8</f>
        <v>0</v>
      </c>
      <c r="AU130">
        <f>'BFPaT-fueltax-lpgpropbut'!AU8</f>
        <v>0</v>
      </c>
      <c r="AV130">
        <f>'BFPaT-fueltax-lpgpropbut'!AV8</f>
        <v>0</v>
      </c>
      <c r="AW130">
        <f>'BFPaT-fueltax-lpgpropbut'!AW8</f>
        <v>0</v>
      </c>
      <c r="AX130">
        <f>'BFPaT-fueltax-lpgpropbut'!AX8</f>
        <v>0</v>
      </c>
      <c r="AY130">
        <f>'BFPaT-fueltax-lpgpropbut'!AY8</f>
        <v>0</v>
      </c>
      <c r="AZ130">
        <f>'BFPaT-fueltax-lpgpropbut'!AZ8</f>
        <v>0</v>
      </c>
    </row>
    <row r="131" spans="1:52" x14ac:dyDescent="0.45">
      <c r="A131" t="s">
        <v>18</v>
      </c>
      <c r="B131">
        <f>'BFPaT-fueltax-lpgpropbut'!B9</f>
        <v>0</v>
      </c>
      <c r="C131">
        <f>'BFPaT-fueltax-lpgpropbut'!C9</f>
        <v>0</v>
      </c>
      <c r="D131">
        <f>'BFPaT-fueltax-lpgpropbut'!D9</f>
        <v>0</v>
      </c>
      <c r="E131">
        <f>'BFPaT-fueltax-lpgpropbut'!E9</f>
        <v>0</v>
      </c>
      <c r="F131">
        <f>'BFPaT-fueltax-lpgpropbut'!F9</f>
        <v>0</v>
      </c>
      <c r="G131">
        <f>'BFPaT-fueltax-lpgpropbut'!G9</f>
        <v>0</v>
      </c>
      <c r="H131">
        <f>'BFPaT-fueltax-lpgpropbut'!H9</f>
        <v>0</v>
      </c>
      <c r="I131">
        <f>'BFPaT-fueltax-lpgpropbut'!I9</f>
        <v>0</v>
      </c>
      <c r="J131">
        <f>'BFPaT-fueltax-lpgpropbut'!J9</f>
        <v>0</v>
      </c>
      <c r="K131">
        <f>'BFPaT-fueltax-lpgpropbut'!K9</f>
        <v>0</v>
      </c>
      <c r="L131">
        <f>'BFPaT-fueltax-lpgpropbut'!L9</f>
        <v>0</v>
      </c>
      <c r="M131">
        <f>'BFPaT-fueltax-lpgpropbut'!M9</f>
        <v>0</v>
      </c>
      <c r="N131">
        <f>'BFPaT-fueltax-lpgpropbut'!N9</f>
        <v>0</v>
      </c>
      <c r="O131">
        <f>'BFPaT-fueltax-lpgpropbut'!O9</f>
        <v>0</v>
      </c>
      <c r="P131">
        <f>'BFPaT-fueltax-lpgpropbut'!P9</f>
        <v>0</v>
      </c>
      <c r="Q131">
        <f>'BFPaT-fueltax-lpgpropbut'!Q9</f>
        <v>0</v>
      </c>
      <c r="R131">
        <f>'BFPaT-fueltax-lpgpropbut'!R9</f>
        <v>0</v>
      </c>
      <c r="S131">
        <f>'BFPaT-fueltax-lpgpropbut'!S9</f>
        <v>0</v>
      </c>
      <c r="T131">
        <f>'BFPaT-fueltax-lpgpropbut'!T9</f>
        <v>0</v>
      </c>
      <c r="U131">
        <f>'BFPaT-fueltax-lpgpropbut'!U9</f>
        <v>0</v>
      </c>
      <c r="V131">
        <f>'BFPaT-fueltax-lpgpropbut'!V9</f>
        <v>0</v>
      </c>
      <c r="W131">
        <f>'BFPaT-fueltax-lpgpropbut'!W9</f>
        <v>0</v>
      </c>
      <c r="X131">
        <f>'BFPaT-fueltax-lpgpropbut'!X9</f>
        <v>0</v>
      </c>
      <c r="Y131">
        <f>'BFPaT-fueltax-lpgpropbut'!Y9</f>
        <v>0</v>
      </c>
      <c r="Z131">
        <f>'BFPaT-fueltax-lpgpropbut'!Z9</f>
        <v>0</v>
      </c>
      <c r="AA131">
        <f>'BFPaT-fueltax-lpgpropbut'!AA9</f>
        <v>0</v>
      </c>
      <c r="AB131">
        <f>'BFPaT-fueltax-lpgpropbut'!AB9</f>
        <v>0</v>
      </c>
      <c r="AC131">
        <f>'BFPaT-fueltax-lpgpropbut'!AC9</f>
        <v>0</v>
      </c>
      <c r="AD131">
        <f>'BFPaT-fueltax-lpgpropbut'!AD9</f>
        <v>0</v>
      </c>
      <c r="AE131">
        <f>'BFPaT-fueltax-lpgpropbut'!AE9</f>
        <v>0</v>
      </c>
      <c r="AF131">
        <f>'BFPaT-fueltax-lpgpropbut'!AF9</f>
        <v>0</v>
      </c>
      <c r="AG131">
        <f>'BFPaT-fueltax-lpgpropbut'!AG9</f>
        <v>0</v>
      </c>
      <c r="AH131">
        <f>'BFPaT-fueltax-lpgpropbut'!AH9</f>
        <v>0</v>
      </c>
      <c r="AI131">
        <f>'BFPaT-fueltax-lpgpropbut'!AI9</f>
        <v>0</v>
      </c>
      <c r="AJ131">
        <f>'BFPaT-fueltax-lpgpropbut'!AJ9</f>
        <v>0</v>
      </c>
      <c r="AK131">
        <f>'BFPaT-fueltax-lpgpropbut'!AK9</f>
        <v>0</v>
      </c>
      <c r="AL131">
        <f>'BFPaT-fueltax-lpgpropbut'!AL9</f>
        <v>0</v>
      </c>
      <c r="AM131">
        <f>'BFPaT-fueltax-lpgpropbut'!AM9</f>
        <v>0</v>
      </c>
      <c r="AN131">
        <f>'BFPaT-fueltax-lpgpropbut'!AN9</f>
        <v>0</v>
      </c>
      <c r="AO131">
        <f>'BFPaT-fueltax-lpgpropbut'!AO9</f>
        <v>0</v>
      </c>
      <c r="AP131">
        <f>'BFPaT-fueltax-lpgpropbut'!AP9</f>
        <v>0</v>
      </c>
      <c r="AQ131">
        <f>'BFPaT-fueltax-lpgpropbut'!AQ9</f>
        <v>0</v>
      </c>
      <c r="AR131">
        <f>'BFPaT-fueltax-lpgpropbut'!AR9</f>
        <v>0</v>
      </c>
      <c r="AS131">
        <f>'BFPaT-fueltax-lpgpropbut'!AS9</f>
        <v>0</v>
      </c>
      <c r="AT131">
        <f>'BFPaT-fueltax-lpgpropbut'!AT9</f>
        <v>0</v>
      </c>
      <c r="AU131">
        <f>'BFPaT-fueltax-lpgpropbut'!AU9</f>
        <v>0</v>
      </c>
      <c r="AV131">
        <f>'BFPaT-fueltax-lpgpropbut'!AV9</f>
        <v>0</v>
      </c>
      <c r="AW131">
        <f>'BFPaT-fueltax-lpgpropbut'!AW9</f>
        <v>0</v>
      </c>
      <c r="AX131">
        <f>'BFPaT-fueltax-lpgpropbut'!AX9</f>
        <v>0</v>
      </c>
      <c r="AY131">
        <f>'BFPaT-fueltax-lpgpropbut'!AY9</f>
        <v>0</v>
      </c>
      <c r="AZ131">
        <f>'BFPaT-fueltax-lpgpropbut'!AZ9</f>
        <v>0</v>
      </c>
    </row>
    <row r="132" spans="1:52" x14ac:dyDescent="0.45">
      <c r="A132" s="5" t="s">
        <v>75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45">
      <c r="A133" t="s">
        <v>64</v>
      </c>
      <c r="B133">
        <f>B$1</f>
        <v>2020</v>
      </c>
      <c r="C133">
        <f t="shared" ref="C133:AZ133" si="13">C$1</f>
        <v>2021</v>
      </c>
      <c r="D133">
        <f t="shared" si="13"/>
        <v>2022</v>
      </c>
      <c r="E133">
        <f t="shared" si="13"/>
        <v>2023</v>
      </c>
      <c r="F133">
        <f t="shared" si="13"/>
        <v>2024</v>
      </c>
      <c r="G133">
        <f t="shared" si="13"/>
        <v>2025</v>
      </c>
      <c r="H133">
        <f t="shared" si="13"/>
        <v>2026</v>
      </c>
      <c r="I133">
        <f t="shared" si="13"/>
        <v>2027</v>
      </c>
      <c r="J133">
        <f t="shared" si="13"/>
        <v>2028</v>
      </c>
      <c r="K133">
        <f t="shared" si="13"/>
        <v>2029</v>
      </c>
      <c r="L133">
        <f t="shared" si="13"/>
        <v>2030</v>
      </c>
      <c r="M133">
        <f t="shared" si="13"/>
        <v>2031</v>
      </c>
      <c r="N133">
        <f t="shared" si="13"/>
        <v>2032</v>
      </c>
      <c r="O133">
        <f t="shared" si="13"/>
        <v>2033</v>
      </c>
      <c r="P133">
        <f t="shared" si="13"/>
        <v>2034</v>
      </c>
      <c r="Q133">
        <f t="shared" si="13"/>
        <v>2035</v>
      </c>
      <c r="R133">
        <f t="shared" si="13"/>
        <v>2036</v>
      </c>
      <c r="S133">
        <f t="shared" si="13"/>
        <v>2037</v>
      </c>
      <c r="T133">
        <f t="shared" si="13"/>
        <v>2038</v>
      </c>
      <c r="U133">
        <f t="shared" si="13"/>
        <v>2039</v>
      </c>
      <c r="V133">
        <f t="shared" si="13"/>
        <v>2040</v>
      </c>
      <c r="W133">
        <f t="shared" si="13"/>
        <v>2041</v>
      </c>
      <c r="X133">
        <f t="shared" si="13"/>
        <v>2042</v>
      </c>
      <c r="Y133">
        <f t="shared" si="13"/>
        <v>2043</v>
      </c>
      <c r="Z133">
        <f t="shared" si="13"/>
        <v>2044</v>
      </c>
      <c r="AA133">
        <f t="shared" si="13"/>
        <v>2045</v>
      </c>
      <c r="AB133">
        <f t="shared" si="13"/>
        <v>2046</v>
      </c>
      <c r="AC133">
        <f t="shared" si="13"/>
        <v>2047</v>
      </c>
      <c r="AD133">
        <f t="shared" si="13"/>
        <v>2048</v>
      </c>
      <c r="AE133">
        <f t="shared" si="13"/>
        <v>2049</v>
      </c>
      <c r="AF133">
        <f t="shared" si="13"/>
        <v>2050</v>
      </c>
      <c r="AG133">
        <f t="shared" si="13"/>
        <v>2051</v>
      </c>
      <c r="AH133">
        <f t="shared" si="13"/>
        <v>2052</v>
      </c>
      <c r="AI133">
        <f t="shared" si="13"/>
        <v>2053</v>
      </c>
      <c r="AJ133">
        <f t="shared" si="13"/>
        <v>2054</v>
      </c>
      <c r="AK133">
        <f t="shared" si="13"/>
        <v>2055</v>
      </c>
      <c r="AL133">
        <f t="shared" si="13"/>
        <v>2056</v>
      </c>
      <c r="AM133">
        <f t="shared" si="13"/>
        <v>2057</v>
      </c>
      <c r="AN133">
        <f t="shared" si="13"/>
        <v>2058</v>
      </c>
      <c r="AO133">
        <f t="shared" si="13"/>
        <v>2059</v>
      </c>
      <c r="AP133">
        <f t="shared" si="13"/>
        <v>2060</v>
      </c>
      <c r="AQ133">
        <f t="shared" si="13"/>
        <v>2061</v>
      </c>
      <c r="AR133">
        <f t="shared" si="13"/>
        <v>2062</v>
      </c>
      <c r="AS133">
        <f t="shared" si="13"/>
        <v>2063</v>
      </c>
      <c r="AT133">
        <f t="shared" si="13"/>
        <v>2064</v>
      </c>
      <c r="AU133">
        <f t="shared" si="13"/>
        <v>2065</v>
      </c>
      <c r="AV133">
        <f t="shared" si="13"/>
        <v>2066</v>
      </c>
      <c r="AW133">
        <f t="shared" si="13"/>
        <v>2067</v>
      </c>
      <c r="AX133">
        <f t="shared" si="13"/>
        <v>2068</v>
      </c>
      <c r="AY133">
        <f t="shared" si="13"/>
        <v>2069</v>
      </c>
      <c r="AZ133">
        <f t="shared" si="13"/>
        <v>2070</v>
      </c>
    </row>
    <row r="134" spans="1:52" x14ac:dyDescent="0.45">
      <c r="A134" t="s">
        <v>76</v>
      </c>
      <c r="B134">
        <f>'BFPaT-fueltax-msw'!B2</f>
        <v>0</v>
      </c>
      <c r="C134">
        <f>'BFPaT-fueltax-msw'!C2</f>
        <v>0</v>
      </c>
      <c r="D134">
        <f>'BFPaT-fueltax-msw'!D2</f>
        <v>0</v>
      </c>
      <c r="E134">
        <f>'BFPaT-fueltax-msw'!E2</f>
        <v>0</v>
      </c>
      <c r="F134">
        <f>'BFPaT-fueltax-msw'!F2</f>
        <v>0</v>
      </c>
      <c r="G134">
        <f>'BFPaT-fueltax-msw'!G2</f>
        <v>0</v>
      </c>
      <c r="H134">
        <f>'BFPaT-fueltax-msw'!H2</f>
        <v>0</v>
      </c>
      <c r="I134">
        <f>'BFPaT-fueltax-msw'!I2</f>
        <v>0</v>
      </c>
      <c r="J134">
        <f>'BFPaT-fueltax-msw'!J2</f>
        <v>0</v>
      </c>
      <c r="K134">
        <f>'BFPaT-fueltax-msw'!K2</f>
        <v>0</v>
      </c>
      <c r="L134">
        <f>'BFPaT-fueltax-msw'!L2</f>
        <v>0</v>
      </c>
      <c r="M134">
        <f>'BFPaT-fueltax-msw'!M2</f>
        <v>0</v>
      </c>
      <c r="N134">
        <f>'BFPaT-fueltax-msw'!N2</f>
        <v>0</v>
      </c>
      <c r="O134">
        <f>'BFPaT-fueltax-msw'!O2</f>
        <v>0</v>
      </c>
      <c r="P134">
        <f>'BFPaT-fueltax-msw'!P2</f>
        <v>0</v>
      </c>
      <c r="Q134">
        <f>'BFPaT-fueltax-msw'!Q2</f>
        <v>0</v>
      </c>
      <c r="R134">
        <f>'BFPaT-fueltax-msw'!R2</f>
        <v>0</v>
      </c>
      <c r="S134">
        <f>'BFPaT-fueltax-msw'!S2</f>
        <v>0</v>
      </c>
      <c r="T134">
        <f>'BFPaT-fueltax-msw'!T2</f>
        <v>0</v>
      </c>
      <c r="U134">
        <f>'BFPaT-fueltax-msw'!U2</f>
        <v>0</v>
      </c>
      <c r="V134">
        <f>'BFPaT-fueltax-msw'!V2</f>
        <v>0</v>
      </c>
      <c r="W134">
        <f>'BFPaT-fueltax-msw'!W2</f>
        <v>0</v>
      </c>
      <c r="X134">
        <f>'BFPaT-fueltax-msw'!X2</f>
        <v>0</v>
      </c>
      <c r="Y134">
        <f>'BFPaT-fueltax-msw'!Y2</f>
        <v>0</v>
      </c>
      <c r="Z134">
        <f>'BFPaT-fueltax-msw'!Z2</f>
        <v>0</v>
      </c>
      <c r="AA134">
        <f>'BFPaT-fueltax-msw'!AA2</f>
        <v>0</v>
      </c>
      <c r="AB134">
        <f>'BFPaT-fueltax-msw'!AB2</f>
        <v>0</v>
      </c>
      <c r="AC134">
        <f>'BFPaT-fueltax-msw'!AC2</f>
        <v>0</v>
      </c>
      <c r="AD134">
        <f>'BFPaT-fueltax-msw'!AD2</f>
        <v>0</v>
      </c>
      <c r="AE134">
        <f>'BFPaT-fueltax-msw'!AE2</f>
        <v>0</v>
      </c>
      <c r="AF134">
        <f>'BFPaT-fueltax-msw'!AF2</f>
        <v>0</v>
      </c>
      <c r="AG134">
        <f>'BFPaT-fueltax-msw'!AG2</f>
        <v>0</v>
      </c>
      <c r="AH134">
        <f>'BFPaT-fueltax-msw'!AH2</f>
        <v>0</v>
      </c>
      <c r="AI134">
        <f>'BFPaT-fueltax-msw'!AI2</f>
        <v>0</v>
      </c>
      <c r="AJ134">
        <f>'BFPaT-fueltax-msw'!AJ2</f>
        <v>0</v>
      </c>
      <c r="AK134">
        <f>'BFPaT-fueltax-msw'!AK2</f>
        <v>0</v>
      </c>
      <c r="AL134">
        <f>'BFPaT-fueltax-msw'!AL2</f>
        <v>0</v>
      </c>
      <c r="AM134">
        <f>'BFPaT-fueltax-msw'!AM2</f>
        <v>0</v>
      </c>
      <c r="AN134">
        <f>'BFPaT-fueltax-msw'!AN2</f>
        <v>0</v>
      </c>
      <c r="AO134">
        <f>'BFPaT-fueltax-msw'!AO2</f>
        <v>0</v>
      </c>
      <c r="AP134">
        <f>'BFPaT-fueltax-msw'!AP2</f>
        <v>0</v>
      </c>
      <c r="AQ134">
        <f>'BFPaT-fueltax-msw'!AQ2</f>
        <v>0</v>
      </c>
      <c r="AR134">
        <f>'BFPaT-fueltax-msw'!AR2</f>
        <v>0</v>
      </c>
      <c r="AS134">
        <f>'BFPaT-fueltax-msw'!AS2</f>
        <v>0</v>
      </c>
      <c r="AT134">
        <f>'BFPaT-fueltax-msw'!AT2</f>
        <v>0</v>
      </c>
      <c r="AU134">
        <f>'BFPaT-fueltax-msw'!AU2</f>
        <v>0</v>
      </c>
      <c r="AV134">
        <f>'BFPaT-fueltax-msw'!AV2</f>
        <v>0</v>
      </c>
      <c r="AW134">
        <f>'BFPaT-fueltax-msw'!AW2</f>
        <v>0</v>
      </c>
      <c r="AX134">
        <f>'BFPaT-fueltax-msw'!AX2</f>
        <v>0</v>
      </c>
      <c r="AY134">
        <f>'BFPaT-fueltax-msw'!AY2</f>
        <v>0</v>
      </c>
      <c r="AZ134">
        <f>'BFPaT-fueltax-msw'!AZ2</f>
        <v>0</v>
      </c>
    </row>
    <row r="135" spans="1:52" x14ac:dyDescent="0.45">
      <c r="A135" t="s">
        <v>77</v>
      </c>
      <c r="B135">
        <f>'BFPaT-fueltax-msw'!B3</f>
        <v>0</v>
      </c>
      <c r="C135">
        <f>'BFPaT-fueltax-msw'!C3</f>
        <v>0</v>
      </c>
      <c r="D135">
        <f>'BFPaT-fueltax-msw'!D3</f>
        <v>0</v>
      </c>
      <c r="E135">
        <f>'BFPaT-fueltax-msw'!E3</f>
        <v>0</v>
      </c>
      <c r="F135">
        <f>'BFPaT-fueltax-msw'!F3</f>
        <v>0</v>
      </c>
      <c r="G135">
        <f>'BFPaT-fueltax-msw'!G3</f>
        <v>0</v>
      </c>
      <c r="H135">
        <f>'BFPaT-fueltax-msw'!H3</f>
        <v>0</v>
      </c>
      <c r="I135">
        <f>'BFPaT-fueltax-msw'!I3</f>
        <v>0</v>
      </c>
      <c r="J135">
        <f>'BFPaT-fueltax-msw'!J3</f>
        <v>0</v>
      </c>
      <c r="K135">
        <f>'BFPaT-fueltax-msw'!K3</f>
        <v>0</v>
      </c>
      <c r="L135">
        <f>'BFPaT-fueltax-msw'!L3</f>
        <v>0</v>
      </c>
      <c r="M135">
        <f>'BFPaT-fueltax-msw'!M3</f>
        <v>0</v>
      </c>
      <c r="N135">
        <f>'BFPaT-fueltax-msw'!N3</f>
        <v>0</v>
      </c>
      <c r="O135">
        <f>'BFPaT-fueltax-msw'!O3</f>
        <v>0</v>
      </c>
      <c r="P135">
        <f>'BFPaT-fueltax-msw'!P3</f>
        <v>0</v>
      </c>
      <c r="Q135">
        <f>'BFPaT-fueltax-msw'!Q3</f>
        <v>0</v>
      </c>
      <c r="R135">
        <f>'BFPaT-fueltax-msw'!R3</f>
        <v>0</v>
      </c>
      <c r="S135">
        <f>'BFPaT-fueltax-msw'!S3</f>
        <v>0</v>
      </c>
      <c r="T135">
        <f>'BFPaT-fueltax-msw'!T3</f>
        <v>0</v>
      </c>
      <c r="U135">
        <f>'BFPaT-fueltax-msw'!U3</f>
        <v>0</v>
      </c>
      <c r="V135">
        <f>'BFPaT-fueltax-msw'!V3</f>
        <v>0</v>
      </c>
      <c r="W135">
        <f>'BFPaT-fueltax-msw'!W3</f>
        <v>0</v>
      </c>
      <c r="X135">
        <f>'BFPaT-fueltax-msw'!X3</f>
        <v>0</v>
      </c>
      <c r="Y135">
        <f>'BFPaT-fueltax-msw'!Y3</f>
        <v>0</v>
      </c>
      <c r="Z135">
        <f>'BFPaT-fueltax-msw'!Z3</f>
        <v>0</v>
      </c>
      <c r="AA135">
        <f>'BFPaT-fueltax-msw'!AA3</f>
        <v>0</v>
      </c>
      <c r="AB135">
        <f>'BFPaT-fueltax-msw'!AB3</f>
        <v>0</v>
      </c>
      <c r="AC135">
        <f>'BFPaT-fueltax-msw'!AC3</f>
        <v>0</v>
      </c>
      <c r="AD135">
        <f>'BFPaT-fueltax-msw'!AD3</f>
        <v>0</v>
      </c>
      <c r="AE135">
        <f>'BFPaT-fueltax-msw'!AE3</f>
        <v>0</v>
      </c>
      <c r="AF135">
        <f>'BFPaT-fueltax-msw'!AF3</f>
        <v>0</v>
      </c>
      <c r="AG135">
        <f>'BFPaT-fueltax-msw'!AG3</f>
        <v>0</v>
      </c>
      <c r="AH135">
        <f>'BFPaT-fueltax-msw'!AH3</f>
        <v>0</v>
      </c>
      <c r="AI135">
        <f>'BFPaT-fueltax-msw'!AI3</f>
        <v>0</v>
      </c>
      <c r="AJ135">
        <f>'BFPaT-fueltax-msw'!AJ3</f>
        <v>0</v>
      </c>
      <c r="AK135">
        <f>'BFPaT-fueltax-msw'!AK3</f>
        <v>0</v>
      </c>
      <c r="AL135">
        <f>'BFPaT-fueltax-msw'!AL3</f>
        <v>0</v>
      </c>
      <c r="AM135">
        <f>'BFPaT-fueltax-msw'!AM3</f>
        <v>0</v>
      </c>
      <c r="AN135">
        <f>'BFPaT-fueltax-msw'!AN3</f>
        <v>0</v>
      </c>
      <c r="AO135">
        <f>'BFPaT-fueltax-msw'!AO3</f>
        <v>0</v>
      </c>
      <c r="AP135">
        <f>'BFPaT-fueltax-msw'!AP3</f>
        <v>0</v>
      </c>
      <c r="AQ135">
        <f>'BFPaT-fueltax-msw'!AQ3</f>
        <v>0</v>
      </c>
      <c r="AR135">
        <f>'BFPaT-fueltax-msw'!AR3</f>
        <v>0</v>
      </c>
      <c r="AS135">
        <f>'BFPaT-fueltax-msw'!AS3</f>
        <v>0</v>
      </c>
      <c r="AT135">
        <f>'BFPaT-fueltax-msw'!AT3</f>
        <v>0</v>
      </c>
      <c r="AU135">
        <f>'BFPaT-fueltax-msw'!AU3</f>
        <v>0</v>
      </c>
      <c r="AV135">
        <f>'BFPaT-fueltax-msw'!AV3</f>
        <v>0</v>
      </c>
      <c r="AW135">
        <f>'BFPaT-fueltax-msw'!AW3</f>
        <v>0</v>
      </c>
      <c r="AX135">
        <f>'BFPaT-fueltax-msw'!AX3</f>
        <v>0</v>
      </c>
      <c r="AY135">
        <f>'BFPaT-fueltax-msw'!AY3</f>
        <v>0</v>
      </c>
      <c r="AZ135">
        <f>'BFPaT-fueltax-msw'!AZ3</f>
        <v>0</v>
      </c>
    </row>
    <row r="136" spans="1:52" x14ac:dyDescent="0.45">
      <c r="A136" t="s">
        <v>78</v>
      </c>
      <c r="B136">
        <f>'BFPaT-fueltax-msw'!B4</f>
        <v>0</v>
      </c>
      <c r="C136">
        <f>'BFPaT-fueltax-msw'!C4</f>
        <v>0</v>
      </c>
      <c r="D136">
        <f>'BFPaT-fueltax-msw'!D4</f>
        <v>0</v>
      </c>
      <c r="E136">
        <f>'BFPaT-fueltax-msw'!E4</f>
        <v>0</v>
      </c>
      <c r="F136">
        <f>'BFPaT-fueltax-msw'!F4</f>
        <v>0</v>
      </c>
      <c r="G136">
        <f>'BFPaT-fueltax-msw'!G4</f>
        <v>0</v>
      </c>
      <c r="H136">
        <f>'BFPaT-fueltax-msw'!H4</f>
        <v>0</v>
      </c>
      <c r="I136">
        <f>'BFPaT-fueltax-msw'!I4</f>
        <v>0</v>
      </c>
      <c r="J136">
        <f>'BFPaT-fueltax-msw'!J4</f>
        <v>0</v>
      </c>
      <c r="K136">
        <f>'BFPaT-fueltax-msw'!K4</f>
        <v>0</v>
      </c>
      <c r="L136">
        <f>'BFPaT-fueltax-msw'!L4</f>
        <v>0</v>
      </c>
      <c r="M136">
        <f>'BFPaT-fueltax-msw'!M4</f>
        <v>0</v>
      </c>
      <c r="N136">
        <f>'BFPaT-fueltax-msw'!N4</f>
        <v>0</v>
      </c>
      <c r="O136">
        <f>'BFPaT-fueltax-msw'!O4</f>
        <v>0</v>
      </c>
      <c r="P136">
        <f>'BFPaT-fueltax-msw'!P4</f>
        <v>0</v>
      </c>
      <c r="Q136">
        <f>'BFPaT-fueltax-msw'!Q4</f>
        <v>0</v>
      </c>
      <c r="R136">
        <f>'BFPaT-fueltax-msw'!R4</f>
        <v>0</v>
      </c>
      <c r="S136">
        <f>'BFPaT-fueltax-msw'!S4</f>
        <v>0</v>
      </c>
      <c r="T136">
        <f>'BFPaT-fueltax-msw'!T4</f>
        <v>0</v>
      </c>
      <c r="U136">
        <f>'BFPaT-fueltax-msw'!U4</f>
        <v>0</v>
      </c>
      <c r="V136">
        <f>'BFPaT-fueltax-msw'!V4</f>
        <v>0</v>
      </c>
      <c r="W136">
        <f>'BFPaT-fueltax-msw'!W4</f>
        <v>0</v>
      </c>
      <c r="X136">
        <f>'BFPaT-fueltax-msw'!X4</f>
        <v>0</v>
      </c>
      <c r="Y136">
        <f>'BFPaT-fueltax-msw'!Y4</f>
        <v>0</v>
      </c>
      <c r="Z136">
        <f>'BFPaT-fueltax-msw'!Z4</f>
        <v>0</v>
      </c>
      <c r="AA136">
        <f>'BFPaT-fueltax-msw'!AA4</f>
        <v>0</v>
      </c>
      <c r="AB136">
        <f>'BFPaT-fueltax-msw'!AB4</f>
        <v>0</v>
      </c>
      <c r="AC136">
        <f>'BFPaT-fueltax-msw'!AC4</f>
        <v>0</v>
      </c>
      <c r="AD136">
        <f>'BFPaT-fueltax-msw'!AD4</f>
        <v>0</v>
      </c>
      <c r="AE136">
        <f>'BFPaT-fueltax-msw'!AE4</f>
        <v>0</v>
      </c>
      <c r="AF136">
        <f>'BFPaT-fueltax-msw'!AF4</f>
        <v>0</v>
      </c>
      <c r="AG136">
        <f>'BFPaT-fueltax-msw'!AG4</f>
        <v>0</v>
      </c>
      <c r="AH136">
        <f>'BFPaT-fueltax-msw'!AH4</f>
        <v>0</v>
      </c>
      <c r="AI136">
        <f>'BFPaT-fueltax-msw'!AI4</f>
        <v>0</v>
      </c>
      <c r="AJ136">
        <f>'BFPaT-fueltax-msw'!AJ4</f>
        <v>0</v>
      </c>
      <c r="AK136">
        <f>'BFPaT-fueltax-msw'!AK4</f>
        <v>0</v>
      </c>
      <c r="AL136">
        <f>'BFPaT-fueltax-msw'!AL4</f>
        <v>0</v>
      </c>
      <c r="AM136">
        <f>'BFPaT-fueltax-msw'!AM4</f>
        <v>0</v>
      </c>
      <c r="AN136">
        <f>'BFPaT-fueltax-msw'!AN4</f>
        <v>0</v>
      </c>
      <c r="AO136">
        <f>'BFPaT-fueltax-msw'!AO4</f>
        <v>0</v>
      </c>
      <c r="AP136">
        <f>'BFPaT-fueltax-msw'!AP4</f>
        <v>0</v>
      </c>
      <c r="AQ136">
        <f>'BFPaT-fueltax-msw'!AQ4</f>
        <v>0</v>
      </c>
      <c r="AR136">
        <f>'BFPaT-fueltax-msw'!AR4</f>
        <v>0</v>
      </c>
      <c r="AS136">
        <f>'BFPaT-fueltax-msw'!AS4</f>
        <v>0</v>
      </c>
      <c r="AT136">
        <f>'BFPaT-fueltax-msw'!AT4</f>
        <v>0</v>
      </c>
      <c r="AU136">
        <f>'BFPaT-fueltax-msw'!AU4</f>
        <v>0</v>
      </c>
      <c r="AV136">
        <f>'BFPaT-fueltax-msw'!AV4</f>
        <v>0</v>
      </c>
      <c r="AW136">
        <f>'BFPaT-fueltax-msw'!AW4</f>
        <v>0</v>
      </c>
      <c r="AX136">
        <f>'BFPaT-fueltax-msw'!AX4</f>
        <v>0</v>
      </c>
      <c r="AY136">
        <f>'BFPaT-fueltax-msw'!AY4</f>
        <v>0</v>
      </c>
      <c r="AZ136">
        <f>'BFPaT-fueltax-msw'!AZ4</f>
        <v>0</v>
      </c>
    </row>
    <row r="137" spans="1:52" x14ac:dyDescent="0.45">
      <c r="A137" t="s">
        <v>79</v>
      </c>
      <c r="B137">
        <f>'BFPaT-fueltax-msw'!B5</f>
        <v>0</v>
      </c>
      <c r="C137">
        <f>'BFPaT-fueltax-msw'!C5</f>
        <v>0</v>
      </c>
      <c r="D137">
        <f>'BFPaT-fueltax-msw'!D5</f>
        <v>0</v>
      </c>
      <c r="E137">
        <f>'BFPaT-fueltax-msw'!E5</f>
        <v>0</v>
      </c>
      <c r="F137">
        <f>'BFPaT-fueltax-msw'!F5</f>
        <v>0</v>
      </c>
      <c r="G137">
        <f>'BFPaT-fueltax-msw'!G5</f>
        <v>0</v>
      </c>
      <c r="H137">
        <f>'BFPaT-fueltax-msw'!H5</f>
        <v>0</v>
      </c>
      <c r="I137">
        <f>'BFPaT-fueltax-msw'!I5</f>
        <v>0</v>
      </c>
      <c r="J137">
        <f>'BFPaT-fueltax-msw'!J5</f>
        <v>0</v>
      </c>
      <c r="K137">
        <f>'BFPaT-fueltax-msw'!K5</f>
        <v>0</v>
      </c>
      <c r="L137">
        <f>'BFPaT-fueltax-msw'!L5</f>
        <v>0</v>
      </c>
      <c r="M137">
        <f>'BFPaT-fueltax-msw'!M5</f>
        <v>0</v>
      </c>
      <c r="N137">
        <f>'BFPaT-fueltax-msw'!N5</f>
        <v>0</v>
      </c>
      <c r="O137">
        <f>'BFPaT-fueltax-msw'!O5</f>
        <v>0</v>
      </c>
      <c r="P137">
        <f>'BFPaT-fueltax-msw'!P5</f>
        <v>0</v>
      </c>
      <c r="Q137">
        <f>'BFPaT-fueltax-msw'!Q5</f>
        <v>0</v>
      </c>
      <c r="R137">
        <f>'BFPaT-fueltax-msw'!R5</f>
        <v>0</v>
      </c>
      <c r="S137">
        <f>'BFPaT-fueltax-msw'!S5</f>
        <v>0</v>
      </c>
      <c r="T137">
        <f>'BFPaT-fueltax-msw'!T5</f>
        <v>0</v>
      </c>
      <c r="U137">
        <f>'BFPaT-fueltax-msw'!U5</f>
        <v>0</v>
      </c>
      <c r="V137">
        <f>'BFPaT-fueltax-msw'!V5</f>
        <v>0</v>
      </c>
      <c r="W137">
        <f>'BFPaT-fueltax-msw'!W5</f>
        <v>0</v>
      </c>
      <c r="X137">
        <f>'BFPaT-fueltax-msw'!X5</f>
        <v>0</v>
      </c>
      <c r="Y137">
        <f>'BFPaT-fueltax-msw'!Y5</f>
        <v>0</v>
      </c>
      <c r="Z137">
        <f>'BFPaT-fueltax-msw'!Z5</f>
        <v>0</v>
      </c>
      <c r="AA137">
        <f>'BFPaT-fueltax-msw'!AA5</f>
        <v>0</v>
      </c>
      <c r="AB137">
        <f>'BFPaT-fueltax-msw'!AB5</f>
        <v>0</v>
      </c>
      <c r="AC137">
        <f>'BFPaT-fueltax-msw'!AC5</f>
        <v>0</v>
      </c>
      <c r="AD137">
        <f>'BFPaT-fueltax-msw'!AD5</f>
        <v>0</v>
      </c>
      <c r="AE137">
        <f>'BFPaT-fueltax-msw'!AE5</f>
        <v>0</v>
      </c>
      <c r="AF137">
        <f>'BFPaT-fueltax-msw'!AF5</f>
        <v>0</v>
      </c>
      <c r="AG137">
        <f>'BFPaT-fueltax-msw'!AG5</f>
        <v>0</v>
      </c>
      <c r="AH137">
        <f>'BFPaT-fueltax-msw'!AH5</f>
        <v>0</v>
      </c>
      <c r="AI137">
        <f>'BFPaT-fueltax-msw'!AI5</f>
        <v>0</v>
      </c>
      <c r="AJ137">
        <f>'BFPaT-fueltax-msw'!AJ5</f>
        <v>0</v>
      </c>
      <c r="AK137">
        <f>'BFPaT-fueltax-msw'!AK5</f>
        <v>0</v>
      </c>
      <c r="AL137">
        <f>'BFPaT-fueltax-msw'!AL5</f>
        <v>0</v>
      </c>
      <c r="AM137">
        <f>'BFPaT-fueltax-msw'!AM5</f>
        <v>0</v>
      </c>
      <c r="AN137">
        <f>'BFPaT-fueltax-msw'!AN5</f>
        <v>0</v>
      </c>
      <c r="AO137">
        <f>'BFPaT-fueltax-msw'!AO5</f>
        <v>0</v>
      </c>
      <c r="AP137">
        <f>'BFPaT-fueltax-msw'!AP5</f>
        <v>0</v>
      </c>
      <c r="AQ137">
        <f>'BFPaT-fueltax-msw'!AQ5</f>
        <v>0</v>
      </c>
      <c r="AR137">
        <f>'BFPaT-fueltax-msw'!AR5</f>
        <v>0</v>
      </c>
      <c r="AS137">
        <f>'BFPaT-fueltax-msw'!AS5</f>
        <v>0</v>
      </c>
      <c r="AT137">
        <f>'BFPaT-fueltax-msw'!AT5</f>
        <v>0</v>
      </c>
      <c r="AU137">
        <f>'BFPaT-fueltax-msw'!AU5</f>
        <v>0</v>
      </c>
      <c r="AV137">
        <f>'BFPaT-fueltax-msw'!AV5</f>
        <v>0</v>
      </c>
      <c r="AW137">
        <f>'BFPaT-fueltax-msw'!AW5</f>
        <v>0</v>
      </c>
      <c r="AX137">
        <f>'BFPaT-fueltax-msw'!AX5</f>
        <v>0</v>
      </c>
      <c r="AY137">
        <f>'BFPaT-fueltax-msw'!AY5</f>
        <v>0</v>
      </c>
      <c r="AZ137">
        <f>'BFPaT-fueltax-msw'!AZ5</f>
        <v>0</v>
      </c>
    </row>
    <row r="138" spans="1:52" x14ac:dyDescent="0.45">
      <c r="A138" t="s">
        <v>80</v>
      </c>
      <c r="B138">
        <f>'BFPaT-fueltax-msw'!B6</f>
        <v>0</v>
      </c>
      <c r="C138">
        <f>'BFPaT-fueltax-msw'!C6</f>
        <v>0</v>
      </c>
      <c r="D138">
        <f>'BFPaT-fueltax-msw'!D6</f>
        <v>0</v>
      </c>
      <c r="E138">
        <f>'BFPaT-fueltax-msw'!E6</f>
        <v>0</v>
      </c>
      <c r="F138">
        <f>'BFPaT-fueltax-msw'!F6</f>
        <v>0</v>
      </c>
      <c r="G138">
        <f>'BFPaT-fueltax-msw'!G6</f>
        <v>0</v>
      </c>
      <c r="H138">
        <f>'BFPaT-fueltax-msw'!H6</f>
        <v>0</v>
      </c>
      <c r="I138">
        <f>'BFPaT-fueltax-msw'!I6</f>
        <v>0</v>
      </c>
      <c r="J138">
        <f>'BFPaT-fueltax-msw'!J6</f>
        <v>0</v>
      </c>
      <c r="K138">
        <f>'BFPaT-fueltax-msw'!K6</f>
        <v>0</v>
      </c>
      <c r="L138">
        <f>'BFPaT-fueltax-msw'!L6</f>
        <v>0</v>
      </c>
      <c r="M138">
        <f>'BFPaT-fueltax-msw'!M6</f>
        <v>0</v>
      </c>
      <c r="N138">
        <f>'BFPaT-fueltax-msw'!N6</f>
        <v>0</v>
      </c>
      <c r="O138">
        <f>'BFPaT-fueltax-msw'!O6</f>
        <v>0</v>
      </c>
      <c r="P138">
        <f>'BFPaT-fueltax-msw'!P6</f>
        <v>0</v>
      </c>
      <c r="Q138">
        <f>'BFPaT-fueltax-msw'!Q6</f>
        <v>0</v>
      </c>
      <c r="R138">
        <f>'BFPaT-fueltax-msw'!R6</f>
        <v>0</v>
      </c>
      <c r="S138">
        <f>'BFPaT-fueltax-msw'!S6</f>
        <v>0</v>
      </c>
      <c r="T138">
        <f>'BFPaT-fueltax-msw'!T6</f>
        <v>0</v>
      </c>
      <c r="U138">
        <f>'BFPaT-fueltax-msw'!U6</f>
        <v>0</v>
      </c>
      <c r="V138">
        <f>'BFPaT-fueltax-msw'!V6</f>
        <v>0</v>
      </c>
      <c r="W138">
        <f>'BFPaT-fueltax-msw'!W6</f>
        <v>0</v>
      </c>
      <c r="X138">
        <f>'BFPaT-fueltax-msw'!X6</f>
        <v>0</v>
      </c>
      <c r="Y138">
        <f>'BFPaT-fueltax-msw'!Y6</f>
        <v>0</v>
      </c>
      <c r="Z138">
        <f>'BFPaT-fueltax-msw'!Z6</f>
        <v>0</v>
      </c>
      <c r="AA138">
        <f>'BFPaT-fueltax-msw'!AA6</f>
        <v>0</v>
      </c>
      <c r="AB138">
        <f>'BFPaT-fueltax-msw'!AB6</f>
        <v>0</v>
      </c>
      <c r="AC138">
        <f>'BFPaT-fueltax-msw'!AC6</f>
        <v>0</v>
      </c>
      <c r="AD138">
        <f>'BFPaT-fueltax-msw'!AD6</f>
        <v>0</v>
      </c>
      <c r="AE138">
        <f>'BFPaT-fueltax-msw'!AE6</f>
        <v>0</v>
      </c>
      <c r="AF138">
        <f>'BFPaT-fueltax-msw'!AF6</f>
        <v>0</v>
      </c>
      <c r="AG138">
        <f>'BFPaT-fueltax-msw'!AG6</f>
        <v>0</v>
      </c>
      <c r="AH138">
        <f>'BFPaT-fueltax-msw'!AH6</f>
        <v>0</v>
      </c>
      <c r="AI138">
        <f>'BFPaT-fueltax-msw'!AI6</f>
        <v>0</v>
      </c>
      <c r="AJ138">
        <f>'BFPaT-fueltax-msw'!AJ6</f>
        <v>0</v>
      </c>
      <c r="AK138">
        <f>'BFPaT-fueltax-msw'!AK6</f>
        <v>0</v>
      </c>
      <c r="AL138">
        <f>'BFPaT-fueltax-msw'!AL6</f>
        <v>0</v>
      </c>
      <c r="AM138">
        <f>'BFPaT-fueltax-msw'!AM6</f>
        <v>0</v>
      </c>
      <c r="AN138">
        <f>'BFPaT-fueltax-msw'!AN6</f>
        <v>0</v>
      </c>
      <c r="AO138">
        <f>'BFPaT-fueltax-msw'!AO6</f>
        <v>0</v>
      </c>
      <c r="AP138">
        <f>'BFPaT-fueltax-msw'!AP6</f>
        <v>0</v>
      </c>
      <c r="AQ138">
        <f>'BFPaT-fueltax-msw'!AQ6</f>
        <v>0</v>
      </c>
      <c r="AR138">
        <f>'BFPaT-fueltax-msw'!AR6</f>
        <v>0</v>
      </c>
      <c r="AS138">
        <f>'BFPaT-fueltax-msw'!AS6</f>
        <v>0</v>
      </c>
      <c r="AT138">
        <f>'BFPaT-fueltax-msw'!AT6</f>
        <v>0</v>
      </c>
      <c r="AU138">
        <f>'BFPaT-fueltax-msw'!AU6</f>
        <v>0</v>
      </c>
      <c r="AV138">
        <f>'BFPaT-fueltax-msw'!AV6</f>
        <v>0</v>
      </c>
      <c r="AW138">
        <f>'BFPaT-fueltax-msw'!AW6</f>
        <v>0</v>
      </c>
      <c r="AX138">
        <f>'BFPaT-fueltax-msw'!AX6</f>
        <v>0</v>
      </c>
      <c r="AY138">
        <f>'BFPaT-fueltax-msw'!AY6</f>
        <v>0</v>
      </c>
      <c r="AZ138">
        <f>'BFPaT-fueltax-msw'!AZ6</f>
        <v>0</v>
      </c>
    </row>
    <row r="139" spans="1:52" x14ac:dyDescent="0.45">
      <c r="A139" t="s">
        <v>81</v>
      </c>
      <c r="B139">
        <f>'BFPaT-fueltax-msw'!B7</f>
        <v>0</v>
      </c>
      <c r="C139">
        <f>'BFPaT-fueltax-msw'!C7</f>
        <v>0</v>
      </c>
      <c r="D139">
        <f>'BFPaT-fueltax-msw'!D7</f>
        <v>0</v>
      </c>
      <c r="E139">
        <f>'BFPaT-fueltax-msw'!E7</f>
        <v>0</v>
      </c>
      <c r="F139">
        <f>'BFPaT-fueltax-msw'!F7</f>
        <v>0</v>
      </c>
      <c r="G139">
        <f>'BFPaT-fueltax-msw'!G7</f>
        <v>0</v>
      </c>
      <c r="H139">
        <f>'BFPaT-fueltax-msw'!H7</f>
        <v>0</v>
      </c>
      <c r="I139">
        <f>'BFPaT-fueltax-msw'!I7</f>
        <v>0</v>
      </c>
      <c r="J139">
        <f>'BFPaT-fueltax-msw'!J7</f>
        <v>0</v>
      </c>
      <c r="K139">
        <f>'BFPaT-fueltax-msw'!K7</f>
        <v>0</v>
      </c>
      <c r="L139">
        <f>'BFPaT-fueltax-msw'!L7</f>
        <v>0</v>
      </c>
      <c r="M139">
        <f>'BFPaT-fueltax-msw'!M7</f>
        <v>0</v>
      </c>
      <c r="N139">
        <f>'BFPaT-fueltax-msw'!N7</f>
        <v>0</v>
      </c>
      <c r="O139">
        <f>'BFPaT-fueltax-msw'!O7</f>
        <v>0</v>
      </c>
      <c r="P139">
        <f>'BFPaT-fueltax-msw'!P7</f>
        <v>0</v>
      </c>
      <c r="Q139">
        <f>'BFPaT-fueltax-msw'!Q7</f>
        <v>0</v>
      </c>
      <c r="R139">
        <f>'BFPaT-fueltax-msw'!R7</f>
        <v>0</v>
      </c>
      <c r="S139">
        <f>'BFPaT-fueltax-msw'!S7</f>
        <v>0</v>
      </c>
      <c r="T139">
        <f>'BFPaT-fueltax-msw'!T7</f>
        <v>0</v>
      </c>
      <c r="U139">
        <f>'BFPaT-fueltax-msw'!U7</f>
        <v>0</v>
      </c>
      <c r="V139">
        <f>'BFPaT-fueltax-msw'!V7</f>
        <v>0</v>
      </c>
      <c r="W139">
        <f>'BFPaT-fueltax-msw'!W7</f>
        <v>0</v>
      </c>
      <c r="X139">
        <f>'BFPaT-fueltax-msw'!X7</f>
        <v>0</v>
      </c>
      <c r="Y139">
        <f>'BFPaT-fueltax-msw'!Y7</f>
        <v>0</v>
      </c>
      <c r="Z139">
        <f>'BFPaT-fueltax-msw'!Z7</f>
        <v>0</v>
      </c>
      <c r="AA139">
        <f>'BFPaT-fueltax-msw'!AA7</f>
        <v>0</v>
      </c>
      <c r="AB139">
        <f>'BFPaT-fueltax-msw'!AB7</f>
        <v>0</v>
      </c>
      <c r="AC139">
        <f>'BFPaT-fueltax-msw'!AC7</f>
        <v>0</v>
      </c>
      <c r="AD139">
        <f>'BFPaT-fueltax-msw'!AD7</f>
        <v>0</v>
      </c>
      <c r="AE139">
        <f>'BFPaT-fueltax-msw'!AE7</f>
        <v>0</v>
      </c>
      <c r="AF139">
        <f>'BFPaT-fueltax-msw'!AF7</f>
        <v>0</v>
      </c>
      <c r="AG139">
        <f>'BFPaT-fueltax-msw'!AG7</f>
        <v>0</v>
      </c>
      <c r="AH139">
        <f>'BFPaT-fueltax-msw'!AH7</f>
        <v>0</v>
      </c>
      <c r="AI139">
        <f>'BFPaT-fueltax-msw'!AI7</f>
        <v>0</v>
      </c>
      <c r="AJ139">
        <f>'BFPaT-fueltax-msw'!AJ7</f>
        <v>0</v>
      </c>
      <c r="AK139">
        <f>'BFPaT-fueltax-msw'!AK7</f>
        <v>0</v>
      </c>
      <c r="AL139">
        <f>'BFPaT-fueltax-msw'!AL7</f>
        <v>0</v>
      </c>
      <c r="AM139">
        <f>'BFPaT-fueltax-msw'!AM7</f>
        <v>0</v>
      </c>
      <c r="AN139">
        <f>'BFPaT-fueltax-msw'!AN7</f>
        <v>0</v>
      </c>
      <c r="AO139">
        <f>'BFPaT-fueltax-msw'!AO7</f>
        <v>0</v>
      </c>
      <c r="AP139">
        <f>'BFPaT-fueltax-msw'!AP7</f>
        <v>0</v>
      </c>
      <c r="AQ139">
        <f>'BFPaT-fueltax-msw'!AQ7</f>
        <v>0</v>
      </c>
      <c r="AR139">
        <f>'BFPaT-fueltax-msw'!AR7</f>
        <v>0</v>
      </c>
      <c r="AS139">
        <f>'BFPaT-fueltax-msw'!AS7</f>
        <v>0</v>
      </c>
      <c r="AT139">
        <f>'BFPaT-fueltax-msw'!AT7</f>
        <v>0</v>
      </c>
      <c r="AU139">
        <f>'BFPaT-fueltax-msw'!AU7</f>
        <v>0</v>
      </c>
      <c r="AV139">
        <f>'BFPaT-fueltax-msw'!AV7</f>
        <v>0</v>
      </c>
      <c r="AW139">
        <f>'BFPaT-fueltax-msw'!AW7</f>
        <v>0</v>
      </c>
      <c r="AX139">
        <f>'BFPaT-fueltax-msw'!AX7</f>
        <v>0</v>
      </c>
      <c r="AY139">
        <f>'BFPaT-fueltax-msw'!AY7</f>
        <v>0</v>
      </c>
      <c r="AZ139">
        <f>'BFPaT-fueltax-msw'!AZ7</f>
        <v>0</v>
      </c>
    </row>
    <row r="140" spans="1:52" x14ac:dyDescent="0.45">
      <c r="A140" t="s">
        <v>82</v>
      </c>
      <c r="B140">
        <f>'BFPaT-fueltax-msw'!B8</f>
        <v>0</v>
      </c>
      <c r="C140">
        <f>'BFPaT-fueltax-msw'!C8</f>
        <v>0</v>
      </c>
      <c r="D140">
        <f>'BFPaT-fueltax-msw'!D8</f>
        <v>0</v>
      </c>
      <c r="E140">
        <f>'BFPaT-fueltax-msw'!E8</f>
        <v>0</v>
      </c>
      <c r="F140">
        <f>'BFPaT-fueltax-msw'!F8</f>
        <v>0</v>
      </c>
      <c r="G140">
        <f>'BFPaT-fueltax-msw'!G8</f>
        <v>0</v>
      </c>
      <c r="H140">
        <f>'BFPaT-fueltax-msw'!H8</f>
        <v>0</v>
      </c>
      <c r="I140">
        <f>'BFPaT-fueltax-msw'!I8</f>
        <v>0</v>
      </c>
      <c r="J140">
        <f>'BFPaT-fueltax-msw'!J8</f>
        <v>0</v>
      </c>
      <c r="K140">
        <f>'BFPaT-fueltax-msw'!K8</f>
        <v>0</v>
      </c>
      <c r="L140">
        <f>'BFPaT-fueltax-msw'!L8</f>
        <v>0</v>
      </c>
      <c r="M140">
        <f>'BFPaT-fueltax-msw'!M8</f>
        <v>0</v>
      </c>
      <c r="N140">
        <f>'BFPaT-fueltax-msw'!N8</f>
        <v>0</v>
      </c>
      <c r="O140">
        <f>'BFPaT-fueltax-msw'!O8</f>
        <v>0</v>
      </c>
      <c r="P140">
        <f>'BFPaT-fueltax-msw'!P8</f>
        <v>0</v>
      </c>
      <c r="Q140">
        <f>'BFPaT-fueltax-msw'!Q8</f>
        <v>0</v>
      </c>
      <c r="R140">
        <f>'BFPaT-fueltax-msw'!R8</f>
        <v>0</v>
      </c>
      <c r="S140">
        <f>'BFPaT-fueltax-msw'!S8</f>
        <v>0</v>
      </c>
      <c r="T140">
        <f>'BFPaT-fueltax-msw'!T8</f>
        <v>0</v>
      </c>
      <c r="U140">
        <f>'BFPaT-fueltax-msw'!U8</f>
        <v>0</v>
      </c>
      <c r="V140">
        <f>'BFPaT-fueltax-msw'!V8</f>
        <v>0</v>
      </c>
      <c r="W140">
        <f>'BFPaT-fueltax-msw'!W8</f>
        <v>0</v>
      </c>
      <c r="X140">
        <f>'BFPaT-fueltax-msw'!X8</f>
        <v>0</v>
      </c>
      <c r="Y140">
        <f>'BFPaT-fueltax-msw'!Y8</f>
        <v>0</v>
      </c>
      <c r="Z140">
        <f>'BFPaT-fueltax-msw'!Z8</f>
        <v>0</v>
      </c>
      <c r="AA140">
        <f>'BFPaT-fueltax-msw'!AA8</f>
        <v>0</v>
      </c>
      <c r="AB140">
        <f>'BFPaT-fueltax-msw'!AB8</f>
        <v>0</v>
      </c>
      <c r="AC140">
        <f>'BFPaT-fueltax-msw'!AC8</f>
        <v>0</v>
      </c>
      <c r="AD140">
        <f>'BFPaT-fueltax-msw'!AD8</f>
        <v>0</v>
      </c>
      <c r="AE140">
        <f>'BFPaT-fueltax-msw'!AE8</f>
        <v>0</v>
      </c>
      <c r="AF140">
        <f>'BFPaT-fueltax-msw'!AF8</f>
        <v>0</v>
      </c>
      <c r="AG140">
        <f>'BFPaT-fueltax-msw'!AG8</f>
        <v>0</v>
      </c>
      <c r="AH140">
        <f>'BFPaT-fueltax-msw'!AH8</f>
        <v>0</v>
      </c>
      <c r="AI140">
        <f>'BFPaT-fueltax-msw'!AI8</f>
        <v>0</v>
      </c>
      <c r="AJ140">
        <f>'BFPaT-fueltax-msw'!AJ8</f>
        <v>0</v>
      </c>
      <c r="AK140">
        <f>'BFPaT-fueltax-msw'!AK8</f>
        <v>0</v>
      </c>
      <c r="AL140">
        <f>'BFPaT-fueltax-msw'!AL8</f>
        <v>0</v>
      </c>
      <c r="AM140">
        <f>'BFPaT-fueltax-msw'!AM8</f>
        <v>0</v>
      </c>
      <c r="AN140">
        <f>'BFPaT-fueltax-msw'!AN8</f>
        <v>0</v>
      </c>
      <c r="AO140">
        <f>'BFPaT-fueltax-msw'!AO8</f>
        <v>0</v>
      </c>
      <c r="AP140">
        <f>'BFPaT-fueltax-msw'!AP8</f>
        <v>0</v>
      </c>
      <c r="AQ140">
        <f>'BFPaT-fueltax-msw'!AQ8</f>
        <v>0</v>
      </c>
      <c r="AR140">
        <f>'BFPaT-fueltax-msw'!AR8</f>
        <v>0</v>
      </c>
      <c r="AS140">
        <f>'BFPaT-fueltax-msw'!AS8</f>
        <v>0</v>
      </c>
      <c r="AT140">
        <f>'BFPaT-fueltax-msw'!AT8</f>
        <v>0</v>
      </c>
      <c r="AU140">
        <f>'BFPaT-fueltax-msw'!AU8</f>
        <v>0</v>
      </c>
      <c r="AV140">
        <f>'BFPaT-fueltax-msw'!AV8</f>
        <v>0</v>
      </c>
      <c r="AW140">
        <f>'BFPaT-fueltax-msw'!AW8</f>
        <v>0</v>
      </c>
      <c r="AX140">
        <f>'BFPaT-fueltax-msw'!AX8</f>
        <v>0</v>
      </c>
      <c r="AY140">
        <f>'BFPaT-fueltax-msw'!AY8</f>
        <v>0</v>
      </c>
      <c r="AZ140">
        <f>'BFPaT-fueltax-msw'!AZ8</f>
        <v>0</v>
      </c>
    </row>
    <row r="141" spans="1:52" x14ac:dyDescent="0.45">
      <c r="A141" t="s">
        <v>18</v>
      </c>
      <c r="B141">
        <f>'BFPaT-fueltax-msw'!B9</f>
        <v>0</v>
      </c>
      <c r="C141">
        <f>'BFPaT-fueltax-msw'!C9</f>
        <v>0</v>
      </c>
      <c r="D141">
        <f>'BFPaT-fueltax-msw'!D9</f>
        <v>0</v>
      </c>
      <c r="E141">
        <f>'BFPaT-fueltax-msw'!E9</f>
        <v>0</v>
      </c>
      <c r="F141">
        <f>'BFPaT-fueltax-msw'!F9</f>
        <v>0</v>
      </c>
      <c r="G141">
        <f>'BFPaT-fueltax-msw'!G9</f>
        <v>0</v>
      </c>
      <c r="H141">
        <f>'BFPaT-fueltax-msw'!H9</f>
        <v>0</v>
      </c>
      <c r="I141">
        <f>'BFPaT-fueltax-msw'!I9</f>
        <v>0</v>
      </c>
      <c r="J141">
        <f>'BFPaT-fueltax-msw'!J9</f>
        <v>0</v>
      </c>
      <c r="K141">
        <f>'BFPaT-fueltax-msw'!K9</f>
        <v>0</v>
      </c>
      <c r="L141">
        <f>'BFPaT-fueltax-msw'!L9</f>
        <v>0</v>
      </c>
      <c r="M141">
        <f>'BFPaT-fueltax-msw'!M9</f>
        <v>0</v>
      </c>
      <c r="N141">
        <f>'BFPaT-fueltax-msw'!N9</f>
        <v>0</v>
      </c>
      <c r="O141">
        <f>'BFPaT-fueltax-msw'!O9</f>
        <v>0</v>
      </c>
      <c r="P141">
        <f>'BFPaT-fueltax-msw'!P9</f>
        <v>0</v>
      </c>
      <c r="Q141">
        <f>'BFPaT-fueltax-msw'!Q9</f>
        <v>0</v>
      </c>
      <c r="R141">
        <f>'BFPaT-fueltax-msw'!R9</f>
        <v>0</v>
      </c>
      <c r="S141">
        <f>'BFPaT-fueltax-msw'!S9</f>
        <v>0</v>
      </c>
      <c r="T141">
        <f>'BFPaT-fueltax-msw'!T9</f>
        <v>0</v>
      </c>
      <c r="U141">
        <f>'BFPaT-fueltax-msw'!U9</f>
        <v>0</v>
      </c>
      <c r="V141">
        <f>'BFPaT-fueltax-msw'!V9</f>
        <v>0</v>
      </c>
      <c r="W141">
        <f>'BFPaT-fueltax-msw'!W9</f>
        <v>0</v>
      </c>
      <c r="X141">
        <f>'BFPaT-fueltax-msw'!X9</f>
        <v>0</v>
      </c>
      <c r="Y141">
        <f>'BFPaT-fueltax-msw'!Y9</f>
        <v>0</v>
      </c>
      <c r="Z141">
        <f>'BFPaT-fueltax-msw'!Z9</f>
        <v>0</v>
      </c>
      <c r="AA141">
        <f>'BFPaT-fueltax-msw'!AA9</f>
        <v>0</v>
      </c>
      <c r="AB141">
        <f>'BFPaT-fueltax-msw'!AB9</f>
        <v>0</v>
      </c>
      <c r="AC141">
        <f>'BFPaT-fueltax-msw'!AC9</f>
        <v>0</v>
      </c>
      <c r="AD141">
        <f>'BFPaT-fueltax-msw'!AD9</f>
        <v>0</v>
      </c>
      <c r="AE141">
        <f>'BFPaT-fueltax-msw'!AE9</f>
        <v>0</v>
      </c>
      <c r="AF141">
        <f>'BFPaT-fueltax-msw'!AF9</f>
        <v>0</v>
      </c>
      <c r="AG141">
        <f>'BFPaT-fueltax-msw'!AG9</f>
        <v>0</v>
      </c>
      <c r="AH141">
        <f>'BFPaT-fueltax-msw'!AH9</f>
        <v>0</v>
      </c>
      <c r="AI141">
        <f>'BFPaT-fueltax-msw'!AI9</f>
        <v>0</v>
      </c>
      <c r="AJ141">
        <f>'BFPaT-fueltax-msw'!AJ9</f>
        <v>0</v>
      </c>
      <c r="AK141">
        <f>'BFPaT-fueltax-msw'!AK9</f>
        <v>0</v>
      </c>
      <c r="AL141">
        <f>'BFPaT-fueltax-msw'!AL9</f>
        <v>0</v>
      </c>
      <c r="AM141">
        <f>'BFPaT-fueltax-msw'!AM9</f>
        <v>0</v>
      </c>
      <c r="AN141">
        <f>'BFPaT-fueltax-msw'!AN9</f>
        <v>0</v>
      </c>
      <c r="AO141">
        <f>'BFPaT-fueltax-msw'!AO9</f>
        <v>0</v>
      </c>
      <c r="AP141">
        <f>'BFPaT-fueltax-msw'!AP9</f>
        <v>0</v>
      </c>
      <c r="AQ141">
        <f>'BFPaT-fueltax-msw'!AQ9</f>
        <v>0</v>
      </c>
      <c r="AR141">
        <f>'BFPaT-fueltax-msw'!AR9</f>
        <v>0</v>
      </c>
      <c r="AS141">
        <f>'BFPaT-fueltax-msw'!AS9</f>
        <v>0</v>
      </c>
      <c r="AT141">
        <f>'BFPaT-fueltax-msw'!AT9</f>
        <v>0</v>
      </c>
      <c r="AU141">
        <f>'BFPaT-fueltax-msw'!AU9</f>
        <v>0</v>
      </c>
      <c r="AV141">
        <f>'BFPaT-fueltax-msw'!AV9</f>
        <v>0</v>
      </c>
      <c r="AW141">
        <f>'BFPaT-fueltax-msw'!AW9</f>
        <v>0</v>
      </c>
      <c r="AX141">
        <f>'BFPaT-fueltax-msw'!AX9</f>
        <v>0</v>
      </c>
      <c r="AY141">
        <f>'BFPaT-fueltax-msw'!AY9</f>
        <v>0</v>
      </c>
      <c r="AZ141">
        <f>'BFPaT-fueltax-msw'!AZ9</f>
        <v>0</v>
      </c>
    </row>
    <row r="142" spans="1:52" x14ac:dyDescent="0.45">
      <c r="A142" s="5" t="s">
        <v>83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45">
      <c r="A143" t="s">
        <v>64</v>
      </c>
      <c r="B143">
        <f>B$1</f>
        <v>2020</v>
      </c>
      <c r="C143">
        <f t="shared" ref="C143:AZ143" si="14">C$1</f>
        <v>2021</v>
      </c>
      <c r="D143">
        <f t="shared" si="14"/>
        <v>2022</v>
      </c>
      <c r="E143">
        <f t="shared" si="14"/>
        <v>2023</v>
      </c>
      <c r="F143">
        <f t="shared" si="14"/>
        <v>2024</v>
      </c>
      <c r="G143">
        <f t="shared" si="14"/>
        <v>2025</v>
      </c>
      <c r="H143">
        <f t="shared" si="14"/>
        <v>2026</v>
      </c>
      <c r="I143">
        <f t="shared" si="14"/>
        <v>2027</v>
      </c>
      <c r="J143">
        <f t="shared" si="14"/>
        <v>2028</v>
      </c>
      <c r="K143">
        <f t="shared" si="14"/>
        <v>2029</v>
      </c>
      <c r="L143">
        <f t="shared" si="14"/>
        <v>2030</v>
      </c>
      <c r="M143">
        <f t="shared" si="14"/>
        <v>2031</v>
      </c>
      <c r="N143">
        <f t="shared" si="14"/>
        <v>2032</v>
      </c>
      <c r="O143">
        <f t="shared" si="14"/>
        <v>2033</v>
      </c>
      <c r="P143">
        <f t="shared" si="14"/>
        <v>2034</v>
      </c>
      <c r="Q143">
        <f t="shared" si="14"/>
        <v>2035</v>
      </c>
      <c r="R143">
        <f t="shared" si="14"/>
        <v>2036</v>
      </c>
      <c r="S143">
        <f t="shared" si="14"/>
        <v>2037</v>
      </c>
      <c r="T143">
        <f t="shared" si="14"/>
        <v>2038</v>
      </c>
      <c r="U143">
        <f t="shared" si="14"/>
        <v>2039</v>
      </c>
      <c r="V143">
        <f t="shared" si="14"/>
        <v>2040</v>
      </c>
      <c r="W143">
        <f t="shared" si="14"/>
        <v>2041</v>
      </c>
      <c r="X143">
        <f t="shared" si="14"/>
        <v>2042</v>
      </c>
      <c r="Y143">
        <f t="shared" si="14"/>
        <v>2043</v>
      </c>
      <c r="Z143">
        <f t="shared" si="14"/>
        <v>2044</v>
      </c>
      <c r="AA143">
        <f t="shared" si="14"/>
        <v>2045</v>
      </c>
      <c r="AB143">
        <f t="shared" si="14"/>
        <v>2046</v>
      </c>
      <c r="AC143">
        <f t="shared" si="14"/>
        <v>2047</v>
      </c>
      <c r="AD143">
        <f t="shared" si="14"/>
        <v>2048</v>
      </c>
      <c r="AE143">
        <f t="shared" si="14"/>
        <v>2049</v>
      </c>
      <c r="AF143">
        <f t="shared" si="14"/>
        <v>2050</v>
      </c>
      <c r="AG143">
        <f t="shared" si="14"/>
        <v>2051</v>
      </c>
      <c r="AH143">
        <f t="shared" si="14"/>
        <v>2052</v>
      </c>
      <c r="AI143">
        <f t="shared" si="14"/>
        <v>2053</v>
      </c>
      <c r="AJ143">
        <f t="shared" si="14"/>
        <v>2054</v>
      </c>
      <c r="AK143">
        <f t="shared" si="14"/>
        <v>2055</v>
      </c>
      <c r="AL143">
        <f t="shared" si="14"/>
        <v>2056</v>
      </c>
      <c r="AM143">
        <f t="shared" si="14"/>
        <v>2057</v>
      </c>
      <c r="AN143">
        <f t="shared" si="14"/>
        <v>2058</v>
      </c>
      <c r="AO143">
        <f t="shared" si="14"/>
        <v>2059</v>
      </c>
      <c r="AP143">
        <f t="shared" si="14"/>
        <v>2060</v>
      </c>
      <c r="AQ143">
        <f t="shared" si="14"/>
        <v>2061</v>
      </c>
      <c r="AR143">
        <f t="shared" si="14"/>
        <v>2062</v>
      </c>
      <c r="AS143">
        <f t="shared" si="14"/>
        <v>2063</v>
      </c>
      <c r="AT143">
        <f t="shared" si="14"/>
        <v>2064</v>
      </c>
      <c r="AU143">
        <f t="shared" si="14"/>
        <v>2065</v>
      </c>
      <c r="AV143">
        <f t="shared" si="14"/>
        <v>2066</v>
      </c>
      <c r="AW143">
        <f t="shared" si="14"/>
        <v>2067</v>
      </c>
      <c r="AX143">
        <f t="shared" si="14"/>
        <v>2068</v>
      </c>
      <c r="AY143">
        <f t="shared" si="14"/>
        <v>2069</v>
      </c>
      <c r="AZ143">
        <f t="shared" si="14"/>
        <v>2070</v>
      </c>
    </row>
    <row r="144" spans="1:52" x14ac:dyDescent="0.45">
      <c r="A144" t="s">
        <v>11</v>
      </c>
      <c r="B144" s="4">
        <f>'BFPaT-fueltax-hydrogen'!B2</f>
        <v>0</v>
      </c>
      <c r="C144" s="4">
        <f>'BFPaT-fueltax-hydrogen'!C2</f>
        <v>0</v>
      </c>
      <c r="D144" s="4">
        <f>'BFPaT-fueltax-hydrogen'!D2</f>
        <v>0</v>
      </c>
      <c r="E144" s="4">
        <f>'BFPaT-fueltax-hydrogen'!E2</f>
        <v>0</v>
      </c>
      <c r="F144" s="4">
        <f>'BFPaT-fueltax-hydrogen'!F2</f>
        <v>0</v>
      </c>
      <c r="G144" s="4">
        <f>'BFPaT-fueltax-hydrogen'!G2</f>
        <v>0</v>
      </c>
      <c r="H144" s="4">
        <f>'BFPaT-fueltax-hydrogen'!H2</f>
        <v>0</v>
      </c>
      <c r="I144" s="4">
        <f>'BFPaT-fueltax-hydrogen'!I2</f>
        <v>0</v>
      </c>
      <c r="J144" s="4">
        <f>'BFPaT-fueltax-hydrogen'!J2</f>
        <v>0</v>
      </c>
      <c r="K144" s="4">
        <f>'BFPaT-fueltax-hydrogen'!K2</f>
        <v>0</v>
      </c>
      <c r="L144" s="4">
        <f>'BFPaT-fueltax-hydrogen'!L2</f>
        <v>0</v>
      </c>
      <c r="M144" s="4">
        <f>'BFPaT-fueltax-hydrogen'!M2</f>
        <v>0</v>
      </c>
      <c r="N144" s="4">
        <f>'BFPaT-fueltax-hydrogen'!N2</f>
        <v>0</v>
      </c>
      <c r="O144" s="4">
        <f>'BFPaT-fueltax-hydrogen'!O2</f>
        <v>0</v>
      </c>
      <c r="P144" s="4">
        <f>'BFPaT-fueltax-hydrogen'!P2</f>
        <v>0</v>
      </c>
      <c r="Q144" s="4">
        <f>'BFPaT-fueltax-hydrogen'!Q2</f>
        <v>0</v>
      </c>
      <c r="R144" s="4">
        <f>'BFPaT-fueltax-hydrogen'!R2</f>
        <v>0</v>
      </c>
      <c r="S144" s="4">
        <f>'BFPaT-fueltax-hydrogen'!S2</f>
        <v>0</v>
      </c>
      <c r="T144" s="4">
        <f>'BFPaT-fueltax-hydrogen'!T2</f>
        <v>0</v>
      </c>
      <c r="U144" s="4">
        <f>'BFPaT-fueltax-hydrogen'!U2</f>
        <v>0</v>
      </c>
      <c r="V144" s="4">
        <f>'BFPaT-fueltax-hydrogen'!V2</f>
        <v>0</v>
      </c>
      <c r="W144" s="4">
        <f>'BFPaT-fueltax-hydrogen'!W2</f>
        <v>0</v>
      </c>
      <c r="X144" s="4">
        <f>'BFPaT-fueltax-hydrogen'!X2</f>
        <v>0</v>
      </c>
      <c r="Y144" s="4">
        <f>'BFPaT-fueltax-hydrogen'!Y2</f>
        <v>0</v>
      </c>
      <c r="Z144" s="4">
        <f>'BFPaT-fueltax-hydrogen'!Z2</f>
        <v>0</v>
      </c>
      <c r="AA144" s="4">
        <f>'BFPaT-fueltax-hydrogen'!AA2</f>
        <v>0</v>
      </c>
      <c r="AB144" s="4">
        <f>'BFPaT-fueltax-hydrogen'!AB2</f>
        <v>0</v>
      </c>
      <c r="AC144" s="4">
        <f>'BFPaT-fueltax-hydrogen'!AC2</f>
        <v>0</v>
      </c>
      <c r="AD144" s="4">
        <f>'BFPaT-fueltax-hydrogen'!AD2</f>
        <v>0</v>
      </c>
      <c r="AE144" s="4">
        <f>'BFPaT-fueltax-hydrogen'!AE2</f>
        <v>0</v>
      </c>
      <c r="AF144" s="4">
        <f>'BFPaT-fueltax-hydrogen'!AF2</f>
        <v>0</v>
      </c>
      <c r="AG144" s="4">
        <f>'BFPaT-fueltax-hydrogen'!AG2</f>
        <v>0</v>
      </c>
      <c r="AH144" s="4">
        <f>'BFPaT-fueltax-hydrogen'!AH2</f>
        <v>0</v>
      </c>
      <c r="AI144" s="4">
        <f>'BFPaT-fueltax-hydrogen'!AI2</f>
        <v>0</v>
      </c>
      <c r="AJ144" s="4">
        <f>'BFPaT-fueltax-hydrogen'!AJ2</f>
        <v>0</v>
      </c>
      <c r="AK144" s="4">
        <f>'BFPaT-fueltax-hydrogen'!AK2</f>
        <v>0</v>
      </c>
      <c r="AL144" s="4">
        <f>'BFPaT-fueltax-hydrogen'!AL2</f>
        <v>0</v>
      </c>
      <c r="AM144" s="4">
        <f>'BFPaT-fueltax-hydrogen'!AM2</f>
        <v>0</v>
      </c>
      <c r="AN144" s="4">
        <f>'BFPaT-fueltax-hydrogen'!AN2</f>
        <v>0</v>
      </c>
      <c r="AO144" s="4">
        <f>'BFPaT-fueltax-hydrogen'!AO2</f>
        <v>0</v>
      </c>
      <c r="AP144" s="4">
        <f>'BFPaT-fueltax-hydrogen'!AP2</f>
        <v>0</v>
      </c>
      <c r="AQ144" s="4">
        <f>'BFPaT-fueltax-hydrogen'!AQ2</f>
        <v>0</v>
      </c>
      <c r="AR144" s="4">
        <f>'BFPaT-fueltax-hydrogen'!AR2</f>
        <v>0</v>
      </c>
      <c r="AS144" s="4">
        <f>'BFPaT-fueltax-hydrogen'!AS2</f>
        <v>0</v>
      </c>
      <c r="AT144" s="4">
        <f>'BFPaT-fueltax-hydrogen'!AT2</f>
        <v>0</v>
      </c>
      <c r="AU144" s="4">
        <f>'BFPaT-fueltax-hydrogen'!AU2</f>
        <v>0</v>
      </c>
      <c r="AV144" s="4">
        <f>'BFPaT-fueltax-hydrogen'!AV2</f>
        <v>0</v>
      </c>
      <c r="AW144" s="4">
        <f>'BFPaT-fueltax-hydrogen'!AW2</f>
        <v>0</v>
      </c>
      <c r="AX144" s="4">
        <f>'BFPaT-fueltax-hydrogen'!AX2</f>
        <v>0</v>
      </c>
      <c r="AY144" s="4">
        <f>'BFPaT-fueltax-hydrogen'!AY2</f>
        <v>0</v>
      </c>
      <c r="AZ144" s="4">
        <f>'BFPaT-fueltax-hydrogen'!AZ2</f>
        <v>0</v>
      </c>
    </row>
    <row r="145" spans="1:52" x14ac:dyDescent="0.45">
      <c r="A145" t="s">
        <v>12</v>
      </c>
      <c r="B145" s="4">
        <f>'BFPaT-fueltax-hydrogen'!B3</f>
        <v>0</v>
      </c>
      <c r="C145" s="4">
        <f>'BFPaT-fueltax-hydrogen'!C3</f>
        <v>0</v>
      </c>
      <c r="D145" s="4">
        <f>'BFPaT-fueltax-hydrogen'!D3</f>
        <v>0</v>
      </c>
      <c r="E145" s="4">
        <f>'BFPaT-fueltax-hydrogen'!E3</f>
        <v>0</v>
      </c>
      <c r="F145" s="4">
        <f>'BFPaT-fueltax-hydrogen'!F3</f>
        <v>0</v>
      </c>
      <c r="G145" s="4">
        <f>'BFPaT-fueltax-hydrogen'!G3</f>
        <v>0</v>
      </c>
      <c r="H145" s="4">
        <f>'BFPaT-fueltax-hydrogen'!H3</f>
        <v>0</v>
      </c>
      <c r="I145" s="4">
        <f>'BFPaT-fueltax-hydrogen'!I3</f>
        <v>0</v>
      </c>
      <c r="J145" s="4">
        <f>'BFPaT-fueltax-hydrogen'!J3</f>
        <v>0</v>
      </c>
      <c r="K145" s="4">
        <f>'BFPaT-fueltax-hydrogen'!K3</f>
        <v>0</v>
      </c>
      <c r="L145" s="4">
        <f>'BFPaT-fueltax-hydrogen'!L3</f>
        <v>0</v>
      </c>
      <c r="M145" s="4">
        <f>'BFPaT-fueltax-hydrogen'!M3</f>
        <v>0</v>
      </c>
      <c r="N145" s="4">
        <f>'BFPaT-fueltax-hydrogen'!N3</f>
        <v>0</v>
      </c>
      <c r="O145" s="4">
        <f>'BFPaT-fueltax-hydrogen'!O3</f>
        <v>0</v>
      </c>
      <c r="P145" s="4">
        <f>'BFPaT-fueltax-hydrogen'!P3</f>
        <v>0</v>
      </c>
      <c r="Q145" s="4">
        <f>'BFPaT-fueltax-hydrogen'!Q3</f>
        <v>0</v>
      </c>
      <c r="R145" s="4">
        <f>'BFPaT-fueltax-hydrogen'!R3</f>
        <v>0</v>
      </c>
      <c r="S145" s="4">
        <f>'BFPaT-fueltax-hydrogen'!S3</f>
        <v>0</v>
      </c>
      <c r="T145" s="4">
        <f>'BFPaT-fueltax-hydrogen'!T3</f>
        <v>0</v>
      </c>
      <c r="U145" s="4">
        <f>'BFPaT-fueltax-hydrogen'!U3</f>
        <v>0</v>
      </c>
      <c r="V145" s="4">
        <f>'BFPaT-fueltax-hydrogen'!V3</f>
        <v>0</v>
      </c>
      <c r="W145" s="4">
        <f>'BFPaT-fueltax-hydrogen'!W3</f>
        <v>0</v>
      </c>
      <c r="X145" s="4">
        <f>'BFPaT-fueltax-hydrogen'!X3</f>
        <v>0</v>
      </c>
      <c r="Y145" s="4">
        <f>'BFPaT-fueltax-hydrogen'!Y3</f>
        <v>0</v>
      </c>
      <c r="Z145" s="4">
        <f>'BFPaT-fueltax-hydrogen'!Z3</f>
        <v>0</v>
      </c>
      <c r="AA145" s="4">
        <f>'BFPaT-fueltax-hydrogen'!AA3</f>
        <v>0</v>
      </c>
      <c r="AB145" s="4">
        <f>'BFPaT-fueltax-hydrogen'!AB3</f>
        <v>0</v>
      </c>
      <c r="AC145" s="4">
        <f>'BFPaT-fueltax-hydrogen'!AC3</f>
        <v>0</v>
      </c>
      <c r="AD145" s="4">
        <f>'BFPaT-fueltax-hydrogen'!AD3</f>
        <v>0</v>
      </c>
      <c r="AE145" s="4">
        <f>'BFPaT-fueltax-hydrogen'!AE3</f>
        <v>0</v>
      </c>
      <c r="AF145" s="4">
        <f>'BFPaT-fueltax-hydrogen'!AF3</f>
        <v>0</v>
      </c>
      <c r="AG145" s="4">
        <f>'BFPaT-fueltax-hydrogen'!AG3</f>
        <v>0</v>
      </c>
      <c r="AH145" s="4">
        <f>'BFPaT-fueltax-hydrogen'!AH3</f>
        <v>0</v>
      </c>
      <c r="AI145" s="4">
        <f>'BFPaT-fueltax-hydrogen'!AI3</f>
        <v>0</v>
      </c>
      <c r="AJ145" s="4">
        <f>'BFPaT-fueltax-hydrogen'!AJ3</f>
        <v>0</v>
      </c>
      <c r="AK145" s="4">
        <f>'BFPaT-fueltax-hydrogen'!AK3</f>
        <v>0</v>
      </c>
      <c r="AL145" s="4">
        <f>'BFPaT-fueltax-hydrogen'!AL3</f>
        <v>0</v>
      </c>
      <c r="AM145" s="4">
        <f>'BFPaT-fueltax-hydrogen'!AM3</f>
        <v>0</v>
      </c>
      <c r="AN145" s="4">
        <f>'BFPaT-fueltax-hydrogen'!AN3</f>
        <v>0</v>
      </c>
      <c r="AO145" s="4">
        <f>'BFPaT-fueltax-hydrogen'!AO3</f>
        <v>0</v>
      </c>
      <c r="AP145" s="4">
        <f>'BFPaT-fueltax-hydrogen'!AP3</f>
        <v>0</v>
      </c>
      <c r="AQ145" s="4">
        <f>'BFPaT-fueltax-hydrogen'!AQ3</f>
        <v>0</v>
      </c>
      <c r="AR145" s="4">
        <f>'BFPaT-fueltax-hydrogen'!AR3</f>
        <v>0</v>
      </c>
      <c r="AS145" s="4">
        <f>'BFPaT-fueltax-hydrogen'!AS3</f>
        <v>0</v>
      </c>
      <c r="AT145" s="4">
        <f>'BFPaT-fueltax-hydrogen'!AT3</f>
        <v>0</v>
      </c>
      <c r="AU145" s="4">
        <f>'BFPaT-fueltax-hydrogen'!AU3</f>
        <v>0</v>
      </c>
      <c r="AV145" s="4">
        <f>'BFPaT-fueltax-hydrogen'!AV3</f>
        <v>0</v>
      </c>
      <c r="AW145" s="4">
        <f>'BFPaT-fueltax-hydrogen'!AW3</f>
        <v>0</v>
      </c>
      <c r="AX145" s="4">
        <f>'BFPaT-fueltax-hydrogen'!AX3</f>
        <v>0</v>
      </c>
      <c r="AY145" s="4">
        <f>'BFPaT-fueltax-hydrogen'!AY3</f>
        <v>0</v>
      </c>
      <c r="AZ145" s="4">
        <f>'BFPaT-fueltax-hydrogen'!AZ3</f>
        <v>0</v>
      </c>
    </row>
    <row r="146" spans="1:52" x14ac:dyDescent="0.45">
      <c r="A146" t="s">
        <v>13</v>
      </c>
      <c r="B146" s="4">
        <f>'BFPaT-fueltax-hydrogen'!B4</f>
        <v>0</v>
      </c>
      <c r="C146" s="4">
        <f>'BFPaT-fueltax-hydrogen'!C4</f>
        <v>0</v>
      </c>
      <c r="D146" s="4">
        <f>'BFPaT-fueltax-hydrogen'!D4</f>
        <v>0</v>
      </c>
      <c r="E146" s="4">
        <f>'BFPaT-fueltax-hydrogen'!E4</f>
        <v>0</v>
      </c>
      <c r="F146" s="4">
        <f>'BFPaT-fueltax-hydrogen'!F4</f>
        <v>0</v>
      </c>
      <c r="G146" s="4">
        <f>'BFPaT-fueltax-hydrogen'!G4</f>
        <v>0</v>
      </c>
      <c r="H146" s="4">
        <f>'BFPaT-fueltax-hydrogen'!H4</f>
        <v>0</v>
      </c>
      <c r="I146" s="4">
        <f>'BFPaT-fueltax-hydrogen'!I4</f>
        <v>0</v>
      </c>
      <c r="J146" s="4">
        <f>'BFPaT-fueltax-hydrogen'!J4</f>
        <v>0</v>
      </c>
      <c r="K146" s="4">
        <f>'BFPaT-fueltax-hydrogen'!K4</f>
        <v>0</v>
      </c>
      <c r="L146" s="4">
        <f>'BFPaT-fueltax-hydrogen'!L4</f>
        <v>0</v>
      </c>
      <c r="M146" s="4">
        <f>'BFPaT-fueltax-hydrogen'!M4</f>
        <v>0</v>
      </c>
      <c r="N146" s="4">
        <f>'BFPaT-fueltax-hydrogen'!N4</f>
        <v>0</v>
      </c>
      <c r="O146" s="4">
        <f>'BFPaT-fueltax-hydrogen'!O4</f>
        <v>0</v>
      </c>
      <c r="P146" s="4">
        <f>'BFPaT-fueltax-hydrogen'!P4</f>
        <v>0</v>
      </c>
      <c r="Q146" s="4">
        <f>'BFPaT-fueltax-hydrogen'!Q4</f>
        <v>0</v>
      </c>
      <c r="R146" s="4">
        <f>'BFPaT-fueltax-hydrogen'!R4</f>
        <v>0</v>
      </c>
      <c r="S146" s="4">
        <f>'BFPaT-fueltax-hydrogen'!S4</f>
        <v>0</v>
      </c>
      <c r="T146" s="4">
        <f>'BFPaT-fueltax-hydrogen'!T4</f>
        <v>0</v>
      </c>
      <c r="U146" s="4">
        <f>'BFPaT-fueltax-hydrogen'!U4</f>
        <v>0</v>
      </c>
      <c r="V146" s="4">
        <f>'BFPaT-fueltax-hydrogen'!V4</f>
        <v>0</v>
      </c>
      <c r="W146" s="4">
        <f>'BFPaT-fueltax-hydrogen'!W4</f>
        <v>0</v>
      </c>
      <c r="X146" s="4">
        <f>'BFPaT-fueltax-hydrogen'!X4</f>
        <v>0</v>
      </c>
      <c r="Y146" s="4">
        <f>'BFPaT-fueltax-hydrogen'!Y4</f>
        <v>0</v>
      </c>
      <c r="Z146" s="4">
        <f>'BFPaT-fueltax-hydrogen'!Z4</f>
        <v>0</v>
      </c>
      <c r="AA146" s="4">
        <f>'BFPaT-fueltax-hydrogen'!AA4</f>
        <v>0</v>
      </c>
      <c r="AB146" s="4">
        <f>'BFPaT-fueltax-hydrogen'!AB4</f>
        <v>0</v>
      </c>
      <c r="AC146" s="4">
        <f>'BFPaT-fueltax-hydrogen'!AC4</f>
        <v>0</v>
      </c>
      <c r="AD146" s="4">
        <f>'BFPaT-fueltax-hydrogen'!AD4</f>
        <v>0</v>
      </c>
      <c r="AE146" s="4">
        <f>'BFPaT-fueltax-hydrogen'!AE4</f>
        <v>0</v>
      </c>
      <c r="AF146" s="4">
        <f>'BFPaT-fueltax-hydrogen'!AF4</f>
        <v>0</v>
      </c>
      <c r="AG146" s="4">
        <f>'BFPaT-fueltax-hydrogen'!AG4</f>
        <v>0</v>
      </c>
      <c r="AH146" s="4">
        <f>'BFPaT-fueltax-hydrogen'!AH4</f>
        <v>0</v>
      </c>
      <c r="AI146" s="4">
        <f>'BFPaT-fueltax-hydrogen'!AI4</f>
        <v>0</v>
      </c>
      <c r="AJ146" s="4">
        <f>'BFPaT-fueltax-hydrogen'!AJ4</f>
        <v>0</v>
      </c>
      <c r="AK146" s="4">
        <f>'BFPaT-fueltax-hydrogen'!AK4</f>
        <v>0</v>
      </c>
      <c r="AL146" s="4">
        <f>'BFPaT-fueltax-hydrogen'!AL4</f>
        <v>0</v>
      </c>
      <c r="AM146" s="4">
        <f>'BFPaT-fueltax-hydrogen'!AM4</f>
        <v>0</v>
      </c>
      <c r="AN146" s="4">
        <f>'BFPaT-fueltax-hydrogen'!AN4</f>
        <v>0</v>
      </c>
      <c r="AO146" s="4">
        <f>'BFPaT-fueltax-hydrogen'!AO4</f>
        <v>0</v>
      </c>
      <c r="AP146" s="4">
        <f>'BFPaT-fueltax-hydrogen'!AP4</f>
        <v>0</v>
      </c>
      <c r="AQ146" s="4">
        <f>'BFPaT-fueltax-hydrogen'!AQ4</f>
        <v>0</v>
      </c>
      <c r="AR146" s="4">
        <f>'BFPaT-fueltax-hydrogen'!AR4</f>
        <v>0</v>
      </c>
      <c r="AS146" s="4">
        <f>'BFPaT-fueltax-hydrogen'!AS4</f>
        <v>0</v>
      </c>
      <c r="AT146" s="4">
        <f>'BFPaT-fueltax-hydrogen'!AT4</f>
        <v>0</v>
      </c>
      <c r="AU146" s="4">
        <f>'BFPaT-fueltax-hydrogen'!AU4</f>
        <v>0</v>
      </c>
      <c r="AV146" s="4">
        <f>'BFPaT-fueltax-hydrogen'!AV4</f>
        <v>0</v>
      </c>
      <c r="AW146" s="4">
        <f>'BFPaT-fueltax-hydrogen'!AW4</f>
        <v>0</v>
      </c>
      <c r="AX146" s="4">
        <f>'BFPaT-fueltax-hydrogen'!AX4</f>
        <v>0</v>
      </c>
      <c r="AY146" s="4">
        <f>'BFPaT-fueltax-hydrogen'!AY4</f>
        <v>0</v>
      </c>
      <c r="AZ146" s="4">
        <f>'BFPaT-fueltax-hydrogen'!AZ4</f>
        <v>0</v>
      </c>
    </row>
    <row r="147" spans="1:52" x14ac:dyDescent="0.45">
      <c r="A147" t="s">
        <v>14</v>
      </c>
      <c r="B147" s="4">
        <f>'BFPaT-fueltax-hydrogen'!B5</f>
        <v>0</v>
      </c>
      <c r="C147" s="4">
        <f>'BFPaT-fueltax-hydrogen'!C5</f>
        <v>0</v>
      </c>
      <c r="D147" s="4">
        <f>'BFPaT-fueltax-hydrogen'!D5</f>
        <v>0</v>
      </c>
      <c r="E147" s="4">
        <f>'BFPaT-fueltax-hydrogen'!E5</f>
        <v>0</v>
      </c>
      <c r="F147" s="4">
        <f>'BFPaT-fueltax-hydrogen'!F5</f>
        <v>0</v>
      </c>
      <c r="G147" s="4">
        <f>'BFPaT-fueltax-hydrogen'!G5</f>
        <v>0</v>
      </c>
      <c r="H147" s="4">
        <f>'BFPaT-fueltax-hydrogen'!H5</f>
        <v>0</v>
      </c>
      <c r="I147" s="4">
        <f>'BFPaT-fueltax-hydrogen'!I5</f>
        <v>0</v>
      </c>
      <c r="J147" s="4">
        <f>'BFPaT-fueltax-hydrogen'!J5</f>
        <v>0</v>
      </c>
      <c r="K147" s="4">
        <f>'BFPaT-fueltax-hydrogen'!K5</f>
        <v>0</v>
      </c>
      <c r="L147" s="4">
        <f>'BFPaT-fueltax-hydrogen'!L5</f>
        <v>0</v>
      </c>
      <c r="M147" s="4">
        <f>'BFPaT-fueltax-hydrogen'!M5</f>
        <v>0</v>
      </c>
      <c r="N147" s="4">
        <f>'BFPaT-fueltax-hydrogen'!N5</f>
        <v>0</v>
      </c>
      <c r="O147" s="4">
        <f>'BFPaT-fueltax-hydrogen'!O5</f>
        <v>0</v>
      </c>
      <c r="P147" s="4">
        <f>'BFPaT-fueltax-hydrogen'!P5</f>
        <v>0</v>
      </c>
      <c r="Q147" s="4">
        <f>'BFPaT-fueltax-hydrogen'!Q5</f>
        <v>0</v>
      </c>
      <c r="R147" s="4">
        <f>'BFPaT-fueltax-hydrogen'!R5</f>
        <v>0</v>
      </c>
      <c r="S147" s="4">
        <f>'BFPaT-fueltax-hydrogen'!S5</f>
        <v>0</v>
      </c>
      <c r="T147" s="4">
        <f>'BFPaT-fueltax-hydrogen'!T5</f>
        <v>0</v>
      </c>
      <c r="U147" s="4">
        <f>'BFPaT-fueltax-hydrogen'!U5</f>
        <v>0</v>
      </c>
      <c r="V147" s="4">
        <f>'BFPaT-fueltax-hydrogen'!V5</f>
        <v>0</v>
      </c>
      <c r="W147" s="4">
        <f>'BFPaT-fueltax-hydrogen'!W5</f>
        <v>0</v>
      </c>
      <c r="X147" s="4">
        <f>'BFPaT-fueltax-hydrogen'!X5</f>
        <v>0</v>
      </c>
      <c r="Y147" s="4">
        <f>'BFPaT-fueltax-hydrogen'!Y5</f>
        <v>0</v>
      </c>
      <c r="Z147" s="4">
        <f>'BFPaT-fueltax-hydrogen'!Z5</f>
        <v>0</v>
      </c>
      <c r="AA147" s="4">
        <f>'BFPaT-fueltax-hydrogen'!AA5</f>
        <v>0</v>
      </c>
      <c r="AB147" s="4">
        <f>'BFPaT-fueltax-hydrogen'!AB5</f>
        <v>0</v>
      </c>
      <c r="AC147" s="4">
        <f>'BFPaT-fueltax-hydrogen'!AC5</f>
        <v>0</v>
      </c>
      <c r="AD147" s="4">
        <f>'BFPaT-fueltax-hydrogen'!AD5</f>
        <v>0</v>
      </c>
      <c r="AE147" s="4">
        <f>'BFPaT-fueltax-hydrogen'!AE5</f>
        <v>0</v>
      </c>
      <c r="AF147" s="4">
        <f>'BFPaT-fueltax-hydrogen'!AF5</f>
        <v>0</v>
      </c>
      <c r="AG147" s="4">
        <f>'BFPaT-fueltax-hydrogen'!AG5</f>
        <v>0</v>
      </c>
      <c r="AH147" s="4">
        <f>'BFPaT-fueltax-hydrogen'!AH5</f>
        <v>0</v>
      </c>
      <c r="AI147" s="4">
        <f>'BFPaT-fueltax-hydrogen'!AI5</f>
        <v>0</v>
      </c>
      <c r="AJ147" s="4">
        <f>'BFPaT-fueltax-hydrogen'!AJ5</f>
        <v>0</v>
      </c>
      <c r="AK147" s="4">
        <f>'BFPaT-fueltax-hydrogen'!AK5</f>
        <v>0</v>
      </c>
      <c r="AL147" s="4">
        <f>'BFPaT-fueltax-hydrogen'!AL5</f>
        <v>0</v>
      </c>
      <c r="AM147" s="4">
        <f>'BFPaT-fueltax-hydrogen'!AM5</f>
        <v>0</v>
      </c>
      <c r="AN147" s="4">
        <f>'BFPaT-fueltax-hydrogen'!AN5</f>
        <v>0</v>
      </c>
      <c r="AO147" s="4">
        <f>'BFPaT-fueltax-hydrogen'!AO5</f>
        <v>0</v>
      </c>
      <c r="AP147" s="4">
        <f>'BFPaT-fueltax-hydrogen'!AP5</f>
        <v>0</v>
      </c>
      <c r="AQ147" s="4">
        <f>'BFPaT-fueltax-hydrogen'!AQ5</f>
        <v>0</v>
      </c>
      <c r="AR147" s="4">
        <f>'BFPaT-fueltax-hydrogen'!AR5</f>
        <v>0</v>
      </c>
      <c r="AS147" s="4">
        <f>'BFPaT-fueltax-hydrogen'!AS5</f>
        <v>0</v>
      </c>
      <c r="AT147" s="4">
        <f>'BFPaT-fueltax-hydrogen'!AT5</f>
        <v>0</v>
      </c>
      <c r="AU147" s="4">
        <f>'BFPaT-fueltax-hydrogen'!AU5</f>
        <v>0</v>
      </c>
      <c r="AV147" s="4">
        <f>'BFPaT-fueltax-hydrogen'!AV5</f>
        <v>0</v>
      </c>
      <c r="AW147" s="4">
        <f>'BFPaT-fueltax-hydrogen'!AW5</f>
        <v>0</v>
      </c>
      <c r="AX147" s="4">
        <f>'BFPaT-fueltax-hydrogen'!AX5</f>
        <v>0</v>
      </c>
      <c r="AY147" s="4">
        <f>'BFPaT-fueltax-hydrogen'!AY5</f>
        <v>0</v>
      </c>
      <c r="AZ147" s="4">
        <f>'BFPaT-fueltax-hydrogen'!AZ5</f>
        <v>0</v>
      </c>
    </row>
    <row r="148" spans="1:52" x14ac:dyDescent="0.45">
      <c r="A148" t="s">
        <v>15</v>
      </c>
      <c r="B148" s="4">
        <f>'BFPaT-fueltax-hydrogen'!B6</f>
        <v>0</v>
      </c>
      <c r="C148" s="4">
        <f>'BFPaT-fueltax-hydrogen'!C6</f>
        <v>0</v>
      </c>
      <c r="D148" s="4">
        <f>'BFPaT-fueltax-hydrogen'!D6</f>
        <v>0</v>
      </c>
      <c r="E148" s="4">
        <f>'BFPaT-fueltax-hydrogen'!E6</f>
        <v>0</v>
      </c>
      <c r="F148" s="4">
        <f>'BFPaT-fueltax-hydrogen'!F6</f>
        <v>0</v>
      </c>
      <c r="G148" s="4">
        <f>'BFPaT-fueltax-hydrogen'!G6</f>
        <v>0</v>
      </c>
      <c r="H148" s="4">
        <f>'BFPaT-fueltax-hydrogen'!H6</f>
        <v>0</v>
      </c>
      <c r="I148" s="4">
        <f>'BFPaT-fueltax-hydrogen'!I6</f>
        <v>0</v>
      </c>
      <c r="J148" s="4">
        <f>'BFPaT-fueltax-hydrogen'!J6</f>
        <v>0</v>
      </c>
      <c r="K148" s="4">
        <f>'BFPaT-fueltax-hydrogen'!K6</f>
        <v>0</v>
      </c>
      <c r="L148" s="4">
        <f>'BFPaT-fueltax-hydrogen'!L6</f>
        <v>0</v>
      </c>
      <c r="M148" s="4">
        <f>'BFPaT-fueltax-hydrogen'!M6</f>
        <v>0</v>
      </c>
      <c r="N148" s="4">
        <f>'BFPaT-fueltax-hydrogen'!N6</f>
        <v>0</v>
      </c>
      <c r="O148" s="4">
        <f>'BFPaT-fueltax-hydrogen'!O6</f>
        <v>0</v>
      </c>
      <c r="P148" s="4">
        <f>'BFPaT-fueltax-hydrogen'!P6</f>
        <v>0</v>
      </c>
      <c r="Q148" s="4">
        <f>'BFPaT-fueltax-hydrogen'!Q6</f>
        <v>0</v>
      </c>
      <c r="R148" s="4">
        <f>'BFPaT-fueltax-hydrogen'!R6</f>
        <v>0</v>
      </c>
      <c r="S148" s="4">
        <f>'BFPaT-fueltax-hydrogen'!S6</f>
        <v>0</v>
      </c>
      <c r="T148" s="4">
        <f>'BFPaT-fueltax-hydrogen'!T6</f>
        <v>0</v>
      </c>
      <c r="U148" s="4">
        <f>'BFPaT-fueltax-hydrogen'!U6</f>
        <v>0</v>
      </c>
      <c r="V148" s="4">
        <f>'BFPaT-fueltax-hydrogen'!V6</f>
        <v>0</v>
      </c>
      <c r="W148" s="4">
        <f>'BFPaT-fueltax-hydrogen'!W6</f>
        <v>0</v>
      </c>
      <c r="X148" s="4">
        <f>'BFPaT-fueltax-hydrogen'!X6</f>
        <v>0</v>
      </c>
      <c r="Y148" s="4">
        <f>'BFPaT-fueltax-hydrogen'!Y6</f>
        <v>0</v>
      </c>
      <c r="Z148" s="4">
        <f>'BFPaT-fueltax-hydrogen'!Z6</f>
        <v>0</v>
      </c>
      <c r="AA148" s="4">
        <f>'BFPaT-fueltax-hydrogen'!AA6</f>
        <v>0</v>
      </c>
      <c r="AB148" s="4">
        <f>'BFPaT-fueltax-hydrogen'!AB6</f>
        <v>0</v>
      </c>
      <c r="AC148" s="4">
        <f>'BFPaT-fueltax-hydrogen'!AC6</f>
        <v>0</v>
      </c>
      <c r="AD148" s="4">
        <f>'BFPaT-fueltax-hydrogen'!AD6</f>
        <v>0</v>
      </c>
      <c r="AE148" s="4">
        <f>'BFPaT-fueltax-hydrogen'!AE6</f>
        <v>0</v>
      </c>
      <c r="AF148" s="4">
        <f>'BFPaT-fueltax-hydrogen'!AF6</f>
        <v>0</v>
      </c>
      <c r="AG148" s="4">
        <f>'BFPaT-fueltax-hydrogen'!AG6</f>
        <v>0</v>
      </c>
      <c r="AH148" s="4">
        <f>'BFPaT-fueltax-hydrogen'!AH6</f>
        <v>0</v>
      </c>
      <c r="AI148" s="4">
        <f>'BFPaT-fueltax-hydrogen'!AI6</f>
        <v>0</v>
      </c>
      <c r="AJ148" s="4">
        <f>'BFPaT-fueltax-hydrogen'!AJ6</f>
        <v>0</v>
      </c>
      <c r="AK148" s="4">
        <f>'BFPaT-fueltax-hydrogen'!AK6</f>
        <v>0</v>
      </c>
      <c r="AL148" s="4">
        <f>'BFPaT-fueltax-hydrogen'!AL6</f>
        <v>0</v>
      </c>
      <c r="AM148" s="4">
        <f>'BFPaT-fueltax-hydrogen'!AM6</f>
        <v>0</v>
      </c>
      <c r="AN148" s="4">
        <f>'BFPaT-fueltax-hydrogen'!AN6</f>
        <v>0</v>
      </c>
      <c r="AO148" s="4">
        <f>'BFPaT-fueltax-hydrogen'!AO6</f>
        <v>0</v>
      </c>
      <c r="AP148" s="4">
        <f>'BFPaT-fueltax-hydrogen'!AP6</f>
        <v>0</v>
      </c>
      <c r="AQ148" s="4">
        <f>'BFPaT-fueltax-hydrogen'!AQ6</f>
        <v>0</v>
      </c>
      <c r="AR148" s="4">
        <f>'BFPaT-fueltax-hydrogen'!AR6</f>
        <v>0</v>
      </c>
      <c r="AS148" s="4">
        <f>'BFPaT-fueltax-hydrogen'!AS6</f>
        <v>0</v>
      </c>
      <c r="AT148" s="4">
        <f>'BFPaT-fueltax-hydrogen'!AT6</f>
        <v>0</v>
      </c>
      <c r="AU148" s="4">
        <f>'BFPaT-fueltax-hydrogen'!AU6</f>
        <v>0</v>
      </c>
      <c r="AV148" s="4">
        <f>'BFPaT-fueltax-hydrogen'!AV6</f>
        <v>0</v>
      </c>
      <c r="AW148" s="4">
        <f>'BFPaT-fueltax-hydrogen'!AW6</f>
        <v>0</v>
      </c>
      <c r="AX148" s="4">
        <f>'BFPaT-fueltax-hydrogen'!AX6</f>
        <v>0</v>
      </c>
      <c r="AY148" s="4">
        <f>'BFPaT-fueltax-hydrogen'!AY6</f>
        <v>0</v>
      </c>
      <c r="AZ148" s="4">
        <f>'BFPaT-fueltax-hydrogen'!AZ6</f>
        <v>0</v>
      </c>
    </row>
    <row r="149" spans="1:52" x14ac:dyDescent="0.45">
      <c r="A149" t="s">
        <v>16</v>
      </c>
      <c r="B149" s="4">
        <f>'BFPaT-fueltax-hydrogen'!B7</f>
        <v>0</v>
      </c>
      <c r="C149" s="4">
        <f>'BFPaT-fueltax-hydrogen'!C7</f>
        <v>0</v>
      </c>
      <c r="D149" s="4">
        <f>'BFPaT-fueltax-hydrogen'!D7</f>
        <v>0</v>
      </c>
      <c r="E149" s="4">
        <f>'BFPaT-fueltax-hydrogen'!E7</f>
        <v>0</v>
      </c>
      <c r="F149" s="4">
        <f>'BFPaT-fueltax-hydrogen'!F7</f>
        <v>0</v>
      </c>
      <c r="G149" s="4">
        <f>'BFPaT-fueltax-hydrogen'!G7</f>
        <v>0</v>
      </c>
      <c r="H149" s="4">
        <f>'BFPaT-fueltax-hydrogen'!H7</f>
        <v>0</v>
      </c>
      <c r="I149" s="4">
        <f>'BFPaT-fueltax-hydrogen'!I7</f>
        <v>0</v>
      </c>
      <c r="J149" s="4">
        <f>'BFPaT-fueltax-hydrogen'!J7</f>
        <v>0</v>
      </c>
      <c r="K149" s="4">
        <f>'BFPaT-fueltax-hydrogen'!K7</f>
        <v>0</v>
      </c>
      <c r="L149" s="4">
        <f>'BFPaT-fueltax-hydrogen'!L7</f>
        <v>0</v>
      </c>
      <c r="M149" s="4">
        <f>'BFPaT-fueltax-hydrogen'!M7</f>
        <v>0</v>
      </c>
      <c r="N149" s="4">
        <f>'BFPaT-fueltax-hydrogen'!N7</f>
        <v>0</v>
      </c>
      <c r="O149" s="4">
        <f>'BFPaT-fueltax-hydrogen'!O7</f>
        <v>0</v>
      </c>
      <c r="P149" s="4">
        <f>'BFPaT-fueltax-hydrogen'!P7</f>
        <v>0</v>
      </c>
      <c r="Q149" s="4">
        <f>'BFPaT-fueltax-hydrogen'!Q7</f>
        <v>0</v>
      </c>
      <c r="R149" s="4">
        <f>'BFPaT-fueltax-hydrogen'!R7</f>
        <v>0</v>
      </c>
      <c r="S149" s="4">
        <f>'BFPaT-fueltax-hydrogen'!S7</f>
        <v>0</v>
      </c>
      <c r="T149" s="4">
        <f>'BFPaT-fueltax-hydrogen'!T7</f>
        <v>0</v>
      </c>
      <c r="U149" s="4">
        <f>'BFPaT-fueltax-hydrogen'!U7</f>
        <v>0</v>
      </c>
      <c r="V149" s="4">
        <f>'BFPaT-fueltax-hydrogen'!V7</f>
        <v>0</v>
      </c>
      <c r="W149" s="4">
        <f>'BFPaT-fueltax-hydrogen'!W7</f>
        <v>0</v>
      </c>
      <c r="X149" s="4">
        <f>'BFPaT-fueltax-hydrogen'!X7</f>
        <v>0</v>
      </c>
      <c r="Y149" s="4">
        <f>'BFPaT-fueltax-hydrogen'!Y7</f>
        <v>0</v>
      </c>
      <c r="Z149" s="4">
        <f>'BFPaT-fueltax-hydrogen'!Z7</f>
        <v>0</v>
      </c>
      <c r="AA149" s="4">
        <f>'BFPaT-fueltax-hydrogen'!AA7</f>
        <v>0</v>
      </c>
      <c r="AB149" s="4">
        <f>'BFPaT-fueltax-hydrogen'!AB7</f>
        <v>0</v>
      </c>
      <c r="AC149" s="4">
        <f>'BFPaT-fueltax-hydrogen'!AC7</f>
        <v>0</v>
      </c>
      <c r="AD149" s="4">
        <f>'BFPaT-fueltax-hydrogen'!AD7</f>
        <v>0</v>
      </c>
      <c r="AE149" s="4">
        <f>'BFPaT-fueltax-hydrogen'!AE7</f>
        <v>0</v>
      </c>
      <c r="AF149" s="4">
        <f>'BFPaT-fueltax-hydrogen'!AF7</f>
        <v>0</v>
      </c>
      <c r="AG149" s="4">
        <f>'BFPaT-fueltax-hydrogen'!AG7</f>
        <v>0</v>
      </c>
      <c r="AH149" s="4">
        <f>'BFPaT-fueltax-hydrogen'!AH7</f>
        <v>0</v>
      </c>
      <c r="AI149" s="4">
        <f>'BFPaT-fueltax-hydrogen'!AI7</f>
        <v>0</v>
      </c>
      <c r="AJ149" s="4">
        <f>'BFPaT-fueltax-hydrogen'!AJ7</f>
        <v>0</v>
      </c>
      <c r="AK149" s="4">
        <f>'BFPaT-fueltax-hydrogen'!AK7</f>
        <v>0</v>
      </c>
      <c r="AL149" s="4">
        <f>'BFPaT-fueltax-hydrogen'!AL7</f>
        <v>0</v>
      </c>
      <c r="AM149" s="4">
        <f>'BFPaT-fueltax-hydrogen'!AM7</f>
        <v>0</v>
      </c>
      <c r="AN149" s="4">
        <f>'BFPaT-fueltax-hydrogen'!AN7</f>
        <v>0</v>
      </c>
      <c r="AO149" s="4">
        <f>'BFPaT-fueltax-hydrogen'!AO7</f>
        <v>0</v>
      </c>
      <c r="AP149" s="4">
        <f>'BFPaT-fueltax-hydrogen'!AP7</f>
        <v>0</v>
      </c>
      <c r="AQ149" s="4">
        <f>'BFPaT-fueltax-hydrogen'!AQ7</f>
        <v>0</v>
      </c>
      <c r="AR149" s="4">
        <f>'BFPaT-fueltax-hydrogen'!AR7</f>
        <v>0</v>
      </c>
      <c r="AS149" s="4">
        <f>'BFPaT-fueltax-hydrogen'!AS7</f>
        <v>0</v>
      </c>
      <c r="AT149" s="4">
        <f>'BFPaT-fueltax-hydrogen'!AT7</f>
        <v>0</v>
      </c>
      <c r="AU149" s="4">
        <f>'BFPaT-fueltax-hydrogen'!AU7</f>
        <v>0</v>
      </c>
      <c r="AV149" s="4">
        <f>'BFPaT-fueltax-hydrogen'!AV7</f>
        <v>0</v>
      </c>
      <c r="AW149" s="4">
        <f>'BFPaT-fueltax-hydrogen'!AW7</f>
        <v>0</v>
      </c>
      <c r="AX149" s="4">
        <f>'BFPaT-fueltax-hydrogen'!AX7</f>
        <v>0</v>
      </c>
      <c r="AY149" s="4">
        <f>'BFPaT-fueltax-hydrogen'!AY7</f>
        <v>0</v>
      </c>
      <c r="AZ149" s="4">
        <f>'BFPaT-fueltax-hydrogen'!AZ7</f>
        <v>0</v>
      </c>
    </row>
    <row r="150" spans="1:52" x14ac:dyDescent="0.45">
      <c r="A150" t="s">
        <v>17</v>
      </c>
      <c r="B150" s="4">
        <f>'BFPaT-fueltax-hydrogen'!B8</f>
        <v>0</v>
      </c>
      <c r="C150" s="4">
        <f>'BFPaT-fueltax-hydrogen'!C8</f>
        <v>0</v>
      </c>
      <c r="D150" s="4">
        <f>'BFPaT-fueltax-hydrogen'!D8</f>
        <v>0</v>
      </c>
      <c r="E150" s="4">
        <f>'BFPaT-fueltax-hydrogen'!E8</f>
        <v>0</v>
      </c>
      <c r="F150" s="4">
        <f>'BFPaT-fueltax-hydrogen'!F8</f>
        <v>0</v>
      </c>
      <c r="G150" s="4">
        <f>'BFPaT-fueltax-hydrogen'!G8</f>
        <v>0</v>
      </c>
      <c r="H150" s="4">
        <f>'BFPaT-fueltax-hydrogen'!H8</f>
        <v>0</v>
      </c>
      <c r="I150" s="4">
        <f>'BFPaT-fueltax-hydrogen'!I8</f>
        <v>0</v>
      </c>
      <c r="J150" s="4">
        <f>'BFPaT-fueltax-hydrogen'!J8</f>
        <v>0</v>
      </c>
      <c r="K150" s="4">
        <f>'BFPaT-fueltax-hydrogen'!K8</f>
        <v>0</v>
      </c>
      <c r="L150" s="4">
        <f>'BFPaT-fueltax-hydrogen'!L8</f>
        <v>0</v>
      </c>
      <c r="M150" s="4">
        <f>'BFPaT-fueltax-hydrogen'!M8</f>
        <v>0</v>
      </c>
      <c r="N150" s="4">
        <f>'BFPaT-fueltax-hydrogen'!N8</f>
        <v>0</v>
      </c>
      <c r="O150" s="4">
        <f>'BFPaT-fueltax-hydrogen'!O8</f>
        <v>0</v>
      </c>
      <c r="P150" s="4">
        <f>'BFPaT-fueltax-hydrogen'!P8</f>
        <v>0</v>
      </c>
      <c r="Q150" s="4">
        <f>'BFPaT-fueltax-hydrogen'!Q8</f>
        <v>0</v>
      </c>
      <c r="R150" s="4">
        <f>'BFPaT-fueltax-hydrogen'!R8</f>
        <v>0</v>
      </c>
      <c r="S150" s="4">
        <f>'BFPaT-fueltax-hydrogen'!S8</f>
        <v>0</v>
      </c>
      <c r="T150" s="4">
        <f>'BFPaT-fueltax-hydrogen'!T8</f>
        <v>0</v>
      </c>
      <c r="U150" s="4">
        <f>'BFPaT-fueltax-hydrogen'!U8</f>
        <v>0</v>
      </c>
      <c r="V150" s="4">
        <f>'BFPaT-fueltax-hydrogen'!V8</f>
        <v>0</v>
      </c>
      <c r="W150" s="4">
        <f>'BFPaT-fueltax-hydrogen'!W8</f>
        <v>0</v>
      </c>
      <c r="X150" s="4">
        <f>'BFPaT-fueltax-hydrogen'!X8</f>
        <v>0</v>
      </c>
      <c r="Y150" s="4">
        <f>'BFPaT-fueltax-hydrogen'!Y8</f>
        <v>0</v>
      </c>
      <c r="Z150" s="4">
        <f>'BFPaT-fueltax-hydrogen'!Z8</f>
        <v>0</v>
      </c>
      <c r="AA150" s="4">
        <f>'BFPaT-fueltax-hydrogen'!AA8</f>
        <v>0</v>
      </c>
      <c r="AB150" s="4">
        <f>'BFPaT-fueltax-hydrogen'!AB8</f>
        <v>0</v>
      </c>
      <c r="AC150" s="4">
        <f>'BFPaT-fueltax-hydrogen'!AC8</f>
        <v>0</v>
      </c>
      <c r="AD150" s="4">
        <f>'BFPaT-fueltax-hydrogen'!AD8</f>
        <v>0</v>
      </c>
      <c r="AE150" s="4">
        <f>'BFPaT-fueltax-hydrogen'!AE8</f>
        <v>0</v>
      </c>
      <c r="AF150" s="4">
        <f>'BFPaT-fueltax-hydrogen'!AF8</f>
        <v>0</v>
      </c>
      <c r="AG150" s="4">
        <f>'BFPaT-fueltax-hydrogen'!AG8</f>
        <v>0</v>
      </c>
      <c r="AH150" s="4">
        <f>'BFPaT-fueltax-hydrogen'!AH8</f>
        <v>0</v>
      </c>
      <c r="AI150" s="4">
        <f>'BFPaT-fueltax-hydrogen'!AI8</f>
        <v>0</v>
      </c>
      <c r="AJ150" s="4">
        <f>'BFPaT-fueltax-hydrogen'!AJ8</f>
        <v>0</v>
      </c>
      <c r="AK150" s="4">
        <f>'BFPaT-fueltax-hydrogen'!AK8</f>
        <v>0</v>
      </c>
      <c r="AL150" s="4">
        <f>'BFPaT-fueltax-hydrogen'!AL8</f>
        <v>0</v>
      </c>
      <c r="AM150" s="4">
        <f>'BFPaT-fueltax-hydrogen'!AM8</f>
        <v>0</v>
      </c>
      <c r="AN150" s="4">
        <f>'BFPaT-fueltax-hydrogen'!AN8</f>
        <v>0</v>
      </c>
      <c r="AO150" s="4">
        <f>'BFPaT-fueltax-hydrogen'!AO8</f>
        <v>0</v>
      </c>
      <c r="AP150" s="4">
        <f>'BFPaT-fueltax-hydrogen'!AP8</f>
        <v>0</v>
      </c>
      <c r="AQ150" s="4">
        <f>'BFPaT-fueltax-hydrogen'!AQ8</f>
        <v>0</v>
      </c>
      <c r="AR150" s="4">
        <f>'BFPaT-fueltax-hydrogen'!AR8</f>
        <v>0</v>
      </c>
      <c r="AS150" s="4">
        <f>'BFPaT-fueltax-hydrogen'!AS8</f>
        <v>0</v>
      </c>
      <c r="AT150" s="4">
        <f>'BFPaT-fueltax-hydrogen'!AT8</f>
        <v>0</v>
      </c>
      <c r="AU150" s="4">
        <f>'BFPaT-fueltax-hydrogen'!AU8</f>
        <v>0</v>
      </c>
      <c r="AV150" s="4">
        <f>'BFPaT-fueltax-hydrogen'!AV8</f>
        <v>0</v>
      </c>
      <c r="AW150" s="4">
        <f>'BFPaT-fueltax-hydrogen'!AW8</f>
        <v>0</v>
      </c>
      <c r="AX150" s="4">
        <f>'BFPaT-fueltax-hydrogen'!AX8</f>
        <v>0</v>
      </c>
      <c r="AY150" s="4">
        <f>'BFPaT-fueltax-hydrogen'!AY8</f>
        <v>0</v>
      </c>
      <c r="AZ150" s="4">
        <f>'BFPaT-fueltax-hydrogen'!AZ8</f>
        <v>0</v>
      </c>
    </row>
    <row r="151" spans="1:52" x14ac:dyDescent="0.45">
      <c r="A151" t="s">
        <v>18</v>
      </c>
      <c r="B151" s="4">
        <f>'BFPaT-fueltax-hydrogen'!B9</f>
        <v>0</v>
      </c>
      <c r="C151" s="4">
        <f>'BFPaT-fueltax-hydrogen'!C9</f>
        <v>0</v>
      </c>
      <c r="D151" s="4">
        <f>'BFPaT-fueltax-hydrogen'!D9</f>
        <v>0</v>
      </c>
      <c r="E151" s="4">
        <f>'BFPaT-fueltax-hydrogen'!E9</f>
        <v>0</v>
      </c>
      <c r="F151" s="4">
        <f>'BFPaT-fueltax-hydrogen'!F9</f>
        <v>0</v>
      </c>
      <c r="G151" s="4">
        <f>'BFPaT-fueltax-hydrogen'!G9</f>
        <v>0</v>
      </c>
      <c r="H151" s="4">
        <f>'BFPaT-fueltax-hydrogen'!H9</f>
        <v>0</v>
      </c>
      <c r="I151" s="4">
        <f>'BFPaT-fueltax-hydrogen'!I9</f>
        <v>0</v>
      </c>
      <c r="J151" s="4">
        <f>'BFPaT-fueltax-hydrogen'!J9</f>
        <v>0</v>
      </c>
      <c r="K151" s="4">
        <f>'BFPaT-fueltax-hydrogen'!K9</f>
        <v>0</v>
      </c>
      <c r="L151" s="4">
        <f>'BFPaT-fueltax-hydrogen'!L9</f>
        <v>0</v>
      </c>
      <c r="M151" s="4">
        <f>'BFPaT-fueltax-hydrogen'!M9</f>
        <v>0</v>
      </c>
      <c r="N151" s="4">
        <f>'BFPaT-fueltax-hydrogen'!N9</f>
        <v>0</v>
      </c>
      <c r="O151" s="4">
        <f>'BFPaT-fueltax-hydrogen'!O9</f>
        <v>0</v>
      </c>
      <c r="P151" s="4">
        <f>'BFPaT-fueltax-hydrogen'!P9</f>
        <v>0</v>
      </c>
      <c r="Q151" s="4">
        <f>'BFPaT-fueltax-hydrogen'!Q9</f>
        <v>0</v>
      </c>
      <c r="R151" s="4">
        <f>'BFPaT-fueltax-hydrogen'!R9</f>
        <v>0</v>
      </c>
      <c r="S151" s="4">
        <f>'BFPaT-fueltax-hydrogen'!S9</f>
        <v>0</v>
      </c>
      <c r="T151" s="4">
        <f>'BFPaT-fueltax-hydrogen'!T9</f>
        <v>0</v>
      </c>
      <c r="U151" s="4">
        <f>'BFPaT-fueltax-hydrogen'!U9</f>
        <v>0</v>
      </c>
      <c r="V151" s="4">
        <f>'BFPaT-fueltax-hydrogen'!V9</f>
        <v>0</v>
      </c>
      <c r="W151" s="4">
        <f>'BFPaT-fueltax-hydrogen'!W9</f>
        <v>0</v>
      </c>
      <c r="X151" s="4">
        <f>'BFPaT-fueltax-hydrogen'!X9</f>
        <v>0</v>
      </c>
      <c r="Y151" s="4">
        <f>'BFPaT-fueltax-hydrogen'!Y9</f>
        <v>0</v>
      </c>
      <c r="Z151" s="4">
        <f>'BFPaT-fueltax-hydrogen'!Z9</f>
        <v>0</v>
      </c>
      <c r="AA151" s="4">
        <f>'BFPaT-fueltax-hydrogen'!AA9</f>
        <v>0</v>
      </c>
      <c r="AB151" s="4">
        <f>'BFPaT-fueltax-hydrogen'!AB9</f>
        <v>0</v>
      </c>
      <c r="AC151" s="4">
        <f>'BFPaT-fueltax-hydrogen'!AC9</f>
        <v>0</v>
      </c>
      <c r="AD151" s="4">
        <f>'BFPaT-fueltax-hydrogen'!AD9</f>
        <v>0</v>
      </c>
      <c r="AE151" s="4">
        <f>'BFPaT-fueltax-hydrogen'!AE9</f>
        <v>0</v>
      </c>
      <c r="AF151" s="4">
        <f>'BFPaT-fueltax-hydrogen'!AF9</f>
        <v>0</v>
      </c>
      <c r="AG151" s="4">
        <f>'BFPaT-fueltax-hydrogen'!AG9</f>
        <v>0</v>
      </c>
      <c r="AH151" s="4">
        <f>'BFPaT-fueltax-hydrogen'!AH9</f>
        <v>0</v>
      </c>
      <c r="AI151" s="4">
        <f>'BFPaT-fueltax-hydrogen'!AI9</f>
        <v>0</v>
      </c>
      <c r="AJ151" s="4">
        <f>'BFPaT-fueltax-hydrogen'!AJ9</f>
        <v>0</v>
      </c>
      <c r="AK151" s="4">
        <f>'BFPaT-fueltax-hydrogen'!AK9</f>
        <v>0</v>
      </c>
      <c r="AL151" s="4">
        <f>'BFPaT-fueltax-hydrogen'!AL9</f>
        <v>0</v>
      </c>
      <c r="AM151" s="4">
        <f>'BFPaT-fueltax-hydrogen'!AM9</f>
        <v>0</v>
      </c>
      <c r="AN151" s="4">
        <f>'BFPaT-fueltax-hydrogen'!AN9</f>
        <v>0</v>
      </c>
      <c r="AO151" s="4">
        <f>'BFPaT-fueltax-hydrogen'!AO9</f>
        <v>0</v>
      </c>
      <c r="AP151" s="4">
        <f>'BFPaT-fueltax-hydrogen'!AP9</f>
        <v>0</v>
      </c>
      <c r="AQ151" s="4">
        <f>'BFPaT-fueltax-hydrogen'!AQ9</f>
        <v>0</v>
      </c>
      <c r="AR151" s="4">
        <f>'BFPaT-fueltax-hydrogen'!AR9</f>
        <v>0</v>
      </c>
      <c r="AS151" s="4">
        <f>'BFPaT-fueltax-hydrogen'!AS9</f>
        <v>0</v>
      </c>
      <c r="AT151" s="4">
        <f>'BFPaT-fueltax-hydrogen'!AT9</f>
        <v>0</v>
      </c>
      <c r="AU151" s="4">
        <f>'BFPaT-fueltax-hydrogen'!AU9</f>
        <v>0</v>
      </c>
      <c r="AV151" s="4">
        <f>'BFPaT-fueltax-hydrogen'!AV9</f>
        <v>0</v>
      </c>
      <c r="AW151" s="4">
        <f>'BFPaT-fueltax-hydrogen'!AW9</f>
        <v>0</v>
      </c>
      <c r="AX151" s="4">
        <f>'BFPaT-fueltax-hydrogen'!AX9</f>
        <v>0</v>
      </c>
      <c r="AY151" s="4">
        <f>'BFPaT-fueltax-hydrogen'!AY9</f>
        <v>0</v>
      </c>
      <c r="AZ151" s="4">
        <f>'BFPaT-fueltax-hydrogen'!AZ9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072CE-31FC-4954-A640-C6A3DF98116F}">
  <dimension ref="B2:V49"/>
  <sheetViews>
    <sheetView topLeftCell="A7"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17" width="8.86328125" style="25" hidden="1" customWidth="1"/>
    <col min="18" max="19" width="8.86328125" style="25"/>
    <col min="20" max="20" width="10.1328125" style="25" customWidth="1"/>
    <col min="21" max="16384" width="8.86328125" style="25"/>
  </cols>
  <sheetData>
    <row r="2" spans="2:21" x14ac:dyDescent="0.45">
      <c r="B2" s="25" t="s">
        <v>278</v>
      </c>
    </row>
    <row r="3" spans="2:21" x14ac:dyDescent="0.45">
      <c r="B3" s="25" t="s">
        <v>279</v>
      </c>
    </row>
    <row r="4" spans="2:21" x14ac:dyDescent="0.45">
      <c r="B4" s="25" t="s">
        <v>280</v>
      </c>
    </row>
    <row r="5" spans="2:21" x14ac:dyDescent="0.45">
      <c r="B5" s="25" t="s">
        <v>92</v>
      </c>
    </row>
    <row r="7" spans="2:21" x14ac:dyDescent="0.45">
      <c r="B7" s="27" t="s">
        <v>285</v>
      </c>
      <c r="C7" s="25">
        <v>2005</v>
      </c>
      <c r="D7" s="25">
        <v>2006</v>
      </c>
      <c r="E7" s="25">
        <v>2007</v>
      </c>
      <c r="F7" s="25">
        <v>2008</v>
      </c>
      <c r="G7" s="25">
        <v>2009</v>
      </c>
      <c r="H7" s="25">
        <v>2010</v>
      </c>
      <c r="I7" s="25">
        <v>2011</v>
      </c>
      <c r="J7" s="25">
        <v>2012</v>
      </c>
      <c r="K7" s="25">
        <v>2013</v>
      </c>
      <c r="L7" s="25">
        <v>2014</v>
      </c>
      <c r="M7" s="25">
        <v>2015</v>
      </c>
      <c r="N7" s="25">
        <v>2016</v>
      </c>
      <c r="O7" s="25">
        <v>2017</v>
      </c>
      <c r="P7" s="25">
        <v>2018</v>
      </c>
      <c r="Q7" s="25">
        <v>2019</v>
      </c>
      <c r="R7" s="25">
        <v>2020</v>
      </c>
      <c r="S7" s="25">
        <v>2021</v>
      </c>
      <c r="T7" s="25">
        <v>2022</v>
      </c>
      <c r="U7" s="25">
        <v>2023</v>
      </c>
    </row>
    <row r="8" spans="2:21" x14ac:dyDescent="0.45">
      <c r="B8" s="26" t="s">
        <v>39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spans="2:21" x14ac:dyDescent="0.45">
      <c r="B9" s="26" t="s">
        <v>118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spans="2:21" x14ac:dyDescent="0.45">
      <c r="B10" s="26" t="s">
        <v>119</v>
      </c>
      <c r="C10" s="39">
        <f>C40/rates!D$5/kWh_to_BTU/1000</f>
        <v>4.1218571322913706E-5</v>
      </c>
      <c r="D10" s="39">
        <f>D40/rates!E$5/kWh_to_BTU/1000</f>
        <v>2.4700541185345043E-5</v>
      </c>
      <c r="E10" s="39">
        <f>E40/rates!F$5/kWh_to_BTU/1000</f>
        <v>5.005983500503101E-5</v>
      </c>
      <c r="F10" s="39">
        <f>F40/rates!G$5/kWh_to_BTU/1000</f>
        <v>5.4845920023504958E-5</v>
      </c>
      <c r="G10" s="39">
        <f>G40/rates!H$5/kWh_to_BTU/1000</f>
        <v>0</v>
      </c>
      <c r="H10" s="39">
        <f>H40/rates!I$5/kWh_to_BTU/1000</f>
        <v>0</v>
      </c>
      <c r="I10" s="39">
        <f>I40/rates!J$5/kWh_to_BTU/1000</f>
        <v>3.7707077583580094E-5</v>
      </c>
      <c r="J10" s="39">
        <f>J40/rates!K$5/kWh_to_BTU/1000</f>
        <v>0</v>
      </c>
      <c r="K10" s="39">
        <f>K40/rates!L$5/kWh_to_BTU/1000</f>
        <v>4.7633559680010049E-5</v>
      </c>
      <c r="L10" s="39">
        <f>L40/rates!M$5/kWh_to_BTU/1000</f>
        <v>5.0077304478627222E-5</v>
      </c>
      <c r="M10" s="39">
        <f>M40/rates!N$5/kWh_to_BTU/1000</f>
        <v>2.9508917755609443E-5</v>
      </c>
      <c r="N10" s="39">
        <f>N40/rates!O$5/kWh_to_BTU/1000</f>
        <v>3.2600462078398466E-5</v>
      </c>
      <c r="O10" s="39">
        <f>O40/rates!P$5/kWh_to_BTU/1000</f>
        <v>2.7663296239095032E-5</v>
      </c>
      <c r="P10" s="39">
        <f>P40/rates!Q$5/kWh_to_BTU/1000</f>
        <v>1.8797295665252037E-5</v>
      </c>
      <c r="Q10" s="39">
        <f>Q40/rates!R$5/kWh_to_BTU/1000</f>
        <v>1.8319669516829776E-5</v>
      </c>
      <c r="R10" s="39">
        <f>R40/rates!S$5/kWh_to_BTU/1000</f>
        <v>3.4258078591062541E-5</v>
      </c>
      <c r="S10" s="39">
        <f>S40/rates!T$5/kWh_to_BTU/1000</f>
        <v>5.2051975983612762E-5</v>
      </c>
      <c r="T10" s="39">
        <f>T40/rates!U$5/kWh_to_BTU/1000</f>
        <v>2.7330020939069974E-5</v>
      </c>
      <c r="U10" s="39">
        <f>T10</f>
        <v>2.7330020939069974E-5</v>
      </c>
    </row>
    <row r="11" spans="2:21" x14ac:dyDescent="0.45">
      <c r="B11" s="26" t="s">
        <v>42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39">
        <f>H48/rates!I$5/kWh_to_BTU/1000</f>
        <v>1.9276229690373075E-5</v>
      </c>
      <c r="I11" s="39">
        <f>I48/rates!J$5/kWh_to_BTU/1000</f>
        <v>2.1333385164781587E-5</v>
      </c>
      <c r="J11" s="39">
        <f>J48/rates!K$5/kWh_to_BTU/1000</f>
        <v>1.95379353192596E-5</v>
      </c>
      <c r="K11" s="39">
        <f>K48/rates!L$5/kWh_to_BTU/1000</f>
        <v>1.8411305080384675E-5</v>
      </c>
      <c r="L11" s="39">
        <f>L48/rates!M$5/kWh_to_BTU/1000</f>
        <v>1.9519327947720037E-5</v>
      </c>
      <c r="M11" s="39">
        <f>M48/rates!N$5/kWh_to_BTU/1000</f>
        <v>1.4230961799772847E-5</v>
      </c>
      <c r="N11" s="39">
        <f>N48/rates!O$5/kWh_to_BTU/1000</f>
        <v>1.7351104808340416E-5</v>
      </c>
      <c r="O11" s="39">
        <f>O48/rates!P$5/kWh_to_BTU/1000</f>
        <v>1.9641397057554469E-5</v>
      </c>
      <c r="P11" s="39">
        <f>P48/rates!Q$5/kWh_to_BTU/1000</f>
        <v>1.9307308118129294E-5</v>
      </c>
      <c r="Q11" s="39">
        <f>Q48/rates!R$5/kWh_to_BTU/1000</f>
        <v>1.8382007079659285E-5</v>
      </c>
      <c r="R11" s="39">
        <f>R48/rates!S$5/kWh_to_BTU/1000</f>
        <v>1.5329339957862691E-5</v>
      </c>
      <c r="S11" s="39">
        <f>S48/rates!T$5/kWh_to_BTU/1000</f>
        <v>1.3549143120174415E-5</v>
      </c>
      <c r="T11" s="39">
        <f>T48/rates!U$5/kWh_to_BTU/1000</f>
        <v>1.982213420321792E-5</v>
      </c>
      <c r="U11" s="39">
        <f>U48/rates!V$5/kWh_to_BTU/1000</f>
        <v>2.038986749420948E-5</v>
      </c>
    </row>
    <row r="12" spans="2:21" x14ac:dyDescent="0.45">
      <c r="B12" s="26" t="s">
        <v>281</v>
      </c>
      <c r="C12" s="39">
        <f>C43/rates!D$5/kWh_to_BTU/1000</f>
        <v>3.7729788231520518E-5</v>
      </c>
      <c r="D12" s="39">
        <f>D43/rates!E$5/kWh_to_BTU/1000</f>
        <v>4.572743865069448E-5</v>
      </c>
      <c r="E12" s="39">
        <f>E43/rates!F$5/kWh_to_BTU/1000</f>
        <v>4.6467875428974003E-5</v>
      </c>
      <c r="F12" s="39">
        <f>F43/rates!G$5/kWh_to_BTU/1000</f>
        <v>3.3386753540096114E-5</v>
      </c>
      <c r="G12" s="39">
        <f>G43/rates!H$5/kWh_to_BTU/1000</f>
        <v>0</v>
      </c>
      <c r="H12" s="39">
        <f>H43/rates!I$5/kWh_to_BTU/1000</f>
        <v>3.2060794227490756E-5</v>
      </c>
      <c r="I12" s="39">
        <f>I43/rates!J$5/kWh_to_BTU/1000</f>
        <v>3.2618819797453451E-5</v>
      </c>
      <c r="J12" s="39">
        <f>J43/rates!K$5/kWh_to_BTU/1000</f>
        <v>2.5765122802078844E-5</v>
      </c>
      <c r="K12" s="39">
        <f>K43/rates!L$5/kWh_to_BTU/1000</f>
        <v>4.3270283618231342E-5</v>
      </c>
      <c r="L12" s="39">
        <f>L43/rates!M$5/kWh_to_BTU/1000</f>
        <v>5.788314842736783E-5</v>
      </c>
      <c r="M12" s="39">
        <f>M43/rates!N$5/kWh_to_BTU/1000</f>
        <v>2.6293715836477277E-5</v>
      </c>
      <c r="N12" s="39">
        <f>N43/rates!O$5/kWh_to_BTU/1000</f>
        <v>1.8953757022324689E-5</v>
      </c>
      <c r="O12" s="39">
        <f>O43/rates!P$5/kWh_to_BTU/1000</f>
        <v>0</v>
      </c>
      <c r="P12" s="39">
        <f>P43/rates!Q$5/kWh_to_BTU/1000</f>
        <v>1.6645255584948426E-5</v>
      </c>
      <c r="Q12" s="39">
        <f>Q43/rates!R$5/kWh_to_BTU/1000</f>
        <v>1.5460077110787473E-5</v>
      </c>
      <c r="R12" s="39">
        <f>R43/rates!S$5/kWh_to_BTU/1000</f>
        <v>1.2109025241243854E-5</v>
      </c>
      <c r="S12" s="39">
        <f>S43/rates!T$5/kWh_to_BTU/1000</f>
        <v>1.1833586621518887E-5</v>
      </c>
      <c r="T12" s="39">
        <f>T43/rates!U$5/kWh_to_BTU/1000</f>
        <v>1.7127244955384648E-5</v>
      </c>
      <c r="U12" s="39">
        <f t="shared" ref="U12:U15" si="0">T12</f>
        <v>1.7127244955384648E-5</v>
      </c>
    </row>
    <row r="13" spans="2:21" x14ac:dyDescent="0.45">
      <c r="B13" s="26" t="s">
        <v>282</v>
      </c>
      <c r="C13" s="25">
        <v>0</v>
      </c>
      <c r="D13" s="25">
        <v>0</v>
      </c>
      <c r="E13" s="25">
        <v>0</v>
      </c>
      <c r="F13" s="25">
        <v>0</v>
      </c>
      <c r="G13" s="39">
        <f>G38/rates!H$5/kWh_to_BTU/1000</f>
        <v>5.0200535891221623E-5</v>
      </c>
      <c r="H13" s="39">
        <f>H38/rates!I$5/kWh_to_BTU/1000</f>
        <v>4.9766801118851152E-5</v>
      </c>
      <c r="I13" s="39">
        <f>I38/rates!J$5/kWh_to_BTU/1000</f>
        <v>3.7010590605909068E-5</v>
      </c>
      <c r="J13" s="39">
        <f>J38/rates!K$5/kWh_to_BTU/1000</f>
        <v>2.5568080861299237E-5</v>
      </c>
      <c r="K13" s="39">
        <f>K38/rates!L$5/kWh_to_BTU/1000</f>
        <v>2.9941152754925432E-5</v>
      </c>
      <c r="L13" s="39">
        <f>L38/rates!M$5/kWh_to_BTU/1000</f>
        <v>2.9050206381876214E-5</v>
      </c>
      <c r="M13" s="39">
        <f>M38/rates!N$5/kWh_to_BTU/1000</f>
        <v>2.5508026547448353E-5</v>
      </c>
      <c r="N13" s="39">
        <f>N38/rates!O$5/kWh_to_BTU/1000</f>
        <v>0</v>
      </c>
      <c r="O13" s="39">
        <f>O38/rates!P$5/kWh_to_BTU/1000</f>
        <v>1.2822951025861717E-5</v>
      </c>
      <c r="P13" s="39">
        <f>P38/rates!Q$5/kWh_to_BTU/1000</f>
        <v>9.7395927167424127E-6</v>
      </c>
      <c r="Q13" s="39">
        <f>Q38/rates!R$5/kWh_to_BTU/1000</f>
        <v>9.6900736543058044E-6</v>
      </c>
      <c r="R13" s="39">
        <f>R38/rates!S$5/kWh_to_BTU/1000</f>
        <v>8.8031621526242834E-6</v>
      </c>
      <c r="S13" s="39">
        <f>S38/rates!T$5/kWh_to_BTU/1000</f>
        <v>9.7349455123722139E-6</v>
      </c>
      <c r="T13" s="39">
        <f>T38/rates!U$5/kWh_to_BTU/1000</f>
        <v>1.0987479425000508E-5</v>
      </c>
      <c r="U13" s="39">
        <f t="shared" si="0"/>
        <v>1.0987479425000508E-5</v>
      </c>
    </row>
    <row r="14" spans="2:21" x14ac:dyDescent="0.45">
      <c r="B14" s="26" t="s">
        <v>283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39">
        <f>L46/rates!M$5/kWh_to_BTU/1000</f>
        <v>4.6569204130001836E-5</v>
      </c>
      <c r="M14" s="39">
        <f>M46/rates!N$5/kWh_to_BTU/1000</f>
        <v>4.1642400341750126E-5</v>
      </c>
      <c r="N14" s="39">
        <f>N46/rates!O$5/kWh_to_BTU/1000</f>
        <v>0</v>
      </c>
      <c r="O14" s="39">
        <f>O46/rates!P$5/kWh_to_BTU/1000</f>
        <v>1.8921562096308027E-5</v>
      </c>
      <c r="P14" s="39">
        <f>P46/rates!Q$5/kWh_to_BTU/1000</f>
        <v>1.3244251471146978E-5</v>
      </c>
      <c r="Q14" s="39">
        <f>Q46/rates!R$5/kWh_to_BTU/1000</f>
        <v>8.113053286426097E-6</v>
      </c>
      <c r="R14" s="39">
        <f>R46/rates!S$5/kWh_to_BTU/1000</f>
        <v>8.5730948099640372E-6</v>
      </c>
      <c r="S14" s="39">
        <f>S46/rates!T$5/kWh_to_BTU/1000</f>
        <v>1.0447781638879965E-5</v>
      </c>
      <c r="T14" s="39">
        <f>T46/rates!U$5/kWh_to_BTU/1000</f>
        <v>1.0848700435419689E-5</v>
      </c>
      <c r="U14" s="39">
        <f t="shared" si="0"/>
        <v>1.0848700435419689E-5</v>
      </c>
    </row>
    <row r="15" spans="2:21" x14ac:dyDescent="0.45">
      <c r="B15" s="26" t="s">
        <v>8</v>
      </c>
      <c r="C15" s="39">
        <f>C36/rates!D$5/kWh_to_BTU/1000</f>
        <v>4.0756408844442778E-5</v>
      </c>
      <c r="D15" s="39">
        <f>D36/rates!E$5/kWh_to_BTU/1000</f>
        <v>4.8799106818108251E-5</v>
      </c>
      <c r="E15" s="39">
        <f>E36/rates!F$5/kWh_to_BTU/1000</f>
        <v>5.4403417322887145E-5</v>
      </c>
      <c r="F15" s="39">
        <f>F36/rates!G$5/kWh_to_BTU/1000</f>
        <v>5.8266586171248687E-5</v>
      </c>
      <c r="G15" s="39">
        <f>G36/rates!H$5/kWh_to_BTU/1000</f>
        <v>4.2041476336327667E-5</v>
      </c>
      <c r="H15" s="39">
        <f>H36/rates!I$5/kWh_to_BTU/1000</f>
        <v>5.0746417749137093E-5</v>
      </c>
      <c r="I15" s="39">
        <f>I36/rates!J$5/kWh_to_BTU/1000</f>
        <v>3.6682232314516229E-5</v>
      </c>
      <c r="J15" s="39">
        <f>J36/rates!K$5/kWh_to_BTU/1000</f>
        <v>0</v>
      </c>
      <c r="K15" s="39">
        <f>K36/rates!L$5/kWh_to_BTU/1000</f>
        <v>3.462120157722373E-5</v>
      </c>
      <c r="L15" s="39">
        <f>L36/rates!M$5/kWh_to_BTU/1000</f>
        <v>4.5182955761416254E-5</v>
      </c>
      <c r="M15" s="39">
        <f>M36/rates!N$5/kWh_to_BTU/1000</f>
        <v>2.6057301499935191E-5</v>
      </c>
      <c r="N15" s="39">
        <f>N36/rates!O$5/kWh_to_BTU/1000</f>
        <v>2.7800468240487655E-5</v>
      </c>
      <c r="O15" s="39">
        <f>O36/rates!P$5/kWh_to_BTU/1000</f>
        <v>2.8179596178954639E-5</v>
      </c>
      <c r="P15" s="39">
        <f>P36/rates!Q$5/kWh_to_BTU/1000</f>
        <v>2.0794833430197757E-5</v>
      </c>
      <c r="Q15" s="39">
        <f>Q36/rates!R$5/kWh_to_BTU/1000</f>
        <v>1.8499816889443764E-5</v>
      </c>
      <c r="R15" s="39">
        <f>R36/rates!S$5/kWh_to_BTU/1000</f>
        <v>1.5400681855833675E-5</v>
      </c>
      <c r="S15" s="39">
        <f>S36/rates!T$5/kWh_to_BTU/1000</f>
        <v>1.590004071343045E-5</v>
      </c>
      <c r="T15" s="39">
        <f>T36/rates!U$5/kWh_to_BTU/1000</f>
        <v>1.686431711608161E-5</v>
      </c>
      <c r="U15" s="39">
        <f t="shared" si="0"/>
        <v>1.686431711608161E-5</v>
      </c>
    </row>
    <row r="16" spans="2:21" x14ac:dyDescent="0.45">
      <c r="B16" s="26" t="s">
        <v>120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2:21" x14ac:dyDescent="0.45">
      <c r="B17" s="26" t="s">
        <v>121</v>
      </c>
      <c r="C17" s="39">
        <f>C45/rates!D$5/kWh_to_BTU/1000</f>
        <v>4.576373115042976E-5</v>
      </c>
      <c r="D17" s="39">
        <f>D45/rates!E$5/kWh_to_BTU/1000</f>
        <v>4.8712733498182098E-5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</row>
    <row r="18" spans="2:21" x14ac:dyDescent="0.45">
      <c r="B18" s="26" t="s">
        <v>122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</row>
    <row r="19" spans="2:21" x14ac:dyDescent="0.45">
      <c r="B19" s="26" t="s">
        <v>123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</row>
    <row r="20" spans="2:21" x14ac:dyDescent="0.45">
      <c r="B20" s="26" t="s">
        <v>124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</row>
    <row r="21" spans="2:21" x14ac:dyDescent="0.45">
      <c r="B21" s="26" t="s">
        <v>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</row>
    <row r="22" spans="2:21" x14ac:dyDescent="0.45">
      <c r="B22" s="26" t="s">
        <v>284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</row>
    <row r="23" spans="2:21" x14ac:dyDescent="0.45">
      <c r="B23" s="26" t="s">
        <v>51</v>
      </c>
      <c r="C23" s="39">
        <f>C37/rates!D$5/kWh_to_BTU/1000</f>
        <v>4.1956646028584458E-5</v>
      </c>
      <c r="D23" s="39">
        <f>D37/rates!E$5/kWh_to_BTU/1000</f>
        <v>0</v>
      </c>
      <c r="E23" s="39">
        <f>E37/rates!F$5/kWh_to_BTU/1000</f>
        <v>4.9328328215487848E-5</v>
      </c>
      <c r="F23" s="39">
        <f>F37/rates!G$5/kWh_to_BTU/1000</f>
        <v>5.4339719658826085E-5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39">
        <f>L37/rates!M$5/kWh_to_BTU/1000</f>
        <v>4.3458009995556449E-5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</row>
    <row r="24" spans="2:21" x14ac:dyDescent="0.45">
      <c r="B24" s="26" t="s">
        <v>125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</row>
    <row r="25" spans="2:21" x14ac:dyDescent="0.45">
      <c r="B25" s="26" t="s">
        <v>126</v>
      </c>
      <c r="C25" s="39">
        <f>C44/rates!D$5/kWh_to_BTU/1000</f>
        <v>0</v>
      </c>
      <c r="D25" s="39">
        <f>D44/rates!E$5/kWh_to_BTU/1000</f>
        <v>4.8753012964809651E-5</v>
      </c>
      <c r="E25" s="39">
        <f>E44/rates!F$5/kWh_to_BTU/1000</f>
        <v>5.2353467418869789E-5</v>
      </c>
      <c r="F25" s="39">
        <f>F44/rates!G$5/kWh_to_BTU/1000</f>
        <v>5.4726467848671592E-5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5">
        <v>0</v>
      </c>
      <c r="Q25" s="25">
        <v>0</v>
      </c>
      <c r="R25" s="39">
        <f>R44/rates!S$5/kWh_to_BTU/1000</f>
        <v>3.2378737459773781E-6</v>
      </c>
      <c r="S25" s="39">
        <f>S44/rates!T$5/kWh_to_BTU/1000</f>
        <v>6.1847985733883852E-6</v>
      </c>
      <c r="T25" s="25">
        <v>0</v>
      </c>
      <c r="U25" s="25">
        <v>0</v>
      </c>
    </row>
    <row r="26" spans="2:21" x14ac:dyDescent="0.45">
      <c r="B26" s="26" t="s">
        <v>127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2:21" x14ac:dyDescent="0.45">
      <c r="B27" s="26" t="s">
        <v>128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</row>
    <row r="28" spans="2:21" x14ac:dyDescent="0.45">
      <c r="B28" s="26" t="s">
        <v>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30" spans="2:21" x14ac:dyDescent="0.45">
      <c r="B30" s="25" t="s">
        <v>89</v>
      </c>
    </row>
    <row r="31" spans="2:21" x14ac:dyDescent="0.45">
      <c r="B31" s="25" t="s">
        <v>90</v>
      </c>
    </row>
    <row r="32" spans="2:21" x14ac:dyDescent="0.45">
      <c r="B32" s="25" t="s">
        <v>91</v>
      </c>
    </row>
    <row r="33" spans="2:22" x14ac:dyDescent="0.45">
      <c r="B33" s="25" t="s">
        <v>92</v>
      </c>
    </row>
    <row r="35" spans="2:22" x14ac:dyDescent="0.45">
      <c r="B35" s="26" t="s">
        <v>253</v>
      </c>
      <c r="C35" s="25">
        <v>2005</v>
      </c>
      <c r="D35" s="25">
        <v>2006</v>
      </c>
      <c r="E35" s="25">
        <v>2007</v>
      </c>
      <c r="F35" s="25">
        <v>2008</v>
      </c>
      <c r="G35" s="25">
        <v>2009</v>
      </c>
      <c r="H35" s="25">
        <v>2010</v>
      </c>
      <c r="I35" s="25">
        <v>2011</v>
      </c>
      <c r="J35" s="25">
        <v>2012</v>
      </c>
      <c r="K35" s="25">
        <v>2013</v>
      </c>
      <c r="L35" s="25">
        <v>2014</v>
      </c>
      <c r="M35" s="25">
        <v>2015</v>
      </c>
      <c r="N35" s="25">
        <v>2016</v>
      </c>
      <c r="O35" s="25">
        <v>2017</v>
      </c>
      <c r="P35" s="25">
        <v>2018</v>
      </c>
      <c r="Q35" s="25">
        <v>2019</v>
      </c>
      <c r="R35" s="25">
        <v>2020</v>
      </c>
      <c r="S35" s="25">
        <v>2021</v>
      </c>
      <c r="T35" s="25">
        <v>2022</v>
      </c>
      <c r="U35" s="25">
        <v>2023</v>
      </c>
    </row>
    <row r="36" spans="2:22" x14ac:dyDescent="0.45">
      <c r="B36" s="26" t="s">
        <v>268</v>
      </c>
      <c r="C36" s="49">
        <v>338.38858638511869</v>
      </c>
      <c r="D36" s="49">
        <v>362.38773417080461</v>
      </c>
      <c r="E36" s="49">
        <v>361.52812162603794</v>
      </c>
      <c r="F36" s="49">
        <v>364.33353283663564</v>
      </c>
      <c r="G36" s="49">
        <v>286.20810800714122</v>
      </c>
      <c r="H36" s="49">
        <v>304.53806058100378</v>
      </c>
      <c r="I36" s="49">
        <v>209.41491652999323</v>
      </c>
      <c r="J36" s="49">
        <v>0</v>
      </c>
      <c r="K36" s="49">
        <v>255.15577638319903</v>
      </c>
      <c r="L36" s="49">
        <v>362.9344029060145</v>
      </c>
      <c r="M36" s="49">
        <v>296.79146494454875</v>
      </c>
      <c r="N36" s="49">
        <v>330.52411686047168</v>
      </c>
      <c r="O36" s="49">
        <v>306.91193691252323</v>
      </c>
      <c r="P36" s="49">
        <v>259.35235815135439</v>
      </c>
      <c r="Q36" s="49">
        <v>249.05602885424983</v>
      </c>
      <c r="R36" s="53">
        <f>AVERAGE(Q36,S36)</f>
        <v>271.00540153917729</v>
      </c>
      <c r="S36" s="49">
        <v>292.95477422410471</v>
      </c>
      <c r="T36" s="49">
        <v>297.0505728956274</v>
      </c>
      <c r="U36" s="49">
        <v>0</v>
      </c>
    </row>
    <row r="37" spans="2:22" x14ac:dyDescent="0.45">
      <c r="B37" s="26" t="s">
        <v>269</v>
      </c>
      <c r="C37" s="49">
        <v>348.35380598085686</v>
      </c>
      <c r="D37" s="49">
        <v>0</v>
      </c>
      <c r="E37" s="49">
        <v>327.80253006635206</v>
      </c>
      <c r="F37" s="49">
        <v>339.77933731119452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349.07868782435116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53">
        <f t="shared" ref="R37:R46" si="1">AVERAGE(Q37,S37)</f>
        <v>0</v>
      </c>
      <c r="S37" s="49">
        <v>0</v>
      </c>
      <c r="T37" s="49">
        <v>0</v>
      </c>
      <c r="U37" s="49">
        <v>0</v>
      </c>
    </row>
    <row r="38" spans="2:22" x14ac:dyDescent="0.45">
      <c r="B38" s="26" t="s">
        <v>270</v>
      </c>
      <c r="C38" s="49">
        <v>0</v>
      </c>
      <c r="D38" s="49">
        <v>0</v>
      </c>
      <c r="E38" s="49">
        <v>0</v>
      </c>
      <c r="F38" s="49">
        <v>0</v>
      </c>
      <c r="G38" s="49">
        <v>341.75299372053786</v>
      </c>
      <c r="H38" s="49">
        <v>298.65921115807572</v>
      </c>
      <c r="I38" s="49">
        <v>211.28947867753055</v>
      </c>
      <c r="J38" s="49">
        <v>170.5024200860604</v>
      </c>
      <c r="K38" s="49">
        <v>220.66415170341352</v>
      </c>
      <c r="L38" s="49">
        <v>233.34726845174987</v>
      </c>
      <c r="M38" s="49">
        <v>290.53524851299227</v>
      </c>
      <c r="N38" s="49">
        <v>0</v>
      </c>
      <c r="O38" s="49">
        <v>139.65837946325175</v>
      </c>
      <c r="P38" s="49">
        <v>121.47182361426006</v>
      </c>
      <c r="Q38" s="49">
        <v>130.45379195205405</v>
      </c>
      <c r="R38" s="53">
        <f t="shared" si="1"/>
        <v>154.90901742657215</v>
      </c>
      <c r="S38" s="49">
        <v>179.36424290109025</v>
      </c>
      <c r="T38" s="49">
        <v>193.53508567287105</v>
      </c>
      <c r="U38" s="49">
        <v>0</v>
      </c>
    </row>
    <row r="39" spans="2:22" x14ac:dyDescent="0.45">
      <c r="B39" s="26" t="s">
        <v>271</v>
      </c>
      <c r="C39" s="49">
        <v>0</v>
      </c>
      <c r="D39" s="49">
        <v>366.65350012954423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53">
        <f t="shared" si="1"/>
        <v>0</v>
      </c>
      <c r="S39" s="49">
        <v>0</v>
      </c>
      <c r="T39" s="49">
        <v>0</v>
      </c>
      <c r="U39" s="49">
        <v>0</v>
      </c>
    </row>
    <row r="40" spans="2:22" x14ac:dyDescent="0.45">
      <c r="B40" s="26" t="s">
        <v>272</v>
      </c>
      <c r="C40" s="49">
        <v>342.22578677161306</v>
      </c>
      <c r="D40" s="49">
        <v>183.42903664843823</v>
      </c>
      <c r="E40" s="49">
        <v>332.66362682449585</v>
      </c>
      <c r="F40" s="49">
        <v>342.94454363793227</v>
      </c>
      <c r="G40" s="49">
        <v>0</v>
      </c>
      <c r="H40" s="49">
        <v>0</v>
      </c>
      <c r="I40" s="49">
        <v>215.26564787690302</v>
      </c>
      <c r="J40" s="49">
        <v>0</v>
      </c>
      <c r="K40" s="49">
        <v>351.05592377949569</v>
      </c>
      <c r="L40" s="49">
        <v>402.24850928441282</v>
      </c>
      <c r="M40" s="49">
        <v>336.10521525559022</v>
      </c>
      <c r="N40" s="49">
        <v>387.59199465616399</v>
      </c>
      <c r="O40" s="49">
        <v>301.28876851919921</v>
      </c>
      <c r="P40" s="49">
        <v>234.43914441612262</v>
      </c>
      <c r="Q40" s="49">
        <v>246.63077299902204</v>
      </c>
      <c r="R40" s="53">
        <f t="shared" si="1"/>
        <v>602.83852568610996</v>
      </c>
      <c r="S40" s="49">
        <v>959.04627837319777</v>
      </c>
      <c r="T40" s="49">
        <v>481.39502603746831</v>
      </c>
      <c r="U40" s="49">
        <v>0</v>
      </c>
    </row>
    <row r="41" spans="2:22" hidden="1" x14ac:dyDescent="0.45">
      <c r="B41" s="26" t="s">
        <v>273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321.12217573497998</v>
      </c>
      <c r="O41" s="49">
        <v>253.30870371732323</v>
      </c>
      <c r="P41" s="49">
        <v>269.93547991970087</v>
      </c>
      <c r="Q41" s="49">
        <v>308.11649428189588</v>
      </c>
      <c r="R41" s="53">
        <f t="shared" si="1"/>
        <v>154.05824714094794</v>
      </c>
      <c r="S41" s="49">
        <v>0</v>
      </c>
      <c r="T41" s="49">
        <v>303.45912975154897</v>
      </c>
      <c r="U41" s="49">
        <v>0</v>
      </c>
    </row>
    <row r="42" spans="2:22" x14ac:dyDescent="0.45">
      <c r="B42" s="26" t="s">
        <v>274</v>
      </c>
      <c r="C42" s="49">
        <v>274.05569862764253</v>
      </c>
      <c r="D42" s="49">
        <v>335.11924596883478</v>
      </c>
      <c r="E42" s="49">
        <v>351.27966375274093</v>
      </c>
      <c r="F42" s="49">
        <v>0</v>
      </c>
      <c r="G42" s="49">
        <v>335.37607843400957</v>
      </c>
      <c r="H42" s="49">
        <v>335.97737786152993</v>
      </c>
      <c r="I42" s="49">
        <v>0</v>
      </c>
      <c r="J42" s="49">
        <v>0</v>
      </c>
      <c r="K42" s="49">
        <v>246.79092266662309</v>
      </c>
      <c r="L42" s="49">
        <v>383.13212824224655</v>
      </c>
      <c r="M42" s="49">
        <v>331.69402295841411</v>
      </c>
      <c r="N42" s="49">
        <v>284.72374351723323</v>
      </c>
      <c r="O42" s="49">
        <v>307.46095421115422</v>
      </c>
      <c r="P42" s="49">
        <v>269.25579020109842</v>
      </c>
      <c r="Q42" s="49">
        <v>304.55401372029689</v>
      </c>
      <c r="R42" s="53">
        <f t="shared" si="1"/>
        <v>281.38570130436335</v>
      </c>
      <c r="S42" s="49">
        <v>258.21738888842975</v>
      </c>
      <c r="T42" s="49">
        <v>306.47589321521428</v>
      </c>
      <c r="U42" s="49">
        <v>0</v>
      </c>
    </row>
    <row r="43" spans="2:22" x14ac:dyDescent="0.45">
      <c r="B43" s="26" t="s">
        <v>275</v>
      </c>
      <c r="C43" s="49">
        <v>313.25943738085169</v>
      </c>
      <c r="D43" s="49">
        <v>339.57717594762403</v>
      </c>
      <c r="E43" s="49">
        <v>308.79390572257824</v>
      </c>
      <c r="F43" s="49">
        <v>208.76311221424334</v>
      </c>
      <c r="G43" s="49">
        <v>0</v>
      </c>
      <c r="H43" s="49">
        <v>192.40239070653814</v>
      </c>
      <c r="I43" s="49">
        <v>186.21733177583718</v>
      </c>
      <c r="J43" s="49">
        <v>171.81640716016378</v>
      </c>
      <c r="K43" s="49">
        <v>318.89889166048943</v>
      </c>
      <c r="L43" s="49">
        <v>464.94935001013027</v>
      </c>
      <c r="M43" s="49">
        <v>299.48421335813231</v>
      </c>
      <c r="N43" s="49">
        <v>225.34418293963023</v>
      </c>
      <c r="O43" s="49">
        <v>0</v>
      </c>
      <c r="P43" s="49">
        <v>207.598983780238</v>
      </c>
      <c r="Q43" s="49">
        <v>208.13316337148805</v>
      </c>
      <c r="R43" s="53">
        <f t="shared" si="1"/>
        <v>213.08220496148172</v>
      </c>
      <c r="S43" s="49">
        <v>218.03124655147539</v>
      </c>
      <c r="T43" s="49">
        <v>301.68182269706165</v>
      </c>
      <c r="U43" s="49">
        <v>0</v>
      </c>
    </row>
    <row r="44" spans="2:22" x14ac:dyDescent="0.45">
      <c r="B44" s="26" t="s">
        <v>276</v>
      </c>
      <c r="C44" s="49">
        <v>0</v>
      </c>
      <c r="D44" s="49">
        <v>362.04543595788152</v>
      </c>
      <c r="E44" s="49">
        <v>347.90554836325339</v>
      </c>
      <c r="F44" s="49">
        <v>342.19762442193166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53">
        <f t="shared" si="1"/>
        <v>56.976780825413606</v>
      </c>
      <c r="S44" s="49">
        <v>113.95356165082721</v>
      </c>
      <c r="T44" s="49">
        <v>0</v>
      </c>
      <c r="U44" s="49">
        <v>0</v>
      </c>
    </row>
    <row r="45" spans="2:22" x14ac:dyDescent="0.45">
      <c r="B45" s="26" t="s">
        <v>209</v>
      </c>
      <c r="C45" s="49">
        <v>379.96292437855664</v>
      </c>
      <c r="D45" s="49">
        <v>361.74631604367539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53">
        <f t="shared" si="1"/>
        <v>0</v>
      </c>
      <c r="S45" s="49">
        <v>0</v>
      </c>
      <c r="T45" s="49">
        <v>0</v>
      </c>
      <c r="U45" s="49">
        <v>0</v>
      </c>
    </row>
    <row r="46" spans="2:22" x14ac:dyDescent="0.45">
      <c r="B46" s="26" t="s">
        <v>277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374.06951382236764</v>
      </c>
      <c r="M46" s="49">
        <v>474.3050235369206</v>
      </c>
      <c r="N46" s="49">
        <v>0</v>
      </c>
      <c r="O46" s="49">
        <v>206.08007423206115</v>
      </c>
      <c r="P46" s="49">
        <v>165.1817920312549</v>
      </c>
      <c r="Q46" s="49">
        <v>109.22296396096699</v>
      </c>
      <c r="R46" s="53">
        <f t="shared" si="1"/>
        <v>150.86052832963816</v>
      </c>
      <c r="S46" s="49">
        <v>192.49809269830931</v>
      </c>
      <c r="T46" s="49">
        <v>191.09061204983016</v>
      </c>
      <c r="U46" s="49">
        <v>0</v>
      </c>
    </row>
    <row r="47" spans="2:22" x14ac:dyDescent="0.45">
      <c r="B47" s="26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53"/>
      <c r="S47" s="49"/>
      <c r="T47" s="49"/>
      <c r="U47" s="49"/>
    </row>
    <row r="48" spans="2:22" x14ac:dyDescent="0.45">
      <c r="B48" s="26" t="s">
        <v>286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25">
        <v>115.68</v>
      </c>
      <c r="I48" s="25">
        <v>121.79</v>
      </c>
      <c r="J48" s="25">
        <v>130.29</v>
      </c>
      <c r="K48" s="25">
        <v>135.69</v>
      </c>
      <c r="L48" s="25">
        <v>156.79</v>
      </c>
      <c r="M48" s="25">
        <v>162.09</v>
      </c>
      <c r="N48" s="25">
        <v>206.29</v>
      </c>
      <c r="O48" s="25">
        <v>213.92</v>
      </c>
      <c r="P48" s="25">
        <v>240.8</v>
      </c>
      <c r="Q48" s="25">
        <v>247.47</v>
      </c>
      <c r="R48" s="25">
        <v>269.75</v>
      </c>
      <c r="S48" s="25">
        <v>249.64</v>
      </c>
      <c r="T48" s="25">
        <v>349.15</v>
      </c>
      <c r="U48" s="25">
        <v>347.5</v>
      </c>
      <c r="V48" s="25">
        <v>355.2</v>
      </c>
    </row>
    <row r="49" spans="2:2" x14ac:dyDescent="0.45">
      <c r="B49" s="25" t="s">
        <v>287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B57-E6EC-4FBB-B753-24BA1AAFFC1E}">
  <dimension ref="B2:V30"/>
  <sheetViews>
    <sheetView workbookViewId="0">
      <selection activeCell="AN26" sqref="AN26"/>
    </sheetView>
  </sheetViews>
  <sheetFormatPr defaultColWidth="8.86328125" defaultRowHeight="11.65" x14ac:dyDescent="0.45"/>
  <cols>
    <col min="1" max="2" width="8.86328125" style="25"/>
    <col min="3" max="3" width="9.33203125" style="25" bestFit="1" customWidth="1"/>
    <col min="4" max="16384" width="8.86328125" style="25"/>
  </cols>
  <sheetData>
    <row r="2" spans="2:22" x14ac:dyDescent="0.45">
      <c r="B2" s="25" t="s">
        <v>278</v>
      </c>
    </row>
    <row r="3" spans="2:22" ht="14.25" x14ac:dyDescent="0.45">
      <c r="B3" s="13" t="s">
        <v>309</v>
      </c>
    </row>
    <row r="4" spans="2:22" ht="14.25" x14ac:dyDescent="0.45">
      <c r="B4" s="13" t="s">
        <v>310</v>
      </c>
    </row>
    <row r="5" spans="2:22" ht="14.25" x14ac:dyDescent="0.45">
      <c r="B5" s="13" t="s">
        <v>311</v>
      </c>
    </row>
    <row r="6" spans="2:22" x14ac:dyDescent="0.45">
      <c r="C6" s="25">
        <v>2004</v>
      </c>
      <c r="D6" s="25">
        <f t="shared" ref="D6" si="0">1+C6</f>
        <v>2005</v>
      </c>
      <c r="E6" s="25">
        <f t="shared" ref="E6" si="1">1+D6</f>
        <v>2006</v>
      </c>
      <c r="F6" s="25">
        <f t="shared" ref="F6" si="2">1+E6</f>
        <v>2007</v>
      </c>
      <c r="G6" s="25">
        <f t="shared" ref="G6" si="3">1+F6</f>
        <v>2008</v>
      </c>
      <c r="H6" s="25">
        <f t="shared" ref="H6" si="4">1+G6</f>
        <v>2009</v>
      </c>
      <c r="I6" s="25">
        <f t="shared" ref="I6" si="5">1+H6</f>
        <v>2010</v>
      </c>
      <c r="J6" s="25">
        <f t="shared" ref="J6" si="6">1+I6</f>
        <v>2011</v>
      </c>
      <c r="K6" s="25">
        <f t="shared" ref="K6" si="7">1+J6</f>
        <v>2012</v>
      </c>
      <c r="L6" s="25">
        <f t="shared" ref="L6" si="8">1+K6</f>
        <v>2013</v>
      </c>
      <c r="M6" s="25">
        <f t="shared" ref="M6" si="9">1+L6</f>
        <v>2014</v>
      </c>
      <c r="N6" s="25">
        <f t="shared" ref="N6" si="10">1+M6</f>
        <v>2015</v>
      </c>
      <c r="O6" s="25">
        <f t="shared" ref="O6" si="11">1+N6</f>
        <v>2016</v>
      </c>
      <c r="P6" s="25">
        <f t="shared" ref="P6" si="12">1+O6</f>
        <v>2017</v>
      </c>
      <c r="Q6" s="25">
        <f t="shared" ref="Q6" si="13">1+P6</f>
        <v>2018</v>
      </c>
      <c r="R6" s="25">
        <f t="shared" ref="R6" si="14">1+Q6</f>
        <v>2019</v>
      </c>
      <c r="S6" s="25">
        <f t="shared" ref="S6" si="15">1+R6</f>
        <v>2020</v>
      </c>
      <c r="T6" s="25">
        <f t="shared" ref="T6" si="16">1+S6</f>
        <v>2021</v>
      </c>
      <c r="U6" s="25">
        <f t="shared" ref="U6" si="17">1+T6</f>
        <v>2022</v>
      </c>
      <c r="V6" s="25">
        <f t="shared" ref="V6" si="18">1+U6</f>
        <v>2023</v>
      </c>
    </row>
    <row r="7" spans="2:22" x14ac:dyDescent="0.45">
      <c r="B7" s="26" t="s">
        <v>312</v>
      </c>
      <c r="C7" s="51">
        <f>C16/1000/rates!C$5/kWh_to_BTU</f>
        <v>7.212125480044471E-6</v>
      </c>
      <c r="D7" s="51">
        <f>D16/1000/rates!D$5/kWh_to_BTU</f>
        <v>8.9157892161035211E-6</v>
      </c>
      <c r="E7" s="51">
        <f>E16/1000/rates!E$5/kWh_to_BTU</f>
        <v>2.028691109937109E-5</v>
      </c>
      <c r="F7" s="51">
        <f>F16/1000/rates!F$5/kWh_to_BTU</f>
        <v>3.6340450088809221E-5</v>
      </c>
      <c r="G7" s="51">
        <f>G16/1000/rates!G$5/kWh_to_BTU</f>
        <v>5.155843075814306E-5</v>
      </c>
      <c r="H7" s="51">
        <f>H16/1000/rates!H$5/kWh_to_BTU</f>
        <v>1.1457043910648684E-5</v>
      </c>
      <c r="I7" s="51">
        <f>I16/1000/rates!I$5/kWh_to_BTU</f>
        <v>3.1897114263376304E-5</v>
      </c>
      <c r="J7" s="51">
        <f>J16/1000/rates!J$5/kWh_to_BTU</f>
        <v>1.0277653587612895E-5</v>
      </c>
      <c r="K7" s="51">
        <f>K16/1000/rates!K$5/kWh_to_BTU</f>
        <v>4.7683859046315566E-5</v>
      </c>
      <c r="L7" s="51">
        <f>L16/1000/rates!L$5/kWh_to_BTU</f>
        <v>6.4897617446607175E-5</v>
      </c>
      <c r="M7" s="51">
        <f>M16/1000/rates!M$5/kWh_to_BTU</f>
        <v>1.3976623788869986E-4</v>
      </c>
      <c r="N7" s="51">
        <f>N16/1000/rates!N$5/kWh_to_BTU</f>
        <v>3.8557457000161933E-5</v>
      </c>
      <c r="O7" s="51">
        <f>O16/1000/rates!O$5/kWh_to_BTU</f>
        <v>1.4178364993013224E-5</v>
      </c>
      <c r="P7" s="51">
        <f>P16/1000/rates!P$5/kWh_to_BTU</f>
        <v>4.0187497758488615E-5</v>
      </c>
      <c r="Q7" s="51">
        <f>Q16/1000/rates!Q$5/kWh_to_BTU</f>
        <v>2.9628826892566048E-5</v>
      </c>
      <c r="R7" s="51">
        <f>R16/1000/rates!R$5/kWh_to_BTU</f>
        <v>2.0183616060817262E-5</v>
      </c>
      <c r="S7" s="51">
        <f>S16/1000/rates!S$5/kWh_to_BTU</f>
        <v>1.1855761997530901E-5</v>
      </c>
      <c r="T7" s="51">
        <f>T16/1000/rates!T$5/kWh_to_BTU</f>
        <v>1.7105232172324677E-5</v>
      </c>
      <c r="U7" s="51">
        <f>U16/1000/rates!U$5/kWh_to_BTU</f>
        <v>3.6070812458809111E-6</v>
      </c>
      <c r="V7" s="51">
        <f>V16/1000/rates!V$5/kWh_to_BTU</f>
        <v>4.3665683389441783E-6</v>
      </c>
    </row>
    <row r="9" spans="2:22" x14ac:dyDescent="0.45">
      <c r="B9" s="25" t="s">
        <v>89</v>
      </c>
    </row>
    <row r="10" spans="2:22" x14ac:dyDescent="0.45">
      <c r="B10" s="25" t="s">
        <v>96</v>
      </c>
    </row>
    <row r="11" spans="2:22" x14ac:dyDescent="0.45">
      <c r="B11" s="25" t="s">
        <v>303</v>
      </c>
    </row>
    <row r="12" spans="2:22" x14ac:dyDescent="0.45">
      <c r="B12" s="25" t="s">
        <v>304</v>
      </c>
    </row>
    <row r="13" spans="2:22" x14ac:dyDescent="0.45">
      <c r="B13" s="25" t="s">
        <v>97</v>
      </c>
    </row>
    <row r="15" spans="2:22" x14ac:dyDescent="0.45">
      <c r="C15" s="25">
        <v>2004</v>
      </c>
      <c r="D15" s="25">
        <f t="shared" ref="D15:V15" si="19">1+C15</f>
        <v>2005</v>
      </c>
      <c r="E15" s="25">
        <f t="shared" si="19"/>
        <v>2006</v>
      </c>
      <c r="F15" s="25">
        <f t="shared" si="19"/>
        <v>2007</v>
      </c>
      <c r="G15" s="25">
        <f t="shared" si="19"/>
        <v>2008</v>
      </c>
      <c r="H15" s="25">
        <f t="shared" si="19"/>
        <v>2009</v>
      </c>
      <c r="I15" s="25">
        <f t="shared" si="19"/>
        <v>2010</v>
      </c>
      <c r="J15" s="25">
        <f t="shared" si="19"/>
        <v>2011</v>
      </c>
      <c r="K15" s="25">
        <f t="shared" si="19"/>
        <v>2012</v>
      </c>
      <c r="L15" s="25">
        <f t="shared" si="19"/>
        <v>2013</v>
      </c>
      <c r="M15" s="25">
        <f t="shared" si="19"/>
        <v>2014</v>
      </c>
      <c r="N15" s="25">
        <f t="shared" si="19"/>
        <v>2015</v>
      </c>
      <c r="O15" s="25">
        <f t="shared" si="19"/>
        <v>2016</v>
      </c>
      <c r="P15" s="25">
        <f t="shared" si="19"/>
        <v>2017</v>
      </c>
      <c r="Q15" s="25">
        <f t="shared" si="19"/>
        <v>2018</v>
      </c>
      <c r="R15" s="25">
        <f t="shared" si="19"/>
        <v>2019</v>
      </c>
      <c r="S15" s="25">
        <f t="shared" si="19"/>
        <v>2020</v>
      </c>
      <c r="T15" s="25">
        <f t="shared" si="19"/>
        <v>2021</v>
      </c>
      <c r="U15" s="25">
        <f t="shared" si="19"/>
        <v>2022</v>
      </c>
      <c r="V15" s="25">
        <f t="shared" si="19"/>
        <v>2023</v>
      </c>
    </row>
    <row r="16" spans="2:22" x14ac:dyDescent="0.45">
      <c r="B16" s="57" t="s">
        <v>288</v>
      </c>
      <c r="C16" s="58">
        <f t="shared" ref="C16:V16" si="20">AVERAGE(C17:C20)</f>
        <v>71.978968160203323</v>
      </c>
      <c r="D16" s="58">
        <f t="shared" si="20"/>
        <v>74.025199836916684</v>
      </c>
      <c r="E16" s="58">
        <f t="shared" si="20"/>
        <v>150.65291612873486</v>
      </c>
      <c r="F16" s="58">
        <f t="shared" si="20"/>
        <v>241.49392273791733</v>
      </c>
      <c r="G16" s="58">
        <f t="shared" si="20"/>
        <v>322.38829250127594</v>
      </c>
      <c r="H16" s="58">
        <f t="shared" si="20"/>
        <v>77.99675812497712</v>
      </c>
      <c r="I16" s="58">
        <f t="shared" si="20"/>
        <v>191.42011883320512</v>
      </c>
      <c r="J16" s="58">
        <f t="shared" si="20"/>
        <v>58.674018247314088</v>
      </c>
      <c r="K16" s="58">
        <f t="shared" si="20"/>
        <v>317.98293389886646</v>
      </c>
      <c r="L16" s="58">
        <f t="shared" si="20"/>
        <v>478.2907932318148</v>
      </c>
      <c r="M16" s="58">
        <f t="shared" si="20"/>
        <v>1122.6794537835981</v>
      </c>
      <c r="N16" s="58">
        <f t="shared" si="20"/>
        <v>439.16766084327531</v>
      </c>
      <c r="O16" s="58">
        <f t="shared" si="20"/>
        <v>168.56879989582939</v>
      </c>
      <c r="P16" s="58">
        <f t="shared" si="20"/>
        <v>437.69338277234937</v>
      </c>
      <c r="Q16" s="58">
        <f t="shared" si="20"/>
        <v>369.52958289563912</v>
      </c>
      <c r="R16" s="58">
        <f t="shared" si="20"/>
        <v>271.7243794393658</v>
      </c>
      <c r="S16" s="58">
        <f t="shared" si="20"/>
        <v>208.6255381917864</v>
      </c>
      <c r="T16" s="58">
        <f t="shared" si="20"/>
        <v>315.16016338634432</v>
      </c>
      <c r="U16" s="58">
        <f t="shared" si="20"/>
        <v>63.535661906419108</v>
      </c>
      <c r="V16" s="58">
        <f t="shared" si="20"/>
        <v>74.418458001947457</v>
      </c>
    </row>
    <row r="17" spans="2:22" x14ac:dyDescent="0.45">
      <c r="B17" s="27" t="s">
        <v>305</v>
      </c>
      <c r="C17" s="49">
        <f>$C$30*C24/C$29</f>
        <v>55.451327281823637</v>
      </c>
      <c r="D17" s="49">
        <f t="shared" ref="D17:V17" si="21">$C$30*D24/D$29</f>
        <v>79.378814159782863</v>
      </c>
      <c r="E17" s="49">
        <f t="shared" si="21"/>
        <v>179.1785577277758</v>
      </c>
      <c r="F17" s="49">
        <f t="shared" si="21"/>
        <v>248.74263620438481</v>
      </c>
      <c r="G17" s="49">
        <f t="shared" si="21"/>
        <v>323.94306613331207</v>
      </c>
      <c r="H17" s="49">
        <f t="shared" si="21"/>
        <v>89.234604303385666</v>
      </c>
      <c r="I17" s="49">
        <f t="shared" si="21"/>
        <v>153.31058427900285</v>
      </c>
      <c r="J17" s="49">
        <f t="shared" si="21"/>
        <v>59.947206094249267</v>
      </c>
      <c r="K17" s="49">
        <f t="shared" si="21"/>
        <v>323.0702732344418</v>
      </c>
      <c r="L17" s="49">
        <f t="shared" si="21"/>
        <v>482.00564649623533</v>
      </c>
      <c r="M17" s="49">
        <f t="shared" si="21"/>
        <v>1184.5217839163543</v>
      </c>
      <c r="N17" s="49">
        <f t="shared" si="21"/>
        <v>447.00056003324465</v>
      </c>
      <c r="O17" s="49">
        <f t="shared" si="21"/>
        <v>136.91214083193668</v>
      </c>
      <c r="P17" s="49">
        <f t="shared" si="21"/>
        <v>458.78593153719152</v>
      </c>
      <c r="Q17" s="49">
        <f t="shared" si="21"/>
        <v>392.49830978780614</v>
      </c>
      <c r="R17" s="49">
        <f t="shared" si="21"/>
        <v>336.6577153330187</v>
      </c>
      <c r="S17" s="49">
        <f t="shared" si="21"/>
        <v>223.44462077965628</v>
      </c>
      <c r="T17" s="49">
        <f t="shared" si="21"/>
        <v>321.49843921107606</v>
      </c>
      <c r="U17" s="49">
        <f t="shared" si="21"/>
        <v>63.832936377270066</v>
      </c>
      <c r="V17" s="49">
        <f t="shared" si="21"/>
        <v>74.418458001947457</v>
      </c>
    </row>
    <row r="18" spans="2:22" x14ac:dyDescent="0.45">
      <c r="B18" s="27" t="s">
        <v>306</v>
      </c>
      <c r="C18" s="49">
        <f t="shared" ref="C18:V20" si="22">$C$30*C25/C$29</f>
        <v>55.451327281823637</v>
      </c>
      <c r="D18" s="49">
        <f t="shared" si="22"/>
        <v>93.664258780593528</v>
      </c>
      <c r="E18" s="49">
        <f t="shared" si="22"/>
        <v>184.44851530800452</v>
      </c>
      <c r="F18" s="49">
        <f t="shared" si="22"/>
        <v>232.92958374361518</v>
      </c>
      <c r="G18" s="49">
        <f t="shared" si="22"/>
        <v>322.26869452958084</v>
      </c>
      <c r="H18" s="49">
        <f t="shared" si="22"/>
        <v>92.252867449201204</v>
      </c>
      <c r="I18" s="49">
        <f t="shared" si="22"/>
        <v>198.87407987707329</v>
      </c>
      <c r="J18" s="49">
        <f t="shared" si="22"/>
        <v>56.879283571513888</v>
      </c>
      <c r="K18" s="49">
        <f t="shared" si="22"/>
        <v>323.55478174259184</v>
      </c>
      <c r="L18" s="49">
        <f>$C$30*L25/L$29</f>
        <v>465.79038070579298</v>
      </c>
      <c r="M18" s="49">
        <f t="shared" si="22"/>
        <v>1135.7735548251922</v>
      </c>
      <c r="N18" s="49">
        <f t="shared" si="22"/>
        <v>438.50227298362074</v>
      </c>
      <c r="O18" s="49">
        <f t="shared" si="22"/>
        <v>134.72992628249557</v>
      </c>
      <c r="P18" s="49">
        <f t="shared" si="22"/>
        <v>451.96499325832281</v>
      </c>
      <c r="Q18" s="49">
        <f t="shared" si="22"/>
        <v>392.21268831349943</v>
      </c>
      <c r="R18" s="49">
        <f t="shared" si="22"/>
        <v>336.6577153330187</v>
      </c>
      <c r="S18" s="49">
        <f t="shared" si="22"/>
        <v>232.82530522079566</v>
      </c>
      <c r="T18" s="49">
        <f t="shared" si="22"/>
        <v>322.38098394616532</v>
      </c>
      <c r="U18" s="49">
        <f t="shared" si="22"/>
        <v>63.832936377270066</v>
      </c>
      <c r="V18" s="49">
        <f t="shared" si="22"/>
        <v>74.418458001947457</v>
      </c>
    </row>
    <row r="19" spans="2:22" x14ac:dyDescent="0.45">
      <c r="B19" s="27" t="s">
        <v>307</v>
      </c>
      <c r="C19" s="49">
        <f t="shared" si="22"/>
        <v>122.11523912431015</v>
      </c>
      <c r="D19" s="49">
        <f t="shared" si="22"/>
        <v>50.780505638659022</v>
      </c>
      <c r="E19" s="49">
        <f t="shared" si="22"/>
        <v>86.901068179023767</v>
      </c>
      <c r="F19" s="49">
        <f t="shared" si="22"/>
        <v>242.15173550183462</v>
      </c>
      <c r="G19" s="49">
        <f t="shared" si="22"/>
        <v>325.80879449175541</v>
      </c>
      <c r="H19" s="49">
        <f t="shared" si="22"/>
        <v>74.143288574308059</v>
      </c>
      <c r="I19" s="49">
        <f t="shared" si="22"/>
        <v>206.74790558837219</v>
      </c>
      <c r="J19" s="49">
        <f t="shared" si="22"/>
        <v>59.231357505611015</v>
      </c>
      <c r="K19" s="49">
        <f t="shared" si="22"/>
        <v>312.66303047937913</v>
      </c>
      <c r="L19" s="49">
        <f t="shared" si="22"/>
        <v>483.65465657661935</v>
      </c>
      <c r="M19" s="49">
        <f t="shared" si="22"/>
        <v>1149.9939377029316</v>
      </c>
      <c r="N19" s="49">
        <f t="shared" si="22"/>
        <v>482.31670163690194</v>
      </c>
      <c r="O19" s="49">
        <f t="shared" si="22"/>
        <v>252.52586766132794</v>
      </c>
      <c r="P19" s="49">
        <f t="shared" si="22"/>
        <v>476.00809312512382</v>
      </c>
      <c r="Q19" s="49">
        <f t="shared" si="22"/>
        <v>373.42967612218467</v>
      </c>
      <c r="R19" s="49">
        <f t="shared" si="22"/>
        <v>219.64469648805249</v>
      </c>
      <c r="S19" s="49">
        <f t="shared" si="22"/>
        <v>169.9759820068094</v>
      </c>
      <c r="T19" s="49">
        <f t="shared" si="22"/>
        <v>309.24596749925286</v>
      </c>
      <c r="U19" s="49">
        <f t="shared" si="22"/>
        <v>63.303247320117457</v>
      </c>
      <c r="V19" s="49">
        <f t="shared" si="22"/>
        <v>74.418458001947457</v>
      </c>
    </row>
    <row r="20" spans="2:22" x14ac:dyDescent="0.45">
      <c r="B20" s="27" t="s">
        <v>307</v>
      </c>
      <c r="C20" s="49">
        <f t="shared" si="22"/>
        <v>54.897978952855865</v>
      </c>
      <c r="D20" s="49">
        <f t="shared" si="22"/>
        <v>72.27722076863131</v>
      </c>
      <c r="E20" s="49">
        <f t="shared" si="22"/>
        <v>152.08352330013534</v>
      </c>
      <c r="F20" s="49">
        <f t="shared" si="22"/>
        <v>242.15173550183462</v>
      </c>
      <c r="G20" s="49">
        <f t="shared" si="22"/>
        <v>317.53261485045539</v>
      </c>
      <c r="H20" s="49">
        <f t="shared" si="22"/>
        <v>56.356272173013529</v>
      </c>
      <c r="I20" s="49">
        <f t="shared" si="22"/>
        <v>206.74790558837219</v>
      </c>
      <c r="J20" s="49">
        <f t="shared" si="22"/>
        <v>58.63822581788218</v>
      </c>
      <c r="K20" s="49">
        <f t="shared" si="22"/>
        <v>312.64365013905314</v>
      </c>
      <c r="L20" s="49">
        <f t="shared" si="22"/>
        <v>481.71248914861161</v>
      </c>
      <c r="M20" s="49">
        <f t="shared" si="22"/>
        <v>1020.4285386899143</v>
      </c>
      <c r="N20" s="49">
        <f t="shared" si="22"/>
        <v>388.85110871933392</v>
      </c>
      <c r="O20" s="49">
        <f t="shared" si="22"/>
        <v>150.10726480755741</v>
      </c>
      <c r="P20" s="49">
        <f t="shared" si="22"/>
        <v>364.01451316875938</v>
      </c>
      <c r="Q20" s="49">
        <f t="shared" si="22"/>
        <v>319.97765735906603</v>
      </c>
      <c r="R20" s="49">
        <f t="shared" si="22"/>
        <v>193.93739060337336</v>
      </c>
      <c r="S20" s="49">
        <f t="shared" si="22"/>
        <v>208.2562447598842</v>
      </c>
      <c r="T20" s="49">
        <f t="shared" si="22"/>
        <v>307.51526288888311</v>
      </c>
      <c r="U20" s="49">
        <f t="shared" si="22"/>
        <v>63.173527551018843</v>
      </c>
      <c r="V20" s="49">
        <f t="shared" si="22"/>
        <v>74.418458001947457</v>
      </c>
    </row>
    <row r="21" spans="2:22" x14ac:dyDescent="0.45">
      <c r="B21" s="59" t="s">
        <v>308</v>
      </c>
      <c r="C21" s="60">
        <f t="shared" ref="C21:V21" si="23">STDEV(C17:C20)/C16</f>
        <v>0.46437451599226864</v>
      </c>
      <c r="D21" s="60">
        <f t="shared" si="23"/>
        <v>0.24136828811600355</v>
      </c>
      <c r="E21" s="60">
        <f t="shared" si="23"/>
        <v>0.29739892855825439</v>
      </c>
      <c r="F21" s="60">
        <f t="shared" si="23"/>
        <v>2.6916554023504926E-2</v>
      </c>
      <c r="G21" s="60">
        <f t="shared" si="23"/>
        <v>1.0997221871131602E-2</v>
      </c>
      <c r="H21" s="60">
        <f t="shared" si="23"/>
        <v>0.21102024823051307</v>
      </c>
      <c r="I21" s="60">
        <f t="shared" si="23"/>
        <v>0.1341345971630819</v>
      </c>
      <c r="J21" s="60">
        <f t="shared" si="23"/>
        <v>2.2339077893691803E-2</v>
      </c>
      <c r="K21" s="60">
        <f t="shared" si="23"/>
        <v>1.9363515951537614E-2</v>
      </c>
      <c r="L21" s="60">
        <f t="shared" si="23"/>
        <v>1.7515160672210092E-2</v>
      </c>
      <c r="M21" s="60">
        <f t="shared" si="23"/>
        <v>6.3396640435259152E-2</v>
      </c>
      <c r="N21" s="60">
        <f t="shared" si="23"/>
        <v>8.7750982946116024E-2</v>
      </c>
      <c r="O21" s="60">
        <f t="shared" si="23"/>
        <v>0.33447542912375017</v>
      </c>
      <c r="P21" s="60">
        <f t="shared" si="23"/>
        <v>0.11457868398273933</v>
      </c>
      <c r="Q21" s="60">
        <f t="shared" si="23"/>
        <v>9.2599801735140888E-2</v>
      </c>
      <c r="R21" s="60">
        <f t="shared" si="23"/>
        <v>0.27862608531673927</v>
      </c>
      <c r="S21" s="60">
        <f t="shared" si="23"/>
        <v>0.13269555000421121</v>
      </c>
      <c r="T21" s="60">
        <f t="shared" si="23"/>
        <v>2.496642397838671E-2</v>
      </c>
      <c r="U21" s="60">
        <f t="shared" si="23"/>
        <v>5.4666005097862742E-3</v>
      </c>
      <c r="V21" s="60">
        <f t="shared" si="23"/>
        <v>0</v>
      </c>
    </row>
    <row r="23" spans="2:22" x14ac:dyDescent="0.45">
      <c r="C23" s="25">
        <v>2004</v>
      </c>
      <c r="D23" s="25">
        <f t="shared" ref="D23:V23" si="24">1+C23</f>
        <v>2005</v>
      </c>
      <c r="E23" s="25">
        <f t="shared" si="24"/>
        <v>2006</v>
      </c>
      <c r="F23" s="25">
        <f t="shared" si="24"/>
        <v>2007</v>
      </c>
      <c r="G23" s="25">
        <f t="shared" si="24"/>
        <v>2008</v>
      </c>
      <c r="H23" s="25">
        <f t="shared" si="24"/>
        <v>2009</v>
      </c>
      <c r="I23" s="25">
        <f t="shared" si="24"/>
        <v>2010</v>
      </c>
      <c r="J23" s="25">
        <f t="shared" si="24"/>
        <v>2011</v>
      </c>
      <c r="K23" s="25">
        <f t="shared" si="24"/>
        <v>2012</v>
      </c>
      <c r="L23" s="25">
        <f t="shared" si="24"/>
        <v>2013</v>
      </c>
      <c r="M23" s="25">
        <f t="shared" si="24"/>
        <v>2014</v>
      </c>
      <c r="N23" s="25">
        <f t="shared" si="24"/>
        <v>2015</v>
      </c>
      <c r="O23" s="25">
        <f t="shared" si="24"/>
        <v>2016</v>
      </c>
      <c r="P23" s="25">
        <f t="shared" si="24"/>
        <v>2017</v>
      </c>
      <c r="Q23" s="25">
        <f t="shared" si="24"/>
        <v>2018</v>
      </c>
      <c r="R23" s="25">
        <f t="shared" si="24"/>
        <v>2019</v>
      </c>
      <c r="S23" s="25">
        <f t="shared" si="24"/>
        <v>2020</v>
      </c>
      <c r="T23" s="25">
        <f t="shared" si="24"/>
        <v>2021</v>
      </c>
      <c r="U23" s="25">
        <f t="shared" si="24"/>
        <v>2022</v>
      </c>
      <c r="V23" s="25">
        <f t="shared" si="24"/>
        <v>2023</v>
      </c>
    </row>
    <row r="24" spans="2:22" x14ac:dyDescent="0.45">
      <c r="B24" s="27" t="s">
        <v>305</v>
      </c>
      <c r="C24" s="49">
        <v>19.04</v>
      </c>
      <c r="D24" s="49">
        <v>28.95</v>
      </c>
      <c r="E24" s="49">
        <v>67.319999999999993</v>
      </c>
      <c r="F24" s="49">
        <v>97.37</v>
      </c>
      <c r="G24" s="49">
        <v>135.43</v>
      </c>
      <c r="H24" s="49">
        <v>38.729999999999997</v>
      </c>
      <c r="I24" s="49">
        <v>70.290000000000006</v>
      </c>
      <c r="J24" s="49">
        <v>29.31</v>
      </c>
      <c r="K24" s="49">
        <v>166.7</v>
      </c>
      <c r="L24" s="49">
        <v>263.07</v>
      </c>
      <c r="M24" s="49">
        <v>688.87</v>
      </c>
      <c r="N24" s="49">
        <v>287.19</v>
      </c>
      <c r="O24" s="49">
        <v>94.11</v>
      </c>
      <c r="P24" s="49">
        <v>324.2</v>
      </c>
      <c r="Q24" s="49">
        <v>288.58</v>
      </c>
      <c r="R24" s="49">
        <v>255.63</v>
      </c>
      <c r="S24" s="49">
        <v>176.98</v>
      </c>
      <c r="T24" s="49">
        <v>280.5</v>
      </c>
      <c r="U24" s="49">
        <v>59.05</v>
      </c>
      <c r="V24" s="49">
        <v>72.16</v>
      </c>
    </row>
    <row r="25" spans="2:22" x14ac:dyDescent="0.45">
      <c r="B25" s="27" t="s">
        <v>306</v>
      </c>
      <c r="C25" s="49">
        <v>19.04</v>
      </c>
      <c r="D25" s="49">
        <v>34.159999999999997</v>
      </c>
      <c r="E25" s="49">
        <v>69.3</v>
      </c>
      <c r="F25" s="49">
        <v>91.18</v>
      </c>
      <c r="G25" s="49">
        <v>134.72999999999999</v>
      </c>
      <c r="H25" s="49">
        <v>40.04</v>
      </c>
      <c r="I25" s="49">
        <v>91.18</v>
      </c>
      <c r="J25" s="49">
        <v>27.81</v>
      </c>
      <c r="K25" s="49">
        <v>166.95</v>
      </c>
      <c r="L25" s="49">
        <v>254.22</v>
      </c>
      <c r="M25" s="49">
        <v>660.52</v>
      </c>
      <c r="N25" s="49">
        <v>281.73</v>
      </c>
      <c r="O25" s="49">
        <v>92.61</v>
      </c>
      <c r="P25" s="49">
        <v>319.38</v>
      </c>
      <c r="Q25" s="49">
        <v>288.37</v>
      </c>
      <c r="R25" s="49">
        <v>255.63</v>
      </c>
      <c r="S25" s="49">
        <v>184.41</v>
      </c>
      <c r="T25" s="49">
        <v>281.27</v>
      </c>
      <c r="U25" s="49">
        <v>59.05</v>
      </c>
      <c r="V25" s="49">
        <v>72.16</v>
      </c>
    </row>
    <row r="26" spans="2:22" x14ac:dyDescent="0.45">
      <c r="B26" s="27" t="s">
        <v>307</v>
      </c>
      <c r="C26" s="49">
        <v>41.93</v>
      </c>
      <c r="D26" s="49">
        <v>18.52</v>
      </c>
      <c r="E26" s="49">
        <v>32.65</v>
      </c>
      <c r="F26" s="49">
        <v>94.79</v>
      </c>
      <c r="G26" s="49">
        <v>136.21</v>
      </c>
      <c r="H26" s="49">
        <v>32.18</v>
      </c>
      <c r="I26" s="49">
        <v>94.79</v>
      </c>
      <c r="J26" s="49">
        <v>28.96</v>
      </c>
      <c r="K26" s="49">
        <v>161.33000000000001</v>
      </c>
      <c r="L26" s="49">
        <v>263.97000000000003</v>
      </c>
      <c r="M26" s="49">
        <v>668.79</v>
      </c>
      <c r="N26" s="49">
        <v>309.88</v>
      </c>
      <c r="O26" s="49">
        <v>173.58</v>
      </c>
      <c r="P26" s="49">
        <v>336.37</v>
      </c>
      <c r="Q26" s="49">
        <v>274.56</v>
      </c>
      <c r="R26" s="49">
        <v>166.78</v>
      </c>
      <c r="S26" s="49">
        <v>134.63</v>
      </c>
      <c r="T26" s="49">
        <v>269.81</v>
      </c>
      <c r="U26" s="49">
        <v>58.56</v>
      </c>
      <c r="V26" s="49">
        <v>72.16</v>
      </c>
    </row>
    <row r="27" spans="2:22" x14ac:dyDescent="0.45">
      <c r="B27" s="27" t="s">
        <v>307</v>
      </c>
      <c r="C27" s="49">
        <v>18.850000000000001</v>
      </c>
      <c r="D27" s="49">
        <v>26.36</v>
      </c>
      <c r="E27" s="49">
        <v>57.14</v>
      </c>
      <c r="F27" s="49">
        <v>94.79</v>
      </c>
      <c r="G27" s="49">
        <v>132.75</v>
      </c>
      <c r="H27" s="49">
        <v>24.46</v>
      </c>
      <c r="I27" s="49">
        <v>94.79</v>
      </c>
      <c r="J27" s="49">
        <v>28.67</v>
      </c>
      <c r="K27" s="49">
        <v>161.32</v>
      </c>
      <c r="L27" s="49">
        <v>262.91000000000003</v>
      </c>
      <c r="M27" s="49">
        <v>593.44000000000005</v>
      </c>
      <c r="N27" s="49">
        <v>249.83</v>
      </c>
      <c r="O27" s="49">
        <v>103.18</v>
      </c>
      <c r="P27" s="49">
        <v>257.23</v>
      </c>
      <c r="Q27" s="49">
        <v>235.26</v>
      </c>
      <c r="R27" s="49">
        <v>147.26</v>
      </c>
      <c r="S27" s="49">
        <v>164.95</v>
      </c>
      <c r="T27" s="49">
        <v>268.3</v>
      </c>
      <c r="U27" s="49">
        <v>58.44</v>
      </c>
      <c r="V27" s="49">
        <v>72.16</v>
      </c>
    </row>
    <row r="28" spans="2:22" x14ac:dyDescent="0.45">
      <c r="B28" s="27"/>
    </row>
    <row r="29" spans="2:22" x14ac:dyDescent="0.45">
      <c r="B29" s="27" t="s">
        <v>219</v>
      </c>
      <c r="C29" s="49">
        <v>2378.4700000000166</v>
      </c>
      <c r="D29" s="49">
        <v>2526.3099999999868</v>
      </c>
      <c r="E29" s="49">
        <v>2602.5599999999986</v>
      </c>
      <c r="F29" s="49">
        <v>2711.5500000000015</v>
      </c>
      <c r="G29" s="49">
        <v>2895.9354000000017</v>
      </c>
      <c r="H29" s="49">
        <v>3006.4700000000007</v>
      </c>
      <c r="I29" s="49">
        <v>3175.8800000000028</v>
      </c>
      <c r="J29" s="49">
        <v>3386.7999999999429</v>
      </c>
      <c r="K29" s="49">
        <v>3574.2199999999793</v>
      </c>
      <c r="L29" s="49">
        <v>3780.6099999997255</v>
      </c>
      <c r="M29" s="49">
        <v>4028.4400000000019</v>
      </c>
      <c r="N29" s="49">
        <v>4450.4500000001035</v>
      </c>
      <c r="O29" s="49">
        <v>4761.42</v>
      </c>
      <c r="P29" s="49">
        <v>4894.9199999999355</v>
      </c>
      <c r="Q29" s="49">
        <v>5092.9699999999921</v>
      </c>
      <c r="R29" s="49">
        <v>5259.7600000000048</v>
      </c>
      <c r="S29" s="49">
        <v>5486.52</v>
      </c>
      <c r="T29" s="49">
        <v>6043.6134146341465</v>
      </c>
      <c r="U29" s="49">
        <v>6407.9299999999967</v>
      </c>
      <c r="V29" s="49">
        <v>6716.7399999999925</v>
      </c>
    </row>
    <row r="30" spans="2:22" x14ac:dyDescent="0.45">
      <c r="B30" s="26" t="s">
        <v>218</v>
      </c>
      <c r="C30" s="25">
        <v>6926.96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2395-A3B0-41C1-A286-A4045F344496}">
  <sheetPr>
    <pageSetUpPr fitToPage="1"/>
  </sheetPr>
  <dimension ref="B3:R45"/>
  <sheetViews>
    <sheetView topLeftCell="A15" workbookViewId="0">
      <selection activeCell="AN26" sqref="AN26"/>
    </sheetView>
  </sheetViews>
  <sheetFormatPr defaultColWidth="11.53125" defaultRowHeight="11.65" x14ac:dyDescent="0.45"/>
  <cols>
    <col min="1" max="1" width="11.53125" style="62"/>
    <col min="2" max="2" width="8.6640625" style="62" customWidth="1"/>
    <col min="3" max="3" width="11.6640625" style="62" customWidth="1"/>
    <col min="4" max="18" width="8.86328125" style="62" customWidth="1"/>
    <col min="19" max="16384" width="11.53125" style="62"/>
  </cols>
  <sheetData>
    <row r="3" spans="2:18" x14ac:dyDescent="0.45">
      <c r="B3" s="62" t="s">
        <v>327</v>
      </c>
    </row>
    <row r="4" spans="2:18" x14ac:dyDescent="0.45">
      <c r="B4" s="62" t="s">
        <v>328</v>
      </c>
    </row>
    <row r="5" spans="2:18" x14ac:dyDescent="0.45">
      <c r="B5" s="62" t="s">
        <v>329</v>
      </c>
    </row>
    <row r="6" spans="2:18" x14ac:dyDescent="0.45">
      <c r="B6" s="62" t="s">
        <v>326</v>
      </c>
    </row>
    <row r="7" spans="2:18" x14ac:dyDescent="0.45">
      <c r="B7" s="63" t="s">
        <v>330</v>
      </c>
    </row>
    <row r="8" spans="2:18" x14ac:dyDescent="0.45">
      <c r="B8" s="63"/>
    </row>
    <row r="9" spans="2:18" x14ac:dyDescent="0.45">
      <c r="B9" s="63"/>
      <c r="D9" s="62">
        <v>2010</v>
      </c>
      <c r="E9" s="62">
        <v>2011</v>
      </c>
      <c r="F9" s="62">
        <v>2012</v>
      </c>
      <c r="G9" s="62">
        <v>2013</v>
      </c>
      <c r="H9" s="62">
        <v>2014</v>
      </c>
      <c r="I9" s="62">
        <v>2015</v>
      </c>
      <c r="J9" s="62">
        <v>2016</v>
      </c>
      <c r="K9" s="62">
        <v>2017</v>
      </c>
      <c r="L9" s="62">
        <v>2018</v>
      </c>
      <c r="M9" s="62">
        <v>2019</v>
      </c>
      <c r="N9" s="62">
        <v>2020</v>
      </c>
      <c r="O9" s="62">
        <v>2021</v>
      </c>
      <c r="P9" s="62">
        <v>2022</v>
      </c>
      <c r="Q9" s="62">
        <v>2023</v>
      </c>
      <c r="R9" s="62">
        <v>2024</v>
      </c>
    </row>
    <row r="10" spans="2:18" s="65" customFormat="1" x14ac:dyDescent="0.45">
      <c r="B10" s="64"/>
      <c r="C10" s="73" t="s">
        <v>285</v>
      </c>
      <c r="D10" s="74">
        <f>D11/About!$B$124</f>
        <v>5.6366273051324139E-6</v>
      </c>
      <c r="E10" s="74">
        <f>E11/About!$B$124</f>
        <v>7.3080093788634316E-6</v>
      </c>
      <c r="F10" s="74">
        <f>F11/About!$B$124</f>
        <v>6.0848496952961872E-6</v>
      </c>
      <c r="G10" s="74">
        <f>G11/About!$B$124</f>
        <v>4.5276873160538984E-6</v>
      </c>
      <c r="H10" s="74">
        <f>H11/About!$B$124</f>
        <v>3.6236878878356826E-6</v>
      </c>
      <c r="I10" s="74">
        <f>I11/About!$B$124</f>
        <v>3.0411442764167009E-6</v>
      </c>
      <c r="J10" s="74">
        <f>J11/About!$B$124</f>
        <v>2.7175203866133233E-6</v>
      </c>
      <c r="K10" s="74">
        <f>K11/About!$B$124</f>
        <v>4.8848965832564176E-6</v>
      </c>
      <c r="L10" s="74">
        <f>L11/About!$B$124</f>
        <v>4.8564567704492676E-6</v>
      </c>
      <c r="M10" s="74">
        <f>M11/About!$B$124</f>
        <v>4.6515420285596184E-6</v>
      </c>
      <c r="N10" s="74">
        <f>N11/About!$B$124</f>
        <v>3.0770109240011271E-6</v>
      </c>
      <c r="O10" s="74">
        <f>O11/About!$B$124</f>
        <v>4.2187782538560436E-6</v>
      </c>
      <c r="P10" s="74">
        <f>P11/About!$B$124</f>
        <v>1.008991827961144E-5</v>
      </c>
      <c r="Q10" s="74">
        <f>Q11/About!$B$124</f>
        <v>7.5837561092168202E-6</v>
      </c>
      <c r="R10" s="74">
        <f>R11/About!$B$124</f>
        <v>6.7456520469399732E-6</v>
      </c>
    </row>
    <row r="11" spans="2:18" s="65" customFormat="1" x14ac:dyDescent="0.45">
      <c r="B11" s="64"/>
      <c r="C11" s="73" t="s">
        <v>325</v>
      </c>
      <c r="D11" s="65">
        <v>165.54774395173899</v>
      </c>
      <c r="E11" s="65">
        <v>214.63623545721899</v>
      </c>
      <c r="F11" s="65">
        <v>178.71203555084901</v>
      </c>
      <c r="G11" s="65">
        <v>132.97817647250301</v>
      </c>
      <c r="H11" s="65">
        <v>106.427713265734</v>
      </c>
      <c r="I11" s="65">
        <v>89.318407398358502</v>
      </c>
      <c r="J11" s="65">
        <v>79.8135737548333</v>
      </c>
      <c r="K11" s="65">
        <v>143.469412650241</v>
      </c>
      <c r="L11" s="65">
        <v>142.63413534809499</v>
      </c>
      <c r="M11" s="65">
        <v>136.61578937879599</v>
      </c>
      <c r="N11" s="65">
        <v>90.371810837913102</v>
      </c>
      <c r="O11" s="65">
        <v>123.90551731575199</v>
      </c>
      <c r="P11" s="65">
        <v>296.340899872188</v>
      </c>
      <c r="Q11" s="65">
        <v>222.73491692769801</v>
      </c>
      <c r="R11" s="65">
        <v>198.11980061862701</v>
      </c>
    </row>
    <row r="12" spans="2:18" x14ac:dyDescent="0.45">
      <c r="B12" s="63"/>
    </row>
    <row r="13" spans="2:18" x14ac:dyDescent="0.45">
      <c r="B13" s="63"/>
    </row>
    <row r="14" spans="2:18" x14ac:dyDescent="0.45">
      <c r="B14" s="63" t="s">
        <v>313</v>
      </c>
    </row>
    <row r="15" spans="2:18" x14ac:dyDescent="0.45">
      <c r="B15" s="66" t="s">
        <v>314</v>
      </c>
      <c r="C15" s="67" t="s">
        <v>84</v>
      </c>
      <c r="D15" s="67" t="s">
        <v>315</v>
      </c>
      <c r="E15" s="67" t="s">
        <v>316</v>
      </c>
      <c r="F15" s="67" t="s">
        <v>317</v>
      </c>
      <c r="G15" s="67" t="s">
        <v>318</v>
      </c>
      <c r="H15" s="67" t="s">
        <v>319</v>
      </c>
      <c r="I15" s="67" t="s">
        <v>84</v>
      </c>
      <c r="J15" s="68"/>
    </row>
    <row r="16" spans="2:18" x14ac:dyDescent="0.45">
      <c r="B16" s="69" t="s">
        <v>314</v>
      </c>
      <c r="C16" s="70" t="s">
        <v>320</v>
      </c>
      <c r="D16" s="70" t="s">
        <v>321</v>
      </c>
      <c r="E16" s="70" t="s">
        <v>322</v>
      </c>
      <c r="F16" s="70" t="s">
        <v>320</v>
      </c>
      <c r="G16" s="70" t="s">
        <v>321</v>
      </c>
      <c r="H16" s="70" t="s">
        <v>322</v>
      </c>
      <c r="I16" s="70" t="s">
        <v>323</v>
      </c>
      <c r="J16" s="68"/>
    </row>
    <row r="17" spans="2:10" x14ac:dyDescent="0.45">
      <c r="B17" s="71">
        <v>1997</v>
      </c>
      <c r="C17" s="68">
        <v>607.90876500000002</v>
      </c>
      <c r="D17" s="68">
        <v>11566.624213999999</v>
      </c>
      <c r="E17" s="68">
        <v>52.557146644757402</v>
      </c>
      <c r="F17" s="68">
        <v>0</v>
      </c>
      <c r="G17" s="68">
        <v>0</v>
      </c>
      <c r="H17" s="68">
        <v>0</v>
      </c>
      <c r="I17" s="68">
        <v>1.0041777825417</v>
      </c>
      <c r="J17" s="68"/>
    </row>
    <row r="18" spans="2:10" x14ac:dyDescent="0.45">
      <c r="B18" s="71">
        <v>1998</v>
      </c>
      <c r="C18" s="68">
        <v>631.75111200000003</v>
      </c>
      <c r="D18" s="68">
        <v>10646.259312</v>
      </c>
      <c r="E18" s="68">
        <v>59.3401957895124</v>
      </c>
      <c r="F18" s="68">
        <v>3.92202718116756</v>
      </c>
      <c r="G18" s="68">
        <v>-7.9570744667749196</v>
      </c>
      <c r="H18" s="68">
        <v>12.906045281725</v>
      </c>
      <c r="I18" s="68">
        <v>1.0767348007635</v>
      </c>
      <c r="J18" s="68"/>
    </row>
    <row r="19" spans="2:10" x14ac:dyDescent="0.45">
      <c r="B19" s="71">
        <v>1999</v>
      </c>
      <c r="C19" s="68">
        <v>528.92938400000003</v>
      </c>
      <c r="D19" s="68">
        <v>13429.883835000001</v>
      </c>
      <c r="E19" s="68">
        <v>39.384509240619202</v>
      </c>
      <c r="F19" s="68">
        <v>-16.275670283268099</v>
      </c>
      <c r="G19" s="68">
        <v>26.1465031183528</v>
      </c>
      <c r="H19" s="68">
        <v>-33.629290034159503</v>
      </c>
      <c r="I19" s="68">
        <v>1.0523959834361201</v>
      </c>
      <c r="J19" s="68"/>
    </row>
    <row r="20" spans="2:10" x14ac:dyDescent="0.45">
      <c r="B20" s="71">
        <v>2000</v>
      </c>
      <c r="C20" s="68">
        <v>521.05482500000005</v>
      </c>
      <c r="D20" s="68">
        <v>14874.090501999999</v>
      </c>
      <c r="E20" s="68">
        <v>35.031037691342398</v>
      </c>
      <c r="F20" s="68">
        <v>-1.4887732158968101</v>
      </c>
      <c r="G20" s="68">
        <v>10.7536795160969</v>
      </c>
      <c r="H20" s="68">
        <v>-11.053766146175199</v>
      </c>
      <c r="I20" s="68">
        <v>0.91451071092713299</v>
      </c>
      <c r="J20" s="68"/>
    </row>
    <row r="21" spans="2:10" x14ac:dyDescent="0.45">
      <c r="B21" s="71">
        <v>2001</v>
      </c>
      <c r="C21" s="68">
        <v>566.79531099999997</v>
      </c>
      <c r="D21" s="68">
        <v>14791.303785</v>
      </c>
      <c r="E21" s="68">
        <v>38.319496322886202</v>
      </c>
      <c r="F21" s="68">
        <v>8.77844015742488</v>
      </c>
      <c r="G21" s="68">
        <v>-0.556583389006993</v>
      </c>
      <c r="H21" s="68">
        <v>9.3872715405073599</v>
      </c>
      <c r="I21" s="68">
        <v>1.0019535589912001</v>
      </c>
      <c r="J21" s="68"/>
    </row>
    <row r="22" spans="2:10" x14ac:dyDescent="0.45">
      <c r="B22" s="71">
        <v>2002</v>
      </c>
      <c r="C22" s="68">
        <v>632.66745100000003</v>
      </c>
      <c r="D22" s="68">
        <v>13012.198308999999</v>
      </c>
      <c r="E22" s="68">
        <v>48.621104288151699</v>
      </c>
      <c r="F22" s="68">
        <v>11.621856906999</v>
      </c>
      <c r="G22" s="68">
        <v>-12.0280504130015</v>
      </c>
      <c r="H22" s="68">
        <v>26.883463912110201</v>
      </c>
      <c r="I22" s="68">
        <v>1.3105552558644999</v>
      </c>
      <c r="J22" s="68"/>
    </row>
    <row r="23" spans="2:10" x14ac:dyDescent="0.45">
      <c r="B23" s="71">
        <v>2003</v>
      </c>
      <c r="C23" s="68">
        <v>644.87495799999999</v>
      </c>
      <c r="D23" s="68">
        <v>14831.756525000001</v>
      </c>
      <c r="E23" s="68">
        <v>43.479338196592998</v>
      </c>
      <c r="F23" s="68">
        <v>1.9295297996925</v>
      </c>
      <c r="G23" s="68">
        <v>13.983480521822999</v>
      </c>
      <c r="H23" s="68">
        <v>-10.575173408415701</v>
      </c>
      <c r="I23" s="68">
        <v>1.3078727648800901</v>
      </c>
      <c r="J23" s="68"/>
    </row>
    <row r="24" spans="2:10" x14ac:dyDescent="0.45">
      <c r="B24" s="71">
        <v>2004</v>
      </c>
      <c r="C24" s="68">
        <v>889.063852</v>
      </c>
      <c r="D24" s="68">
        <v>16418.509693</v>
      </c>
      <c r="E24" s="68">
        <v>54.150094535014397</v>
      </c>
      <c r="F24" s="68">
        <v>37.866084109905799</v>
      </c>
      <c r="G24" s="68">
        <v>10.698349621135</v>
      </c>
      <c r="H24" s="68">
        <v>24.542131460633701</v>
      </c>
      <c r="I24" s="68">
        <v>1.3932192215051</v>
      </c>
      <c r="J24" s="68"/>
    </row>
    <row r="25" spans="2:10" x14ac:dyDescent="0.45">
      <c r="B25" s="71">
        <v>2005</v>
      </c>
      <c r="C25" s="68">
        <v>1304.8769279999999</v>
      </c>
      <c r="D25" s="68">
        <v>15750.401409</v>
      </c>
      <c r="E25" s="68">
        <v>82.847217294054204</v>
      </c>
      <c r="F25" s="68">
        <v>46.769765193422799</v>
      </c>
      <c r="G25" s="68">
        <v>-4.0692382956343902</v>
      </c>
      <c r="H25" s="68">
        <v>52.995517377137197</v>
      </c>
      <c r="I25" s="68">
        <v>1.7470052512455201</v>
      </c>
      <c r="J25" s="68"/>
    </row>
    <row r="26" spans="2:10" x14ac:dyDescent="0.45">
      <c r="B26" s="71">
        <v>2006</v>
      </c>
      <c r="C26" s="68">
        <v>1486.598418</v>
      </c>
      <c r="D26" s="68">
        <v>14562.684507</v>
      </c>
      <c r="E26" s="68">
        <v>102.082718147566</v>
      </c>
      <c r="F26" s="68">
        <v>13.926331755940099</v>
      </c>
      <c r="G26" s="68">
        <v>-7.5408675065342896</v>
      </c>
      <c r="H26" s="68">
        <v>23.218040969605202</v>
      </c>
      <c r="I26" s="68">
        <v>1.60659331650264</v>
      </c>
      <c r="J26" s="68"/>
    </row>
    <row r="27" spans="2:10" x14ac:dyDescent="0.45">
      <c r="B27" s="71">
        <v>2007</v>
      </c>
      <c r="C27" s="68">
        <v>1525.6054429999999</v>
      </c>
      <c r="D27" s="68">
        <v>16749.410959000001</v>
      </c>
      <c r="E27" s="68">
        <v>91.084125091589698</v>
      </c>
      <c r="F27" s="68">
        <v>2.62391137564091</v>
      </c>
      <c r="G27" s="68">
        <v>15.0159570575664</v>
      </c>
      <c r="H27" s="68">
        <v>-10.774196901846601</v>
      </c>
      <c r="I27" s="68">
        <v>1.25006643535324</v>
      </c>
      <c r="J27" s="68"/>
    </row>
    <row r="28" spans="2:10" x14ac:dyDescent="0.45">
      <c r="B28" s="71">
        <v>2008</v>
      </c>
      <c r="C28" s="68">
        <v>2782.4236129999999</v>
      </c>
      <c r="D28" s="68">
        <v>18467.664769999999</v>
      </c>
      <c r="E28" s="68">
        <v>150.664615567418</v>
      </c>
      <c r="F28" s="68">
        <v>82.381599762029694</v>
      </c>
      <c r="G28" s="68">
        <v>10.2585924675562</v>
      </c>
      <c r="H28" s="68">
        <v>65.412595681099305</v>
      </c>
      <c r="I28" s="68">
        <v>1.5926220571866001</v>
      </c>
      <c r="J28" s="68"/>
    </row>
    <row r="29" spans="2:10" x14ac:dyDescent="0.45">
      <c r="B29" s="71">
        <v>2009</v>
      </c>
      <c r="C29" s="68">
        <v>2066.4892610000002</v>
      </c>
      <c r="D29" s="68">
        <v>14081.966802999999</v>
      </c>
      <c r="E29" s="68">
        <v>146.74720441463899</v>
      </c>
      <c r="F29" s="68">
        <v>-25.7306022222864</v>
      </c>
      <c r="G29" s="68">
        <v>-23.7479834165302</v>
      </c>
      <c r="H29" s="68">
        <v>-2.6000870463351999</v>
      </c>
      <c r="I29" s="68">
        <v>1.5970072682776599</v>
      </c>
      <c r="J29" s="68"/>
    </row>
    <row r="30" spans="2:10" x14ac:dyDescent="0.45">
      <c r="B30" s="71">
        <v>2010</v>
      </c>
      <c r="C30" s="68">
        <v>2926.4890150000001</v>
      </c>
      <c r="D30" s="68">
        <v>17677.613388999998</v>
      </c>
      <c r="E30" s="68">
        <v>165.54774395173899</v>
      </c>
      <c r="F30" s="68">
        <v>41.616463740239098</v>
      </c>
      <c r="G30" s="68">
        <v>25.533695941066899</v>
      </c>
      <c r="H30" s="68">
        <v>12.8115146125566</v>
      </c>
      <c r="I30" s="68">
        <v>1.59623511682884</v>
      </c>
      <c r="J30" s="68"/>
    </row>
    <row r="31" spans="2:10" x14ac:dyDescent="0.45">
      <c r="B31" s="71">
        <v>2011</v>
      </c>
      <c r="C31" s="68">
        <v>4294.2524830000002</v>
      </c>
      <c r="D31" s="68">
        <v>20007.117967999999</v>
      </c>
      <c r="E31" s="68">
        <v>214.63623545721899</v>
      </c>
      <c r="F31" s="68">
        <v>46.737351857102396</v>
      </c>
      <c r="G31" s="68">
        <v>13.1777097266396</v>
      </c>
      <c r="H31" s="68">
        <v>29.652165794413101</v>
      </c>
      <c r="I31" s="68">
        <v>1.8836939360479501</v>
      </c>
      <c r="J31" s="68"/>
    </row>
    <row r="32" spans="2:10" x14ac:dyDescent="0.45">
      <c r="B32" s="71">
        <v>2012</v>
      </c>
      <c r="C32" s="68">
        <v>3006.3391179999999</v>
      </c>
      <c r="D32" s="68">
        <v>16822.253234</v>
      </c>
      <c r="E32" s="68">
        <v>178.71203555084901</v>
      </c>
      <c r="F32" s="68">
        <v>-29.9915612810045</v>
      </c>
      <c r="G32" s="68">
        <v>-15.918658245000501</v>
      </c>
      <c r="H32" s="68">
        <v>-16.737248410010299</v>
      </c>
      <c r="I32" s="68">
        <v>1.3351631371005299</v>
      </c>
      <c r="J32" s="68"/>
    </row>
    <row r="33" spans="2:10" x14ac:dyDescent="0.45">
      <c r="B33" s="71">
        <v>2013</v>
      </c>
      <c r="C33" s="68">
        <v>2447.9878429999999</v>
      </c>
      <c r="D33" s="68">
        <v>18408.944294000001</v>
      </c>
      <c r="E33" s="68">
        <v>132.97817647250301</v>
      </c>
      <c r="F33" s="68">
        <v>-18.572464817989299</v>
      </c>
      <c r="G33" s="68">
        <v>9.4320959144348606</v>
      </c>
      <c r="H33" s="68">
        <v>-25.590810902791201</v>
      </c>
      <c r="I33" s="68">
        <v>1.0136558415555099</v>
      </c>
      <c r="J33" s="68"/>
    </row>
    <row r="34" spans="2:10" x14ac:dyDescent="0.45">
      <c r="B34" s="71">
        <v>2014</v>
      </c>
      <c r="C34" s="68">
        <v>2304.2022820000002</v>
      </c>
      <c r="D34" s="68">
        <v>21650.397357000002</v>
      </c>
      <c r="E34" s="68">
        <v>106.427713265734</v>
      </c>
      <c r="F34" s="68">
        <v>-5.8736223470697801</v>
      </c>
      <c r="G34" s="68">
        <v>17.6080334169759</v>
      </c>
      <c r="H34" s="68">
        <v>-19.966030450311301</v>
      </c>
      <c r="I34" s="68">
        <v>0.99825498081560105</v>
      </c>
      <c r="J34" s="68"/>
    </row>
    <row r="35" spans="2:10" x14ac:dyDescent="0.45">
      <c r="B35" s="71">
        <v>2015</v>
      </c>
      <c r="C35" s="68">
        <v>2045.75071</v>
      </c>
      <c r="D35" s="68">
        <v>22904.021349999999</v>
      </c>
      <c r="E35" s="68">
        <v>89.318407398358502</v>
      </c>
      <c r="F35" s="68">
        <v>-11.216531379166501</v>
      </c>
      <c r="G35" s="68">
        <v>5.7903047797627396</v>
      </c>
      <c r="H35" s="68">
        <v>-16.075987487071298</v>
      </c>
      <c r="I35" s="68">
        <v>1.18180264362531</v>
      </c>
      <c r="J35" s="68"/>
    </row>
    <row r="36" spans="2:10" x14ac:dyDescent="0.45">
      <c r="B36" s="71">
        <v>2016</v>
      </c>
      <c r="C36" s="68">
        <v>1758.8794310000001</v>
      </c>
      <c r="D36" s="68">
        <v>22037.347136</v>
      </c>
      <c r="E36" s="68">
        <v>79.8135737548333</v>
      </c>
      <c r="F36" s="68">
        <v>-14.0227877031997</v>
      </c>
      <c r="G36" s="68">
        <v>-3.7839390767071501</v>
      </c>
      <c r="H36" s="68">
        <v>-10.641517152375799</v>
      </c>
      <c r="I36" s="68">
        <v>1.2624621670575</v>
      </c>
      <c r="J36" s="68"/>
    </row>
    <row r="37" spans="2:10" x14ac:dyDescent="0.45">
      <c r="B37" s="71">
        <v>2017</v>
      </c>
      <c r="C37" s="68">
        <v>3380.7575660000002</v>
      </c>
      <c r="D37" s="68">
        <v>23564.308959999998</v>
      </c>
      <c r="E37" s="68">
        <v>143.469412650241</v>
      </c>
      <c r="F37" s="68">
        <v>92.210876221225206</v>
      </c>
      <c r="G37" s="68">
        <v>6.9289729592976599</v>
      </c>
      <c r="H37" s="68">
        <v>79.755655461490306</v>
      </c>
      <c r="I37" s="68">
        <v>2.12691214427482</v>
      </c>
      <c r="J37" s="68"/>
    </row>
    <row r="38" spans="2:10" x14ac:dyDescent="0.45">
      <c r="B38" s="71">
        <v>2018</v>
      </c>
      <c r="C38" s="68">
        <v>3382.3402270000001</v>
      </c>
      <c r="D38" s="68">
        <v>23713.399452000001</v>
      </c>
      <c r="E38" s="68">
        <v>142.63413534809499</v>
      </c>
      <c r="F38" s="68">
        <v>4.6813797472977599E-2</v>
      </c>
      <c r="G38" s="68">
        <v>0.632696219749462</v>
      </c>
      <c r="H38" s="68">
        <v>-0.58219887202174403</v>
      </c>
      <c r="I38" s="68">
        <v>1.8251154898541699</v>
      </c>
      <c r="J38" s="68"/>
    </row>
    <row r="39" spans="2:10" x14ac:dyDescent="0.45">
      <c r="B39" s="71">
        <v>2019</v>
      </c>
      <c r="C39" s="68">
        <v>2883.2872069999999</v>
      </c>
      <c r="D39" s="68">
        <v>21105.080313999999</v>
      </c>
      <c r="E39" s="68">
        <v>136.61578937879599</v>
      </c>
      <c r="F39" s="68">
        <v>-14.754666488493401</v>
      </c>
      <c r="G39" s="68">
        <v>-10.9993471972658</v>
      </c>
      <c r="H39" s="68">
        <v>-4.2194289288541604</v>
      </c>
      <c r="I39" s="68">
        <v>1.5507549749122</v>
      </c>
      <c r="J39" s="68"/>
    </row>
    <row r="40" spans="2:10" x14ac:dyDescent="0.45">
      <c r="B40" s="71">
        <v>2020</v>
      </c>
      <c r="C40" s="68">
        <v>1613.962239</v>
      </c>
      <c r="D40" s="68">
        <v>17859.133550999999</v>
      </c>
      <c r="E40" s="68">
        <v>90.371810837913102</v>
      </c>
      <c r="F40" s="68">
        <v>-44.023535529806097</v>
      </c>
      <c r="G40" s="68">
        <v>-15.379930873074199</v>
      </c>
      <c r="H40" s="68">
        <v>-33.849658777479803</v>
      </c>
      <c r="I40" s="68">
        <v>1.0164333471809699</v>
      </c>
      <c r="J40" s="68"/>
    </row>
    <row r="41" spans="2:10" x14ac:dyDescent="0.45">
      <c r="B41" s="71">
        <v>2021</v>
      </c>
      <c r="C41" s="68">
        <v>2770.7360180000001</v>
      </c>
      <c r="D41" s="68">
        <v>22361.683950999999</v>
      </c>
      <c r="E41" s="68">
        <v>123.90551731575199</v>
      </c>
      <c r="F41" s="68">
        <v>71.672914709375704</v>
      </c>
      <c r="G41" s="68">
        <v>25.211471693977501</v>
      </c>
      <c r="H41" s="68">
        <v>37.1063788220237</v>
      </c>
      <c r="I41" s="68">
        <v>1.2628233231894399</v>
      </c>
      <c r="J41" s="68"/>
    </row>
    <row r="42" spans="2:10" x14ac:dyDescent="0.45">
      <c r="B42" s="71">
        <v>2022</v>
      </c>
      <c r="C42" s="68">
        <v>5546.9033520000003</v>
      </c>
      <c r="D42" s="68">
        <v>18717.981062999999</v>
      </c>
      <c r="E42" s="68">
        <v>296.340899872188</v>
      </c>
      <c r="F42" s="68">
        <v>100.196024304182</v>
      </c>
      <c r="G42" s="68">
        <v>-16.294402943822401</v>
      </c>
      <c r="H42" s="68">
        <v>139.16683154392101</v>
      </c>
      <c r="I42" s="68">
        <v>2.0347343730874199</v>
      </c>
      <c r="J42" s="68"/>
    </row>
    <row r="43" spans="2:10" x14ac:dyDescent="0.45">
      <c r="B43" s="71">
        <v>2023</v>
      </c>
      <c r="C43" s="68">
        <v>4032.3994269999998</v>
      </c>
      <c r="D43" s="68">
        <v>18104.029141999999</v>
      </c>
      <c r="E43" s="68">
        <v>222.73491692769801</v>
      </c>
      <c r="F43" s="68">
        <v>-27.303593174269501</v>
      </c>
      <c r="G43" s="68">
        <v>-3.2800114442556301</v>
      </c>
      <c r="H43" s="68">
        <v>-24.838280161879801</v>
      </c>
      <c r="I43" s="68">
        <v>1.6746342789906701</v>
      </c>
      <c r="J43" s="68"/>
    </row>
    <row r="44" spans="2:10" x14ac:dyDescent="0.45">
      <c r="B44" s="71">
        <v>2024</v>
      </c>
      <c r="C44" s="68">
        <v>1399.2066</v>
      </c>
      <c r="D44" s="68">
        <v>7062.4268529999999</v>
      </c>
      <c r="E44" s="68">
        <v>198.11980061862701</v>
      </c>
      <c r="F44" s="68">
        <v>-65.300892797691603</v>
      </c>
      <c r="G44" s="68">
        <v>-60.989750968663103</v>
      </c>
      <c r="H44" s="68">
        <v>-11.0513055827081</v>
      </c>
      <c r="I44" s="68">
        <v>1.3594816907126801</v>
      </c>
      <c r="J44" s="68"/>
    </row>
    <row r="45" spans="2:10" x14ac:dyDescent="0.45">
      <c r="B45" s="72" t="s">
        <v>324</v>
      </c>
      <c r="C45" s="72"/>
      <c r="D45" s="72"/>
      <c r="E45" s="72"/>
      <c r="F45" s="72"/>
      <c r="G45" s="72"/>
      <c r="H45" s="72"/>
      <c r="I45" s="72"/>
    </row>
  </sheetData>
  <sortState xmlns:xlrd2="http://schemas.microsoft.com/office/spreadsheetml/2017/richdata2" ref="B17:I44">
    <sortCondition ref="B16:B44"/>
  </sortState>
  <conditionalFormatting sqref="B16:I44">
    <cfRule type="expression" dxfId="0" priority="1">
      <formula>B16&lt;0</formula>
    </cfRule>
  </conditionalFormatting>
  <pageMargins left="0.7" right="0.7" top="0.75" bottom="0.75" header="0.3" footer="0.3"/>
  <pageSetup paperSize="9" fitToHeight="0" orientation="landscape" horizontalDpi="300" verticalDpi="300"/>
  <headerFooter scaleWithDoc="0" alignWithMargins="0">
    <oddFooter>&amp;L&amp;C&amp;R&amp;P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8FDD-5C00-4DA6-89E9-4A455E96BBA5}">
  <dimension ref="A3:AW41"/>
  <sheetViews>
    <sheetView tabSelected="1" topLeftCell="AF23" workbookViewId="0">
      <selection activeCell="AY35" sqref="AY35"/>
    </sheetView>
  </sheetViews>
  <sheetFormatPr defaultRowHeight="14.25" x14ac:dyDescent="0.45"/>
  <cols>
    <col min="2" max="2" width="12.53125" bestFit="1" customWidth="1"/>
    <col min="3" max="3" width="9.86328125" bestFit="1" customWidth="1"/>
    <col min="5" max="28" width="8.86328125" customWidth="1"/>
  </cols>
  <sheetData>
    <row r="3" spans="1:49" x14ac:dyDescent="0.45">
      <c r="A3" s="82"/>
      <c r="B3" s="81" t="s">
        <v>333</v>
      </c>
      <c r="C3" s="88">
        <v>2024</v>
      </c>
      <c r="D3" s="88">
        <f>1+C3</f>
        <v>2025</v>
      </c>
      <c r="E3" s="88">
        <f t="shared" ref="E3:AC3" si="0">1+D3</f>
        <v>2026</v>
      </c>
      <c r="F3" s="88">
        <f t="shared" si="0"/>
        <v>2027</v>
      </c>
      <c r="G3" s="88">
        <f t="shared" si="0"/>
        <v>2028</v>
      </c>
      <c r="H3" s="88">
        <f t="shared" si="0"/>
        <v>2029</v>
      </c>
      <c r="I3" s="88">
        <f t="shared" si="0"/>
        <v>2030</v>
      </c>
      <c r="J3" s="88">
        <f t="shared" si="0"/>
        <v>2031</v>
      </c>
      <c r="K3" s="88">
        <f t="shared" si="0"/>
        <v>2032</v>
      </c>
      <c r="L3" s="88">
        <f t="shared" si="0"/>
        <v>2033</v>
      </c>
      <c r="M3" s="88">
        <f t="shared" si="0"/>
        <v>2034</v>
      </c>
      <c r="N3" s="88">
        <f t="shared" si="0"/>
        <v>2035</v>
      </c>
      <c r="O3" s="88">
        <f t="shared" si="0"/>
        <v>2036</v>
      </c>
      <c r="P3" s="88">
        <f t="shared" si="0"/>
        <v>2037</v>
      </c>
      <c r="Q3" s="88">
        <f t="shared" si="0"/>
        <v>2038</v>
      </c>
      <c r="R3" s="88">
        <f t="shared" si="0"/>
        <v>2039</v>
      </c>
      <c r="S3" s="88">
        <f t="shared" si="0"/>
        <v>2040</v>
      </c>
      <c r="T3" s="88">
        <f t="shared" si="0"/>
        <v>2041</v>
      </c>
      <c r="U3" s="88">
        <f t="shared" si="0"/>
        <v>2042</v>
      </c>
      <c r="V3" s="88">
        <f t="shared" si="0"/>
        <v>2043</v>
      </c>
      <c r="W3" s="88">
        <f t="shared" si="0"/>
        <v>2044</v>
      </c>
      <c r="X3" s="88">
        <f t="shared" si="0"/>
        <v>2045</v>
      </c>
      <c r="Y3" s="88">
        <f t="shared" si="0"/>
        <v>2046</v>
      </c>
      <c r="Z3" s="88">
        <f t="shared" si="0"/>
        <v>2047</v>
      </c>
      <c r="AA3" s="88">
        <f t="shared" si="0"/>
        <v>2048</v>
      </c>
      <c r="AB3" s="88">
        <f t="shared" si="0"/>
        <v>2049</v>
      </c>
      <c r="AC3" s="88">
        <f t="shared" si="0"/>
        <v>2050</v>
      </c>
      <c r="AD3" s="88">
        <f t="shared" ref="AD3" si="1">1+AC3</f>
        <v>2051</v>
      </c>
      <c r="AE3" s="88">
        <f t="shared" ref="AE3" si="2">1+AD3</f>
        <v>2052</v>
      </c>
      <c r="AF3" s="88">
        <f t="shared" ref="AF3" si="3">1+AE3</f>
        <v>2053</v>
      </c>
      <c r="AG3" s="88">
        <f t="shared" ref="AG3" si="4">1+AF3</f>
        <v>2054</v>
      </c>
      <c r="AH3" s="88">
        <f t="shared" ref="AH3" si="5">1+AG3</f>
        <v>2055</v>
      </c>
      <c r="AI3" s="88">
        <f t="shared" ref="AI3" si="6">1+AH3</f>
        <v>2056</v>
      </c>
      <c r="AJ3" s="88">
        <f t="shared" ref="AJ3" si="7">1+AI3</f>
        <v>2057</v>
      </c>
      <c r="AK3" s="88">
        <f t="shared" ref="AK3" si="8">1+AJ3</f>
        <v>2058</v>
      </c>
      <c r="AL3" s="88">
        <f t="shared" ref="AL3" si="9">1+AK3</f>
        <v>2059</v>
      </c>
      <c r="AM3" s="88">
        <f t="shared" ref="AM3" si="10">1+AL3</f>
        <v>2060</v>
      </c>
      <c r="AN3" s="88">
        <f t="shared" ref="AN3" si="11">1+AM3</f>
        <v>2061</v>
      </c>
      <c r="AO3" s="88">
        <f t="shared" ref="AO3" si="12">1+AN3</f>
        <v>2062</v>
      </c>
      <c r="AP3" s="88">
        <f t="shared" ref="AP3" si="13">1+AO3</f>
        <v>2063</v>
      </c>
      <c r="AQ3" s="88">
        <f t="shared" ref="AQ3" si="14">1+AP3</f>
        <v>2064</v>
      </c>
      <c r="AR3" s="88">
        <f t="shared" ref="AR3" si="15">1+AQ3</f>
        <v>2065</v>
      </c>
      <c r="AS3" s="88">
        <f t="shared" ref="AS3" si="16">1+AR3</f>
        <v>2066</v>
      </c>
      <c r="AT3" s="88">
        <f t="shared" ref="AT3" si="17">1+AS3</f>
        <v>2067</v>
      </c>
      <c r="AU3" s="88">
        <f t="shared" ref="AU3" si="18">1+AT3</f>
        <v>2068</v>
      </c>
      <c r="AV3" s="88">
        <f t="shared" ref="AV3" si="19">1+AU3</f>
        <v>2069</v>
      </c>
      <c r="AW3" s="88">
        <f t="shared" ref="AW3" si="20">1+AV3</f>
        <v>2070</v>
      </c>
    </row>
    <row r="5" spans="1:49" x14ac:dyDescent="0.45">
      <c r="B5" s="84" t="s">
        <v>39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7">
        <v>1</v>
      </c>
      <c r="AK5" s="47">
        <v>1</v>
      </c>
      <c r="AL5" s="47">
        <v>1</v>
      </c>
      <c r="AM5" s="47">
        <v>1</v>
      </c>
      <c r="AN5" s="47">
        <v>1</v>
      </c>
      <c r="AO5" s="47">
        <v>1</v>
      </c>
      <c r="AP5" s="47">
        <v>1</v>
      </c>
      <c r="AQ5" s="47">
        <v>1</v>
      </c>
      <c r="AR5" s="47">
        <v>1</v>
      </c>
      <c r="AS5" s="47">
        <v>1</v>
      </c>
      <c r="AT5" s="47">
        <v>1</v>
      </c>
      <c r="AU5" s="47">
        <v>1</v>
      </c>
      <c r="AV5" s="47">
        <v>1</v>
      </c>
      <c r="AW5" s="47">
        <v>1</v>
      </c>
    </row>
    <row r="6" spans="1:49" x14ac:dyDescent="0.45">
      <c r="B6" s="84" t="s">
        <v>42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7">
        <v>1</v>
      </c>
      <c r="AK6" s="47">
        <v>1</v>
      </c>
      <c r="AL6" s="47">
        <v>1</v>
      </c>
      <c r="AM6" s="47">
        <v>1</v>
      </c>
      <c r="AN6" s="47">
        <v>1</v>
      </c>
      <c r="AO6" s="47">
        <v>1</v>
      </c>
      <c r="AP6" s="47">
        <v>1</v>
      </c>
      <c r="AQ6" s="47">
        <v>1</v>
      </c>
      <c r="AR6" s="47">
        <v>1</v>
      </c>
      <c r="AS6" s="47">
        <v>1</v>
      </c>
      <c r="AT6" s="47">
        <v>1</v>
      </c>
      <c r="AU6" s="47">
        <v>1</v>
      </c>
      <c r="AV6" s="47">
        <v>1</v>
      </c>
      <c r="AW6" s="47">
        <v>1</v>
      </c>
    </row>
    <row r="7" spans="1:49" x14ac:dyDescent="0.45">
      <c r="B7" s="84" t="s">
        <v>281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1</v>
      </c>
      <c r="AJ7" s="47">
        <v>1</v>
      </c>
      <c r="AK7" s="47">
        <v>1</v>
      </c>
      <c r="AL7" s="47">
        <v>1</v>
      </c>
      <c r="AM7" s="47">
        <v>1</v>
      </c>
      <c r="AN7" s="47">
        <v>1</v>
      </c>
      <c r="AO7" s="47">
        <v>1</v>
      </c>
      <c r="AP7" s="47">
        <v>1</v>
      </c>
      <c r="AQ7" s="47">
        <v>1</v>
      </c>
      <c r="AR7" s="47">
        <v>1</v>
      </c>
      <c r="AS7" s="47">
        <v>1</v>
      </c>
      <c r="AT7" s="47">
        <v>1</v>
      </c>
      <c r="AU7" s="47">
        <v>1</v>
      </c>
      <c r="AV7" s="47">
        <v>1</v>
      </c>
      <c r="AW7" s="47">
        <v>1</v>
      </c>
    </row>
    <row r="8" spans="1:49" x14ac:dyDescent="0.45">
      <c r="B8" s="84" t="s">
        <v>282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>
        <v>1</v>
      </c>
      <c r="AJ8" s="47">
        <v>1</v>
      </c>
      <c r="AK8" s="47">
        <v>1</v>
      </c>
      <c r="AL8" s="47">
        <v>1</v>
      </c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>
        <v>1</v>
      </c>
      <c r="AS8" s="47">
        <v>1</v>
      </c>
      <c r="AT8" s="47">
        <v>1</v>
      </c>
      <c r="AU8" s="47">
        <v>1</v>
      </c>
      <c r="AV8" s="47">
        <v>1</v>
      </c>
      <c r="AW8" s="47">
        <v>1</v>
      </c>
    </row>
    <row r="9" spans="1:49" x14ac:dyDescent="0.45">
      <c r="B9" s="84" t="s">
        <v>283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1</v>
      </c>
      <c r="AH9" s="47">
        <v>1</v>
      </c>
      <c r="AI9" s="47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47">
        <v>1</v>
      </c>
      <c r="AT9" s="47">
        <v>1</v>
      </c>
      <c r="AU9" s="47">
        <v>1</v>
      </c>
      <c r="AV9" s="47">
        <v>1</v>
      </c>
      <c r="AW9" s="47">
        <v>1</v>
      </c>
    </row>
    <row r="10" spans="1:49" x14ac:dyDescent="0.45">
      <c r="B10" s="80"/>
    </row>
    <row r="11" spans="1:49" x14ac:dyDescent="0.45">
      <c r="B11" s="83" t="s">
        <v>118</v>
      </c>
      <c r="C11" s="34" t="s">
        <v>334</v>
      </c>
    </row>
    <row r="12" spans="1:49" x14ac:dyDescent="0.45">
      <c r="B12" s="9" t="s">
        <v>15</v>
      </c>
      <c r="C12" s="47">
        <v>0.93559574187044348</v>
      </c>
      <c r="D12" s="47">
        <v>0.98440594479838484</v>
      </c>
      <c r="E12" s="47">
        <v>0.98910470110250004</v>
      </c>
      <c r="F12" s="47">
        <v>0.99273384266141795</v>
      </c>
      <c r="G12" s="47">
        <v>0.99863913312817743</v>
      </c>
      <c r="H12" s="47">
        <v>1.00121442779132</v>
      </c>
      <c r="I12" s="47">
        <v>1.0041028829184848</v>
      </c>
      <c r="J12" s="47">
        <v>1.0034687666253415</v>
      </c>
      <c r="K12" s="47">
        <v>1.0059961884747817</v>
      </c>
      <c r="L12" s="47">
        <v>1.0038401547286748</v>
      </c>
      <c r="M12" s="47">
        <v>1.0029197681035042</v>
      </c>
      <c r="N12" s="47">
        <v>1.0016497609005879</v>
      </c>
      <c r="O12" s="47">
        <v>1.0027759826262237</v>
      </c>
      <c r="P12" s="47">
        <v>1.0030456900868467</v>
      </c>
      <c r="Q12" s="47">
        <v>1.0028975764781742</v>
      </c>
      <c r="R12" s="47">
        <v>1.0030355134579443</v>
      </c>
      <c r="S12" s="47">
        <v>1.0041118085848153</v>
      </c>
      <c r="T12" s="47">
        <v>1.003359377412345</v>
      </c>
      <c r="U12" s="47">
        <v>1.0032219117598054</v>
      </c>
      <c r="V12" s="47">
        <v>1.0041120960087975</v>
      </c>
      <c r="W12" s="47">
        <v>1.0049381392215009</v>
      </c>
      <c r="X12" s="47">
        <v>1.0045762944567094</v>
      </c>
      <c r="Y12" s="47">
        <v>1.0052671367804116</v>
      </c>
      <c r="Z12" s="47">
        <v>1.0040983387964721</v>
      </c>
      <c r="AA12" s="47">
        <v>1.0020574191341196</v>
      </c>
      <c r="AB12" s="47">
        <v>1.0030967724806856</v>
      </c>
      <c r="AC12" s="47">
        <v>1.0038448518248344</v>
      </c>
      <c r="AD12" s="87">
        <f>_xlfn.FORECAST.ETS(AD3,$C$12:$AC$12,$C$3:$AC$3)</f>
        <v>1.004732874831842</v>
      </c>
      <c r="AE12" s="87">
        <f t="shared" ref="AE12:AW12" si="21">_xlfn.FORECAST.ETS(AE3,$C$12:$AC$12,$C$3:$AC$3)</f>
        <v>1.0056208978388497</v>
      </c>
      <c r="AF12" s="87">
        <f t="shared" si="21"/>
        <v>1.0065089208458575</v>
      </c>
      <c r="AG12" s="87">
        <f t="shared" si="21"/>
        <v>1.0073969438528652</v>
      </c>
      <c r="AH12" s="87">
        <f t="shared" si="21"/>
        <v>1.0082849668598728</v>
      </c>
      <c r="AI12" s="87">
        <f t="shared" si="21"/>
        <v>1.0091729898668804</v>
      </c>
      <c r="AJ12" s="87">
        <f t="shared" si="21"/>
        <v>1.0100610128738881</v>
      </c>
      <c r="AK12" s="87">
        <f t="shared" si="21"/>
        <v>1.0109490358808959</v>
      </c>
      <c r="AL12" s="87">
        <f t="shared" si="21"/>
        <v>1.0118370588879035</v>
      </c>
      <c r="AM12" s="87">
        <f t="shared" si="21"/>
        <v>1.0127250818949112</v>
      </c>
      <c r="AN12" s="87">
        <f t="shared" si="21"/>
        <v>1.0136131049019188</v>
      </c>
      <c r="AO12" s="87">
        <f t="shared" si="21"/>
        <v>1.0145011279089264</v>
      </c>
      <c r="AP12" s="87">
        <f t="shared" si="21"/>
        <v>1.0153891509159343</v>
      </c>
      <c r="AQ12" s="87">
        <f t="shared" si="21"/>
        <v>1.0162771739229419</v>
      </c>
      <c r="AR12" s="87">
        <f t="shared" si="21"/>
        <v>1.0171651969299496</v>
      </c>
      <c r="AS12" s="87">
        <f t="shared" si="21"/>
        <v>1.0180532199369572</v>
      </c>
      <c r="AT12" s="87">
        <f t="shared" si="21"/>
        <v>1.0189412429439648</v>
      </c>
      <c r="AU12" s="87">
        <f t="shared" si="21"/>
        <v>1.0198292659509727</v>
      </c>
      <c r="AV12" s="87">
        <f t="shared" si="21"/>
        <v>1.0207172889579803</v>
      </c>
      <c r="AW12" s="87">
        <f t="shared" si="21"/>
        <v>1.0216053119649879</v>
      </c>
    </row>
    <row r="14" spans="1:49" x14ac:dyDescent="0.45">
      <c r="B14" s="83" t="s">
        <v>119</v>
      </c>
      <c r="C14" s="34" t="s">
        <v>335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49" x14ac:dyDescent="0.45">
      <c r="B15" s="9" t="s">
        <v>11</v>
      </c>
      <c r="C15" s="47">
        <v>0.75548469379017824</v>
      </c>
      <c r="D15" s="47">
        <v>0.75548469379017824</v>
      </c>
      <c r="E15" s="47">
        <v>0.75548469379017824</v>
      </c>
      <c r="F15" s="47">
        <v>0.75548469379017824</v>
      </c>
      <c r="G15" s="47">
        <v>0.75548469379017824</v>
      </c>
      <c r="H15" s="47">
        <v>0.75548469379017824</v>
      </c>
      <c r="I15" s="47">
        <v>0.75548469379017824</v>
      </c>
      <c r="J15" s="47">
        <v>0.75548469379017824</v>
      </c>
      <c r="K15" s="47">
        <v>0.75548469379017824</v>
      </c>
      <c r="L15" s="47">
        <v>0.75548469379017824</v>
      </c>
      <c r="M15" s="47">
        <v>0.75548469379017824</v>
      </c>
      <c r="N15" s="47">
        <v>0.75548469379017824</v>
      </c>
      <c r="O15" s="47">
        <v>0.75548469379017824</v>
      </c>
      <c r="P15" s="47">
        <v>0.75548469379017824</v>
      </c>
      <c r="Q15" s="47">
        <v>0.75548469379017824</v>
      </c>
      <c r="R15" s="47">
        <v>0.75548469379017824</v>
      </c>
      <c r="S15" s="47">
        <v>0.75548469379017824</v>
      </c>
      <c r="T15" s="47">
        <v>0.75548469379017824</v>
      </c>
      <c r="U15" s="47">
        <v>0.75548469379017824</v>
      </c>
      <c r="V15" s="47">
        <v>0.75548469379017824</v>
      </c>
      <c r="W15" s="47">
        <v>0.75548469379017824</v>
      </c>
      <c r="X15" s="47">
        <v>0.75548469379017824</v>
      </c>
      <c r="Y15" s="47">
        <v>0.75548469379017824</v>
      </c>
      <c r="Z15" s="47">
        <v>0.75548469379017824</v>
      </c>
      <c r="AA15" s="47">
        <v>0.75548469379017824</v>
      </c>
      <c r="AB15" s="47">
        <v>0.75548469379017824</v>
      </c>
      <c r="AC15" s="47">
        <v>0.75548469379017824</v>
      </c>
      <c r="AD15" s="47">
        <v>0.75548469379017802</v>
      </c>
      <c r="AE15" s="47">
        <v>0.75548469379017802</v>
      </c>
      <c r="AF15" s="47">
        <v>0.75548469379017802</v>
      </c>
      <c r="AG15" s="47">
        <v>0.75548469379017802</v>
      </c>
      <c r="AH15" s="47">
        <v>0.75548469379017802</v>
      </c>
      <c r="AI15" s="47">
        <v>0.75548469379017802</v>
      </c>
      <c r="AJ15" s="47">
        <v>0.75548469379017802</v>
      </c>
      <c r="AK15" s="47">
        <v>0.75548469379017802</v>
      </c>
      <c r="AL15" s="47">
        <v>0.75548469379017802</v>
      </c>
      <c r="AM15" s="47">
        <v>0.75548469379017802</v>
      </c>
      <c r="AN15" s="47">
        <v>0.75548469379017802</v>
      </c>
      <c r="AO15" s="47">
        <v>0.75548469379017802</v>
      </c>
      <c r="AP15" s="47">
        <v>0.75548469379017802</v>
      </c>
      <c r="AQ15" s="47">
        <v>0.75548469379017802</v>
      </c>
      <c r="AR15" s="47">
        <v>0.75548469379017802</v>
      </c>
      <c r="AS15" s="47">
        <v>0.75548469379017802</v>
      </c>
      <c r="AT15" s="47">
        <v>0.75548469379017802</v>
      </c>
      <c r="AU15" s="47">
        <v>0.75548469379017802</v>
      </c>
      <c r="AV15" s="47">
        <v>0.75548469379017802</v>
      </c>
      <c r="AW15" s="47">
        <v>0.75548469379017802</v>
      </c>
    </row>
    <row r="16" spans="1:49" x14ac:dyDescent="0.45">
      <c r="B16" s="9" t="s">
        <v>12</v>
      </c>
      <c r="C16" s="47">
        <v>0.75548469379017824</v>
      </c>
      <c r="D16" s="47">
        <v>0.75548469379017824</v>
      </c>
      <c r="E16" s="47">
        <v>0.75548469379017824</v>
      </c>
      <c r="F16" s="47">
        <v>0.75548469379017824</v>
      </c>
      <c r="G16" s="47">
        <v>0.75548469379017824</v>
      </c>
      <c r="H16" s="47">
        <v>0.75548469379017824</v>
      </c>
      <c r="I16" s="47">
        <v>0.75548469379017824</v>
      </c>
      <c r="J16" s="47">
        <v>0.75548469379017824</v>
      </c>
      <c r="K16" s="47">
        <v>0.75548469379017824</v>
      </c>
      <c r="L16" s="47">
        <v>0.75548469379017824</v>
      </c>
      <c r="M16" s="47">
        <v>0.75548469379017824</v>
      </c>
      <c r="N16" s="47">
        <v>0.75548469379017824</v>
      </c>
      <c r="O16" s="47">
        <v>0.75548469379017824</v>
      </c>
      <c r="P16" s="47">
        <v>0.75548469379017824</v>
      </c>
      <c r="Q16" s="47">
        <v>0.75548469379017824</v>
      </c>
      <c r="R16" s="47">
        <v>0.75548469379017824</v>
      </c>
      <c r="S16" s="47">
        <v>0.75548469379017824</v>
      </c>
      <c r="T16" s="47">
        <v>0.75548469379017824</v>
      </c>
      <c r="U16" s="47">
        <v>0.75548469379017824</v>
      </c>
      <c r="V16" s="47">
        <v>0.75548469379017824</v>
      </c>
      <c r="W16" s="47">
        <v>0.75548469379017824</v>
      </c>
      <c r="X16" s="47">
        <v>0.75548469379017824</v>
      </c>
      <c r="Y16" s="47">
        <v>0.75548469379017824</v>
      </c>
      <c r="Z16" s="47">
        <v>0.75548469379017824</v>
      </c>
      <c r="AA16" s="47">
        <v>0.75548469379017824</v>
      </c>
      <c r="AB16" s="47">
        <v>0.75548469379017824</v>
      </c>
      <c r="AC16" s="47">
        <v>0.75548469379017824</v>
      </c>
      <c r="AD16" s="47">
        <v>0.75548469379017802</v>
      </c>
      <c r="AE16" s="47">
        <v>0.75548469379017802</v>
      </c>
      <c r="AF16" s="47">
        <v>0.75548469379017802</v>
      </c>
      <c r="AG16" s="47">
        <v>0.75548469379017802</v>
      </c>
      <c r="AH16" s="47">
        <v>0.75548469379017802</v>
      </c>
      <c r="AI16" s="47">
        <v>0.75548469379017802</v>
      </c>
      <c r="AJ16" s="47">
        <v>0.75548469379017802</v>
      </c>
      <c r="AK16" s="47">
        <v>0.75548469379017802</v>
      </c>
      <c r="AL16" s="47">
        <v>0.75548469379017802</v>
      </c>
      <c r="AM16" s="47">
        <v>0.75548469379017802</v>
      </c>
      <c r="AN16" s="47">
        <v>0.75548469379017802</v>
      </c>
      <c r="AO16" s="47">
        <v>0.75548469379017802</v>
      </c>
      <c r="AP16" s="47">
        <v>0.75548469379017802</v>
      </c>
      <c r="AQ16" s="47">
        <v>0.75548469379017802</v>
      </c>
      <c r="AR16" s="47">
        <v>0.75548469379017802</v>
      </c>
      <c r="AS16" s="47">
        <v>0.75548469379017802</v>
      </c>
      <c r="AT16" s="47">
        <v>0.75548469379017802</v>
      </c>
      <c r="AU16" s="47">
        <v>0.75548469379017802</v>
      </c>
      <c r="AV16" s="47">
        <v>0.75548469379017802</v>
      </c>
      <c r="AW16" s="47">
        <v>0.75548469379017802</v>
      </c>
    </row>
    <row r="17" spans="2:49" x14ac:dyDescent="0.45">
      <c r="B17" s="9" t="s">
        <v>13</v>
      </c>
      <c r="C17" s="47">
        <v>0.75548469379017824</v>
      </c>
      <c r="D17" s="47">
        <v>0.75548469379017824</v>
      </c>
      <c r="E17" s="47">
        <v>0.75548469379017824</v>
      </c>
      <c r="F17" s="47">
        <v>0.75548469379017824</v>
      </c>
      <c r="G17" s="47">
        <v>0.75548469379017824</v>
      </c>
      <c r="H17" s="47">
        <v>0.75548469379017824</v>
      </c>
      <c r="I17" s="47">
        <v>0.75548469379017824</v>
      </c>
      <c r="J17" s="47">
        <v>0.75548469379017824</v>
      </c>
      <c r="K17" s="47">
        <v>0.75548469379017824</v>
      </c>
      <c r="L17" s="47">
        <v>0.75548469379017824</v>
      </c>
      <c r="M17" s="47">
        <v>0.75548469379017824</v>
      </c>
      <c r="N17" s="47">
        <v>0.75548469379017824</v>
      </c>
      <c r="O17" s="47">
        <v>0.75548469379017824</v>
      </c>
      <c r="P17" s="47">
        <v>0.75548469379017824</v>
      </c>
      <c r="Q17" s="47">
        <v>0.75548469379017824</v>
      </c>
      <c r="R17" s="47">
        <v>0.75548469379017824</v>
      </c>
      <c r="S17" s="47">
        <v>0.75548469379017824</v>
      </c>
      <c r="T17" s="47">
        <v>0.75548469379017824</v>
      </c>
      <c r="U17" s="47">
        <v>0.75548469379017824</v>
      </c>
      <c r="V17" s="47">
        <v>0.75548469379017824</v>
      </c>
      <c r="W17" s="47">
        <v>0.75548469379017824</v>
      </c>
      <c r="X17" s="47">
        <v>0.75548469379017824</v>
      </c>
      <c r="Y17" s="47">
        <v>0.75548469379017824</v>
      </c>
      <c r="Z17" s="47">
        <v>0.75548469379017824</v>
      </c>
      <c r="AA17" s="47">
        <v>0.75548469379017824</v>
      </c>
      <c r="AB17" s="47">
        <v>0.75548469379017824</v>
      </c>
      <c r="AC17" s="47">
        <v>0.75548469379017824</v>
      </c>
      <c r="AD17" s="47">
        <v>0.75548469379017802</v>
      </c>
      <c r="AE17" s="47">
        <v>0.75548469379017802</v>
      </c>
      <c r="AF17" s="47">
        <v>0.75548469379017802</v>
      </c>
      <c r="AG17" s="47">
        <v>0.75548469379017802</v>
      </c>
      <c r="AH17" s="47">
        <v>0.75548469379017802</v>
      </c>
      <c r="AI17" s="47">
        <v>0.75548469379017802</v>
      </c>
      <c r="AJ17" s="47">
        <v>0.75548469379017802</v>
      </c>
      <c r="AK17" s="47">
        <v>0.75548469379017802</v>
      </c>
      <c r="AL17" s="47">
        <v>0.75548469379017802</v>
      </c>
      <c r="AM17" s="47">
        <v>0.75548469379017802</v>
      </c>
      <c r="AN17" s="47">
        <v>0.75548469379017802</v>
      </c>
      <c r="AO17" s="47">
        <v>0.75548469379017802</v>
      </c>
      <c r="AP17" s="47">
        <v>0.75548469379017802</v>
      </c>
      <c r="AQ17" s="47">
        <v>0.75548469379017802</v>
      </c>
      <c r="AR17" s="47">
        <v>0.75548469379017802</v>
      </c>
      <c r="AS17" s="47">
        <v>0.75548469379017802</v>
      </c>
      <c r="AT17" s="47">
        <v>0.75548469379017802</v>
      </c>
      <c r="AU17" s="47">
        <v>0.75548469379017802</v>
      </c>
      <c r="AV17" s="47">
        <v>0.75548469379017802</v>
      </c>
      <c r="AW17" s="47">
        <v>0.75548469379017802</v>
      </c>
    </row>
    <row r="18" spans="2:49" x14ac:dyDescent="0.45">
      <c r="B18" s="9" t="s">
        <v>14</v>
      </c>
      <c r="C18" s="47">
        <v>0.75548469379017835</v>
      </c>
      <c r="D18" s="47">
        <v>0.75548469379017835</v>
      </c>
      <c r="E18" s="47">
        <v>0.75548469379017835</v>
      </c>
      <c r="F18" s="47">
        <v>0.75548469379017835</v>
      </c>
      <c r="G18" s="47">
        <v>0.75548469379017835</v>
      </c>
      <c r="H18" s="47">
        <v>0.75548469379017835</v>
      </c>
      <c r="I18" s="47">
        <v>0.75548469379017835</v>
      </c>
      <c r="J18" s="47">
        <v>0.75548469379017835</v>
      </c>
      <c r="K18" s="47">
        <v>0.75548469379017835</v>
      </c>
      <c r="L18" s="47">
        <v>0.75548469379017835</v>
      </c>
      <c r="M18" s="47">
        <v>0.75548469379017835</v>
      </c>
      <c r="N18" s="47">
        <v>0.75548469379017835</v>
      </c>
      <c r="O18" s="47">
        <v>0.75548469379017835</v>
      </c>
      <c r="P18" s="47">
        <v>0.75548469379017835</v>
      </c>
      <c r="Q18" s="47">
        <v>0.75548469379017835</v>
      </c>
      <c r="R18" s="47">
        <v>0.75548469379017835</v>
      </c>
      <c r="S18" s="47">
        <v>0.75548469379017835</v>
      </c>
      <c r="T18" s="47">
        <v>0.75548469379017835</v>
      </c>
      <c r="U18" s="47">
        <v>0.75548469379017835</v>
      </c>
      <c r="V18" s="47">
        <v>0.75548469379017835</v>
      </c>
      <c r="W18" s="47">
        <v>0.75548469379017835</v>
      </c>
      <c r="X18" s="47">
        <v>0.75548469379017835</v>
      </c>
      <c r="Y18" s="47">
        <v>0.75548469379017835</v>
      </c>
      <c r="Z18" s="47">
        <v>0.75548469379017835</v>
      </c>
      <c r="AA18" s="47">
        <v>0.75548469379017835</v>
      </c>
      <c r="AB18" s="47">
        <v>0.75548469379017835</v>
      </c>
      <c r="AC18" s="47">
        <v>0.75548469379017835</v>
      </c>
      <c r="AD18" s="47">
        <v>0.75548469379017802</v>
      </c>
      <c r="AE18" s="47">
        <v>0.75548469379017802</v>
      </c>
      <c r="AF18" s="47">
        <v>0.75548469379017802</v>
      </c>
      <c r="AG18" s="47">
        <v>0.75548469379017802</v>
      </c>
      <c r="AH18" s="47">
        <v>0.75548469379017802</v>
      </c>
      <c r="AI18" s="47">
        <v>0.75548469379017802</v>
      </c>
      <c r="AJ18" s="47">
        <v>0.75548469379017802</v>
      </c>
      <c r="AK18" s="47">
        <v>0.75548469379017802</v>
      </c>
      <c r="AL18" s="47">
        <v>0.75548469379017802</v>
      </c>
      <c r="AM18" s="47">
        <v>0.75548469379017802</v>
      </c>
      <c r="AN18" s="47">
        <v>0.75548469379017802</v>
      </c>
      <c r="AO18" s="47">
        <v>0.75548469379017802</v>
      </c>
      <c r="AP18" s="47">
        <v>0.75548469379017802</v>
      </c>
      <c r="AQ18" s="47">
        <v>0.75548469379017802</v>
      </c>
      <c r="AR18" s="47">
        <v>0.75548469379017802</v>
      </c>
      <c r="AS18" s="47">
        <v>0.75548469379017802</v>
      </c>
      <c r="AT18" s="47">
        <v>0.75548469379017802</v>
      </c>
      <c r="AU18" s="47">
        <v>0.75548469379017802</v>
      </c>
      <c r="AV18" s="47">
        <v>0.75548469379017802</v>
      </c>
      <c r="AW18" s="47">
        <v>0.75548469379017802</v>
      </c>
    </row>
    <row r="19" spans="2:49" x14ac:dyDescent="0.45">
      <c r="B19" s="9" t="s">
        <v>15</v>
      </c>
      <c r="C19" s="47">
        <v>0.75548469379017813</v>
      </c>
      <c r="D19" s="47">
        <v>0.75548469379017813</v>
      </c>
      <c r="E19" s="47">
        <v>0.75548469379017813</v>
      </c>
      <c r="F19" s="47">
        <v>0.75548469379017813</v>
      </c>
      <c r="G19" s="47">
        <v>0.75548469379017813</v>
      </c>
      <c r="H19" s="47">
        <v>0.75548469379017813</v>
      </c>
      <c r="I19" s="47">
        <v>0.75548469379017813</v>
      </c>
      <c r="J19" s="47">
        <v>0.75548469379017813</v>
      </c>
      <c r="K19" s="47">
        <v>0.75548469379017813</v>
      </c>
      <c r="L19" s="47">
        <v>0.75548469379017813</v>
      </c>
      <c r="M19" s="47">
        <v>0.75548469379017813</v>
      </c>
      <c r="N19" s="47">
        <v>0.75548469379017813</v>
      </c>
      <c r="O19" s="47">
        <v>0.75548469379017813</v>
      </c>
      <c r="P19" s="47">
        <v>0.75548469379017813</v>
      </c>
      <c r="Q19" s="47">
        <v>0.75548469379017813</v>
      </c>
      <c r="R19" s="47">
        <v>0.75548469379017813</v>
      </c>
      <c r="S19" s="47">
        <v>0.75548469379017813</v>
      </c>
      <c r="T19" s="47">
        <v>0.75548469379017813</v>
      </c>
      <c r="U19" s="47">
        <v>0.75548469379017813</v>
      </c>
      <c r="V19" s="47">
        <v>0.75548469379017813</v>
      </c>
      <c r="W19" s="47">
        <v>0.75548469379017813</v>
      </c>
      <c r="X19" s="47">
        <v>0.75548469379017813</v>
      </c>
      <c r="Y19" s="47">
        <v>0.75548469379017813</v>
      </c>
      <c r="Z19" s="47">
        <v>0.75548469379017813</v>
      </c>
      <c r="AA19" s="47">
        <v>0.75548469379017813</v>
      </c>
      <c r="AB19" s="47">
        <v>0.75548469379017813</v>
      </c>
      <c r="AC19" s="47">
        <v>0.75548469379017813</v>
      </c>
      <c r="AD19" s="47">
        <v>0.75548469379017802</v>
      </c>
      <c r="AE19" s="47">
        <v>0.75548469379017802</v>
      </c>
      <c r="AF19" s="47">
        <v>0.75548469379017802</v>
      </c>
      <c r="AG19" s="47">
        <v>0.75548469379017802</v>
      </c>
      <c r="AH19" s="47">
        <v>0.75548469379017802</v>
      </c>
      <c r="AI19" s="47">
        <v>0.75548469379017802</v>
      </c>
      <c r="AJ19" s="47">
        <v>0.75548469379017802</v>
      </c>
      <c r="AK19" s="47">
        <v>0.75548469379017802</v>
      </c>
      <c r="AL19" s="47">
        <v>0.75548469379017802</v>
      </c>
      <c r="AM19" s="47">
        <v>0.75548469379017802</v>
      </c>
      <c r="AN19" s="47">
        <v>0.75548469379017802</v>
      </c>
      <c r="AO19" s="47">
        <v>0.75548469379017802</v>
      </c>
      <c r="AP19" s="47">
        <v>0.75548469379017802</v>
      </c>
      <c r="AQ19" s="47">
        <v>0.75548469379017802</v>
      </c>
      <c r="AR19" s="47">
        <v>0.75548469379017802</v>
      </c>
      <c r="AS19" s="47">
        <v>0.75548469379017802</v>
      </c>
      <c r="AT19" s="47">
        <v>0.75548469379017802</v>
      </c>
      <c r="AU19" s="47">
        <v>0.75548469379017802</v>
      </c>
      <c r="AV19" s="47">
        <v>0.75548469379017802</v>
      </c>
      <c r="AW19" s="47">
        <v>0.75548469379017802</v>
      </c>
    </row>
    <row r="20" spans="2:49" x14ac:dyDescent="0.45">
      <c r="B20" s="9" t="s">
        <v>17</v>
      </c>
      <c r="C20" s="47">
        <f>C18</f>
        <v>0.75548469379017835</v>
      </c>
      <c r="D20" s="47">
        <f t="shared" ref="D20:AC20" si="22">D18</f>
        <v>0.75548469379017835</v>
      </c>
      <c r="E20" s="47">
        <f t="shared" si="22"/>
        <v>0.75548469379017835</v>
      </c>
      <c r="F20" s="47">
        <f t="shared" si="22"/>
        <v>0.75548469379017835</v>
      </c>
      <c r="G20" s="47">
        <f t="shared" si="22"/>
        <v>0.75548469379017835</v>
      </c>
      <c r="H20" s="47">
        <f t="shared" si="22"/>
        <v>0.75548469379017835</v>
      </c>
      <c r="I20" s="47">
        <f t="shared" si="22"/>
        <v>0.75548469379017835</v>
      </c>
      <c r="J20" s="47">
        <f t="shared" si="22"/>
        <v>0.75548469379017835</v>
      </c>
      <c r="K20" s="47">
        <f t="shared" si="22"/>
        <v>0.75548469379017835</v>
      </c>
      <c r="L20" s="47">
        <f t="shared" si="22"/>
        <v>0.75548469379017835</v>
      </c>
      <c r="M20" s="47">
        <f t="shared" si="22"/>
        <v>0.75548469379017835</v>
      </c>
      <c r="N20" s="47">
        <f t="shared" si="22"/>
        <v>0.75548469379017835</v>
      </c>
      <c r="O20" s="47">
        <f t="shared" si="22"/>
        <v>0.75548469379017835</v>
      </c>
      <c r="P20" s="47">
        <f t="shared" si="22"/>
        <v>0.75548469379017835</v>
      </c>
      <c r="Q20" s="47">
        <f t="shared" si="22"/>
        <v>0.75548469379017835</v>
      </c>
      <c r="R20" s="47">
        <f t="shared" si="22"/>
        <v>0.75548469379017835</v>
      </c>
      <c r="S20" s="47">
        <f t="shared" si="22"/>
        <v>0.75548469379017835</v>
      </c>
      <c r="T20" s="47">
        <f t="shared" si="22"/>
        <v>0.75548469379017835</v>
      </c>
      <c r="U20" s="47">
        <f t="shared" si="22"/>
        <v>0.75548469379017835</v>
      </c>
      <c r="V20" s="47">
        <f t="shared" si="22"/>
        <v>0.75548469379017835</v>
      </c>
      <c r="W20" s="47">
        <f t="shared" si="22"/>
        <v>0.75548469379017835</v>
      </c>
      <c r="X20" s="47">
        <f t="shared" si="22"/>
        <v>0.75548469379017835</v>
      </c>
      <c r="Y20" s="47">
        <f t="shared" si="22"/>
        <v>0.75548469379017835</v>
      </c>
      <c r="Z20" s="47">
        <f t="shared" si="22"/>
        <v>0.75548469379017835</v>
      </c>
      <c r="AA20" s="47">
        <f t="shared" si="22"/>
        <v>0.75548469379017835</v>
      </c>
      <c r="AB20" s="47">
        <f t="shared" si="22"/>
        <v>0.75548469379017835</v>
      </c>
      <c r="AC20" s="47">
        <f t="shared" si="22"/>
        <v>0.75548469379017835</v>
      </c>
      <c r="AD20" s="47">
        <f t="shared" ref="AD20:AW20" si="23">AD18</f>
        <v>0.75548469379017802</v>
      </c>
      <c r="AE20" s="47">
        <f t="shared" si="23"/>
        <v>0.75548469379017802</v>
      </c>
      <c r="AF20" s="47">
        <f t="shared" si="23"/>
        <v>0.75548469379017802</v>
      </c>
      <c r="AG20" s="47">
        <f t="shared" si="23"/>
        <v>0.75548469379017802</v>
      </c>
      <c r="AH20" s="47">
        <f t="shared" si="23"/>
        <v>0.75548469379017802</v>
      </c>
      <c r="AI20" s="47">
        <f t="shared" si="23"/>
        <v>0.75548469379017802</v>
      </c>
      <c r="AJ20" s="47">
        <f t="shared" si="23"/>
        <v>0.75548469379017802</v>
      </c>
      <c r="AK20" s="47">
        <f t="shared" si="23"/>
        <v>0.75548469379017802</v>
      </c>
      <c r="AL20" s="47">
        <f t="shared" si="23"/>
        <v>0.75548469379017802</v>
      </c>
      <c r="AM20" s="47">
        <f t="shared" si="23"/>
        <v>0.75548469379017802</v>
      </c>
      <c r="AN20" s="47">
        <f t="shared" si="23"/>
        <v>0.75548469379017802</v>
      </c>
      <c r="AO20" s="47">
        <f t="shared" si="23"/>
        <v>0.75548469379017802</v>
      </c>
      <c r="AP20" s="47">
        <f t="shared" si="23"/>
        <v>0.75548469379017802</v>
      </c>
      <c r="AQ20" s="47">
        <f t="shared" si="23"/>
        <v>0.75548469379017802</v>
      </c>
      <c r="AR20" s="47">
        <f t="shared" si="23"/>
        <v>0.75548469379017802</v>
      </c>
      <c r="AS20" s="47">
        <f t="shared" si="23"/>
        <v>0.75548469379017802</v>
      </c>
      <c r="AT20" s="47">
        <f t="shared" si="23"/>
        <v>0.75548469379017802</v>
      </c>
      <c r="AU20" s="47">
        <f t="shared" si="23"/>
        <v>0.75548469379017802</v>
      </c>
      <c r="AV20" s="47">
        <f t="shared" si="23"/>
        <v>0.75548469379017802</v>
      </c>
      <c r="AW20" s="47">
        <f t="shared" si="23"/>
        <v>0.75548469379017802</v>
      </c>
    </row>
    <row r="22" spans="2:49" x14ac:dyDescent="0.45">
      <c r="B22" s="9" t="s">
        <v>11</v>
      </c>
      <c r="C22" t="s">
        <v>336</v>
      </c>
    </row>
    <row r="23" spans="2:49" x14ac:dyDescent="0.45">
      <c r="B23" s="83" t="s">
        <v>120</v>
      </c>
      <c r="C23" s="47">
        <v>0.99181980061569441</v>
      </c>
      <c r="D23" s="47">
        <v>0.99153335830078637</v>
      </c>
      <c r="E23" s="47">
        <v>1.0024339152504158</v>
      </c>
      <c r="F23" s="47">
        <v>1.0114514206620784</v>
      </c>
      <c r="G23" s="47">
        <v>1.0082757944321703</v>
      </c>
      <c r="H23" s="47">
        <v>1.0060155591706552</v>
      </c>
      <c r="I23" s="47">
        <v>1.0146956372163061</v>
      </c>
      <c r="J23" s="47">
        <v>1.0022122709016204</v>
      </c>
      <c r="K23" s="47">
        <v>1.0423306180132408</v>
      </c>
      <c r="L23" s="47">
        <v>1.006790916971777</v>
      </c>
      <c r="M23" s="47">
        <v>1.0038174774519155</v>
      </c>
      <c r="N23" s="47">
        <v>1.004888470185894</v>
      </c>
      <c r="O23" s="47">
        <v>1.0001340278645672</v>
      </c>
      <c r="P23" s="47">
        <v>1.0041755397466412</v>
      </c>
      <c r="Q23" s="47">
        <v>1.0063655188812992</v>
      </c>
      <c r="R23" s="47">
        <v>0.9977463436207713</v>
      </c>
      <c r="S23" s="47">
        <v>1.0138124283893024</v>
      </c>
      <c r="T23" s="47">
        <v>1.0077524474333872</v>
      </c>
      <c r="U23" s="47">
        <v>1.006702782920321</v>
      </c>
      <c r="V23" s="47">
        <v>1.0115924458792074</v>
      </c>
      <c r="W23" s="47">
        <v>1.0077026648599219</v>
      </c>
      <c r="X23" s="47">
        <v>1.003050271195582</v>
      </c>
      <c r="Y23" s="47">
        <v>1.0095602275625655</v>
      </c>
      <c r="Z23" s="47">
        <v>1.0016995638100534</v>
      </c>
      <c r="AA23" s="47">
        <v>1.0027104036001948</v>
      </c>
      <c r="AB23" s="47">
        <v>1.0032459586568394</v>
      </c>
      <c r="AC23" s="47">
        <v>0.99160885147586453</v>
      </c>
      <c r="AD23" s="87">
        <f>_xlfn.FORECAST.ETS(AD3,$C$23:$AC$23,$C$3:$AC$3)</f>
        <v>1.0013518303152051</v>
      </c>
      <c r="AE23" s="87">
        <f t="shared" ref="AE23:AW23" si="24">_xlfn.FORECAST.ETS(AE3,$C$23:$AC$23,$C$3:$AC$3)</f>
        <v>1.0013223019221644</v>
      </c>
      <c r="AF23" s="87">
        <f t="shared" si="24"/>
        <v>1.0012927735291239</v>
      </c>
      <c r="AG23" s="87">
        <f t="shared" si="24"/>
        <v>1.0012632451360834</v>
      </c>
      <c r="AH23" s="87">
        <f t="shared" si="24"/>
        <v>1.0012337167430427</v>
      </c>
      <c r="AI23" s="87">
        <f t="shared" si="24"/>
        <v>1.0012041883500022</v>
      </c>
      <c r="AJ23" s="87">
        <f t="shared" si="24"/>
        <v>1.0011746599569618</v>
      </c>
      <c r="AK23" s="87">
        <f t="shared" si="24"/>
        <v>1.001145131563921</v>
      </c>
      <c r="AL23" s="87">
        <f t="shared" si="24"/>
        <v>1.0011156031708806</v>
      </c>
      <c r="AM23" s="87">
        <f t="shared" si="24"/>
        <v>1.0010860747778398</v>
      </c>
      <c r="AN23" s="87">
        <f t="shared" si="24"/>
        <v>1.0010565463847994</v>
      </c>
      <c r="AO23" s="87">
        <f t="shared" si="24"/>
        <v>1.0010270179917589</v>
      </c>
      <c r="AP23" s="87">
        <f t="shared" si="24"/>
        <v>1.0009974895987181</v>
      </c>
      <c r="AQ23" s="87">
        <f t="shared" si="24"/>
        <v>1.0009679612056777</v>
      </c>
      <c r="AR23" s="87">
        <f t="shared" si="24"/>
        <v>1.0009384328126372</v>
      </c>
      <c r="AS23" s="87">
        <f t="shared" si="24"/>
        <v>1.0009089044195965</v>
      </c>
      <c r="AT23" s="87">
        <f t="shared" si="24"/>
        <v>1.000879376026556</v>
      </c>
      <c r="AU23" s="87">
        <f t="shared" si="24"/>
        <v>1.0008498476335155</v>
      </c>
      <c r="AV23" s="87">
        <f t="shared" si="24"/>
        <v>1.0008203192404748</v>
      </c>
      <c r="AW23" s="87">
        <f t="shared" si="24"/>
        <v>1.0007907908474343</v>
      </c>
    </row>
    <row r="24" spans="2:49" x14ac:dyDescent="0.45">
      <c r="B24" s="83" t="s">
        <v>121</v>
      </c>
      <c r="C24" s="87">
        <v>1.0327330649556565</v>
      </c>
      <c r="D24" s="87">
        <v>1.0032963626166109</v>
      </c>
      <c r="E24" s="87">
        <v>0.99791777386434377</v>
      </c>
      <c r="F24" s="87">
        <v>1.0027938721114515</v>
      </c>
      <c r="G24" s="87">
        <v>1.0039449829272824</v>
      </c>
      <c r="H24" s="87">
        <v>1.0049345043927491</v>
      </c>
      <c r="I24" s="87">
        <v>0.99890149035375186</v>
      </c>
      <c r="J24" s="87">
        <v>1.0069151901526319</v>
      </c>
      <c r="K24" s="87">
        <v>1.020216419156577</v>
      </c>
      <c r="L24" s="87">
        <v>1.0034909570197381</v>
      </c>
      <c r="M24" s="87">
        <v>0.99745941539421601</v>
      </c>
      <c r="N24" s="87">
        <v>1.0019507849506106</v>
      </c>
      <c r="O24" s="87">
        <v>0.99965508932970404</v>
      </c>
      <c r="P24" s="87">
        <v>1.0070357661217275</v>
      </c>
      <c r="Q24" s="87">
        <v>1.0042070436722883</v>
      </c>
      <c r="R24" s="87">
        <v>1.0002380351480258</v>
      </c>
      <c r="S24" s="87">
        <v>1.0099777062960873</v>
      </c>
      <c r="T24" s="87">
        <v>1.0070709389755039</v>
      </c>
      <c r="U24" s="87">
        <v>1.0037189719463291</v>
      </c>
      <c r="V24" s="87">
        <v>1.0109948402849274</v>
      </c>
      <c r="W24" s="87">
        <v>1.0108933002848144</v>
      </c>
      <c r="X24" s="87">
        <v>1.0001675558139236</v>
      </c>
      <c r="Y24" s="87">
        <v>1.0082682104557776</v>
      </c>
      <c r="Z24" s="87">
        <v>0.99951574678370325</v>
      </c>
      <c r="AA24" s="87">
        <v>0.99585922466280963</v>
      </c>
      <c r="AB24" s="87">
        <v>1.0033449219935759</v>
      </c>
      <c r="AC24" s="87">
        <v>0.99460824563868899</v>
      </c>
      <c r="AD24" s="87">
        <f>_xlfn.FORECAST.ETS(AD3,$C$24:$AC$24,$C$3:$AC$3)</f>
        <v>0.99597910795455624</v>
      </c>
      <c r="AE24" s="87">
        <f t="shared" ref="AE24:AW24" si="25">_xlfn.FORECAST.ETS(AE3,$C$24:$AC$24,$C$3:$AC$3)</f>
        <v>0.99565417587799676</v>
      </c>
      <c r="AF24" s="87">
        <f t="shared" si="25"/>
        <v>0.99532924380143717</v>
      </c>
      <c r="AG24" s="87">
        <f t="shared" si="25"/>
        <v>0.99500431172487758</v>
      </c>
      <c r="AH24" s="87">
        <f t="shared" si="25"/>
        <v>0.9946793796483181</v>
      </c>
      <c r="AI24" s="87">
        <f t="shared" si="25"/>
        <v>0.9943544475717585</v>
      </c>
      <c r="AJ24" s="87">
        <f t="shared" si="25"/>
        <v>0.99402951549519891</v>
      </c>
      <c r="AK24" s="87">
        <f t="shared" si="25"/>
        <v>0.99370458341863932</v>
      </c>
      <c r="AL24" s="87">
        <f t="shared" si="25"/>
        <v>0.99337965134207984</v>
      </c>
      <c r="AM24" s="87">
        <f t="shared" si="25"/>
        <v>0.99305471926552025</v>
      </c>
      <c r="AN24" s="87">
        <f t="shared" si="25"/>
        <v>0.99272978718896066</v>
      </c>
      <c r="AO24" s="87">
        <f t="shared" si="25"/>
        <v>0.99240485511240117</v>
      </c>
      <c r="AP24" s="87">
        <f t="shared" si="25"/>
        <v>0.99207992303584158</v>
      </c>
      <c r="AQ24" s="87">
        <f t="shared" si="25"/>
        <v>0.99175499095928199</v>
      </c>
      <c r="AR24" s="87">
        <f t="shared" si="25"/>
        <v>0.99143005888272251</v>
      </c>
      <c r="AS24" s="87">
        <f t="shared" si="25"/>
        <v>0.99110512680616292</v>
      </c>
      <c r="AT24" s="87">
        <f t="shared" si="25"/>
        <v>0.99078019472960333</v>
      </c>
      <c r="AU24" s="87">
        <f t="shared" si="25"/>
        <v>0.99045526265304384</v>
      </c>
      <c r="AV24" s="87">
        <f t="shared" si="25"/>
        <v>0.99013033057648425</v>
      </c>
      <c r="AW24" s="87">
        <f>_xlfn.FORECAST.ETS(AW3,$C$24:$AC$24,$C$3:$AC$3)</f>
        <v>0.98980539849992466</v>
      </c>
    </row>
    <row r="25" spans="2:49" x14ac:dyDescent="0.45">
      <c r="B25" s="83" t="s">
        <v>124</v>
      </c>
      <c r="C25" s="47">
        <v>1.0785870830692923</v>
      </c>
      <c r="D25" s="47">
        <v>1.0074294821370362</v>
      </c>
      <c r="E25" s="47">
        <v>1.0111954847994156</v>
      </c>
      <c r="F25" s="47">
        <v>1.0155790891576284</v>
      </c>
      <c r="G25" s="47">
        <v>1.012357266939889</v>
      </c>
      <c r="H25" s="47">
        <v>1.0096606855988461</v>
      </c>
      <c r="I25" s="47">
        <v>0.99963822002406011</v>
      </c>
      <c r="J25" s="47">
        <v>1.0177119383052693</v>
      </c>
      <c r="K25" s="47">
        <v>1.0224602748375249</v>
      </c>
      <c r="L25" s="47">
        <v>1.0036164167219348</v>
      </c>
      <c r="M25" s="47">
        <v>1.0013251900595719</v>
      </c>
      <c r="N25" s="47">
        <v>1.0018165244127195</v>
      </c>
      <c r="O25" s="47">
        <v>1.0039485685833007</v>
      </c>
      <c r="P25" s="47">
        <v>1.0130622882551765</v>
      </c>
      <c r="Q25" s="47">
        <v>1.0080835230955327</v>
      </c>
      <c r="R25" s="47">
        <v>1.0025283542704388</v>
      </c>
      <c r="S25" s="47">
        <v>1.0146881737116715</v>
      </c>
      <c r="T25" s="47">
        <v>1.0111691979065094</v>
      </c>
      <c r="U25" s="47">
        <v>1.0047526670296101</v>
      </c>
      <c r="V25" s="47">
        <v>1.0169945707860384</v>
      </c>
      <c r="W25" s="47">
        <v>1.0160367282784519</v>
      </c>
      <c r="X25" s="47">
        <v>1.0011405087457785</v>
      </c>
      <c r="Y25" s="47">
        <v>1.0100289827108682</v>
      </c>
      <c r="Z25" s="47">
        <v>1.0005388756602123</v>
      </c>
      <c r="AA25" s="47">
        <v>0.99769450432041773</v>
      </c>
      <c r="AB25" s="47">
        <v>1.0059672346310915</v>
      </c>
      <c r="AC25" s="47">
        <v>0.99561384040038614</v>
      </c>
      <c r="AD25" s="87">
        <f>_xlfn.FORECAST.ETS(AD3,$C$25:$AC$25,$C$3:$AC$3)</f>
        <v>0.9955583546850445</v>
      </c>
      <c r="AE25" s="87">
        <f t="shared" ref="AE25:AW25" si="26">_xlfn.FORECAST.ETS(AE3,$C$25:$AC$25,$C$3:$AC$3)</f>
        <v>0.99464694899749162</v>
      </c>
      <c r="AF25" s="87">
        <f t="shared" si="26"/>
        <v>0.99373554330993885</v>
      </c>
      <c r="AG25" s="87">
        <f t="shared" si="26"/>
        <v>0.99282413762238608</v>
      </c>
      <c r="AH25" s="87">
        <f t="shared" si="26"/>
        <v>0.99191273193483331</v>
      </c>
      <c r="AI25" s="87">
        <f t="shared" si="26"/>
        <v>0.99100132624728055</v>
      </c>
      <c r="AJ25" s="87">
        <f t="shared" si="26"/>
        <v>0.99008992055972767</v>
      </c>
      <c r="AK25" s="87">
        <f t="shared" si="26"/>
        <v>0.9891785148721749</v>
      </c>
      <c r="AL25" s="87">
        <f t="shared" si="26"/>
        <v>0.98826710918462213</v>
      </c>
      <c r="AM25" s="87">
        <f t="shared" si="26"/>
        <v>0.98735570349706925</v>
      </c>
      <c r="AN25" s="87">
        <f t="shared" si="26"/>
        <v>0.98644429780951648</v>
      </c>
      <c r="AO25" s="87">
        <f t="shared" si="26"/>
        <v>0.98553289212196371</v>
      </c>
      <c r="AP25" s="87">
        <f t="shared" si="26"/>
        <v>0.98462148643441094</v>
      </c>
      <c r="AQ25" s="87">
        <f t="shared" si="26"/>
        <v>0.98371008074685817</v>
      </c>
      <c r="AR25" s="87">
        <f t="shared" si="26"/>
        <v>0.98279867505930529</v>
      </c>
      <c r="AS25" s="87">
        <f t="shared" si="26"/>
        <v>0.98188726937175252</v>
      </c>
      <c r="AT25" s="87">
        <f t="shared" si="26"/>
        <v>0.98097586368419976</v>
      </c>
      <c r="AU25" s="87">
        <f t="shared" si="26"/>
        <v>0.98006445799664688</v>
      </c>
      <c r="AV25" s="87">
        <f t="shared" si="26"/>
        <v>0.97915305230909411</v>
      </c>
      <c r="AW25" s="87">
        <f t="shared" si="26"/>
        <v>0.97824164662154134</v>
      </c>
    </row>
    <row r="26" spans="2:49" x14ac:dyDescent="0.45">
      <c r="B26" s="85" t="s">
        <v>122</v>
      </c>
      <c r="C26" s="47">
        <f>C23</f>
        <v>0.99181980061569441</v>
      </c>
      <c r="D26" s="47">
        <f t="shared" ref="D26:AW26" si="27">D23</f>
        <v>0.99153335830078637</v>
      </c>
      <c r="E26" s="47">
        <f t="shared" si="27"/>
        <v>1.0024339152504158</v>
      </c>
      <c r="F26" s="47">
        <f t="shared" si="27"/>
        <v>1.0114514206620784</v>
      </c>
      <c r="G26" s="47">
        <f t="shared" si="27"/>
        <v>1.0082757944321703</v>
      </c>
      <c r="H26" s="47">
        <f t="shared" si="27"/>
        <v>1.0060155591706552</v>
      </c>
      <c r="I26" s="47">
        <f t="shared" si="27"/>
        <v>1.0146956372163061</v>
      </c>
      <c r="J26" s="47">
        <f t="shared" si="27"/>
        <v>1.0022122709016204</v>
      </c>
      <c r="K26" s="47">
        <f t="shared" si="27"/>
        <v>1.0423306180132408</v>
      </c>
      <c r="L26" s="47">
        <f t="shared" si="27"/>
        <v>1.006790916971777</v>
      </c>
      <c r="M26" s="47">
        <f t="shared" si="27"/>
        <v>1.0038174774519155</v>
      </c>
      <c r="N26" s="47">
        <f t="shared" si="27"/>
        <v>1.004888470185894</v>
      </c>
      <c r="O26" s="47">
        <f t="shared" si="27"/>
        <v>1.0001340278645672</v>
      </c>
      <c r="P26" s="47">
        <f t="shared" si="27"/>
        <v>1.0041755397466412</v>
      </c>
      <c r="Q26" s="47">
        <f t="shared" si="27"/>
        <v>1.0063655188812992</v>
      </c>
      <c r="R26" s="47">
        <f t="shared" si="27"/>
        <v>0.9977463436207713</v>
      </c>
      <c r="S26" s="47">
        <f t="shared" si="27"/>
        <v>1.0138124283893024</v>
      </c>
      <c r="T26" s="47">
        <f t="shared" si="27"/>
        <v>1.0077524474333872</v>
      </c>
      <c r="U26" s="47">
        <f t="shared" si="27"/>
        <v>1.006702782920321</v>
      </c>
      <c r="V26" s="47">
        <f t="shared" si="27"/>
        <v>1.0115924458792074</v>
      </c>
      <c r="W26" s="47">
        <f t="shared" si="27"/>
        <v>1.0077026648599219</v>
      </c>
      <c r="X26" s="47">
        <f t="shared" si="27"/>
        <v>1.003050271195582</v>
      </c>
      <c r="Y26" s="47">
        <f t="shared" si="27"/>
        <v>1.0095602275625655</v>
      </c>
      <c r="Z26" s="47">
        <f t="shared" si="27"/>
        <v>1.0016995638100534</v>
      </c>
      <c r="AA26" s="47">
        <f t="shared" si="27"/>
        <v>1.0027104036001948</v>
      </c>
      <c r="AB26" s="47">
        <f t="shared" si="27"/>
        <v>1.0032459586568394</v>
      </c>
      <c r="AC26" s="47">
        <f t="shared" si="27"/>
        <v>0.99160885147586453</v>
      </c>
      <c r="AD26" s="47">
        <f>AD23</f>
        <v>1.0013518303152051</v>
      </c>
      <c r="AE26" s="47">
        <f t="shared" si="27"/>
        <v>1.0013223019221644</v>
      </c>
      <c r="AF26" s="47">
        <f t="shared" si="27"/>
        <v>1.0012927735291239</v>
      </c>
      <c r="AG26" s="47">
        <f t="shared" si="27"/>
        <v>1.0012632451360834</v>
      </c>
      <c r="AH26" s="47">
        <f t="shared" si="27"/>
        <v>1.0012337167430427</v>
      </c>
      <c r="AI26" s="47">
        <f t="shared" si="27"/>
        <v>1.0012041883500022</v>
      </c>
      <c r="AJ26" s="47">
        <f t="shared" si="27"/>
        <v>1.0011746599569618</v>
      </c>
      <c r="AK26" s="47">
        <f t="shared" si="27"/>
        <v>1.001145131563921</v>
      </c>
      <c r="AL26" s="47">
        <f t="shared" si="27"/>
        <v>1.0011156031708806</v>
      </c>
      <c r="AM26" s="47">
        <f t="shared" si="27"/>
        <v>1.0010860747778398</v>
      </c>
      <c r="AN26" s="47">
        <f t="shared" si="27"/>
        <v>1.0010565463847994</v>
      </c>
      <c r="AO26" s="47">
        <f t="shared" si="27"/>
        <v>1.0010270179917589</v>
      </c>
      <c r="AP26" s="47">
        <f t="shared" si="27"/>
        <v>1.0009974895987181</v>
      </c>
      <c r="AQ26" s="47">
        <f t="shared" si="27"/>
        <v>1.0009679612056777</v>
      </c>
      <c r="AR26" s="47">
        <f t="shared" si="27"/>
        <v>1.0009384328126372</v>
      </c>
      <c r="AS26" s="47">
        <f t="shared" si="27"/>
        <v>1.0009089044195965</v>
      </c>
      <c r="AT26" s="47">
        <f t="shared" si="27"/>
        <v>1.000879376026556</v>
      </c>
      <c r="AU26" s="47">
        <f t="shared" si="27"/>
        <v>1.0008498476335155</v>
      </c>
      <c r="AV26" s="47">
        <f t="shared" si="27"/>
        <v>1.0008203192404748</v>
      </c>
      <c r="AW26" s="47">
        <f t="shared" si="27"/>
        <v>1.0007907908474343</v>
      </c>
    </row>
    <row r="27" spans="2:49" x14ac:dyDescent="0.45">
      <c r="B27" s="85" t="s">
        <v>123</v>
      </c>
      <c r="C27" s="47">
        <f>C24</f>
        <v>1.0327330649556565</v>
      </c>
      <c r="D27" s="47">
        <f t="shared" ref="D27:AW27" si="28">D24</f>
        <v>1.0032963626166109</v>
      </c>
      <c r="E27" s="47">
        <f t="shared" si="28"/>
        <v>0.99791777386434377</v>
      </c>
      <c r="F27" s="47">
        <f t="shared" si="28"/>
        <v>1.0027938721114515</v>
      </c>
      <c r="G27" s="47">
        <f t="shared" si="28"/>
        <v>1.0039449829272824</v>
      </c>
      <c r="H27" s="47">
        <f t="shared" si="28"/>
        <v>1.0049345043927491</v>
      </c>
      <c r="I27" s="47">
        <f t="shared" si="28"/>
        <v>0.99890149035375186</v>
      </c>
      <c r="J27" s="47">
        <f t="shared" si="28"/>
        <v>1.0069151901526319</v>
      </c>
      <c r="K27" s="47">
        <f t="shared" si="28"/>
        <v>1.020216419156577</v>
      </c>
      <c r="L27" s="47">
        <f t="shared" si="28"/>
        <v>1.0034909570197381</v>
      </c>
      <c r="M27" s="47">
        <f t="shared" si="28"/>
        <v>0.99745941539421601</v>
      </c>
      <c r="N27" s="47">
        <f t="shared" si="28"/>
        <v>1.0019507849506106</v>
      </c>
      <c r="O27" s="47">
        <f t="shared" si="28"/>
        <v>0.99965508932970404</v>
      </c>
      <c r="P27" s="47">
        <f t="shared" si="28"/>
        <v>1.0070357661217275</v>
      </c>
      <c r="Q27" s="47">
        <f t="shared" si="28"/>
        <v>1.0042070436722883</v>
      </c>
      <c r="R27" s="47">
        <f t="shared" si="28"/>
        <v>1.0002380351480258</v>
      </c>
      <c r="S27" s="47">
        <f t="shared" si="28"/>
        <v>1.0099777062960873</v>
      </c>
      <c r="T27" s="47">
        <f t="shared" si="28"/>
        <v>1.0070709389755039</v>
      </c>
      <c r="U27" s="47">
        <f t="shared" si="28"/>
        <v>1.0037189719463291</v>
      </c>
      <c r="V27" s="47">
        <f t="shared" si="28"/>
        <v>1.0109948402849274</v>
      </c>
      <c r="W27" s="47">
        <f t="shared" si="28"/>
        <v>1.0108933002848144</v>
      </c>
      <c r="X27" s="47">
        <f t="shared" si="28"/>
        <v>1.0001675558139236</v>
      </c>
      <c r="Y27" s="47">
        <f t="shared" si="28"/>
        <v>1.0082682104557776</v>
      </c>
      <c r="Z27" s="47">
        <f t="shared" si="28"/>
        <v>0.99951574678370325</v>
      </c>
      <c r="AA27" s="47">
        <f t="shared" si="28"/>
        <v>0.99585922466280963</v>
      </c>
      <c r="AB27" s="47">
        <f t="shared" si="28"/>
        <v>1.0033449219935759</v>
      </c>
      <c r="AC27" s="47">
        <f t="shared" si="28"/>
        <v>0.99460824563868899</v>
      </c>
      <c r="AD27" s="47">
        <f>AD24</f>
        <v>0.99597910795455624</v>
      </c>
      <c r="AE27" s="47">
        <f t="shared" si="28"/>
        <v>0.99565417587799676</v>
      </c>
      <c r="AF27" s="47">
        <f t="shared" si="28"/>
        <v>0.99532924380143717</v>
      </c>
      <c r="AG27" s="47">
        <f t="shared" si="28"/>
        <v>0.99500431172487758</v>
      </c>
      <c r="AH27" s="47">
        <f t="shared" si="28"/>
        <v>0.9946793796483181</v>
      </c>
      <c r="AI27" s="47">
        <f t="shared" si="28"/>
        <v>0.9943544475717585</v>
      </c>
      <c r="AJ27" s="47">
        <f t="shared" si="28"/>
        <v>0.99402951549519891</v>
      </c>
      <c r="AK27" s="47">
        <f t="shared" si="28"/>
        <v>0.99370458341863932</v>
      </c>
      <c r="AL27" s="47">
        <f t="shared" si="28"/>
        <v>0.99337965134207984</v>
      </c>
      <c r="AM27" s="47">
        <f t="shared" si="28"/>
        <v>0.99305471926552025</v>
      </c>
      <c r="AN27" s="47">
        <f t="shared" si="28"/>
        <v>0.99272978718896066</v>
      </c>
      <c r="AO27" s="47">
        <f t="shared" si="28"/>
        <v>0.99240485511240117</v>
      </c>
      <c r="AP27" s="47">
        <f t="shared" si="28"/>
        <v>0.99207992303584158</v>
      </c>
      <c r="AQ27" s="47">
        <f t="shared" si="28"/>
        <v>0.99175499095928199</v>
      </c>
      <c r="AR27" s="47">
        <f t="shared" si="28"/>
        <v>0.99143005888272251</v>
      </c>
      <c r="AS27" s="47">
        <f t="shared" si="28"/>
        <v>0.99110512680616292</v>
      </c>
      <c r="AT27" s="47">
        <f t="shared" si="28"/>
        <v>0.99078019472960333</v>
      </c>
      <c r="AU27" s="47">
        <f t="shared" si="28"/>
        <v>0.99045526265304384</v>
      </c>
      <c r="AV27" s="47">
        <f t="shared" si="28"/>
        <v>0.99013033057648425</v>
      </c>
      <c r="AW27" s="47">
        <f t="shared" si="28"/>
        <v>0.98980539849992466</v>
      </c>
    </row>
    <row r="28" spans="2:49" x14ac:dyDescent="0.45">
      <c r="B28" s="85" t="s">
        <v>8</v>
      </c>
      <c r="C28" s="47">
        <v>1</v>
      </c>
      <c r="D28" s="47">
        <v>1</v>
      </c>
      <c r="E28" s="47">
        <v>1</v>
      </c>
      <c r="F28" s="47">
        <v>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>
        <v>1</v>
      </c>
      <c r="AI28" s="47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>
        <v>1</v>
      </c>
      <c r="AP28" s="47">
        <v>1</v>
      </c>
      <c r="AQ28" s="47">
        <v>1</v>
      </c>
      <c r="AR28" s="47">
        <v>1</v>
      </c>
      <c r="AS28" s="47">
        <v>1</v>
      </c>
      <c r="AT28" s="47">
        <v>1</v>
      </c>
      <c r="AU28" s="47">
        <v>1</v>
      </c>
      <c r="AV28" s="47">
        <v>1</v>
      </c>
      <c r="AW28" s="47">
        <v>1</v>
      </c>
    </row>
    <row r="30" spans="2:49" x14ac:dyDescent="0.45">
      <c r="B30" s="85" t="s">
        <v>126</v>
      </c>
      <c r="C30" s="47">
        <v>1</v>
      </c>
      <c r="D30" s="47">
        <v>1</v>
      </c>
      <c r="E30" s="47">
        <v>1</v>
      </c>
      <c r="F30" s="47">
        <v>1</v>
      </c>
      <c r="G30" s="47">
        <v>1</v>
      </c>
      <c r="H30" s="47">
        <v>1</v>
      </c>
      <c r="I30" s="47">
        <v>1</v>
      </c>
      <c r="J30" s="47">
        <v>1</v>
      </c>
      <c r="K30" s="47">
        <v>1</v>
      </c>
      <c r="L30" s="47">
        <v>1</v>
      </c>
      <c r="M30" s="47">
        <v>1</v>
      </c>
      <c r="N30" s="47">
        <v>1</v>
      </c>
      <c r="O30" s="47">
        <v>1</v>
      </c>
      <c r="P30" s="47">
        <v>1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7">
        <v>1</v>
      </c>
      <c r="AK30" s="47">
        <v>1</v>
      </c>
      <c r="AL30" s="47">
        <v>1</v>
      </c>
      <c r="AM30" s="47">
        <v>1</v>
      </c>
      <c r="AN30" s="47">
        <v>1</v>
      </c>
      <c r="AO30" s="47">
        <v>1</v>
      </c>
      <c r="AP30" s="47">
        <v>1</v>
      </c>
      <c r="AQ30" s="47">
        <v>1</v>
      </c>
      <c r="AR30" s="47">
        <v>1</v>
      </c>
      <c r="AS30" s="47">
        <v>1</v>
      </c>
      <c r="AT30" s="47">
        <v>1</v>
      </c>
      <c r="AU30" s="47">
        <v>1</v>
      </c>
      <c r="AV30" s="47">
        <v>1</v>
      </c>
      <c r="AW30" s="47">
        <v>1</v>
      </c>
    </row>
    <row r="31" spans="2:49" x14ac:dyDescent="0.45">
      <c r="B31" s="80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2:49" x14ac:dyDescent="0.45">
      <c r="B32" s="83" t="s">
        <v>125</v>
      </c>
      <c r="C32" s="47">
        <v>1.0869416390725026</v>
      </c>
      <c r="D32" s="47">
        <v>1.0203268335262392</v>
      </c>
      <c r="E32" s="47">
        <v>1.0181702581771126</v>
      </c>
      <c r="F32" s="47">
        <v>1.025700522442321</v>
      </c>
      <c r="G32" s="47">
        <v>1.0159840782402894</v>
      </c>
      <c r="H32" s="47">
        <v>1.0143883619686596</v>
      </c>
      <c r="I32" s="47">
        <v>1.0113656376550189</v>
      </c>
      <c r="J32" s="47">
        <v>1.0142175431331137</v>
      </c>
      <c r="K32" s="47">
        <v>1.0181899484167121</v>
      </c>
      <c r="L32" s="47">
        <v>1.0107100669400688</v>
      </c>
      <c r="M32" s="47">
        <v>1.0053413289257385</v>
      </c>
      <c r="N32" s="47">
        <v>1.0041420715078573</v>
      </c>
      <c r="O32" s="47">
        <v>1.0044887943802958</v>
      </c>
      <c r="P32" s="47">
        <v>1.0110665032885304</v>
      </c>
      <c r="Q32" s="47">
        <v>1.0116643921583632</v>
      </c>
      <c r="R32" s="47">
        <v>1.0006495713189205</v>
      </c>
      <c r="S32" s="47">
        <v>1.0278489837872209</v>
      </c>
      <c r="T32" s="47">
        <v>1.0140842616816172</v>
      </c>
      <c r="U32" s="47">
        <v>1.0061569020726049</v>
      </c>
      <c r="V32" s="47">
        <v>1.0211451962616658</v>
      </c>
      <c r="W32" s="47">
        <v>1.0205286176628221</v>
      </c>
      <c r="X32" s="47">
        <v>1.0040796651042738</v>
      </c>
      <c r="Y32" s="47">
        <v>1.0148410646349226</v>
      </c>
      <c r="Z32" s="47">
        <v>1.0010989652488769</v>
      </c>
      <c r="AA32" s="47">
        <v>0.99866103315903754</v>
      </c>
      <c r="AB32" s="47">
        <v>1.0051270894266857</v>
      </c>
      <c r="AC32" s="47">
        <v>0.99277028905111497</v>
      </c>
      <c r="AD32" s="47">
        <f>_xlfn.FORECAST.ETS(AD3,$C$32:$AC$32,$C$3:$AC$3)</f>
        <v>0.99394296928459303</v>
      </c>
      <c r="AE32" s="47">
        <f t="shared" ref="AE32:AW32" si="29">_xlfn.FORECAST.ETS(AE3,$C$32:$AC$32,$C$3:$AC$3)</f>
        <v>0.99274278113387149</v>
      </c>
      <c r="AF32" s="47">
        <f t="shared" si="29"/>
        <v>0.99154259298315006</v>
      </c>
      <c r="AG32" s="47">
        <f t="shared" si="29"/>
        <v>0.99034240483242864</v>
      </c>
      <c r="AH32" s="47">
        <f t="shared" si="29"/>
        <v>0.98914221668170721</v>
      </c>
      <c r="AI32" s="47">
        <f t="shared" si="29"/>
        <v>0.98794202853098567</v>
      </c>
      <c r="AJ32" s="47">
        <f t="shared" si="29"/>
        <v>0.98674184038026425</v>
      </c>
      <c r="AK32" s="47">
        <f t="shared" si="29"/>
        <v>0.98554165222954282</v>
      </c>
      <c r="AL32" s="47">
        <f t="shared" si="29"/>
        <v>0.98434146407882128</v>
      </c>
      <c r="AM32" s="47">
        <f t="shared" si="29"/>
        <v>0.98314127592809986</v>
      </c>
      <c r="AN32" s="47">
        <f t="shared" si="29"/>
        <v>0.98194108777737843</v>
      </c>
      <c r="AO32" s="47">
        <f t="shared" si="29"/>
        <v>0.980740899626657</v>
      </c>
      <c r="AP32" s="47">
        <f t="shared" si="29"/>
        <v>0.97954071147593547</v>
      </c>
      <c r="AQ32" s="47">
        <f t="shared" si="29"/>
        <v>0.97834052332521404</v>
      </c>
      <c r="AR32" s="47">
        <f t="shared" si="29"/>
        <v>0.97714033517449261</v>
      </c>
      <c r="AS32" s="47">
        <f t="shared" si="29"/>
        <v>0.97594014702377119</v>
      </c>
      <c r="AT32" s="47">
        <f t="shared" si="29"/>
        <v>0.97473995887304965</v>
      </c>
      <c r="AU32" s="47">
        <f t="shared" si="29"/>
        <v>0.97353977072232822</v>
      </c>
      <c r="AV32" s="47">
        <f t="shared" si="29"/>
        <v>0.9723395825716068</v>
      </c>
      <c r="AW32" s="47">
        <f t="shared" si="29"/>
        <v>0.97113939442088526</v>
      </c>
    </row>
    <row r="33" spans="2:49" x14ac:dyDescent="0.45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spans="2:49" x14ac:dyDescent="0.45">
      <c r="B34" s="83" t="s">
        <v>127</v>
      </c>
      <c r="C34" t="s">
        <v>336</v>
      </c>
    </row>
    <row r="35" spans="2:49" x14ac:dyDescent="0.45">
      <c r="B35" s="9" t="s">
        <v>13</v>
      </c>
      <c r="C35" s="38">
        <v>0.99985425485044632</v>
      </c>
      <c r="D35" s="38">
        <v>0.99716496311154379</v>
      </c>
      <c r="E35" s="38">
        <v>1.0019986033740451</v>
      </c>
      <c r="F35" s="38">
        <v>1.0100620531543887</v>
      </c>
      <c r="G35" s="38">
        <v>1.0189064258832967</v>
      </c>
      <c r="H35" s="38">
        <v>1.021855960274904</v>
      </c>
      <c r="I35" s="38">
        <v>1.0198420639931012</v>
      </c>
      <c r="J35" s="38">
        <v>1.0191099335172866</v>
      </c>
      <c r="K35" s="38">
        <v>1.0243176843234783</v>
      </c>
      <c r="L35" s="38">
        <v>1.0170046491279789</v>
      </c>
      <c r="M35" s="38">
        <v>1.0116704530560532</v>
      </c>
      <c r="N35" s="38">
        <v>1.0073522664089956</v>
      </c>
      <c r="O35" s="38">
        <v>1.0041534364162719</v>
      </c>
      <c r="P35" s="38">
        <v>1.0070048714726774</v>
      </c>
      <c r="Q35" s="38">
        <v>1.0082496189488901</v>
      </c>
      <c r="R35" s="38">
        <v>1.0062967994436627</v>
      </c>
      <c r="S35" s="38">
        <v>1.0103009609890978</v>
      </c>
      <c r="T35" s="38">
        <v>1.0106007797872527</v>
      </c>
      <c r="U35" s="38">
        <v>1.0098335896438988</v>
      </c>
      <c r="V35" s="38">
        <v>1.0126612466716052</v>
      </c>
      <c r="W35" s="38">
        <v>1.0114023799885172</v>
      </c>
      <c r="X35" s="38">
        <v>1.0046729843141895</v>
      </c>
      <c r="Y35" s="38">
        <v>0.999249407611431</v>
      </c>
      <c r="Z35" s="38">
        <v>0.99700371295524626</v>
      </c>
      <c r="AA35" s="38">
        <v>0.99770706806153364</v>
      </c>
      <c r="AB35" s="38">
        <v>0.99939573148684724</v>
      </c>
      <c r="AC35" s="38">
        <v>0.99811175814645026</v>
      </c>
      <c r="AD35" s="47">
        <f>_xlfn.FORECAST.ETS(AD3,$C$35:$AC$35,$C$3:$AC$3)</f>
        <v>0.99776845246653056</v>
      </c>
      <c r="AE35" s="47">
        <f t="shared" ref="AE35:AW35" si="30">_xlfn.FORECAST.ETS(AE3,$C$35:$AC$35,$C$3:$AC$3)</f>
        <v>0.99735945041607854</v>
      </c>
      <c r="AF35" s="47">
        <f t="shared" si="30"/>
        <v>0.99695044836562641</v>
      </c>
      <c r="AG35" s="47">
        <f t="shared" si="30"/>
        <v>0.99654144631517438</v>
      </c>
      <c r="AH35" s="47">
        <f t="shared" si="30"/>
        <v>0.99613244426472225</v>
      </c>
      <c r="AI35" s="47">
        <f t="shared" si="30"/>
        <v>0.99572344221427023</v>
      </c>
      <c r="AJ35" s="47">
        <f t="shared" si="30"/>
        <v>0.99531444016381809</v>
      </c>
      <c r="AK35" s="47">
        <f t="shared" si="30"/>
        <v>0.99490543811336607</v>
      </c>
      <c r="AL35" s="47">
        <f t="shared" si="30"/>
        <v>0.99449643606291394</v>
      </c>
      <c r="AM35" s="47">
        <f t="shared" si="30"/>
        <v>0.99408743401246191</v>
      </c>
      <c r="AN35" s="47">
        <f t="shared" si="30"/>
        <v>0.99367843196200978</v>
      </c>
      <c r="AO35" s="47">
        <f t="shared" si="30"/>
        <v>0.99326942991155776</v>
      </c>
      <c r="AP35" s="47">
        <f t="shared" si="30"/>
        <v>0.99286042786110562</v>
      </c>
      <c r="AQ35" s="47">
        <f t="shared" si="30"/>
        <v>0.9924514258106536</v>
      </c>
      <c r="AR35" s="47">
        <f t="shared" si="30"/>
        <v>0.99204242376020146</v>
      </c>
      <c r="AS35" s="47">
        <f t="shared" si="30"/>
        <v>0.99163342170974944</v>
      </c>
      <c r="AT35" s="47">
        <f t="shared" si="30"/>
        <v>0.99122441965929731</v>
      </c>
      <c r="AU35" s="47">
        <f t="shared" si="30"/>
        <v>0.99081541760884528</v>
      </c>
      <c r="AV35" s="47">
        <f t="shared" si="30"/>
        <v>0.99040641555839315</v>
      </c>
      <c r="AW35" s="47">
        <f t="shared" si="30"/>
        <v>0.98999741350794113</v>
      </c>
    </row>
    <row r="36" spans="2:49" x14ac:dyDescent="0.45">
      <c r="B36" s="80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</row>
    <row r="37" spans="2:49" x14ac:dyDescent="0.45">
      <c r="B37" s="85" t="s">
        <v>5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>
        <v>0</v>
      </c>
      <c r="AI37" s="34">
        <v>0</v>
      </c>
      <c r="AJ37" s="34">
        <v>0</v>
      </c>
      <c r="AK37" s="34">
        <v>0</v>
      </c>
      <c r="AL37" s="34">
        <v>0</v>
      </c>
      <c r="AM37" s="34">
        <v>0</v>
      </c>
      <c r="AN37" s="34">
        <v>0</v>
      </c>
      <c r="AO37" s="34">
        <v>0</v>
      </c>
      <c r="AP37" s="34">
        <v>0</v>
      </c>
      <c r="AQ37" s="34">
        <v>0</v>
      </c>
      <c r="AR37" s="34">
        <v>0</v>
      </c>
      <c r="AS37" s="34">
        <v>0</v>
      </c>
      <c r="AT37" s="34">
        <v>0</v>
      </c>
      <c r="AU37" s="34">
        <v>0</v>
      </c>
      <c r="AV37" s="34">
        <v>0</v>
      </c>
      <c r="AW37" s="34">
        <v>0</v>
      </c>
    </row>
    <row r="38" spans="2:49" x14ac:dyDescent="0.45">
      <c r="B38" s="85" t="s">
        <v>284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>
        <v>0</v>
      </c>
      <c r="AI38" s="34">
        <v>0</v>
      </c>
      <c r="AJ38" s="34">
        <v>0</v>
      </c>
      <c r="AK38" s="34">
        <v>0</v>
      </c>
      <c r="AL38" s="34">
        <v>0</v>
      </c>
      <c r="AM38" s="34">
        <v>0</v>
      </c>
      <c r="AN38" s="34">
        <v>0</v>
      </c>
      <c r="AO38" s="34">
        <v>0</v>
      </c>
      <c r="AP38" s="34">
        <v>0</v>
      </c>
      <c r="AQ38" s="34">
        <v>0</v>
      </c>
      <c r="AR38" s="34">
        <v>0</v>
      </c>
      <c r="AS38" s="34">
        <v>0</v>
      </c>
      <c r="AT38" s="34">
        <v>0</v>
      </c>
      <c r="AU38" s="34">
        <v>0</v>
      </c>
      <c r="AV38" s="34">
        <v>0</v>
      </c>
      <c r="AW38" s="34">
        <v>0</v>
      </c>
    </row>
    <row r="39" spans="2:49" x14ac:dyDescent="0.45">
      <c r="B39" s="85" t="s">
        <v>51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4">
        <v>0</v>
      </c>
      <c r="AI39" s="34">
        <v>0</v>
      </c>
      <c r="AJ39" s="34">
        <v>0</v>
      </c>
      <c r="AK39" s="34">
        <v>0</v>
      </c>
      <c r="AL39" s="34">
        <v>0</v>
      </c>
      <c r="AM39" s="34">
        <v>0</v>
      </c>
      <c r="AN39" s="34">
        <v>0</v>
      </c>
      <c r="AO39" s="34">
        <v>0</v>
      </c>
      <c r="AP39" s="34">
        <v>0</v>
      </c>
      <c r="AQ39" s="34">
        <v>0</v>
      </c>
      <c r="AR39" s="34">
        <v>0</v>
      </c>
      <c r="AS39" s="34">
        <v>0</v>
      </c>
      <c r="AT39" s="34">
        <v>0</v>
      </c>
      <c r="AU39" s="34">
        <v>0</v>
      </c>
      <c r="AV39" s="34">
        <v>0</v>
      </c>
      <c r="AW39" s="34">
        <v>0</v>
      </c>
    </row>
    <row r="40" spans="2:49" x14ac:dyDescent="0.45">
      <c r="B40" s="85" t="s">
        <v>128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4">
        <v>0</v>
      </c>
      <c r="AI40" s="34">
        <v>0</v>
      </c>
      <c r="AJ40" s="34">
        <v>0</v>
      </c>
      <c r="AK40" s="34">
        <v>0</v>
      </c>
      <c r="AL40" s="34">
        <v>0</v>
      </c>
      <c r="AM40" s="34">
        <v>0</v>
      </c>
      <c r="AN40" s="34">
        <v>0</v>
      </c>
      <c r="AO40" s="34">
        <v>0</v>
      </c>
      <c r="AP40" s="34">
        <v>0</v>
      </c>
      <c r="AQ40" s="34">
        <v>0</v>
      </c>
      <c r="AR40" s="34">
        <v>0</v>
      </c>
      <c r="AS40" s="34">
        <v>0</v>
      </c>
      <c r="AT40" s="34">
        <v>0</v>
      </c>
      <c r="AU40" s="34">
        <v>0</v>
      </c>
      <c r="AV40" s="34">
        <v>0</v>
      </c>
      <c r="AW40" s="34">
        <v>0</v>
      </c>
    </row>
    <row r="41" spans="2:49" x14ac:dyDescent="0.45">
      <c r="B41" s="85" t="s">
        <v>9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>
        <v>0</v>
      </c>
      <c r="AI41" s="34">
        <v>0</v>
      </c>
      <c r="AJ41" s="34">
        <v>0</v>
      </c>
      <c r="AK41" s="34">
        <v>0</v>
      </c>
      <c r="AL41" s="34">
        <v>0</v>
      </c>
      <c r="AM41" s="34">
        <v>0</v>
      </c>
      <c r="AN41" s="34">
        <v>0</v>
      </c>
      <c r="AO41" s="34">
        <v>0</v>
      </c>
      <c r="AP41" s="34">
        <v>0</v>
      </c>
      <c r="AQ41" s="34">
        <v>0</v>
      </c>
      <c r="AR41" s="34">
        <v>0</v>
      </c>
      <c r="AS41" s="34">
        <v>0</v>
      </c>
      <c r="AT41" s="34">
        <v>0</v>
      </c>
      <c r="AU41" s="34">
        <v>0</v>
      </c>
      <c r="AV41" s="34">
        <v>0</v>
      </c>
      <c r="AW41" s="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7</vt:i4>
      </vt:variant>
    </vt:vector>
  </HeadingPairs>
  <TitlesOfParts>
    <vt:vector size="61" baseType="lpstr">
      <vt:lpstr>About</vt:lpstr>
      <vt:lpstr>rates</vt:lpstr>
      <vt:lpstr>ben</vt:lpstr>
      <vt:lpstr>anp</vt:lpstr>
      <vt:lpstr>eletr</vt:lpstr>
      <vt:lpstr>auctions</vt:lpstr>
      <vt:lpstr>pld</vt:lpstr>
      <vt:lpstr>coal imp</vt:lpstr>
      <vt:lpstr>projections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BFPaT-pretax-geothermal</vt:lpstr>
      <vt:lpstr>BFPaT-pretax-lignite</vt:lpstr>
      <vt:lpstr>BFPaT-pretax-crude</vt:lpstr>
      <vt:lpstr>BFPaT-pretax-heavyfueloil</vt:lpstr>
      <vt:lpstr>BFPaT-pretax-lpgpropbut</vt:lpstr>
      <vt:lpstr>BFPaT-pretax-msw</vt:lpstr>
      <vt:lpstr>BFPaT-pretax-hydrogen</vt:lpstr>
      <vt:lpstr>Summary_pretax</vt:lpstr>
      <vt:lpstr>fuel taxes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BFPaT-fueltax-geothermal</vt:lpstr>
      <vt:lpstr>BFPaT-fueltax-lignite</vt:lpstr>
      <vt:lpstr>BFPaT-fueltax-crude</vt:lpstr>
      <vt:lpstr>BFPaT-fueltax-heavyfueloil</vt:lpstr>
      <vt:lpstr>BFPaT-fueltax-lpgpropbut</vt:lpstr>
      <vt:lpstr>BFPaT-fueltax-msw</vt:lpstr>
      <vt:lpstr>BFPaT-fueltax-hydrogen</vt:lpstr>
      <vt:lpstr>Summary_tax</vt:lpstr>
      <vt:lpstr>barrel_to_liter</vt:lpstr>
      <vt:lpstr>boe_to_BTU</vt:lpstr>
      <vt:lpstr>gallon_to_liter</vt:lpstr>
      <vt:lpstr>J_to_BTU</vt:lpstr>
      <vt:lpstr>kcal_to_BTU</vt:lpstr>
      <vt:lpstr>kWh_to_BTU</vt:lpstr>
      <vt:lpstr>toe_to_BTU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Joshua Cohen</cp:lastModifiedBy>
  <dcterms:created xsi:type="dcterms:W3CDTF">2012-03-07T20:42:24Z</dcterms:created>
  <dcterms:modified xsi:type="dcterms:W3CDTF">2025-01-29T03:49:32Z</dcterms:modified>
</cp:coreProperties>
</file>