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ima\OneDrive\Desktop\Models\eps-brazil-cpl2\InputData\trans\BCDTRtSY\"/>
    </mc:Choice>
  </mc:AlternateContent>
  <xr:revisionPtr revIDLastSave="0" documentId="13_ncr:1_{45E69CCA-3936-4787-B78A-08D7B79977A1}" xr6:coauthVersionLast="47" xr6:coauthVersionMax="47" xr10:uidLastSave="{00000000-0000-0000-0000-000000000000}"/>
  <bookViews>
    <workbookView xWindow="-98" yWindow="-98" windowWidth="21795" windowHeight="12975" tabRatio="742" firstSheet="3" activeTab="3" xr2:uid="{00000000-000D-0000-FFFF-FFFF00000000}"/>
  </bookViews>
  <sheets>
    <sheet name="About" sheetId="1" r:id="rId1"/>
    <sheet name="table 95" sheetId="35" r:id="rId2"/>
    <sheet name="table 94" sheetId="36" r:id="rId3"/>
    <sheet name="psgr-Road" sheetId="25" r:id="rId4"/>
    <sheet name="psgr-Air" sheetId="30" r:id="rId5"/>
    <sheet name="psgr-Rail" sheetId="28" r:id="rId6"/>
    <sheet name="psgr-Ship" sheetId="29" r:id="rId7"/>
    <sheet name="frgt-Road" sheetId="32" r:id="rId8"/>
    <sheet name="frgt-Ship" sheetId="33" r:id="rId9"/>
    <sheet name="frgt-Rail" sheetId="34" r:id="rId10"/>
    <sheet name="frgt-Air" sheetId="31" r:id="rId11"/>
    <sheet name="BCDTRtSY-psgr" sheetId="23" r:id="rId12"/>
    <sheet name="BCDTRtSY-frgt" sheetId="24" r:id="rId13"/>
  </sheets>
  <externalReferences>
    <externalReference r:id="rId14"/>
  </externalReferences>
  <definedNames>
    <definedName name="Eno_TM" localSheetId="12">'[1]1997  Table 1a Modified'!#REF!</definedName>
    <definedName name="Eno_TM">'[1]1997  Table 1a Modified'!#REF!</definedName>
    <definedName name="Eno_Tons" localSheetId="12">'[1]1997  Table 1a Modified'!#REF!</definedName>
    <definedName name="Eno_Tons">'[1]1997  Table 1a Modified'!#REF!</definedName>
    <definedName name="Sum_T2" localSheetId="12">'[1]1997  Table 1a Modified'!#REF!</definedName>
    <definedName name="Sum_T2">'[1]1997  Table 1a Modified'!#REF!</definedName>
    <definedName name="Sum_TTM" localSheetId="12">'[1]1997  Table 1a Modified'!#REF!</definedName>
    <definedName name="Sum_TTM">'[1]1997  Table 1a Modified'!#REF!</definedName>
    <definedName name="ti_tbl_50" localSheetId="12">#REF!</definedName>
    <definedName name="ti_tbl_50">#REF!</definedName>
    <definedName name="ti_tbl_69" localSheetId="12">#REF!</definedName>
    <definedName name="ti_tbl_69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M12" i="25" l="1"/>
  <c r="AN12" i="25" s="1"/>
  <c r="AO12" i="25" s="1"/>
  <c r="AP12" i="25" s="1"/>
  <c r="AQ12" i="25" s="1"/>
  <c r="AR12" i="25" s="1"/>
  <c r="AS12" i="25" s="1"/>
  <c r="AT12" i="25" s="1"/>
  <c r="AU12" i="25" s="1"/>
  <c r="AV12" i="25" s="1"/>
  <c r="AW12" i="25" s="1"/>
  <c r="AX12" i="25" s="1"/>
  <c r="AY12" i="25" s="1"/>
  <c r="AZ12" i="25" s="1"/>
  <c r="BA12" i="25" s="1"/>
  <c r="BB12" i="25" s="1"/>
  <c r="BC12" i="25" s="1"/>
  <c r="BD12" i="25" s="1"/>
  <c r="BE12" i="25" s="1"/>
  <c r="AL12" i="25"/>
  <c r="AM11" i="25"/>
  <c r="AN11" i="25" s="1"/>
  <c r="AO11" i="25" s="1"/>
  <c r="AP11" i="25" s="1"/>
  <c r="AQ11" i="25" s="1"/>
  <c r="AR11" i="25" s="1"/>
  <c r="AS11" i="25" s="1"/>
  <c r="AT11" i="25" s="1"/>
  <c r="AU11" i="25" s="1"/>
  <c r="AV11" i="25" s="1"/>
  <c r="AW11" i="25" s="1"/>
  <c r="AX11" i="25" s="1"/>
  <c r="AY11" i="25" s="1"/>
  <c r="AZ11" i="25" s="1"/>
  <c r="BA11" i="25" s="1"/>
  <c r="BB11" i="25" s="1"/>
  <c r="BC11" i="25" s="1"/>
  <c r="BD11" i="25" s="1"/>
  <c r="BE11" i="25" s="1"/>
  <c r="AL11" i="25"/>
  <c r="AN17" i="25"/>
  <c r="AO17" i="25"/>
  <c r="AP17" i="25" s="1"/>
  <c r="AQ17" i="25" s="1"/>
  <c r="AR17" i="25" s="1"/>
  <c r="AS17" i="25" s="1"/>
  <c r="AT17" i="25" s="1"/>
  <c r="AU17" i="25" s="1"/>
  <c r="AV17" i="25" s="1"/>
  <c r="AW17" i="25" s="1"/>
  <c r="AX17" i="25" s="1"/>
  <c r="AY17" i="25" s="1"/>
  <c r="AZ17" i="25" s="1"/>
  <c r="BA17" i="25" s="1"/>
  <c r="BB17" i="25" s="1"/>
  <c r="BC17" i="25" s="1"/>
  <c r="BD17" i="25" s="1"/>
  <c r="BE17" i="25" s="1"/>
  <c r="AM17" i="25"/>
  <c r="AL17" i="25"/>
  <c r="AK2" i="24"/>
  <c r="AL2" i="24"/>
  <c r="AM2" i="24"/>
  <c r="AN2" i="24"/>
  <c r="AO2" i="24"/>
  <c r="AP2" i="24"/>
  <c r="AQ2" i="24"/>
  <c r="AR2" i="24"/>
  <c r="AS2" i="24"/>
  <c r="AT2" i="24"/>
  <c r="AU2" i="24"/>
  <c r="AV2" i="24"/>
  <c r="AW2" i="24"/>
  <c r="AX2" i="24"/>
  <c r="AY2" i="24"/>
  <c r="AZ2" i="24"/>
  <c r="BA2" i="24"/>
  <c r="AK3" i="24"/>
  <c r="AL3" i="24"/>
  <c r="AM3" i="24"/>
  <c r="AN3" i="24"/>
  <c r="AO3" i="24"/>
  <c r="AP3" i="24"/>
  <c r="AQ3" i="24"/>
  <c r="AR3" i="24"/>
  <c r="AS3" i="24"/>
  <c r="AT3" i="24"/>
  <c r="AU3" i="24"/>
  <c r="AV3" i="24"/>
  <c r="AW3" i="24"/>
  <c r="AX3" i="24"/>
  <c r="AY3" i="24"/>
  <c r="AZ3" i="24"/>
  <c r="BA3" i="24"/>
  <c r="AK4" i="24"/>
  <c r="AL4" i="24"/>
  <c r="AM4" i="24"/>
  <c r="AN4" i="24"/>
  <c r="AO4" i="24"/>
  <c r="AP4" i="24"/>
  <c r="AQ4" i="24"/>
  <c r="AR4" i="24"/>
  <c r="AS4" i="24"/>
  <c r="AT4" i="24"/>
  <c r="AU4" i="24"/>
  <c r="AV4" i="24"/>
  <c r="AW4" i="24"/>
  <c r="AX4" i="24"/>
  <c r="AY4" i="24"/>
  <c r="AZ4" i="24"/>
  <c r="BA4" i="24"/>
  <c r="AK5" i="24"/>
  <c r="AL5" i="24"/>
  <c r="AM5" i="24"/>
  <c r="AN5" i="24"/>
  <c r="AO5" i="24"/>
  <c r="AP5" i="24"/>
  <c r="AQ5" i="24"/>
  <c r="AR5" i="24"/>
  <c r="AS5" i="24"/>
  <c r="AT5" i="24"/>
  <c r="AU5" i="24"/>
  <c r="AV5" i="24"/>
  <c r="AW5" i="24"/>
  <c r="AX5" i="24"/>
  <c r="AY5" i="24"/>
  <c r="AZ5" i="24"/>
  <c r="BA5" i="24"/>
  <c r="AK6" i="24"/>
  <c r="AL6" i="24"/>
  <c r="AM6" i="24"/>
  <c r="AN6" i="24"/>
  <c r="AO6" i="24"/>
  <c r="AP6" i="24"/>
  <c r="AQ6" i="24"/>
  <c r="AR6" i="24"/>
  <c r="AS6" i="24"/>
  <c r="AT6" i="24"/>
  <c r="AU6" i="24"/>
  <c r="AV6" i="24"/>
  <c r="AW6" i="24"/>
  <c r="AX6" i="24"/>
  <c r="AY6" i="24"/>
  <c r="AZ6" i="24"/>
  <c r="BA6" i="24"/>
  <c r="AG3" i="24"/>
  <c r="AI3" i="24"/>
  <c r="AJ3" i="24"/>
  <c r="AH3" i="24"/>
  <c r="AI2" i="24"/>
  <c r="AJ2" i="24"/>
  <c r="AH2" i="24"/>
  <c r="AJ4" i="24"/>
  <c r="AJ5" i="24"/>
  <c r="AJ6" i="24"/>
  <c r="AH4" i="24"/>
  <c r="AI4" i="24"/>
  <c r="AH5" i="24"/>
  <c r="AI5" i="24"/>
  <c r="AH6" i="24"/>
  <c r="AI6" i="24"/>
  <c r="AE2" i="24"/>
  <c r="AG2" i="24"/>
  <c r="AH3" i="23"/>
  <c r="AI3" i="23"/>
  <c r="AJ3" i="23"/>
  <c r="AK3" i="23"/>
  <c r="AL3" i="23"/>
  <c r="AM3" i="23"/>
  <c r="AN3" i="23"/>
  <c r="AO3" i="23"/>
  <c r="AP3" i="23"/>
  <c r="AQ3" i="23"/>
  <c r="AR3" i="23"/>
  <c r="AS3" i="23"/>
  <c r="AT3" i="23"/>
  <c r="AU3" i="23"/>
  <c r="AV3" i="23"/>
  <c r="AW3" i="23"/>
  <c r="AX3" i="23"/>
  <c r="AY3" i="23"/>
  <c r="AZ3" i="23"/>
  <c r="BA3" i="23"/>
  <c r="AH4" i="23"/>
  <c r="AI4" i="23"/>
  <c r="AJ4" i="23"/>
  <c r="AK4" i="23"/>
  <c r="AL4" i="23"/>
  <c r="AM4" i="23"/>
  <c r="AN4" i="23"/>
  <c r="AO4" i="23"/>
  <c r="AP4" i="23"/>
  <c r="AQ4" i="23"/>
  <c r="AR4" i="23"/>
  <c r="AS4" i="23"/>
  <c r="AT4" i="23"/>
  <c r="AU4" i="23"/>
  <c r="AV4" i="23"/>
  <c r="AW4" i="23"/>
  <c r="AX4" i="23"/>
  <c r="AY4" i="23"/>
  <c r="AZ4" i="23"/>
  <c r="BA4" i="23"/>
  <c r="AH5" i="23"/>
  <c r="AI5" i="23"/>
  <c r="AJ5" i="23"/>
  <c r="AK5" i="23"/>
  <c r="AL5" i="23"/>
  <c r="AM5" i="23"/>
  <c r="AN5" i="23"/>
  <c r="AO5" i="23"/>
  <c r="AP5" i="23"/>
  <c r="AQ5" i="23"/>
  <c r="AR5" i="23"/>
  <c r="AS5" i="23"/>
  <c r="AT5" i="23"/>
  <c r="AU5" i="23"/>
  <c r="AV5" i="23"/>
  <c r="AW5" i="23"/>
  <c r="AX5" i="23"/>
  <c r="AY5" i="23"/>
  <c r="AZ5" i="23"/>
  <c r="BA5" i="23"/>
  <c r="AH6" i="23"/>
  <c r="AI6" i="23"/>
  <c r="AJ6" i="23"/>
  <c r="AK6" i="23"/>
  <c r="AL6" i="23"/>
  <c r="AM6" i="23"/>
  <c r="AN6" i="23"/>
  <c r="AO6" i="23"/>
  <c r="AP6" i="23"/>
  <c r="AQ6" i="23"/>
  <c r="AR6" i="23"/>
  <c r="AS6" i="23"/>
  <c r="AT6" i="23"/>
  <c r="AU6" i="23"/>
  <c r="AV6" i="23"/>
  <c r="AW6" i="23"/>
  <c r="AX6" i="23"/>
  <c r="AY6" i="23"/>
  <c r="AZ6" i="23"/>
  <c r="BA6" i="23"/>
  <c r="AH7" i="23"/>
  <c r="AI7" i="23"/>
  <c r="AJ7" i="23"/>
  <c r="AK7" i="23"/>
  <c r="AL7" i="23"/>
  <c r="AM7" i="23"/>
  <c r="AN7" i="23"/>
  <c r="AO7" i="23"/>
  <c r="AP7" i="23"/>
  <c r="AQ7" i="23"/>
  <c r="AR7" i="23"/>
  <c r="AS7" i="23"/>
  <c r="AT7" i="23"/>
  <c r="AU7" i="23"/>
  <c r="AV7" i="23"/>
  <c r="AW7" i="23"/>
  <c r="AX7" i="23"/>
  <c r="AY7" i="23"/>
  <c r="AZ7" i="23"/>
  <c r="BA7" i="23"/>
  <c r="AN10" i="31"/>
  <c r="AO10" i="31"/>
  <c r="AN10" i="34"/>
  <c r="AO10" i="34"/>
  <c r="AN10" i="33"/>
  <c r="AO10" i="33"/>
  <c r="I49" i="32"/>
  <c r="J49" i="32"/>
  <c r="I50" i="32"/>
  <c r="J50" i="32"/>
  <c r="I51" i="32"/>
  <c r="J51" i="32"/>
  <c r="I52" i="32"/>
  <c r="J52" i="32"/>
  <c r="I53" i="32"/>
  <c r="J53" i="32"/>
  <c r="I54" i="32"/>
  <c r="J54" i="32"/>
  <c r="I55" i="32"/>
  <c r="J55" i="32"/>
  <c r="I56" i="32"/>
  <c r="J56" i="32"/>
  <c r="I57" i="32"/>
  <c r="J57" i="32"/>
  <c r="I58" i="32"/>
  <c r="J58" i="32"/>
  <c r="I59" i="32"/>
  <c r="J59" i="32"/>
  <c r="I60" i="32"/>
  <c r="J60" i="32"/>
  <c r="I61" i="32"/>
  <c r="J61" i="32"/>
  <c r="I62" i="32"/>
  <c r="J62" i="32"/>
  <c r="I63" i="32"/>
  <c r="J63" i="32"/>
  <c r="I64" i="32"/>
  <c r="J64" i="32"/>
  <c r="I65" i="32"/>
  <c r="J65" i="32"/>
  <c r="I66" i="32"/>
  <c r="J66" i="32"/>
  <c r="I67" i="32"/>
  <c r="J67" i="32"/>
  <c r="I68" i="32"/>
  <c r="J68" i="32"/>
  <c r="AN10" i="29"/>
  <c r="AN10" i="28"/>
  <c r="AO10" i="28"/>
  <c r="AP10" i="28"/>
  <c r="AQ10" i="28"/>
  <c r="AR10" i="28"/>
  <c r="AS10" i="28"/>
  <c r="AT10" i="28"/>
  <c r="AU10" i="28"/>
  <c r="AV10" i="28"/>
  <c r="AW10" i="28"/>
  <c r="AX10" i="28"/>
  <c r="AY10" i="28"/>
  <c r="AZ10" i="28"/>
  <c r="BA10" i="28"/>
  <c r="BB10" i="28"/>
  <c r="BC10" i="28"/>
  <c r="BD10" i="28"/>
  <c r="BE10" i="28"/>
  <c r="BF10" i="28"/>
  <c r="BG10" i="28"/>
  <c r="AL28" i="25"/>
  <c r="AM28" i="25"/>
  <c r="AN28" i="25"/>
  <c r="AN29" i="25" s="1"/>
  <c r="AO28" i="25"/>
  <c r="AP28" i="25"/>
  <c r="AP29" i="25" s="1"/>
  <c r="AQ28" i="25"/>
  <c r="AQ29" i="25" s="1"/>
  <c r="AR28" i="25"/>
  <c r="AR29" i="25" s="1"/>
  <c r="AS28" i="25"/>
  <c r="AT28" i="25"/>
  <c r="AT29" i="25" s="1"/>
  <c r="AU28" i="25"/>
  <c r="AU29" i="25" s="1"/>
  <c r="AV28" i="25"/>
  <c r="AW28" i="25"/>
  <c r="AX28" i="25"/>
  <c r="AY28" i="25"/>
  <c r="AZ28" i="25"/>
  <c r="BA28" i="25"/>
  <c r="BB28" i="25"/>
  <c r="BB29" i="25" s="1"/>
  <c r="BC28" i="25"/>
  <c r="BD28" i="25"/>
  <c r="BD29" i="25" s="1"/>
  <c r="BE28" i="25"/>
  <c r="BE29" i="25" s="1"/>
  <c r="AL29" i="25"/>
  <c r="AM29" i="25"/>
  <c r="AO29" i="25"/>
  <c r="AS29" i="25"/>
  <c r="AV29" i="25"/>
  <c r="AW29" i="25"/>
  <c r="AX29" i="25"/>
  <c r="AY29" i="25"/>
  <c r="AZ29" i="25"/>
  <c r="BA29" i="25"/>
  <c r="BC29" i="25"/>
  <c r="AL30" i="25"/>
  <c r="AM30" i="25"/>
  <c r="AN30" i="25"/>
  <c r="AO30" i="25"/>
  <c r="AO31" i="25" s="1"/>
  <c r="AP30" i="25"/>
  <c r="AP31" i="25" s="1"/>
  <c r="AQ30" i="25"/>
  <c r="AR30" i="25"/>
  <c r="AR31" i="25" s="1"/>
  <c r="AS30" i="25"/>
  <c r="AS31" i="25" s="1"/>
  <c r="AT30" i="25"/>
  <c r="AT31" i="25" s="1"/>
  <c r="AU30" i="25"/>
  <c r="AV30" i="25"/>
  <c r="AW30" i="25"/>
  <c r="AX30" i="25"/>
  <c r="AY30" i="25"/>
  <c r="AY31" i="25" s="1"/>
  <c r="AZ30" i="25"/>
  <c r="BA30" i="25"/>
  <c r="BB30" i="25"/>
  <c r="BC30" i="25"/>
  <c r="BC31" i="25" s="1"/>
  <c r="BD30" i="25"/>
  <c r="BD31" i="25" s="1"/>
  <c r="BE30" i="25"/>
  <c r="AL31" i="25"/>
  <c r="AM31" i="25"/>
  <c r="AN31" i="25"/>
  <c r="AQ31" i="25"/>
  <c r="AU31" i="25"/>
  <c r="AV31" i="25"/>
  <c r="AW31" i="25"/>
  <c r="AX31" i="25"/>
  <c r="AZ31" i="25"/>
  <c r="BA31" i="25"/>
  <c r="BB31" i="25"/>
  <c r="BE31" i="25"/>
  <c r="AN11" i="30"/>
  <c r="AO11" i="30"/>
  <c r="AP11" i="30"/>
  <c r="AQ11" i="30"/>
  <c r="AR11" i="30"/>
  <c r="AS11" i="30"/>
  <c r="AT11" i="30"/>
  <c r="AU11" i="30"/>
  <c r="AV11" i="30"/>
  <c r="AW11" i="30"/>
  <c r="AX11" i="30"/>
  <c r="AY11" i="30"/>
  <c r="AZ11" i="30"/>
  <c r="BA11" i="30"/>
  <c r="BB11" i="30"/>
  <c r="BC11" i="30"/>
  <c r="BD11" i="30"/>
  <c r="BE11" i="30"/>
  <c r="BF11" i="30"/>
  <c r="BG11" i="30"/>
  <c r="AP8" i="31"/>
  <c r="BD8" i="31"/>
  <c r="AZ9" i="31"/>
  <c r="AR8" i="31"/>
  <c r="BB9" i="31"/>
  <c r="AS8" i="31"/>
  <c r="BG8" i="31"/>
  <c r="BC9" i="31"/>
  <c r="AT8" i="31"/>
  <c r="AP9" i="31"/>
  <c r="BD9" i="31"/>
  <c r="AW9" i="31"/>
  <c r="AX9" i="31"/>
  <c r="AY9" i="31"/>
  <c r="AQ8" i="31"/>
  <c r="BE8" i="31"/>
  <c r="BA9" i="31"/>
  <c r="BF8" i="31"/>
  <c r="AU8" i="31"/>
  <c r="AQ9" i="31"/>
  <c r="BE9" i="31"/>
  <c r="AV8" i="31"/>
  <c r="AR9" i="31"/>
  <c r="BF9" i="31"/>
  <c r="AW8" i="31"/>
  <c r="AS9" i="31"/>
  <c r="BG9" i="31"/>
  <c r="AX8" i="31"/>
  <c r="AT9" i="31"/>
  <c r="AY8" i="31"/>
  <c r="AU9" i="31"/>
  <c r="AZ8" i="31"/>
  <c r="AV9" i="31"/>
  <c r="BA8" i="31"/>
  <c r="BB8" i="31"/>
  <c r="BC8" i="31"/>
  <c r="AO9" i="31"/>
  <c r="AN9" i="31"/>
  <c r="AO8" i="31"/>
  <c r="AN8" i="31"/>
  <c r="AP8" i="34"/>
  <c r="BD8" i="34"/>
  <c r="AZ9" i="34"/>
  <c r="AQ8" i="34"/>
  <c r="BE8" i="34"/>
  <c r="BA9" i="34"/>
  <c r="AQ9" i="34"/>
  <c r="AR9" i="34"/>
  <c r="AW8" i="34"/>
  <c r="AT9" i="34"/>
  <c r="AY8" i="34"/>
  <c r="AZ8" i="34"/>
  <c r="AW9" i="34"/>
  <c r="AX9" i="34"/>
  <c r="AY9" i="34"/>
  <c r="AR8" i="34"/>
  <c r="BF8" i="34"/>
  <c r="BB9" i="34"/>
  <c r="AS8" i="34"/>
  <c r="BG8" i="34"/>
  <c r="BC9" i="34"/>
  <c r="AT8" i="34"/>
  <c r="AP9" i="34"/>
  <c r="BD9" i="34"/>
  <c r="AU8" i="34"/>
  <c r="BE9" i="34"/>
  <c r="AV8" i="34"/>
  <c r="BF9" i="34"/>
  <c r="AS9" i="34"/>
  <c r="BG9" i="34"/>
  <c r="AX8" i="34"/>
  <c r="AU9" i="34"/>
  <c r="AV9" i="34"/>
  <c r="BA8" i="34"/>
  <c r="BB8" i="34"/>
  <c r="BC8" i="34"/>
  <c r="AO9" i="34"/>
  <c r="AN9" i="34"/>
  <c r="AO8" i="34"/>
  <c r="AN8" i="34"/>
  <c r="BG8" i="33"/>
  <c r="BG9" i="33"/>
  <c r="AP8" i="33"/>
  <c r="BD8" i="33"/>
  <c r="BA9" i="33"/>
  <c r="AP9" i="33"/>
  <c r="AT8" i="33"/>
  <c r="BE9" i="33"/>
  <c r="AU8" i="33"/>
  <c r="AV8" i="33"/>
  <c r="AW8" i="33"/>
  <c r="AX8" i="33"/>
  <c r="AY8" i="33"/>
  <c r="AZ8" i="33"/>
  <c r="AQ8" i="33"/>
  <c r="BE8" i="33"/>
  <c r="BB9" i="33"/>
  <c r="BD9" i="33"/>
  <c r="BF9" i="33"/>
  <c r="AY9" i="33"/>
  <c r="AR8" i="33"/>
  <c r="BF8" i="33"/>
  <c r="BC9" i="33"/>
  <c r="AS8" i="33"/>
  <c r="AQ9" i="33"/>
  <c r="AR9" i="33"/>
  <c r="AS9" i="33"/>
  <c r="AT9" i="33"/>
  <c r="AU9" i="33"/>
  <c r="AV9" i="33"/>
  <c r="AW9" i="33"/>
  <c r="BA8" i="33"/>
  <c r="AX9" i="33"/>
  <c r="BB8" i="33"/>
  <c r="AZ9" i="33"/>
  <c r="BC8" i="33"/>
  <c r="AO9" i="33"/>
  <c r="AN9" i="33"/>
  <c r="AO8" i="33"/>
  <c r="AN8" i="33"/>
  <c r="G50" i="32"/>
  <c r="G64" i="32"/>
  <c r="G51" i="32"/>
  <c r="G65" i="32"/>
  <c r="G52" i="32"/>
  <c r="G66" i="32"/>
  <c r="G53" i="32"/>
  <c r="G67" i="32"/>
  <c r="G54" i="32"/>
  <c r="G68" i="32"/>
  <c r="G55" i="32"/>
  <c r="G56" i="32"/>
  <c r="G57" i="32"/>
  <c r="G58" i="32"/>
  <c r="G59" i="32"/>
  <c r="G60" i="32"/>
  <c r="G61" i="32"/>
  <c r="G62" i="32"/>
  <c r="G63" i="32"/>
  <c r="G49" i="32"/>
  <c r="F56" i="32"/>
  <c r="F57" i="32"/>
  <c r="F58" i="32"/>
  <c r="F59" i="32"/>
  <c r="F60" i="32"/>
  <c r="F61" i="32"/>
  <c r="F62" i="32"/>
  <c r="F63" i="32"/>
  <c r="F50" i="32"/>
  <c r="F64" i="32"/>
  <c r="F51" i="32"/>
  <c r="F65" i="32"/>
  <c r="F52" i="32"/>
  <c r="F66" i="32"/>
  <c r="F53" i="32"/>
  <c r="F67" i="32"/>
  <c r="F54" i="32"/>
  <c r="F68" i="32"/>
  <c r="F55" i="32"/>
  <c r="F49" i="32"/>
  <c r="E54" i="32"/>
  <c r="E68" i="32"/>
  <c r="E55" i="32"/>
  <c r="E56" i="32"/>
  <c r="E57" i="32"/>
  <c r="E58" i="32"/>
  <c r="E59" i="32"/>
  <c r="E60" i="32"/>
  <c r="E61" i="32"/>
  <c r="E62" i="32"/>
  <c r="E63" i="32"/>
  <c r="E50" i="32"/>
  <c r="E64" i="32"/>
  <c r="E51" i="32"/>
  <c r="E65" i="32"/>
  <c r="E52" i="32"/>
  <c r="E66" i="32"/>
  <c r="E53" i="32"/>
  <c r="E67" i="32"/>
  <c r="E49" i="32"/>
  <c r="D55" i="32"/>
  <c r="D64" i="32"/>
  <c r="D65" i="32"/>
  <c r="D53" i="32"/>
  <c r="D68" i="32"/>
  <c r="D56" i="32"/>
  <c r="D57" i="32"/>
  <c r="D58" i="32"/>
  <c r="D59" i="32"/>
  <c r="D60" i="32"/>
  <c r="D61" i="32"/>
  <c r="D62" i="32"/>
  <c r="D63" i="32"/>
  <c r="D50" i="32"/>
  <c r="D51" i="32"/>
  <c r="D52" i="32"/>
  <c r="D66" i="32"/>
  <c r="D67" i="32"/>
  <c r="D54" i="32"/>
  <c r="D49" i="32"/>
  <c r="C50" i="32"/>
  <c r="C64" i="32"/>
  <c r="C51" i="32"/>
  <c r="C65" i="32"/>
  <c r="C52" i="32"/>
  <c r="C66" i="32"/>
  <c r="C53" i="32"/>
  <c r="C67" i="32"/>
  <c r="C54" i="32"/>
  <c r="C68" i="32"/>
  <c r="C55" i="32"/>
  <c r="C56" i="32"/>
  <c r="C57" i="32"/>
  <c r="C58" i="32"/>
  <c r="C59" i="32"/>
  <c r="C60" i="32"/>
  <c r="C61" i="32"/>
  <c r="C62" i="32"/>
  <c r="C63" i="32"/>
  <c r="C49" i="32"/>
  <c r="B51" i="32"/>
  <c r="B65" i="32"/>
  <c r="B53" i="32"/>
  <c r="B58" i="32"/>
  <c r="B62" i="32"/>
  <c r="B64" i="32"/>
  <c r="B52" i="32"/>
  <c r="B66" i="32"/>
  <c r="B67" i="32"/>
  <c r="B54" i="32"/>
  <c r="B68" i="32"/>
  <c r="B55" i="32"/>
  <c r="B56" i="32"/>
  <c r="B57" i="32"/>
  <c r="B59" i="32"/>
  <c r="B60" i="32"/>
  <c r="B61" i="32"/>
  <c r="B63" i="32"/>
  <c r="B50" i="32"/>
  <c r="B49" i="32"/>
  <c r="AP8" i="29"/>
  <c r="AQ8" i="29"/>
  <c r="AR8" i="29"/>
  <c r="AS8" i="29"/>
  <c r="AT8" i="29"/>
  <c r="AP9" i="29"/>
  <c r="AQ9" i="29"/>
  <c r="AR9" i="29"/>
  <c r="AS9" i="29"/>
  <c r="AU8" i="29"/>
  <c r="AT9" i="29"/>
  <c r="AO8" i="29"/>
  <c r="AO9" i="29"/>
  <c r="AN9" i="29"/>
  <c r="AN8" i="29"/>
  <c r="AV8" i="29"/>
  <c r="AU9" i="29"/>
  <c r="AW8" i="29"/>
  <c r="AX8" i="29"/>
  <c r="AY8" i="29"/>
  <c r="AZ8" i="29"/>
  <c r="BA8" i="29"/>
  <c r="BB8" i="29"/>
  <c r="BC8" i="29"/>
  <c r="BD8" i="29"/>
  <c r="AV9" i="29"/>
  <c r="BE8" i="29"/>
  <c r="BF8" i="29"/>
  <c r="BG8" i="29" s="1"/>
  <c r="AW9" i="29"/>
  <c r="AX9" i="29"/>
  <c r="AY9" i="29"/>
  <c r="AZ9" i="29"/>
  <c r="BA9" i="29"/>
  <c r="BB9" i="29"/>
  <c r="BC9" i="29"/>
  <c r="BD9" i="29"/>
  <c r="BE9" i="29"/>
  <c r="BF9" i="29"/>
  <c r="BG9" i="29"/>
  <c r="AL26" i="25" l="1"/>
  <c r="AL27" i="25" s="1"/>
  <c r="AH2" i="23" s="1"/>
  <c r="AM26" i="25"/>
  <c r="AM27" i="25" s="1"/>
  <c r="AI2" i="23" s="1"/>
  <c r="AN26" i="25"/>
  <c r="AN27" i="25" s="1"/>
  <c r="AJ2" i="23" s="1"/>
  <c r="AV10" i="31"/>
  <c r="AU10" i="31"/>
  <c r="AT10" i="31"/>
  <c r="BG10" i="31"/>
  <c r="AS10" i="31"/>
  <c r="BF10" i="31"/>
  <c r="AR10" i="31"/>
  <c r="BE10" i="31"/>
  <c r="AQ10" i="31"/>
  <c r="BA10" i="31"/>
  <c r="AY10" i="31"/>
  <c r="AX10" i="31"/>
  <c r="AW10" i="31"/>
  <c r="BD10" i="31"/>
  <c r="AP10" i="31"/>
  <c r="BC10" i="31"/>
  <c r="BB10" i="31"/>
  <c r="AZ10" i="31"/>
  <c r="AV10" i="34"/>
  <c r="AU10" i="34"/>
  <c r="BG10" i="34"/>
  <c r="AS10" i="34"/>
  <c r="BF10" i="34"/>
  <c r="BE10" i="34"/>
  <c r="BD10" i="34"/>
  <c r="AP10" i="34"/>
  <c r="BC10" i="34"/>
  <c r="BB10" i="34"/>
  <c r="AY10" i="34"/>
  <c r="AX10" i="34"/>
  <c r="AW10" i="34"/>
  <c r="AT10" i="34"/>
  <c r="AR10" i="34"/>
  <c r="AQ10" i="34"/>
  <c r="BA10" i="34"/>
  <c r="AZ10" i="34"/>
  <c r="BG10" i="33"/>
  <c r="AZ10" i="33"/>
  <c r="AX10" i="33"/>
  <c r="AW10" i="33"/>
  <c r="AV10" i="33"/>
  <c r="AU10" i="33"/>
  <c r="AT10" i="33"/>
  <c r="AS10" i="33"/>
  <c r="AR10" i="33"/>
  <c r="AQ10" i="33"/>
  <c r="BC10" i="33"/>
  <c r="AY10" i="33"/>
  <c r="BF10" i="33"/>
  <c r="BD10" i="33"/>
  <c r="BB10" i="33"/>
  <c r="BE10" i="33"/>
  <c r="AP10" i="33"/>
  <c r="BA10" i="33"/>
  <c r="BG10" i="29"/>
  <c r="BF10" i="29"/>
  <c r="BE10" i="29"/>
  <c r="BD10" i="29"/>
  <c r="BC10" i="29"/>
  <c r="BB10" i="29"/>
  <c r="BA10" i="29"/>
  <c r="AZ10" i="29"/>
  <c r="AY10" i="29"/>
  <c r="AX10" i="29"/>
  <c r="AW10" i="29"/>
  <c r="AV10" i="29"/>
  <c r="AU10" i="29"/>
  <c r="AT10" i="29"/>
  <c r="AS10" i="29"/>
  <c r="AR10" i="29"/>
  <c r="AQ10" i="29"/>
  <c r="AP10" i="29"/>
  <c r="AO10" i="29"/>
  <c r="AO24" i="25"/>
  <c r="BC24" i="25"/>
  <c r="AP24" i="25"/>
  <c r="AS24" i="25"/>
  <c r="AT24" i="25"/>
  <c r="AU24" i="25"/>
  <c r="AV24" i="25"/>
  <c r="AW24" i="25"/>
  <c r="AX24" i="25"/>
  <c r="AY24" i="25"/>
  <c r="AZ24" i="25"/>
  <c r="AM24" i="25"/>
  <c r="BA24" i="25"/>
  <c r="AN24" i="25"/>
  <c r="BB24" i="25"/>
  <c r="BD24" i="25"/>
  <c r="AQ24" i="25"/>
  <c r="BE24" i="25"/>
  <c r="AR24" i="25"/>
  <c r="AR23" i="25"/>
  <c r="AS23" i="25"/>
  <c r="AT23" i="25"/>
  <c r="AU23" i="25"/>
  <c r="AV23" i="25"/>
  <c r="AW23" i="25"/>
  <c r="AX23" i="25"/>
  <c r="AY23" i="25"/>
  <c r="AZ23" i="25"/>
  <c r="AM23" i="25"/>
  <c r="BA23" i="25"/>
  <c r="AN23" i="25"/>
  <c r="BB23" i="25"/>
  <c r="AO23" i="25"/>
  <c r="BC23" i="25"/>
  <c r="AP23" i="25"/>
  <c r="BD23" i="25"/>
  <c r="AQ23" i="25"/>
  <c r="BE23" i="25"/>
  <c r="BE22" i="25"/>
  <c r="AM22" i="25"/>
  <c r="BA22" i="25"/>
  <c r="AN22" i="25"/>
  <c r="BB22" i="25"/>
  <c r="BC22" i="25"/>
  <c r="AP22" i="25"/>
  <c r="BD22" i="25"/>
  <c r="AQ22" i="25"/>
  <c r="AR22" i="25"/>
  <c r="AS22" i="25"/>
  <c r="AT22" i="25"/>
  <c r="AU22" i="25"/>
  <c r="AV22" i="25"/>
  <c r="AW22" i="25"/>
  <c r="AX22" i="25"/>
  <c r="AY22" i="25"/>
  <c r="AZ22" i="25"/>
  <c r="AO22" i="25"/>
  <c r="AO21" i="25"/>
  <c r="BC21" i="25"/>
  <c r="AP21" i="25"/>
  <c r="BD21" i="25"/>
  <c r="AQ21" i="25"/>
  <c r="BE21" i="25"/>
  <c r="AR21" i="25"/>
  <c r="AS21" i="25"/>
  <c r="AT21" i="25"/>
  <c r="AU21" i="25"/>
  <c r="AV21" i="25"/>
  <c r="AW21" i="25"/>
  <c r="AX21" i="25"/>
  <c r="AY21" i="25"/>
  <c r="AZ21" i="25"/>
  <c r="AM21" i="25"/>
  <c r="BA21" i="25"/>
  <c r="AN21" i="25"/>
  <c r="BB21" i="25"/>
  <c r="AR20" i="25"/>
  <c r="AS20" i="25"/>
  <c r="AT20" i="25"/>
  <c r="AU20" i="25"/>
  <c r="AV20" i="25"/>
  <c r="AW20" i="25"/>
  <c r="AX20" i="25"/>
  <c r="AY20" i="25"/>
  <c r="AZ20" i="25"/>
  <c r="AM20" i="25"/>
  <c r="BA20" i="25"/>
  <c r="AN20" i="25"/>
  <c r="BB20" i="25"/>
  <c r="AO20" i="25"/>
  <c r="BC20" i="25"/>
  <c r="AP20" i="25"/>
  <c r="BD20" i="25"/>
  <c r="AQ20" i="25"/>
  <c r="BE20" i="25"/>
  <c r="AT19" i="25"/>
  <c r="AU19" i="25"/>
  <c r="AV19" i="25"/>
  <c r="AW19" i="25"/>
  <c r="AX19" i="25"/>
  <c r="AY19" i="25"/>
  <c r="AZ19" i="25"/>
  <c r="AM19" i="25"/>
  <c r="BA19" i="25"/>
  <c r="AN19" i="25"/>
  <c r="BB19" i="25"/>
  <c r="AO19" i="25"/>
  <c r="BC19" i="25"/>
  <c r="AP19" i="25"/>
  <c r="BD19" i="25"/>
  <c r="AQ19" i="25"/>
  <c r="BE19" i="25"/>
  <c r="AR19" i="25"/>
  <c r="AS19" i="25"/>
  <c r="AS18" i="25"/>
  <c r="AT18" i="25"/>
  <c r="AU18" i="25"/>
  <c r="AV18" i="25"/>
  <c r="AW18" i="25"/>
  <c r="AX18" i="25"/>
  <c r="AY18" i="25"/>
  <c r="AZ18" i="25"/>
  <c r="AM18" i="25"/>
  <c r="BA18" i="25"/>
  <c r="AN18" i="25"/>
  <c r="BB18" i="25"/>
  <c r="AO18" i="25"/>
  <c r="BC18" i="25"/>
  <c r="AP18" i="25"/>
  <c r="BD18" i="25"/>
  <c r="AQ18" i="25"/>
  <c r="BE18" i="25"/>
  <c r="AR18" i="25"/>
  <c r="AP16" i="25"/>
  <c r="BD16" i="25"/>
  <c r="AQ16" i="25"/>
  <c r="BE16" i="25"/>
  <c r="AR16" i="25"/>
  <c r="AT16" i="25"/>
  <c r="AU16" i="25"/>
  <c r="AV16" i="25"/>
  <c r="AW16" i="25"/>
  <c r="AY16" i="25"/>
  <c r="AZ16" i="25"/>
  <c r="AM16" i="25"/>
  <c r="AN16" i="25"/>
  <c r="BC16" i="25"/>
  <c r="AS16" i="25"/>
  <c r="AX16" i="25"/>
  <c r="BA16" i="25"/>
  <c r="BB16" i="25"/>
  <c r="AO16" i="25"/>
  <c r="AM15" i="25"/>
  <c r="BA15" i="25"/>
  <c r="AN15" i="25"/>
  <c r="BB15" i="25"/>
  <c r="AO15" i="25"/>
  <c r="BC15" i="25"/>
  <c r="AP15" i="25"/>
  <c r="BD15" i="25"/>
  <c r="BE15" i="25"/>
  <c r="AR15" i="25"/>
  <c r="AS15" i="25"/>
  <c r="AT15" i="25"/>
  <c r="AU15" i="25"/>
  <c r="AV15" i="25"/>
  <c r="AW15" i="25"/>
  <c r="AX15" i="25"/>
  <c r="AY15" i="25"/>
  <c r="AZ15" i="25"/>
  <c r="AQ15" i="25"/>
  <c r="AL15" i="25"/>
  <c r="AL21" i="25"/>
  <c r="AL22" i="25"/>
  <c r="AL23" i="25"/>
  <c r="AL24" i="25"/>
  <c r="AL16" i="25"/>
  <c r="AL18" i="25"/>
  <c r="AL19" i="25"/>
  <c r="AL20" i="25"/>
  <c r="AM13" i="25"/>
  <c r="BA13" i="25"/>
  <c r="AN13" i="25"/>
  <c r="BB13" i="25"/>
  <c r="AO13" i="25"/>
  <c r="BC13" i="25"/>
  <c r="AP13" i="25"/>
  <c r="BD13" i="25"/>
  <c r="AQ13" i="25"/>
  <c r="BE13" i="25"/>
  <c r="AR13" i="25"/>
  <c r="AS13" i="25"/>
  <c r="AT13" i="25"/>
  <c r="AU13" i="25"/>
  <c r="AV13" i="25"/>
  <c r="AW13" i="25"/>
  <c r="AX13" i="25"/>
  <c r="AY13" i="25"/>
  <c r="AZ13" i="25"/>
  <c r="AL13" i="25"/>
  <c r="B3" i="24"/>
  <c r="B2" i="24"/>
  <c r="J48" i="32"/>
  <c r="J47" i="32"/>
  <c r="J46" i="32"/>
  <c r="J45" i="32"/>
  <c r="J44" i="32"/>
  <c r="J43" i="32"/>
  <c r="J42" i="32"/>
  <c r="J41" i="32"/>
  <c r="J40" i="32"/>
  <c r="J39" i="32"/>
  <c r="J38" i="32"/>
  <c r="J37" i="32"/>
  <c r="J36" i="32"/>
  <c r="J35" i="32"/>
  <c r="J34" i="32"/>
  <c r="J33" i="32"/>
  <c r="J32" i="32"/>
  <c r="J31" i="32"/>
  <c r="J30" i="32"/>
  <c r="J29" i="32"/>
  <c r="J28" i="32"/>
  <c r="J27" i="32"/>
  <c r="J26" i="32"/>
  <c r="J25" i="32"/>
  <c r="J24" i="32"/>
  <c r="J23" i="32"/>
  <c r="J22" i="32"/>
  <c r="J21" i="32"/>
  <c r="J20" i="32"/>
  <c r="J19" i="32"/>
  <c r="J18" i="32"/>
  <c r="I48" i="32"/>
  <c r="I47" i="32"/>
  <c r="I46" i="32"/>
  <c r="I45" i="32"/>
  <c r="I44" i="32"/>
  <c r="I43" i="32"/>
  <c r="I42" i="32"/>
  <c r="I41" i="32"/>
  <c r="I40" i="32"/>
  <c r="I39" i="32"/>
  <c r="I38" i="32"/>
  <c r="I37" i="32"/>
  <c r="I36" i="32"/>
  <c r="I35" i="32"/>
  <c r="I34" i="32"/>
  <c r="I33" i="32"/>
  <c r="I32" i="32"/>
  <c r="I31" i="32"/>
  <c r="I30" i="32"/>
  <c r="I29" i="32"/>
  <c r="I28" i="32"/>
  <c r="I27" i="32"/>
  <c r="I26" i="32"/>
  <c r="I25" i="32"/>
  <c r="I24" i="32"/>
  <c r="I23" i="32"/>
  <c r="I22" i="32"/>
  <c r="I21" i="32"/>
  <c r="I20" i="32"/>
  <c r="I19" i="32"/>
  <c r="I18" i="32"/>
  <c r="AM10" i="33"/>
  <c r="AL10" i="33"/>
  <c r="AK10" i="33"/>
  <c r="AJ10" i="33"/>
  <c r="AI10" i="33"/>
  <c r="AH10" i="33"/>
  <c r="AG10" i="33"/>
  <c r="AF10" i="33"/>
  <c r="AE10" i="33"/>
  <c r="AD10" i="33"/>
  <c r="AC10" i="33"/>
  <c r="AB10" i="33"/>
  <c r="AA10" i="33"/>
  <c r="Z10" i="33"/>
  <c r="Y10" i="33"/>
  <c r="X10" i="33"/>
  <c r="W10" i="33"/>
  <c r="V10" i="33"/>
  <c r="U10" i="33"/>
  <c r="T10" i="33"/>
  <c r="S10" i="33"/>
  <c r="R10" i="33"/>
  <c r="Q10" i="33"/>
  <c r="P10" i="33"/>
  <c r="O10" i="33"/>
  <c r="N10" i="33"/>
  <c r="M10" i="33"/>
  <c r="L10" i="33"/>
  <c r="K10" i="33"/>
  <c r="J10" i="33"/>
  <c r="I10" i="33"/>
  <c r="AM10" i="34"/>
  <c r="AL10" i="34"/>
  <c r="AK10" i="34"/>
  <c r="AJ10" i="34"/>
  <c r="AI10" i="34"/>
  <c r="AH10" i="34"/>
  <c r="AG10" i="34"/>
  <c r="AF10" i="34"/>
  <c r="AE10" i="34"/>
  <c r="AD10" i="34"/>
  <c r="AC10" i="34"/>
  <c r="AB10" i="34"/>
  <c r="AA10" i="34"/>
  <c r="Z10" i="34"/>
  <c r="Y10" i="34"/>
  <c r="X10" i="34"/>
  <c r="W10" i="34"/>
  <c r="V10" i="34"/>
  <c r="U10" i="34"/>
  <c r="T10" i="34"/>
  <c r="S10" i="34"/>
  <c r="R10" i="34"/>
  <c r="Q10" i="34"/>
  <c r="P10" i="34"/>
  <c r="O10" i="34"/>
  <c r="N10" i="34"/>
  <c r="M10" i="34"/>
  <c r="L10" i="34"/>
  <c r="K10" i="34"/>
  <c r="J10" i="34"/>
  <c r="I10" i="34"/>
  <c r="AM10" i="31"/>
  <c r="AL10" i="31"/>
  <c r="AK10" i="31"/>
  <c r="AJ10" i="31"/>
  <c r="AI10" i="31"/>
  <c r="AH10" i="31"/>
  <c r="AG10" i="31"/>
  <c r="AF10" i="31"/>
  <c r="AE10" i="31"/>
  <c r="AD10" i="31"/>
  <c r="AC10" i="31"/>
  <c r="AB10" i="31"/>
  <c r="AA10" i="31"/>
  <c r="Z10" i="31"/>
  <c r="Y10" i="31"/>
  <c r="X10" i="31"/>
  <c r="W10" i="31"/>
  <c r="V10" i="31"/>
  <c r="U10" i="31"/>
  <c r="T10" i="31"/>
  <c r="S10" i="31"/>
  <c r="R10" i="31"/>
  <c r="Q10" i="31"/>
  <c r="P10" i="31"/>
  <c r="O10" i="31"/>
  <c r="N10" i="31"/>
  <c r="M10" i="31"/>
  <c r="L10" i="31"/>
  <c r="K10" i="31"/>
  <c r="J10" i="31"/>
  <c r="I10" i="31"/>
  <c r="AK31" i="25"/>
  <c r="AJ31" i="25"/>
  <c r="AI31" i="25"/>
  <c r="AH31" i="25"/>
  <c r="AG31" i="25"/>
  <c r="AF31" i="25"/>
  <c r="AE31" i="25"/>
  <c r="AD31" i="25"/>
  <c r="AC31" i="25"/>
  <c r="AB31" i="25"/>
  <c r="AA31" i="25"/>
  <c r="Z31" i="25"/>
  <c r="Y31" i="25"/>
  <c r="X31" i="25"/>
  <c r="W31" i="25"/>
  <c r="V31" i="25"/>
  <c r="U31" i="25"/>
  <c r="T31" i="25"/>
  <c r="S31" i="25"/>
  <c r="R31" i="25"/>
  <c r="Q31" i="25"/>
  <c r="P31" i="25"/>
  <c r="O31" i="25"/>
  <c r="N31" i="25"/>
  <c r="M31" i="25"/>
  <c r="L31" i="25"/>
  <c r="K31" i="25"/>
  <c r="J31" i="25"/>
  <c r="I31" i="25"/>
  <c r="H31" i="25"/>
  <c r="G31" i="25"/>
  <c r="AK29" i="25"/>
  <c r="AJ29" i="25"/>
  <c r="AI29" i="25"/>
  <c r="AH29" i="25"/>
  <c r="AG29" i="25"/>
  <c r="AF29" i="25"/>
  <c r="AE29" i="25"/>
  <c r="AD29" i="25"/>
  <c r="AC29" i="25"/>
  <c r="AB29" i="25"/>
  <c r="AA29" i="25"/>
  <c r="Z29" i="25"/>
  <c r="Y29" i="25"/>
  <c r="X29" i="25"/>
  <c r="W29" i="25"/>
  <c r="V29" i="25"/>
  <c r="U29" i="25"/>
  <c r="T29" i="25"/>
  <c r="S29" i="25"/>
  <c r="R29" i="25"/>
  <c r="Q29" i="25"/>
  <c r="P29" i="25"/>
  <c r="O29" i="25"/>
  <c r="N29" i="25"/>
  <c r="M29" i="25"/>
  <c r="L29" i="25"/>
  <c r="K29" i="25"/>
  <c r="J29" i="25"/>
  <c r="I29" i="25"/>
  <c r="H29" i="25"/>
  <c r="G29" i="25"/>
  <c r="AK27" i="25"/>
  <c r="AJ27" i="25"/>
  <c r="AI27" i="25"/>
  <c r="AH27" i="25"/>
  <c r="AG27" i="25"/>
  <c r="AF27" i="25"/>
  <c r="AE27" i="25"/>
  <c r="AD27" i="25"/>
  <c r="AC27" i="25"/>
  <c r="AB27" i="25"/>
  <c r="AA27" i="25"/>
  <c r="Z27" i="25"/>
  <c r="Y27" i="25"/>
  <c r="X27" i="25"/>
  <c r="W27" i="25"/>
  <c r="V27" i="25"/>
  <c r="U27" i="25"/>
  <c r="T27" i="25"/>
  <c r="S27" i="25"/>
  <c r="R27" i="25"/>
  <c r="Q27" i="25"/>
  <c r="P27" i="25"/>
  <c r="O27" i="25"/>
  <c r="N27" i="25"/>
  <c r="M27" i="25"/>
  <c r="L27" i="25"/>
  <c r="K27" i="25"/>
  <c r="J27" i="25"/>
  <c r="I27" i="25"/>
  <c r="H27" i="25"/>
  <c r="G27" i="25"/>
  <c r="AM11" i="30"/>
  <c r="AL11" i="30"/>
  <c r="AK11" i="30"/>
  <c r="AJ11" i="30"/>
  <c r="AI11" i="30"/>
  <c r="AH11" i="30"/>
  <c r="AG11" i="30"/>
  <c r="AF11" i="30"/>
  <c r="AE11" i="30"/>
  <c r="AD11" i="30"/>
  <c r="AC11" i="30"/>
  <c r="AB11" i="30"/>
  <c r="AA11" i="30"/>
  <c r="Z11" i="30"/>
  <c r="Y11" i="30"/>
  <c r="X11" i="30"/>
  <c r="W11" i="30"/>
  <c r="V11" i="30"/>
  <c r="U11" i="30"/>
  <c r="T11" i="30"/>
  <c r="S11" i="30"/>
  <c r="R11" i="30"/>
  <c r="Q11" i="30"/>
  <c r="P11" i="30"/>
  <c r="O11" i="30"/>
  <c r="N11" i="30"/>
  <c r="M11" i="30"/>
  <c r="L11" i="30"/>
  <c r="K11" i="30"/>
  <c r="J11" i="30"/>
  <c r="I11" i="30"/>
  <c r="AM10" i="28"/>
  <c r="AL10" i="28"/>
  <c r="AK10" i="28"/>
  <c r="AJ10" i="28"/>
  <c r="AI10" i="28"/>
  <c r="AH10" i="28"/>
  <c r="AG10" i="28"/>
  <c r="AF10" i="28"/>
  <c r="AE10" i="28"/>
  <c r="AD10" i="28"/>
  <c r="AC10" i="28"/>
  <c r="AB10" i="28"/>
  <c r="AA10" i="28"/>
  <c r="Z10" i="28"/>
  <c r="Y10" i="28"/>
  <c r="X10" i="28"/>
  <c r="W10" i="28"/>
  <c r="V10" i="28"/>
  <c r="U10" i="28"/>
  <c r="T10" i="28"/>
  <c r="S10" i="28"/>
  <c r="R10" i="28"/>
  <c r="Q10" i="28"/>
  <c r="P10" i="28"/>
  <c r="O10" i="28"/>
  <c r="N10" i="28"/>
  <c r="M10" i="28"/>
  <c r="L10" i="28"/>
  <c r="K10" i="28"/>
  <c r="J10" i="28"/>
  <c r="I10" i="28"/>
  <c r="AM10" i="29"/>
  <c r="AL10" i="29"/>
  <c r="AK10" i="29"/>
  <c r="AJ10" i="29"/>
  <c r="AI10" i="29"/>
  <c r="AH10" i="29"/>
  <c r="AG10" i="29"/>
  <c r="AF10" i="29"/>
  <c r="AE10" i="29"/>
  <c r="AD10" i="29"/>
  <c r="AC10" i="29"/>
  <c r="AB10" i="29"/>
  <c r="AA10" i="29"/>
  <c r="Z10" i="29"/>
  <c r="Y10" i="29"/>
  <c r="X10" i="29"/>
  <c r="W10" i="29"/>
  <c r="V10" i="29"/>
  <c r="U10" i="29"/>
  <c r="T10" i="29"/>
  <c r="S10" i="29"/>
  <c r="R10" i="29"/>
  <c r="Q10" i="29"/>
  <c r="P10" i="29"/>
  <c r="O10" i="29"/>
  <c r="N10" i="29"/>
  <c r="M10" i="29"/>
  <c r="L10" i="29"/>
  <c r="K10" i="29"/>
  <c r="J10" i="29"/>
  <c r="I10" i="29"/>
  <c r="AT10" i="25"/>
  <c r="AU10" i="25"/>
  <c r="AV10" i="25"/>
  <c r="AW10" i="25"/>
  <c r="AX10" i="25"/>
  <c r="AY10" i="25"/>
  <c r="AZ10" i="25"/>
  <c r="BA10" i="25"/>
  <c r="AN10" i="25"/>
  <c r="BB10" i="25"/>
  <c r="AO10" i="25"/>
  <c r="BC10" i="25"/>
  <c r="AP10" i="25"/>
  <c r="BD10" i="25"/>
  <c r="AQ10" i="25"/>
  <c r="BE10" i="25"/>
  <c r="AR10" i="25"/>
  <c r="AS10" i="25"/>
  <c r="AM10" i="25"/>
  <c r="AL10" i="25"/>
  <c r="AO10" i="30"/>
  <c r="AN10" i="30"/>
  <c r="AP10" i="30"/>
  <c r="AQ10" i="30"/>
  <c r="AR10" i="30"/>
  <c r="AS10" i="30"/>
  <c r="AT10" i="30"/>
  <c r="AU10" i="30"/>
  <c r="AV10" i="30"/>
  <c r="AW10" i="30"/>
  <c r="AX10" i="30"/>
  <c r="AY10" i="30"/>
  <c r="AZ10" i="30"/>
  <c r="BA10" i="30"/>
  <c r="BB10" i="30"/>
  <c r="BC10" i="30"/>
  <c r="BD10" i="30"/>
  <c r="BE10" i="30"/>
  <c r="BF10" i="30" s="1"/>
  <c r="BG10" i="30"/>
  <c r="AO26" i="25" l="1"/>
  <c r="AO27" i="25" s="1"/>
  <c r="AK2" i="23" s="1"/>
  <c r="C2" i="24"/>
  <c r="H2" i="24"/>
  <c r="K2" i="24"/>
  <c r="P2" i="24"/>
  <c r="S2" i="24"/>
  <c r="X2" i="24"/>
  <c r="AA2" i="24"/>
  <c r="AF2" i="24"/>
  <c r="D3" i="24"/>
  <c r="I3" i="24"/>
  <c r="L3" i="24"/>
  <c r="Q3" i="24"/>
  <c r="T3" i="24"/>
  <c r="Y3" i="24"/>
  <c r="AB3" i="24"/>
  <c r="C3" i="24"/>
  <c r="D2" i="24"/>
  <c r="E2" i="24"/>
  <c r="E3" i="24"/>
  <c r="F2" i="24"/>
  <c r="F3" i="24"/>
  <c r="G2" i="24"/>
  <c r="G3" i="24"/>
  <c r="H3" i="24"/>
  <c r="I2" i="24"/>
  <c r="J2" i="24"/>
  <c r="J3" i="24"/>
  <c r="K3" i="24"/>
  <c r="L2" i="24"/>
  <c r="M2" i="24"/>
  <c r="M3" i="24"/>
  <c r="N2" i="24"/>
  <c r="N3" i="24"/>
  <c r="O2" i="24"/>
  <c r="O3" i="24"/>
  <c r="P3" i="24"/>
  <c r="Q2" i="24"/>
  <c r="R2" i="24"/>
  <c r="R3" i="24"/>
  <c r="S3" i="24"/>
  <c r="T2" i="24"/>
  <c r="U2" i="24"/>
  <c r="U3" i="24"/>
  <c r="V2" i="24"/>
  <c r="V3" i="24"/>
  <c r="W2" i="24"/>
  <c r="W3" i="24"/>
  <c r="X3" i="24"/>
  <c r="Y2" i="24"/>
  <c r="Z2" i="24"/>
  <c r="Z3" i="24"/>
  <c r="AA3" i="24"/>
  <c r="AB2" i="24"/>
  <c r="AC2" i="24"/>
  <c r="AC3" i="24"/>
  <c r="AD2" i="24"/>
  <c r="AD3" i="24"/>
  <c r="AE3" i="24"/>
  <c r="AF3" i="24"/>
  <c r="AP26" i="25" l="1"/>
  <c r="AP27" i="25" s="1"/>
  <c r="AL2" i="23" s="1"/>
  <c r="C5" i="24"/>
  <c r="I5" i="24"/>
  <c r="O5" i="24"/>
  <c r="U5" i="24"/>
  <c r="AA5" i="24"/>
  <c r="AG5" i="24"/>
  <c r="E6" i="24"/>
  <c r="K6" i="24"/>
  <c r="Q6" i="24"/>
  <c r="W6" i="24"/>
  <c r="AC6" i="24"/>
  <c r="B4" i="24"/>
  <c r="G4" i="24"/>
  <c r="H4" i="24"/>
  <c r="M4" i="24"/>
  <c r="N4" i="24"/>
  <c r="S4" i="24"/>
  <c r="T4" i="24"/>
  <c r="Y4" i="24"/>
  <c r="Z4" i="24"/>
  <c r="AE4" i="24"/>
  <c r="AF4" i="24"/>
  <c r="C4" i="24"/>
  <c r="D4" i="24"/>
  <c r="E4" i="24"/>
  <c r="F4" i="24"/>
  <c r="I4" i="24"/>
  <c r="J4" i="24"/>
  <c r="K4" i="24"/>
  <c r="L4" i="24"/>
  <c r="O4" i="24"/>
  <c r="P4" i="24"/>
  <c r="Q4" i="24"/>
  <c r="R4" i="24"/>
  <c r="U4" i="24"/>
  <c r="V4" i="24"/>
  <c r="W4" i="24"/>
  <c r="X4" i="24"/>
  <c r="AA4" i="24"/>
  <c r="AB4" i="24"/>
  <c r="AC4" i="24"/>
  <c r="AD4" i="24"/>
  <c r="AG4" i="24"/>
  <c r="B5" i="24"/>
  <c r="D5" i="24"/>
  <c r="E5" i="24"/>
  <c r="F5" i="24"/>
  <c r="G5" i="24"/>
  <c r="H5" i="24"/>
  <c r="J5" i="24"/>
  <c r="K5" i="24"/>
  <c r="L5" i="24"/>
  <c r="M5" i="24"/>
  <c r="N5" i="24"/>
  <c r="P5" i="24"/>
  <c r="Q5" i="24"/>
  <c r="R5" i="24"/>
  <c r="S5" i="24"/>
  <c r="T5" i="24"/>
  <c r="V5" i="24"/>
  <c r="W5" i="24"/>
  <c r="X5" i="24"/>
  <c r="Y5" i="24"/>
  <c r="Z5" i="24"/>
  <c r="AB5" i="24"/>
  <c r="AC5" i="24"/>
  <c r="AD5" i="24"/>
  <c r="AE5" i="24"/>
  <c r="AF5" i="24"/>
  <c r="B6" i="24"/>
  <c r="C6" i="24"/>
  <c r="D6" i="24"/>
  <c r="F6" i="24"/>
  <c r="G6" i="24"/>
  <c r="H6" i="24"/>
  <c r="I6" i="24"/>
  <c r="J6" i="24"/>
  <c r="L6" i="24"/>
  <c r="M6" i="24"/>
  <c r="N6" i="24"/>
  <c r="O6" i="24"/>
  <c r="P6" i="24"/>
  <c r="R6" i="24"/>
  <c r="S6" i="24"/>
  <c r="T6" i="24"/>
  <c r="U6" i="24"/>
  <c r="V6" i="24"/>
  <c r="X6" i="24"/>
  <c r="Y6" i="24"/>
  <c r="Z6" i="24"/>
  <c r="AA6" i="24"/>
  <c r="AB6" i="24"/>
  <c r="AD6" i="24"/>
  <c r="AE6" i="24"/>
  <c r="AF6" i="24"/>
  <c r="AG6" i="24"/>
  <c r="AQ26" i="25" l="1"/>
  <c r="AQ27" i="25" s="1"/>
  <c r="AM2" i="23" s="1"/>
  <c r="C6" i="23"/>
  <c r="D6" i="23"/>
  <c r="I6" i="23"/>
  <c r="J6" i="23"/>
  <c r="O6" i="23"/>
  <c r="P6" i="23"/>
  <c r="U6" i="23"/>
  <c r="V6" i="23"/>
  <c r="AA6" i="23"/>
  <c r="AB6" i="23"/>
  <c r="AG6" i="23"/>
  <c r="B6" i="23"/>
  <c r="E6" i="23"/>
  <c r="F6" i="23"/>
  <c r="G6" i="23"/>
  <c r="H6" i="23"/>
  <c r="K6" i="23"/>
  <c r="L6" i="23"/>
  <c r="M6" i="23"/>
  <c r="N6" i="23"/>
  <c r="Q6" i="23"/>
  <c r="R6" i="23"/>
  <c r="S6" i="23"/>
  <c r="T6" i="23"/>
  <c r="W6" i="23"/>
  <c r="X6" i="23"/>
  <c r="Y6" i="23"/>
  <c r="Z6" i="23"/>
  <c r="AC6" i="23"/>
  <c r="AD6" i="23"/>
  <c r="AF6" i="23"/>
  <c r="AF5" i="23"/>
  <c r="AG5" i="23"/>
  <c r="I5" i="23"/>
  <c r="J5" i="23"/>
  <c r="K5" i="23"/>
  <c r="U5" i="23"/>
  <c r="V5" i="23"/>
  <c r="W5" i="23"/>
  <c r="B5" i="23"/>
  <c r="C5" i="23"/>
  <c r="D5" i="23"/>
  <c r="E5" i="23"/>
  <c r="F5" i="23"/>
  <c r="G5" i="23"/>
  <c r="H5" i="23"/>
  <c r="L5" i="23"/>
  <c r="M5" i="23"/>
  <c r="N5" i="23"/>
  <c r="O5" i="23"/>
  <c r="P5" i="23"/>
  <c r="Q5" i="23"/>
  <c r="R5" i="23"/>
  <c r="S5" i="23"/>
  <c r="T5" i="23"/>
  <c r="X5" i="23"/>
  <c r="Y5" i="23"/>
  <c r="Z5" i="23"/>
  <c r="AA5" i="23"/>
  <c r="AB5" i="23"/>
  <c r="AC5" i="23"/>
  <c r="AD5" i="23"/>
  <c r="AE5" i="23"/>
  <c r="B4" i="23"/>
  <c r="C4" i="23"/>
  <c r="D4" i="23"/>
  <c r="E4" i="23"/>
  <c r="F4" i="23"/>
  <c r="G4" i="23"/>
  <c r="H4" i="23"/>
  <c r="I4" i="23"/>
  <c r="J4" i="23"/>
  <c r="K4" i="23"/>
  <c r="L4" i="23"/>
  <c r="M4" i="23"/>
  <c r="N4" i="23"/>
  <c r="O4" i="23"/>
  <c r="P4" i="23"/>
  <c r="Q4" i="23"/>
  <c r="R4" i="23"/>
  <c r="S4" i="23"/>
  <c r="T4" i="23"/>
  <c r="U4" i="23"/>
  <c r="V4" i="23"/>
  <c r="W4" i="23"/>
  <c r="X4" i="23"/>
  <c r="Y4" i="23"/>
  <c r="Z4" i="23"/>
  <c r="AA4" i="23"/>
  <c r="AB4" i="23"/>
  <c r="AC4" i="23"/>
  <c r="AD4" i="23"/>
  <c r="AE4" i="23"/>
  <c r="AF4" i="23"/>
  <c r="AG4" i="23"/>
  <c r="AR26" i="25" l="1"/>
  <c r="AR27" i="25" s="1"/>
  <c r="AN2" i="23" s="1"/>
  <c r="D30" i="25"/>
  <c r="E30" i="25"/>
  <c r="F30" i="25"/>
  <c r="G30" i="25"/>
  <c r="H30" i="25"/>
  <c r="I30" i="25"/>
  <c r="J30" i="25"/>
  <c r="K30" i="25"/>
  <c r="L30" i="25"/>
  <c r="M30" i="25"/>
  <c r="N30" i="25"/>
  <c r="O30" i="25"/>
  <c r="P30" i="25"/>
  <c r="Q30" i="25"/>
  <c r="R30" i="25"/>
  <c r="S30" i="25"/>
  <c r="T30" i="25"/>
  <c r="U30" i="25"/>
  <c r="V30" i="25"/>
  <c r="W30" i="25"/>
  <c r="X30" i="25"/>
  <c r="Y30" i="25"/>
  <c r="Z30" i="25"/>
  <c r="AA30" i="25"/>
  <c r="AB30" i="25"/>
  <c r="AC30" i="25"/>
  <c r="AD30" i="25"/>
  <c r="AE30" i="25"/>
  <c r="AF30" i="25"/>
  <c r="AG30" i="25"/>
  <c r="AH30" i="25"/>
  <c r="AI30" i="25"/>
  <c r="AJ30" i="25"/>
  <c r="AK30" i="25"/>
  <c r="D28" i="25"/>
  <c r="E28" i="25"/>
  <c r="F28" i="25"/>
  <c r="G28" i="25"/>
  <c r="H28" i="25"/>
  <c r="I28" i="25"/>
  <c r="J28" i="25"/>
  <c r="K28" i="25"/>
  <c r="L28" i="25"/>
  <c r="M28" i="25"/>
  <c r="N28" i="25"/>
  <c r="O28" i="25"/>
  <c r="P28" i="25"/>
  <c r="Q28" i="25"/>
  <c r="R28" i="25"/>
  <c r="S28" i="25"/>
  <c r="T28" i="25"/>
  <c r="U28" i="25"/>
  <c r="V28" i="25"/>
  <c r="W28" i="25"/>
  <c r="X28" i="25"/>
  <c r="Y28" i="25"/>
  <c r="Z28" i="25"/>
  <c r="AA28" i="25"/>
  <c r="AB28" i="25"/>
  <c r="AC28" i="25"/>
  <c r="AD28" i="25"/>
  <c r="AE28" i="25"/>
  <c r="AF28" i="25"/>
  <c r="AG28" i="25"/>
  <c r="AH28" i="25"/>
  <c r="AI28" i="25"/>
  <c r="AJ28" i="25"/>
  <c r="AK28" i="25"/>
  <c r="AG3" i="23" s="1"/>
  <c r="AF3" i="23"/>
  <c r="AS26" i="25" l="1"/>
  <c r="AS27" i="25" s="1"/>
  <c r="AO2" i="23" s="1"/>
  <c r="AA3" i="23"/>
  <c r="C3" i="23"/>
  <c r="F7" i="23"/>
  <c r="AA7" i="23"/>
  <c r="O3" i="23"/>
  <c r="G3" i="23"/>
  <c r="B7" i="23"/>
  <c r="Y7" i="23"/>
  <c r="I3" i="23"/>
  <c r="U3" i="23"/>
  <c r="L7" i="23"/>
  <c r="N7" i="23"/>
  <c r="T7" i="23"/>
  <c r="M7" i="23"/>
  <c r="AG7" i="23"/>
  <c r="Z3" i="23"/>
  <c r="T3" i="23"/>
  <c r="N3" i="23"/>
  <c r="H3" i="23"/>
  <c r="B3" i="23"/>
  <c r="C7" i="23"/>
  <c r="Z7" i="23"/>
  <c r="H7" i="23"/>
  <c r="AE3" i="23"/>
  <c r="S3" i="23"/>
  <c r="AB7" i="23"/>
  <c r="V7" i="23"/>
  <c r="P7" i="23"/>
  <c r="J7" i="23"/>
  <c r="D7" i="23"/>
  <c r="AF7" i="23"/>
  <c r="Y3" i="23"/>
  <c r="M3" i="23"/>
  <c r="O7" i="23"/>
  <c r="U7" i="23"/>
  <c r="I7" i="23"/>
  <c r="X7" i="23"/>
  <c r="AE7" i="23"/>
  <c r="S7" i="23"/>
  <c r="G7" i="23"/>
  <c r="AB3" i="23"/>
  <c r="V3" i="23"/>
  <c r="P3" i="23"/>
  <c r="J3" i="23"/>
  <c r="D3" i="23"/>
  <c r="R7" i="23"/>
  <c r="AD7" i="23"/>
  <c r="AD3" i="23"/>
  <c r="X3" i="23"/>
  <c r="R3" i="23"/>
  <c r="L3" i="23"/>
  <c r="F3" i="23"/>
  <c r="AC3" i="23"/>
  <c r="W3" i="23"/>
  <c r="Q3" i="23"/>
  <c r="K3" i="23"/>
  <c r="E3" i="23"/>
  <c r="AC7" i="23"/>
  <c r="W7" i="23"/>
  <c r="Q7" i="23"/>
  <c r="K7" i="23"/>
  <c r="E7" i="23"/>
  <c r="AE6" i="23"/>
  <c r="AT26" i="25" l="1"/>
  <c r="AT27" i="25" s="1"/>
  <c r="AP2" i="23" s="1"/>
  <c r="D26" i="25"/>
  <c r="E26" i="25"/>
  <c r="F26" i="25"/>
  <c r="G26" i="25"/>
  <c r="H26" i="25"/>
  <c r="I26" i="25"/>
  <c r="J26" i="25"/>
  <c r="K26" i="25"/>
  <c r="L26" i="25"/>
  <c r="M26" i="25"/>
  <c r="N26" i="25"/>
  <c r="O26" i="25"/>
  <c r="P26" i="25"/>
  <c r="Q26" i="25"/>
  <c r="R26" i="25"/>
  <c r="S26" i="25"/>
  <c r="T26" i="25"/>
  <c r="U26" i="25"/>
  <c r="V26" i="25"/>
  <c r="W26" i="25"/>
  <c r="X26" i="25"/>
  <c r="Y26" i="25"/>
  <c r="Z26" i="25"/>
  <c r="AA26" i="25"/>
  <c r="AB26" i="25"/>
  <c r="AC26" i="25"/>
  <c r="AD26" i="25"/>
  <c r="AE26" i="25"/>
  <c r="AF26" i="25"/>
  <c r="AG26" i="25"/>
  <c r="AH26" i="25"/>
  <c r="AI26" i="25"/>
  <c r="AJ26" i="25"/>
  <c r="AK26" i="25"/>
  <c r="AU26" i="25" l="1"/>
  <c r="AU27" i="25" s="1"/>
  <c r="AQ2" i="23" s="1"/>
  <c r="V2" i="23"/>
  <c r="D2" i="23"/>
  <c r="AG2" i="23"/>
  <c r="AA2" i="23"/>
  <c r="U2" i="23"/>
  <c r="O2" i="23"/>
  <c r="I2" i="23"/>
  <c r="C2" i="23"/>
  <c r="AF2" i="23"/>
  <c r="Z2" i="23"/>
  <c r="T2" i="23"/>
  <c r="N2" i="23"/>
  <c r="H2" i="23"/>
  <c r="B2" i="23"/>
  <c r="AB2" i="23"/>
  <c r="P2" i="23"/>
  <c r="J2" i="23"/>
  <c r="AE2" i="23"/>
  <c r="Y2" i="23"/>
  <c r="S2" i="23"/>
  <c r="M2" i="23"/>
  <c r="G2" i="23"/>
  <c r="AD2" i="23"/>
  <c r="X2" i="23"/>
  <c r="R2" i="23"/>
  <c r="L2" i="23"/>
  <c r="F2" i="23"/>
  <c r="AC2" i="23"/>
  <c r="W2" i="23"/>
  <c r="Q2" i="23"/>
  <c r="K2" i="23"/>
  <c r="E2" i="23"/>
  <c r="AV26" i="25" l="1"/>
  <c r="AV27" i="25" s="1"/>
  <c r="AR2" i="23" s="1"/>
  <c r="AW26" i="25" l="1"/>
  <c r="AW27" i="25" s="1"/>
  <c r="AS2" i="23" s="1"/>
  <c r="AX26" i="25" l="1"/>
  <c r="AX27" i="25" s="1"/>
  <c r="AT2" i="23" s="1"/>
  <c r="AY26" i="25" l="1"/>
  <c r="AY27" i="25" s="1"/>
  <c r="AU2" i="23" s="1"/>
  <c r="AZ26" i="25" l="1"/>
  <c r="AZ27" i="25" s="1"/>
  <c r="AV2" i="23" s="1"/>
  <c r="BA26" i="25" l="1"/>
  <c r="BA27" i="25" s="1"/>
  <c r="AW2" i="23" s="1"/>
  <c r="BB26" i="25" l="1"/>
  <c r="BB27" i="25" s="1"/>
  <c r="AX2" i="23" s="1"/>
  <c r="BC26" i="25" l="1"/>
  <c r="BC27" i="25" s="1"/>
  <c r="AY2" i="23" s="1"/>
  <c r="BD26" i="25" l="1"/>
  <c r="BD27" i="25" s="1"/>
  <c r="AZ2" i="23" s="1"/>
  <c r="BE26" i="25"/>
  <c r="BE27" i="25" s="1"/>
  <c r="BA2" i="23" s="1"/>
</calcChain>
</file>

<file path=xl/sharedStrings.xml><?xml version="1.0" encoding="utf-8"?>
<sst xmlns="http://schemas.openxmlformats.org/spreadsheetml/2006/main" count="139" uniqueCount="75">
  <si>
    <t>aircraft</t>
  </si>
  <si>
    <t>HDVs</t>
  </si>
  <si>
    <t>LDVs</t>
  </si>
  <si>
    <t>rail</t>
  </si>
  <si>
    <t>ships</t>
  </si>
  <si>
    <t>motorbikes</t>
  </si>
  <si>
    <t>BCDTRtSY BAU Cargo Dist Transported Relative to Start Year</t>
  </si>
  <si>
    <t>Source:</t>
  </si>
  <si>
    <t>Rail</t>
  </si>
  <si>
    <t>Ship</t>
  </si>
  <si>
    <t>Motorbike</t>
  </si>
  <si>
    <t>Auto Plug-in Flex</t>
  </si>
  <si>
    <t>Moto Flex</t>
  </si>
  <si>
    <t>PKM (Millions)</t>
  </si>
  <si>
    <t>Interpolated</t>
  </si>
  <si>
    <t>PKM relative to start Yr</t>
  </si>
  <si>
    <t>Air</t>
  </si>
  <si>
    <t>Cargo Dist Transported Relative to Start Year</t>
  </si>
  <si>
    <t>Auto Gasoline C</t>
  </si>
  <si>
    <t>Auto Ethanol</t>
  </si>
  <si>
    <t>Auto flex</t>
  </si>
  <si>
    <t>Auto Hybrid</t>
  </si>
  <si>
    <t>Auto Battery</t>
  </si>
  <si>
    <t>Com. Light Gasoline C</t>
  </si>
  <si>
    <t>Com. Light Ethanol</t>
  </si>
  <si>
    <t>Com. Light Flex</t>
  </si>
  <si>
    <t>Com. Light Diesel</t>
  </si>
  <si>
    <t>Gasoline motorcycle C</t>
  </si>
  <si>
    <t>City Bus Diesel</t>
  </si>
  <si>
    <t>Micro diesel</t>
  </si>
  <si>
    <t>Bus Rodo Diesel</t>
  </si>
  <si>
    <t>Vehicle type</t>
  </si>
  <si>
    <t>LDV</t>
  </si>
  <si>
    <t>HDV</t>
  </si>
  <si>
    <t>PKM (10³ pkm)</t>
  </si>
  <si>
    <t>Page 247</t>
  </si>
  <si>
    <t>Aircraft</t>
  </si>
  <si>
    <t>Year</t>
  </si>
  <si>
    <t>Semilight Trucks</t>
  </si>
  <si>
    <t>Light Commercials</t>
  </si>
  <si>
    <t>Light Trucks</t>
  </si>
  <si>
    <t>Medium Trucks</t>
  </si>
  <si>
    <t>Semi-heavy trucks</t>
  </si>
  <si>
    <t>Heavy Trucks</t>
  </si>
  <si>
    <t>TKU</t>
  </si>
  <si>
    <t>TKM (Millions)</t>
  </si>
  <si>
    <t>Notes</t>
  </si>
  <si>
    <t>This variable contains ratios of cargo distance transported in each year of the</t>
  </si>
  <si>
    <t>Brazilian Ministry of Science, Technology, Innovation and Communication (MCTIC)</t>
  </si>
  <si>
    <t>Report: "Greenhouse gas mitigation options in key sectors in Brazil"</t>
  </si>
  <si>
    <t>Version: "Sector modeling of low carbon options for the transport sector"</t>
  </si>
  <si>
    <t>https://www.mctic.gov.br/mctic/export/sites/institucional/ciencia/SEPED/clima/arquivos/projeto_opcoes_mitigacao/publicacoes/Setor-Transportes.pdf</t>
  </si>
  <si>
    <t>Table 95 - Tons-Kilometers Transported by Modal (Million)</t>
  </si>
  <si>
    <t>road</t>
  </si>
  <si>
    <t>railroad</t>
  </si>
  <si>
    <t>translation</t>
  </si>
  <si>
    <t>Table 94 - Passenger-Kilometers Transported by Modal (Millions of PKM)</t>
  </si>
  <si>
    <t>page 248</t>
  </si>
  <si>
    <t>passenger PKM</t>
  </si>
  <si>
    <t>freight TKM</t>
  </si>
  <si>
    <t>table 94 from MOP report summarizes the data</t>
  </si>
  <si>
    <t>The table below is from the excel file that generated the results for transportation sector, this file has more detalied informations about the modelling than the report.</t>
  </si>
  <si>
    <t>We group the vehicle type according to LDV, HDV and motorbike category and then computed the cargo distance transported relative to start year (2015)</t>
  </si>
  <si>
    <t>We scale by passenger-miles and freight ton-miles.</t>
  </si>
  <si>
    <t>Computed pkm relative to start year based on MOP's pkm estimation for reference scenario.</t>
  </si>
  <si>
    <t>Computed pkm relative to start year based on table 94</t>
  </si>
  <si>
    <t>The time series was Linear interpolated</t>
  </si>
  <si>
    <t>table 95 from MOP report summarizes the data</t>
  </si>
  <si>
    <t>HDV correspond to the average of all fleet, exclueded light commercials, relative to start year average</t>
  </si>
  <si>
    <t>LDV corresponds to light commercials vehicles</t>
  </si>
  <si>
    <t>Computed pkm relative to start year based on table 95</t>
  </si>
  <si>
    <t>Cargo Dist Transported Relative to Start Year (dimensionless)</t>
  </si>
  <si>
    <t>model run relative to the start year.  The start year is the year is 2019</t>
  </si>
  <si>
    <t>The start year column does not have to be included in the outputs but is retained here for visual clarity.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</si>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</sst>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##0.00_)"/>
    <numFmt numFmtId="165" formatCode="#,##0_)"/>
    <numFmt numFmtId="166" formatCode="#,##0.000"/>
  </numFmts>
  <fonts count="4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sz val="10"/>
      <name val="Arial"/>
      <family val="2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6"/>
      <name val="Calibri"/>
      <family val="2"/>
    </font>
    <font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2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</fills>
  <borders count="1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55">
    <xf numFmtId="0" fontId="0" fillId="0" borderId="0"/>
    <xf numFmtId="0" fontId="3" fillId="0" borderId="0"/>
    <xf numFmtId="0" fontId="3" fillId="0" borderId="2" applyNumberFormat="0" applyProtection="0">
      <alignment wrapText="1"/>
    </xf>
    <xf numFmtId="0" fontId="4" fillId="0" borderId="3" applyNumberFormat="0" applyProtection="0">
      <alignment wrapText="1"/>
    </xf>
    <xf numFmtId="0" fontId="3" fillId="0" borderId="4" applyNumberFormat="0" applyFont="0" applyProtection="0">
      <alignment wrapText="1"/>
    </xf>
    <xf numFmtId="0" fontId="4" fillId="0" borderId="5" applyNumberFormat="0" applyProtection="0">
      <alignment wrapText="1"/>
    </xf>
    <xf numFmtId="0" fontId="3" fillId="0" borderId="0" applyNumberFormat="0" applyFill="0" applyBorder="0" applyAlignment="0" applyProtection="0"/>
    <xf numFmtId="0" fontId="5" fillId="0" borderId="0" applyNumberFormat="0" applyProtection="0">
      <alignment horizontal="left"/>
    </xf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21" borderId="0" applyNumberFormat="0" applyBorder="0" applyAlignment="0" applyProtection="0"/>
    <xf numFmtId="0" fontId="8" fillId="5" borderId="0" applyNumberFormat="0" applyBorder="0" applyAlignment="0" applyProtection="0"/>
    <xf numFmtId="0" fontId="3" fillId="0" borderId="4" applyNumberFormat="0" applyFont="0" applyProtection="0">
      <alignment wrapText="1"/>
    </xf>
    <xf numFmtId="0" fontId="9" fillId="22" borderId="6" applyNumberFormat="0" applyAlignment="0" applyProtection="0"/>
    <xf numFmtId="0" fontId="10" fillId="23" borderId="7" applyNumberFormat="0" applyAlignment="0" applyProtection="0"/>
    <xf numFmtId="0" fontId="11" fillId="0" borderId="0">
      <alignment horizontal="center" vertical="center" wrapText="1"/>
    </xf>
    <xf numFmtId="43" fontId="1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3" fillId="0" borderId="0">
      <alignment horizontal="left" vertical="center" wrapText="1"/>
    </xf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2" fillId="0" borderId="0" applyFont="0" applyFill="0" applyBorder="0" applyAlignment="0" applyProtection="0"/>
    <xf numFmtId="164" fontId="14" fillId="0" borderId="8" applyNumberFormat="0" applyFill="0">
      <alignment horizontal="right"/>
    </xf>
    <xf numFmtId="164" fontId="15" fillId="0" borderId="8" applyNumberFormat="0" applyFill="0">
      <alignment horizontal="right"/>
    </xf>
    <xf numFmtId="165" fontId="16" fillId="0" borderId="8">
      <alignment horizontal="right" vertical="center"/>
    </xf>
    <xf numFmtId="49" fontId="17" fillId="0" borderId="8">
      <alignment horizontal="left" vertical="center"/>
    </xf>
    <xf numFmtId="164" fontId="14" fillId="0" borderId="8" applyNumberFormat="0" applyFill="0">
      <alignment horizontal="right"/>
    </xf>
    <xf numFmtId="0" fontId="18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2" applyNumberFormat="0" applyProtection="0">
      <alignment wrapText="1"/>
    </xf>
    <xf numFmtId="0" fontId="19" fillId="6" borderId="0" applyNumberFormat="0" applyBorder="0" applyAlignment="0" applyProtection="0"/>
    <xf numFmtId="0" fontId="4" fillId="0" borderId="5" applyNumberFormat="0" applyProtection="0">
      <alignment wrapText="1"/>
    </xf>
    <xf numFmtId="0" fontId="20" fillId="0" borderId="9" applyNumberFormat="0" applyFill="0" applyAlignment="0" applyProtection="0"/>
    <xf numFmtId="0" fontId="21" fillId="0" borderId="10" applyNumberFormat="0" applyFill="0" applyAlignment="0" applyProtection="0"/>
    <xf numFmtId="0" fontId="22" fillId="0" borderId="11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8">
      <alignment horizontal="left"/>
    </xf>
    <xf numFmtId="0" fontId="24" fillId="0" borderId="8">
      <alignment horizontal="left"/>
    </xf>
    <xf numFmtId="0" fontId="25" fillId="0" borderId="12">
      <alignment horizontal="right" vertical="center"/>
    </xf>
    <xf numFmtId="0" fontId="26" fillId="0" borderId="8">
      <alignment horizontal="left" vertical="center"/>
    </xf>
    <xf numFmtId="0" fontId="14" fillId="0" borderId="8">
      <alignment horizontal="left" vertical="center"/>
    </xf>
    <xf numFmtId="0" fontId="23" fillId="0" borderId="8">
      <alignment horizontal="left"/>
    </xf>
    <xf numFmtId="0" fontId="23" fillId="24" borderId="0">
      <alignment horizontal="centerContinuous" wrapText="1"/>
    </xf>
    <xf numFmtId="49" fontId="23" fillId="24" borderId="13">
      <alignment horizontal="left" vertical="center"/>
    </xf>
    <xf numFmtId="0" fontId="23" fillId="24" borderId="0">
      <alignment horizontal="centerContinuous" vertical="center" wrapText="1"/>
    </xf>
    <xf numFmtId="0" fontId="27" fillId="0" borderId="0" applyNumberFormat="0" applyFill="0" applyBorder="0" applyAlignment="0" applyProtection="0">
      <alignment vertical="top"/>
      <protection locked="0"/>
    </xf>
    <xf numFmtId="0" fontId="28" fillId="9" borderId="6" applyNumberFormat="0" applyAlignment="0" applyProtection="0"/>
    <xf numFmtId="0" fontId="29" fillId="0" borderId="14" applyNumberFormat="0" applyFill="0" applyAlignment="0" applyProtection="0"/>
    <xf numFmtId="0" fontId="30" fillId="25" borderId="0" applyNumberFormat="0" applyBorder="0" applyAlignment="0" applyProtection="0"/>
    <xf numFmtId="0" fontId="1" fillId="0" borderId="0"/>
    <xf numFmtId="0" fontId="1" fillId="0" borderId="0"/>
    <xf numFmtId="0" fontId="12" fillId="0" borderId="0"/>
    <xf numFmtId="0" fontId="31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2" borderId="1" applyNumberFormat="0" applyFont="0" applyAlignment="0" applyProtection="0"/>
    <xf numFmtId="0" fontId="12" fillId="26" borderId="15" applyNumberFormat="0" applyFont="0" applyAlignment="0" applyProtection="0"/>
    <xf numFmtId="0" fontId="32" fillId="22" borderId="16" applyNumberFormat="0" applyAlignment="0" applyProtection="0"/>
    <xf numFmtId="0" fontId="4" fillId="0" borderId="3" applyNumberFormat="0" applyProtection="0">
      <alignment wrapText="1"/>
    </xf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" fillId="0" borderId="0" applyFont="0" applyFill="0" applyBorder="0" applyAlignment="0" applyProtection="0"/>
    <xf numFmtId="3" fontId="16" fillId="0" borderId="0">
      <alignment horizontal="left" vertical="center"/>
    </xf>
    <xf numFmtId="0" fontId="11" fillId="0" borderId="0">
      <alignment horizontal="left" vertical="center"/>
    </xf>
    <xf numFmtId="0" fontId="33" fillId="0" borderId="0">
      <alignment horizontal="right"/>
    </xf>
    <xf numFmtId="49" fontId="33" fillId="0" borderId="0">
      <alignment horizontal="center"/>
    </xf>
    <xf numFmtId="0" fontId="17" fillId="0" borderId="0">
      <alignment horizontal="right"/>
    </xf>
    <xf numFmtId="0" fontId="34" fillId="0" borderId="0">
      <alignment horizontal="right"/>
    </xf>
    <xf numFmtId="0" fontId="33" fillId="0" borderId="0">
      <alignment horizontal="left"/>
    </xf>
    <xf numFmtId="0" fontId="35" fillId="0" borderId="0">
      <alignment horizontal="left"/>
    </xf>
    <xf numFmtId="49" fontId="16" fillId="0" borderId="0">
      <alignment horizontal="left" vertical="center"/>
    </xf>
    <xf numFmtId="49" fontId="17" fillId="0" borderId="8">
      <alignment horizontal="left"/>
    </xf>
    <xf numFmtId="164" fontId="16" fillId="0" borderId="0" applyNumberFormat="0">
      <alignment horizontal="right"/>
    </xf>
    <xf numFmtId="0" fontId="25" fillId="27" borderId="0">
      <alignment horizontal="centerContinuous" vertical="center" wrapText="1"/>
    </xf>
    <xf numFmtId="0" fontId="25" fillId="0" borderId="17">
      <alignment horizontal="left" vertical="center"/>
    </xf>
    <xf numFmtId="0" fontId="5" fillId="0" borderId="0" applyNumberFormat="0" applyProtection="0">
      <alignment horizontal="left"/>
    </xf>
    <xf numFmtId="0" fontId="36" fillId="0" borderId="0" applyNumberFormat="0" applyFill="0" applyBorder="0" applyAlignment="0" applyProtection="0"/>
    <xf numFmtId="0" fontId="23" fillId="0" borderId="0">
      <alignment horizontal="left"/>
    </xf>
    <xf numFmtId="0" fontId="13" fillId="0" borderId="0">
      <alignment horizontal="left"/>
    </xf>
    <xf numFmtId="0" fontId="14" fillId="0" borderId="0">
      <alignment horizontal="left"/>
    </xf>
    <xf numFmtId="0" fontId="37" fillId="0" borderId="0">
      <alignment horizontal="left" vertical="top"/>
    </xf>
    <xf numFmtId="0" fontId="13" fillId="0" borderId="0">
      <alignment horizontal="left"/>
    </xf>
    <xf numFmtId="0" fontId="14" fillId="0" borderId="0">
      <alignment horizontal="left"/>
    </xf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49" fontId="16" fillId="0" borderId="8">
      <alignment horizontal="left"/>
    </xf>
    <xf numFmtId="0" fontId="25" fillId="0" borderId="12">
      <alignment horizontal="left"/>
    </xf>
    <xf numFmtId="0" fontId="23" fillId="0" borderId="0">
      <alignment horizontal="left" vertical="center"/>
    </xf>
    <xf numFmtId="49" fontId="33" fillId="0" borderId="8">
      <alignment horizontal="left"/>
    </xf>
    <xf numFmtId="9" fontId="1" fillId="0" borderId="0" applyFont="0" applyFill="0" applyBorder="0" applyAlignment="0" applyProtection="0"/>
    <xf numFmtId="0" fontId="44" fillId="0" borderId="0" applyNumberFormat="0" applyFill="0" applyBorder="0" applyAlignment="0" applyProtection="0"/>
  </cellStyleXfs>
  <cellXfs count="25">
    <xf numFmtId="0" fontId="0" fillId="0" borderId="0" xfId="0"/>
    <xf numFmtId="0" fontId="2" fillId="0" borderId="0" xfId="0" applyFont="1"/>
    <xf numFmtId="0" fontId="0" fillId="0" borderId="0" xfId="0" applyAlignment="1">
      <alignment horizontal="left"/>
    </xf>
    <xf numFmtId="0" fontId="0" fillId="28" borderId="0" xfId="0" applyFill="1"/>
    <xf numFmtId="0" fontId="40" fillId="29" borderId="0" xfId="0" applyFont="1" applyFill="1"/>
    <xf numFmtId="0" fontId="0" fillId="30" borderId="0" xfId="0" applyFill="1"/>
    <xf numFmtId="1" fontId="0" fillId="0" borderId="0" xfId="0" applyNumberFormat="1"/>
    <xf numFmtId="9" fontId="0" fillId="0" borderId="0" xfId="153" applyFont="1"/>
    <xf numFmtId="0" fontId="41" fillId="3" borderId="0" xfId="0" applyFont="1" applyFill="1"/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3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0" fontId="40" fillId="29" borderId="0" xfId="0" applyFont="1" applyFill="1" applyAlignment="1">
      <alignment horizontal="center"/>
    </xf>
    <xf numFmtId="0" fontId="0" fillId="0" borderId="0" xfId="153" applyNumberFormat="1" applyFont="1"/>
    <xf numFmtId="0" fontId="42" fillId="31" borderId="0" xfId="0" applyFont="1" applyFill="1" applyAlignment="1">
      <alignment horizontal="left" indent="1"/>
    </xf>
    <xf numFmtId="0" fontId="43" fillId="31" borderId="0" xfId="0" applyFont="1" applyFill="1"/>
    <xf numFmtId="2" fontId="0" fillId="0" borderId="0" xfId="153" applyNumberFormat="1" applyFont="1"/>
    <xf numFmtId="0" fontId="2" fillId="3" borderId="0" xfId="0" applyFont="1" applyFill="1"/>
    <xf numFmtId="0" fontId="44" fillId="0" borderId="0" xfId="154"/>
    <xf numFmtId="0" fontId="45" fillId="0" borderId="0" xfId="0" applyFont="1"/>
    <xf numFmtId="166" fontId="0" fillId="0" borderId="0" xfId="0" applyNumberFormat="1" applyAlignment="1">
      <alignment horizontal="center"/>
    </xf>
    <xf numFmtId="0" fontId="2" fillId="0" borderId="0" xfId="0" applyFont="1" applyAlignment="1">
      <alignment wrapText="1"/>
    </xf>
    <xf numFmtId="0" fontId="0" fillId="0" borderId="0" xfId="0" applyFill="1"/>
  </cellXfs>
  <cellStyles count="155">
    <cellStyle name="20% - Accent1 2" xfId="8" xr:uid="{00000000-0005-0000-0000-000000000000}"/>
    <cellStyle name="20% - Accent2 2" xfId="9" xr:uid="{00000000-0005-0000-0000-000001000000}"/>
    <cellStyle name="20% - Accent3 2" xfId="10" xr:uid="{00000000-0005-0000-0000-000002000000}"/>
    <cellStyle name="20% - Accent4 2" xfId="11" xr:uid="{00000000-0005-0000-0000-000003000000}"/>
    <cellStyle name="20% - Accent5 2" xfId="12" xr:uid="{00000000-0005-0000-0000-000004000000}"/>
    <cellStyle name="20% - Accent6 2" xfId="13" xr:uid="{00000000-0005-0000-0000-000005000000}"/>
    <cellStyle name="40% - Accent1 2" xfId="14" xr:uid="{00000000-0005-0000-0000-000006000000}"/>
    <cellStyle name="40% - Accent2 2" xfId="15" xr:uid="{00000000-0005-0000-0000-000007000000}"/>
    <cellStyle name="40% - Accent3 2" xfId="16" xr:uid="{00000000-0005-0000-0000-000008000000}"/>
    <cellStyle name="40% - Accent4 2" xfId="17" xr:uid="{00000000-0005-0000-0000-000009000000}"/>
    <cellStyle name="40% - Accent5 2" xfId="18" xr:uid="{00000000-0005-0000-0000-00000A000000}"/>
    <cellStyle name="40% - Accent6 2" xfId="19" xr:uid="{00000000-0005-0000-0000-00000B000000}"/>
    <cellStyle name="60% - Accent1 2" xfId="20" xr:uid="{00000000-0005-0000-0000-00000C000000}"/>
    <cellStyle name="60% - Accent2 2" xfId="21" xr:uid="{00000000-0005-0000-0000-00000D000000}"/>
    <cellStyle name="60% - Accent3 2" xfId="22" xr:uid="{00000000-0005-0000-0000-00000E000000}"/>
    <cellStyle name="60% - Accent4 2" xfId="23" xr:uid="{00000000-0005-0000-0000-00000F000000}"/>
    <cellStyle name="60% - Accent5 2" xfId="24" xr:uid="{00000000-0005-0000-0000-000010000000}"/>
    <cellStyle name="60% - Accent6 2" xfId="25" xr:uid="{00000000-0005-0000-0000-000011000000}"/>
    <cellStyle name="Accent1 2" xfId="26" xr:uid="{00000000-0005-0000-0000-000012000000}"/>
    <cellStyle name="Accent2 2" xfId="27" xr:uid="{00000000-0005-0000-0000-000013000000}"/>
    <cellStyle name="Accent3 2" xfId="28" xr:uid="{00000000-0005-0000-0000-000014000000}"/>
    <cellStyle name="Accent4 2" xfId="29" xr:uid="{00000000-0005-0000-0000-000015000000}"/>
    <cellStyle name="Accent5 2" xfId="30" xr:uid="{00000000-0005-0000-0000-000016000000}"/>
    <cellStyle name="Accent6 2" xfId="31" xr:uid="{00000000-0005-0000-0000-000017000000}"/>
    <cellStyle name="Bad 2" xfId="32" xr:uid="{00000000-0005-0000-0000-000018000000}"/>
    <cellStyle name="Body: normal cell" xfId="4" xr:uid="{00000000-0005-0000-0000-000019000000}"/>
    <cellStyle name="Body: normal cell 2" xfId="33" xr:uid="{00000000-0005-0000-0000-00001A000000}"/>
    <cellStyle name="Calculation 2" xfId="34" xr:uid="{00000000-0005-0000-0000-00001B000000}"/>
    <cellStyle name="Check Cell 2" xfId="35" xr:uid="{00000000-0005-0000-0000-00001C000000}"/>
    <cellStyle name="Column heading" xfId="36" xr:uid="{00000000-0005-0000-0000-00001D000000}"/>
    <cellStyle name="Comma 2" xfId="37" xr:uid="{00000000-0005-0000-0000-00001E000000}"/>
    <cellStyle name="Comma 2 2" xfId="38" xr:uid="{00000000-0005-0000-0000-00001F000000}"/>
    <cellStyle name="Comma 3" xfId="39" xr:uid="{00000000-0005-0000-0000-000020000000}"/>
    <cellStyle name="Comma 4" xfId="40" xr:uid="{00000000-0005-0000-0000-000021000000}"/>
    <cellStyle name="Comma 5" xfId="41" xr:uid="{00000000-0005-0000-0000-000022000000}"/>
    <cellStyle name="Comma 6" xfId="42" xr:uid="{00000000-0005-0000-0000-000023000000}"/>
    <cellStyle name="Comma 7" xfId="43" xr:uid="{00000000-0005-0000-0000-000024000000}"/>
    <cellStyle name="Comma 8" xfId="44" xr:uid="{00000000-0005-0000-0000-000025000000}"/>
    <cellStyle name="Corner heading" xfId="45" xr:uid="{00000000-0005-0000-0000-000026000000}"/>
    <cellStyle name="Currency 2" xfId="46" xr:uid="{00000000-0005-0000-0000-000027000000}"/>
    <cellStyle name="Currency 3" xfId="47" xr:uid="{00000000-0005-0000-0000-000028000000}"/>
    <cellStyle name="Currency 3 2" xfId="48" xr:uid="{00000000-0005-0000-0000-000029000000}"/>
    <cellStyle name="Data" xfId="49" xr:uid="{00000000-0005-0000-0000-00002A000000}"/>
    <cellStyle name="Data 2" xfId="50" xr:uid="{00000000-0005-0000-0000-00002B000000}"/>
    <cellStyle name="Data no deci" xfId="51" xr:uid="{00000000-0005-0000-0000-00002C000000}"/>
    <cellStyle name="Data Superscript" xfId="52" xr:uid="{00000000-0005-0000-0000-00002D000000}"/>
    <cellStyle name="Data_1-1A-Regular" xfId="53" xr:uid="{00000000-0005-0000-0000-00002E000000}"/>
    <cellStyle name="Explanatory Text 2" xfId="54" xr:uid="{00000000-0005-0000-0000-00002F000000}"/>
    <cellStyle name="Font: Calibri, 9pt regular" xfId="6" xr:uid="{00000000-0005-0000-0000-000030000000}"/>
    <cellStyle name="Font: Calibri, 9pt regular 2" xfId="55" xr:uid="{00000000-0005-0000-0000-000031000000}"/>
    <cellStyle name="Footnotes: top row" xfId="2" xr:uid="{00000000-0005-0000-0000-000032000000}"/>
    <cellStyle name="Footnotes: top row 2" xfId="56" xr:uid="{00000000-0005-0000-0000-000033000000}"/>
    <cellStyle name="Good 2" xfId="57" xr:uid="{00000000-0005-0000-0000-000034000000}"/>
    <cellStyle name="Header: bottom row" xfId="5" xr:uid="{00000000-0005-0000-0000-000035000000}"/>
    <cellStyle name="Header: bottom row 2" xfId="58" xr:uid="{00000000-0005-0000-0000-000036000000}"/>
    <cellStyle name="Heading 1 2" xfId="59" xr:uid="{00000000-0005-0000-0000-000037000000}"/>
    <cellStyle name="Heading 2 2" xfId="60" xr:uid="{00000000-0005-0000-0000-000038000000}"/>
    <cellStyle name="Heading 3 2" xfId="61" xr:uid="{00000000-0005-0000-0000-000039000000}"/>
    <cellStyle name="Heading 4 2" xfId="62" xr:uid="{00000000-0005-0000-0000-00003A000000}"/>
    <cellStyle name="Hed Side" xfId="63" xr:uid="{00000000-0005-0000-0000-00003B000000}"/>
    <cellStyle name="Hed Side 2" xfId="64" xr:uid="{00000000-0005-0000-0000-00003C000000}"/>
    <cellStyle name="Hed Side bold" xfId="65" xr:uid="{00000000-0005-0000-0000-00003D000000}"/>
    <cellStyle name="Hed Side Indent" xfId="66" xr:uid="{00000000-0005-0000-0000-00003E000000}"/>
    <cellStyle name="Hed Side Regular" xfId="67" xr:uid="{00000000-0005-0000-0000-00003F000000}"/>
    <cellStyle name="Hed Side_1-1A-Regular" xfId="68" xr:uid="{00000000-0005-0000-0000-000040000000}"/>
    <cellStyle name="Hed Top" xfId="69" xr:uid="{00000000-0005-0000-0000-000041000000}"/>
    <cellStyle name="Hed Top - SECTION" xfId="70" xr:uid="{00000000-0005-0000-0000-000042000000}"/>
    <cellStyle name="Hed Top_3-new4" xfId="71" xr:uid="{00000000-0005-0000-0000-000043000000}"/>
    <cellStyle name="Hyperlink" xfId="154" builtinId="8"/>
    <cellStyle name="Hyperlink 2" xfId="72" xr:uid="{00000000-0005-0000-0000-000045000000}"/>
    <cellStyle name="Input 2" xfId="73" xr:uid="{00000000-0005-0000-0000-000046000000}"/>
    <cellStyle name="Linked Cell 2" xfId="74" xr:uid="{00000000-0005-0000-0000-000047000000}"/>
    <cellStyle name="Neutral 2" xfId="75" xr:uid="{00000000-0005-0000-0000-000048000000}"/>
    <cellStyle name="Normal" xfId="0" builtinId="0"/>
    <cellStyle name="Normal 10" xfId="76" xr:uid="{00000000-0005-0000-0000-00004A000000}"/>
    <cellStyle name="Normal 11" xfId="77" xr:uid="{00000000-0005-0000-0000-00004B000000}"/>
    <cellStyle name="Normal 2" xfId="1" xr:uid="{00000000-0005-0000-0000-00004C000000}"/>
    <cellStyle name="Normal 2 2" xfId="78" xr:uid="{00000000-0005-0000-0000-00004D000000}"/>
    <cellStyle name="Normal 2 3" xfId="79" xr:uid="{00000000-0005-0000-0000-00004E000000}"/>
    <cellStyle name="Normal 3" xfId="80" xr:uid="{00000000-0005-0000-0000-00004F000000}"/>
    <cellStyle name="Normal 3 2" xfId="81" xr:uid="{00000000-0005-0000-0000-000050000000}"/>
    <cellStyle name="Normal 3 2 2" xfId="82" xr:uid="{00000000-0005-0000-0000-000051000000}"/>
    <cellStyle name="Normal 3 2 2 2" xfId="83" xr:uid="{00000000-0005-0000-0000-000052000000}"/>
    <cellStyle name="Normal 3 2 3" xfId="84" xr:uid="{00000000-0005-0000-0000-000053000000}"/>
    <cellStyle name="Normal 3 3" xfId="85" xr:uid="{00000000-0005-0000-0000-000054000000}"/>
    <cellStyle name="Normal 3 3 2" xfId="86" xr:uid="{00000000-0005-0000-0000-000055000000}"/>
    <cellStyle name="Normal 3 3 2 2" xfId="87" xr:uid="{00000000-0005-0000-0000-000056000000}"/>
    <cellStyle name="Normal 3 3 3" xfId="88" xr:uid="{00000000-0005-0000-0000-000057000000}"/>
    <cellStyle name="Normal 3 4" xfId="89" xr:uid="{00000000-0005-0000-0000-000058000000}"/>
    <cellStyle name="Normal 3 4 2" xfId="90" xr:uid="{00000000-0005-0000-0000-000059000000}"/>
    <cellStyle name="Normal 3 5" xfId="91" xr:uid="{00000000-0005-0000-0000-00005A000000}"/>
    <cellStyle name="Normal 3 6" xfId="92" xr:uid="{00000000-0005-0000-0000-00005B000000}"/>
    <cellStyle name="Normal 3 7" xfId="93" xr:uid="{00000000-0005-0000-0000-00005C000000}"/>
    <cellStyle name="Normal 4" xfId="94" xr:uid="{00000000-0005-0000-0000-00005D000000}"/>
    <cellStyle name="Normal 4 2" xfId="95" xr:uid="{00000000-0005-0000-0000-00005E000000}"/>
    <cellStyle name="Normal 4 2 2" xfId="96" xr:uid="{00000000-0005-0000-0000-00005F000000}"/>
    <cellStyle name="Normal 4 2 2 2" xfId="97" xr:uid="{00000000-0005-0000-0000-000060000000}"/>
    <cellStyle name="Normal 4 2 3" xfId="98" xr:uid="{00000000-0005-0000-0000-000061000000}"/>
    <cellStyle name="Normal 4 3" xfId="99" xr:uid="{00000000-0005-0000-0000-000062000000}"/>
    <cellStyle name="Normal 4 3 2" xfId="100" xr:uid="{00000000-0005-0000-0000-000063000000}"/>
    <cellStyle name="Normal 4 3 2 2" xfId="101" xr:uid="{00000000-0005-0000-0000-000064000000}"/>
    <cellStyle name="Normal 4 3 3" xfId="102" xr:uid="{00000000-0005-0000-0000-000065000000}"/>
    <cellStyle name="Normal 4 4" xfId="103" xr:uid="{00000000-0005-0000-0000-000066000000}"/>
    <cellStyle name="Normal 4 4 2" xfId="104" xr:uid="{00000000-0005-0000-0000-000067000000}"/>
    <cellStyle name="Normal 4 5" xfId="105" xr:uid="{00000000-0005-0000-0000-000068000000}"/>
    <cellStyle name="Normal 4 6" xfId="106" xr:uid="{00000000-0005-0000-0000-000069000000}"/>
    <cellStyle name="Normal 4 7" xfId="107" xr:uid="{00000000-0005-0000-0000-00006A000000}"/>
    <cellStyle name="Normal 5" xfId="108" xr:uid="{00000000-0005-0000-0000-00006B000000}"/>
    <cellStyle name="Normal 5 2" xfId="109" xr:uid="{00000000-0005-0000-0000-00006C000000}"/>
    <cellStyle name="Normal 5 3" xfId="110" xr:uid="{00000000-0005-0000-0000-00006D000000}"/>
    <cellStyle name="Normal 6" xfId="111" xr:uid="{00000000-0005-0000-0000-00006E000000}"/>
    <cellStyle name="Normal 6 2" xfId="112" xr:uid="{00000000-0005-0000-0000-00006F000000}"/>
    <cellStyle name="Normal 7" xfId="113" xr:uid="{00000000-0005-0000-0000-000070000000}"/>
    <cellStyle name="Normal 7 2" xfId="114" xr:uid="{00000000-0005-0000-0000-000071000000}"/>
    <cellStyle name="Normal 8" xfId="115" xr:uid="{00000000-0005-0000-0000-000072000000}"/>
    <cellStyle name="Normal 9" xfId="116" xr:uid="{00000000-0005-0000-0000-000073000000}"/>
    <cellStyle name="Note 2" xfId="117" xr:uid="{00000000-0005-0000-0000-000074000000}"/>
    <cellStyle name="Note 2 2" xfId="118" xr:uid="{00000000-0005-0000-0000-000075000000}"/>
    <cellStyle name="Output 2" xfId="119" xr:uid="{00000000-0005-0000-0000-000076000000}"/>
    <cellStyle name="Parent row" xfId="3" xr:uid="{00000000-0005-0000-0000-000077000000}"/>
    <cellStyle name="Parent row 2" xfId="120" xr:uid="{00000000-0005-0000-0000-000078000000}"/>
    <cellStyle name="Percent" xfId="153" builtinId="5"/>
    <cellStyle name="Percent 2" xfId="121" xr:uid="{00000000-0005-0000-0000-00007A000000}"/>
    <cellStyle name="Percent 2 2" xfId="122" xr:uid="{00000000-0005-0000-0000-00007B000000}"/>
    <cellStyle name="Percent 3" xfId="123" xr:uid="{00000000-0005-0000-0000-00007C000000}"/>
    <cellStyle name="Percent 3 2" xfId="124" xr:uid="{00000000-0005-0000-0000-00007D000000}"/>
    <cellStyle name="Percent 4" xfId="125" xr:uid="{00000000-0005-0000-0000-00007E000000}"/>
    <cellStyle name="Reference" xfId="126" xr:uid="{00000000-0005-0000-0000-00007F000000}"/>
    <cellStyle name="Row heading" xfId="127" xr:uid="{00000000-0005-0000-0000-000080000000}"/>
    <cellStyle name="Source Hed" xfId="128" xr:uid="{00000000-0005-0000-0000-000081000000}"/>
    <cellStyle name="Source Letter" xfId="129" xr:uid="{00000000-0005-0000-0000-000082000000}"/>
    <cellStyle name="Source Superscript" xfId="130" xr:uid="{00000000-0005-0000-0000-000083000000}"/>
    <cellStyle name="Source Superscript 2" xfId="131" xr:uid="{00000000-0005-0000-0000-000084000000}"/>
    <cellStyle name="Source Text" xfId="132" xr:uid="{00000000-0005-0000-0000-000085000000}"/>
    <cellStyle name="Source Text 2" xfId="133" xr:uid="{00000000-0005-0000-0000-000086000000}"/>
    <cellStyle name="State" xfId="134" xr:uid="{00000000-0005-0000-0000-000087000000}"/>
    <cellStyle name="Superscript" xfId="135" xr:uid="{00000000-0005-0000-0000-000088000000}"/>
    <cellStyle name="Table Data" xfId="136" xr:uid="{00000000-0005-0000-0000-000089000000}"/>
    <cellStyle name="Table Head Top" xfId="137" xr:uid="{00000000-0005-0000-0000-00008A000000}"/>
    <cellStyle name="Table Hed Side" xfId="138" xr:uid="{00000000-0005-0000-0000-00008B000000}"/>
    <cellStyle name="Table title" xfId="7" xr:uid="{00000000-0005-0000-0000-00008C000000}"/>
    <cellStyle name="Table title 2" xfId="139" xr:uid="{00000000-0005-0000-0000-00008D000000}"/>
    <cellStyle name="Title 2" xfId="140" xr:uid="{00000000-0005-0000-0000-00008E000000}"/>
    <cellStyle name="Title Text" xfId="141" xr:uid="{00000000-0005-0000-0000-00008F000000}"/>
    <cellStyle name="Title Text 1" xfId="142" xr:uid="{00000000-0005-0000-0000-000090000000}"/>
    <cellStyle name="Title Text 2" xfId="143" xr:uid="{00000000-0005-0000-0000-000091000000}"/>
    <cellStyle name="Title-1" xfId="144" xr:uid="{00000000-0005-0000-0000-000092000000}"/>
    <cellStyle name="Title-2" xfId="145" xr:uid="{00000000-0005-0000-0000-000093000000}"/>
    <cellStyle name="Title-3" xfId="146" xr:uid="{00000000-0005-0000-0000-000094000000}"/>
    <cellStyle name="Total 2" xfId="147" xr:uid="{00000000-0005-0000-0000-000095000000}"/>
    <cellStyle name="Warning Text 2" xfId="148" xr:uid="{00000000-0005-0000-0000-000096000000}"/>
    <cellStyle name="Wrap" xfId="149" xr:uid="{00000000-0005-0000-0000-000097000000}"/>
    <cellStyle name="Wrap Bold" xfId="150" xr:uid="{00000000-0005-0000-0000-000098000000}"/>
    <cellStyle name="Wrap Title" xfId="151" xr:uid="{00000000-0005-0000-0000-000099000000}"/>
    <cellStyle name="Wrap_NTS99-~11" xfId="152" xr:uid="{00000000-0005-0000-0000-00009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47626</xdr:rowOff>
    </xdr:from>
    <xdr:to>
      <xdr:col>11</xdr:col>
      <xdr:colOff>514350</xdr:colOff>
      <xdr:row>10</xdr:row>
      <xdr:rowOff>147566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623FE4F-88BA-4DE3-95CC-E9DDBF2286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28626"/>
          <a:ext cx="7219950" cy="162394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19049</xdr:rowOff>
    </xdr:from>
    <xdr:to>
      <xdr:col>9</xdr:col>
      <xdr:colOff>495821</xdr:colOff>
      <xdr:row>10</xdr:row>
      <xdr:rowOff>85724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298145D-D262-4D41-9D7B-DC5D95BBED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00049"/>
          <a:ext cx="5982221" cy="159067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INDOWS\TEMP\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mctic.gov.br/mctic/export/sites/institucional/ciencia/SEPED/clima/arquivos/projeto_opcoes_mitigacao/publicacoes/Setor-Transportes.pdf" TargetMode="External"/><Relationship Id="rId1" Type="http://schemas.openxmlformats.org/officeDocument/2006/relationships/hyperlink" Target="https://www.mctic.gov.br/mctic/export/sites/institucional/ciencia/SEPED/clima/arquivos/projeto_opcoes_mitigacao/publicacoes/Setor-Transportes.pdf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65"/>
  <sheetViews>
    <sheetView zoomScale="90" zoomScaleNormal="90" workbookViewId="0">
      <selection activeCell="B8" sqref="B8"/>
    </sheetView>
  </sheetViews>
  <sheetFormatPr defaultRowHeight="14.25"/>
  <cols>
    <col min="1" max="1" width="13.46484375" customWidth="1"/>
    <col min="2" max="2" width="107.46484375" customWidth="1"/>
  </cols>
  <sheetData>
    <row r="1" spans="1:19">
      <c r="A1" s="1" t="s">
        <v>6</v>
      </c>
    </row>
    <row r="3" spans="1:19">
      <c r="A3" s="1" t="s">
        <v>7</v>
      </c>
      <c r="B3" s="19" t="s">
        <v>58</v>
      </c>
    </row>
    <row r="4" spans="1:19">
      <c r="B4" t="s">
        <v>48</v>
      </c>
    </row>
    <row r="5" spans="1:19" s="9" customFormat="1">
      <c r="A5"/>
      <c r="B5" s="2">
        <v>2017</v>
      </c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B6" t="s">
        <v>49</v>
      </c>
    </row>
    <row r="7" spans="1:19">
      <c r="B7" t="s">
        <v>50</v>
      </c>
    </row>
    <row r="8" spans="1:19">
      <c r="B8" s="20" t="s">
        <v>51</v>
      </c>
    </row>
    <row r="9" spans="1:19">
      <c r="B9" t="s">
        <v>35</v>
      </c>
    </row>
    <row r="10" spans="1:19">
      <c r="B10" t="s">
        <v>56</v>
      </c>
    </row>
    <row r="12" spans="1:19">
      <c r="B12" s="19" t="s">
        <v>59</v>
      </c>
    </row>
    <row r="13" spans="1:19" s="11" customFormat="1">
      <c r="A13"/>
      <c r="B13" t="s">
        <v>48</v>
      </c>
      <c r="G13"/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B14" s="2">
        <v>2017</v>
      </c>
    </row>
    <row r="15" spans="1:19">
      <c r="B15" t="s">
        <v>49</v>
      </c>
    </row>
    <row r="16" spans="1:19">
      <c r="B16" t="s">
        <v>50</v>
      </c>
    </row>
    <row r="17" spans="1:19">
      <c r="B17" s="20" t="s">
        <v>51</v>
      </c>
    </row>
    <row r="18" spans="1:19">
      <c r="B18" t="s">
        <v>57</v>
      </c>
    </row>
    <row r="19" spans="1:19">
      <c r="B19" t="s">
        <v>52</v>
      </c>
    </row>
    <row r="20" spans="1:19" s="10" customFormat="1">
      <c r="A20"/>
      <c r="B20"/>
      <c r="G20"/>
      <c r="H20"/>
      <c r="I20"/>
      <c r="J20"/>
      <c r="K20"/>
      <c r="L20"/>
      <c r="M20"/>
      <c r="N20"/>
      <c r="O20"/>
      <c r="P20"/>
      <c r="Q20"/>
      <c r="R20"/>
      <c r="S20"/>
    </row>
    <row r="23" spans="1:19">
      <c r="A23" s="1" t="s">
        <v>46</v>
      </c>
    </row>
    <row r="24" spans="1:19">
      <c r="A24" t="s">
        <v>47</v>
      </c>
    </row>
    <row r="25" spans="1:19">
      <c r="A25" t="s">
        <v>72</v>
      </c>
    </row>
    <row r="26" spans="1:19">
      <c r="A26" t="s">
        <v>73</v>
      </c>
    </row>
    <row r="28" spans="1:19">
      <c r="A28" t="s">
        <v>63</v>
      </c>
    </row>
    <row r="65" spans="2:2">
      <c r="B65" s="2"/>
    </row>
  </sheetData>
  <hyperlinks>
    <hyperlink ref="B8" r:id="rId1" xr:uid="{00000000-0004-0000-0000-000000000000}"/>
    <hyperlink ref="B17" r:id="rId2" xr:uid="{00000000-0004-0000-0000-000001000000}"/>
  </hyperlinks>
  <pageMargins left="0.7" right="0.7" top="0.75" bottom="0.75" header="0.3" footer="0.3"/>
  <pageSetup orientation="portrait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G10"/>
  <sheetViews>
    <sheetView topLeftCell="AH1" workbookViewId="0">
      <selection activeCell="BE13" sqref="BE13"/>
    </sheetView>
  </sheetViews>
  <sheetFormatPr defaultRowHeight="14.25"/>
  <cols>
    <col min="1" max="1" width="36.796875" customWidth="1"/>
  </cols>
  <sheetData>
    <row r="1" spans="1:59">
      <c r="A1" t="s">
        <v>46</v>
      </c>
    </row>
    <row r="2" spans="1:59">
      <c r="A2" t="s">
        <v>70</v>
      </c>
    </row>
    <row r="3" spans="1:59">
      <c r="A3" t="s">
        <v>66</v>
      </c>
    </row>
    <row r="5" spans="1:59">
      <c r="A5" s="1" t="s">
        <v>67</v>
      </c>
    </row>
    <row r="7" spans="1:59">
      <c r="A7" s="4" t="s">
        <v>8</v>
      </c>
      <c r="B7" s="3">
        <v>2013</v>
      </c>
      <c r="C7" s="3">
        <v>2014</v>
      </c>
      <c r="D7" s="3">
        <v>2015</v>
      </c>
      <c r="E7" s="3">
        <v>2016</v>
      </c>
      <c r="F7" s="3">
        <v>2017</v>
      </c>
      <c r="G7" s="3">
        <v>2018</v>
      </c>
      <c r="H7" s="3">
        <v>2019</v>
      </c>
      <c r="I7" s="3">
        <v>2020</v>
      </c>
      <c r="J7" s="3">
        <v>2021</v>
      </c>
      <c r="K7" s="3">
        <v>2022</v>
      </c>
      <c r="L7" s="3">
        <v>2023</v>
      </c>
      <c r="M7" s="3">
        <v>2024</v>
      </c>
      <c r="N7" s="3">
        <v>2025</v>
      </c>
      <c r="O7" s="3">
        <v>2026</v>
      </c>
      <c r="P7" s="3">
        <v>2027</v>
      </c>
      <c r="Q7" s="3">
        <v>2028</v>
      </c>
      <c r="R7" s="3">
        <v>2029</v>
      </c>
      <c r="S7" s="3">
        <v>2030</v>
      </c>
      <c r="T7" s="3">
        <v>2031</v>
      </c>
      <c r="U7" s="3">
        <v>2032</v>
      </c>
      <c r="V7" s="3">
        <v>2033</v>
      </c>
      <c r="W7" s="3">
        <v>2034</v>
      </c>
      <c r="X7" s="3">
        <v>2035</v>
      </c>
      <c r="Y7" s="3">
        <v>2036</v>
      </c>
      <c r="Z7" s="3">
        <v>2037</v>
      </c>
      <c r="AA7" s="3">
        <v>2038</v>
      </c>
      <c r="AB7" s="3">
        <v>2039</v>
      </c>
      <c r="AC7" s="3">
        <v>2040</v>
      </c>
      <c r="AD7" s="3">
        <v>2041</v>
      </c>
      <c r="AE7" s="3">
        <v>2042</v>
      </c>
      <c r="AF7" s="3">
        <v>2043</v>
      </c>
      <c r="AG7" s="3">
        <v>2044</v>
      </c>
      <c r="AH7" s="3">
        <v>2045</v>
      </c>
      <c r="AI7" s="3">
        <v>2046</v>
      </c>
      <c r="AJ7" s="3">
        <v>2047</v>
      </c>
      <c r="AK7" s="3">
        <v>2048</v>
      </c>
      <c r="AL7" s="3">
        <v>2049</v>
      </c>
      <c r="AM7" s="3">
        <v>2050</v>
      </c>
      <c r="AN7" s="3">
        <v>2051</v>
      </c>
      <c r="AO7" s="3">
        <v>2052</v>
      </c>
      <c r="AP7" s="3">
        <v>2053</v>
      </c>
      <c r="AQ7" s="3">
        <v>2054</v>
      </c>
      <c r="AR7" s="3">
        <v>2055</v>
      </c>
      <c r="AS7" s="3">
        <v>2056</v>
      </c>
      <c r="AT7" s="3">
        <v>2057</v>
      </c>
      <c r="AU7" s="3">
        <v>2058</v>
      </c>
      <c r="AV7" s="3">
        <v>2059</v>
      </c>
      <c r="AW7" s="3">
        <v>2060</v>
      </c>
      <c r="AX7" s="3">
        <v>2061</v>
      </c>
      <c r="AY7" s="3">
        <v>2062</v>
      </c>
      <c r="AZ7" s="3">
        <v>2063</v>
      </c>
      <c r="BA7" s="3">
        <v>2064</v>
      </c>
      <c r="BB7" s="3">
        <v>2065</v>
      </c>
      <c r="BC7" s="3">
        <v>2066</v>
      </c>
      <c r="BD7" s="3">
        <v>2067</v>
      </c>
      <c r="BE7" s="3">
        <v>2068</v>
      </c>
      <c r="BF7" s="3">
        <v>2069</v>
      </c>
      <c r="BG7" s="3">
        <v>2070</v>
      </c>
    </row>
    <row r="8" spans="1:59">
      <c r="A8" t="s">
        <v>45</v>
      </c>
      <c r="B8">
        <v>316462</v>
      </c>
      <c r="C8">
        <v>333025.28571428568</v>
      </c>
      <c r="D8">
        <v>349588.57142857142</v>
      </c>
      <c r="E8">
        <v>366151.8571428571</v>
      </c>
      <c r="F8">
        <v>382715.14285714278</v>
      </c>
      <c r="G8">
        <v>399278.42857142852</v>
      </c>
      <c r="H8">
        <v>415841.7142857142</v>
      </c>
      <c r="I8">
        <v>432404.99999999988</v>
      </c>
      <c r="J8">
        <v>451494.79999999987</v>
      </c>
      <c r="K8">
        <v>470584.59999999986</v>
      </c>
      <c r="L8">
        <v>489674.39999999991</v>
      </c>
      <c r="M8">
        <v>508764.1999999999</v>
      </c>
      <c r="N8">
        <v>527853.99999999988</v>
      </c>
      <c r="O8">
        <v>546943.79999999981</v>
      </c>
      <c r="P8">
        <v>566033.59999999986</v>
      </c>
      <c r="Q8">
        <v>585123.39999999991</v>
      </c>
      <c r="R8">
        <v>604213.19999999984</v>
      </c>
      <c r="S8">
        <v>623302.99999999988</v>
      </c>
      <c r="T8">
        <v>655393.69999999984</v>
      </c>
      <c r="U8">
        <v>687484.39999999991</v>
      </c>
      <c r="V8">
        <v>719575.09999999986</v>
      </c>
      <c r="W8">
        <v>751665.79999999993</v>
      </c>
      <c r="X8">
        <v>783756.49999999988</v>
      </c>
      <c r="Y8">
        <v>815847.2</v>
      </c>
      <c r="Z8">
        <v>847937.89999999991</v>
      </c>
      <c r="AA8">
        <v>880028.59999999986</v>
      </c>
      <c r="AB8">
        <v>912119.29999999981</v>
      </c>
      <c r="AC8">
        <v>944209.99999999988</v>
      </c>
      <c r="AD8">
        <v>992182.39999999991</v>
      </c>
      <c r="AE8">
        <v>1040154.7999999999</v>
      </c>
      <c r="AF8">
        <v>1088127.2</v>
      </c>
      <c r="AG8">
        <v>1136099.5999999999</v>
      </c>
      <c r="AH8">
        <v>1184072</v>
      </c>
      <c r="AI8">
        <v>1232044.3999999999</v>
      </c>
      <c r="AJ8">
        <v>1280016.7999999998</v>
      </c>
      <c r="AK8">
        <v>1327989.2</v>
      </c>
      <c r="AL8">
        <v>1375961.5999999999</v>
      </c>
      <c r="AM8">
        <v>1423934</v>
      </c>
      <c r="AN8">
        <f>_xlfn.FORECAST.ETS(AN$7,$B8:$AM8,$B$7:$AM$7)</f>
        <v>1475393.4046465396</v>
      </c>
      <c r="AO8">
        <f>_xlfn.FORECAST.ETS(AO$7,$B8:$AM8,$B$7:$AM$7)</f>
        <v>1530070.6591297321</v>
      </c>
      <c r="AP8">
        <f t="shared" ref="AP8:BG9" si="0">_xlfn.FORECAST.ETS(AP$7,$B8:$AM8,$B$7:$AM$7)</f>
        <v>1584747.9136129247</v>
      </c>
      <c r="AQ8">
        <f t="shared" si="0"/>
        <v>1639425.1680961172</v>
      </c>
      <c r="AR8">
        <f t="shared" si="0"/>
        <v>1694102.4225793099</v>
      </c>
      <c r="AS8">
        <f t="shared" si="0"/>
        <v>1748779.6770625024</v>
      </c>
      <c r="AT8">
        <f t="shared" si="0"/>
        <v>1803456.9315456951</v>
      </c>
      <c r="AU8">
        <f t="shared" si="0"/>
        <v>1858134.1860288875</v>
      </c>
      <c r="AV8">
        <f t="shared" si="0"/>
        <v>1912811.4405120802</v>
      </c>
      <c r="AW8">
        <f t="shared" si="0"/>
        <v>1967488.6949952729</v>
      </c>
      <c r="AX8">
        <f t="shared" si="0"/>
        <v>2022165.9494784654</v>
      </c>
      <c r="AY8">
        <f t="shared" si="0"/>
        <v>2076843.2039616578</v>
      </c>
      <c r="AZ8">
        <f t="shared" si="0"/>
        <v>2131520.4584448505</v>
      </c>
      <c r="BA8">
        <f t="shared" si="0"/>
        <v>2186197.7129280432</v>
      </c>
      <c r="BB8">
        <f t="shared" si="0"/>
        <v>2240874.9674112359</v>
      </c>
      <c r="BC8">
        <f t="shared" si="0"/>
        <v>2295552.2218944281</v>
      </c>
      <c r="BD8">
        <f t="shared" si="0"/>
        <v>2350229.4763776208</v>
      </c>
      <c r="BE8">
        <f t="shared" si="0"/>
        <v>2404906.7308608135</v>
      </c>
      <c r="BF8">
        <f t="shared" si="0"/>
        <v>2459583.9853440057</v>
      </c>
      <c r="BG8">
        <f t="shared" si="0"/>
        <v>2514261.2398271989</v>
      </c>
    </row>
    <row r="9" spans="1:59">
      <c r="A9" t="s">
        <v>14</v>
      </c>
      <c r="B9" s="6">
        <v>316462</v>
      </c>
      <c r="C9" s="6">
        <v>333025.28571428568</v>
      </c>
      <c r="D9" s="6">
        <v>349588.57142857142</v>
      </c>
      <c r="E9" s="6">
        <v>366151.8571428571</v>
      </c>
      <c r="F9" s="6">
        <v>382715.14285714278</v>
      </c>
      <c r="G9" s="6">
        <v>399278.42857142852</v>
      </c>
      <c r="H9" s="6">
        <v>415841.7142857142</v>
      </c>
      <c r="I9" s="6">
        <v>432404.99999999988</v>
      </c>
      <c r="J9" s="6">
        <v>451494.79999999987</v>
      </c>
      <c r="K9" s="6">
        <v>470584.59999999986</v>
      </c>
      <c r="L9" s="6">
        <v>489674.39999999991</v>
      </c>
      <c r="M9" s="6">
        <v>508764.1999999999</v>
      </c>
      <c r="N9" s="6">
        <v>527853.99999999988</v>
      </c>
      <c r="O9" s="6">
        <v>546943.79999999981</v>
      </c>
      <c r="P9" s="6">
        <v>566033.59999999986</v>
      </c>
      <c r="Q9" s="6">
        <v>585123.39999999991</v>
      </c>
      <c r="R9" s="6">
        <v>604213.19999999984</v>
      </c>
      <c r="S9" s="6">
        <v>623302.99999999988</v>
      </c>
      <c r="T9" s="6">
        <v>655393.69999999984</v>
      </c>
      <c r="U9" s="6">
        <v>687484.39999999991</v>
      </c>
      <c r="V9" s="6">
        <v>719575.09999999986</v>
      </c>
      <c r="W9" s="6">
        <v>751665.79999999993</v>
      </c>
      <c r="X9" s="6">
        <v>783756.49999999988</v>
      </c>
      <c r="Y9" s="6">
        <v>815847.2</v>
      </c>
      <c r="Z9" s="6">
        <v>847937.89999999991</v>
      </c>
      <c r="AA9" s="6">
        <v>880028.59999999986</v>
      </c>
      <c r="AB9" s="6">
        <v>912119.29999999981</v>
      </c>
      <c r="AC9" s="6">
        <v>944209.99999999988</v>
      </c>
      <c r="AD9" s="6">
        <v>992182.39999999991</v>
      </c>
      <c r="AE9" s="6">
        <v>1040154.7999999999</v>
      </c>
      <c r="AF9" s="6">
        <v>1088127.2</v>
      </c>
      <c r="AG9" s="6">
        <v>1136099.5999999999</v>
      </c>
      <c r="AH9" s="6">
        <v>1184072</v>
      </c>
      <c r="AI9" s="6">
        <v>1232044.3999999999</v>
      </c>
      <c r="AJ9" s="6">
        <v>1280016.7999999998</v>
      </c>
      <c r="AK9" s="6">
        <v>1327989.2</v>
      </c>
      <c r="AL9">
        <v>1375961.5999999999</v>
      </c>
      <c r="AM9">
        <v>1423934</v>
      </c>
      <c r="AN9">
        <f>_xlfn.FORECAST.ETS(AN$7,$B9:$AM9,$B$7:$AM$7)</f>
        <v>1475393.4046465396</v>
      </c>
      <c r="AO9">
        <f>_xlfn.FORECAST.ETS(AO$7,$B9:$AM9,$B$7:$AM$7)</f>
        <v>1530070.6591297321</v>
      </c>
      <c r="AP9">
        <f t="shared" si="0"/>
        <v>1584747.9136129247</v>
      </c>
      <c r="AQ9">
        <f t="shared" si="0"/>
        <v>1639425.1680961172</v>
      </c>
      <c r="AR9">
        <f t="shared" si="0"/>
        <v>1694102.4225793099</v>
      </c>
      <c r="AS9">
        <f t="shared" si="0"/>
        <v>1748779.6770625024</v>
      </c>
      <c r="AT9">
        <f t="shared" si="0"/>
        <v>1803456.9315456951</v>
      </c>
      <c r="AU9">
        <f t="shared" si="0"/>
        <v>1858134.1860288875</v>
      </c>
      <c r="AV9">
        <f t="shared" si="0"/>
        <v>1912811.4405120802</v>
      </c>
      <c r="AW9">
        <f t="shared" si="0"/>
        <v>1967488.6949952729</v>
      </c>
      <c r="AX9">
        <f t="shared" si="0"/>
        <v>2022165.9494784654</v>
      </c>
      <c r="AY9">
        <f t="shared" si="0"/>
        <v>2076843.2039616578</v>
      </c>
      <c r="AZ9">
        <f t="shared" si="0"/>
        <v>2131520.4584448505</v>
      </c>
      <c r="BA9">
        <f t="shared" si="0"/>
        <v>2186197.7129280432</v>
      </c>
      <c r="BB9">
        <f t="shared" si="0"/>
        <v>2240874.9674112359</v>
      </c>
      <c r="BC9">
        <f t="shared" si="0"/>
        <v>2295552.2218944281</v>
      </c>
      <c r="BD9">
        <f t="shared" si="0"/>
        <v>2350229.4763776208</v>
      </c>
      <c r="BE9">
        <f t="shared" si="0"/>
        <v>2404906.7308608135</v>
      </c>
      <c r="BF9">
        <f t="shared" si="0"/>
        <v>2459583.9853440057</v>
      </c>
      <c r="BG9">
        <f t="shared" si="0"/>
        <v>2514261.2398271989</v>
      </c>
    </row>
    <row r="10" spans="1:59">
      <c r="A10" s="1" t="s">
        <v>15</v>
      </c>
      <c r="H10">
        <v>1</v>
      </c>
      <c r="I10">
        <f>I9/$H$9</f>
        <v>1.0398307460393583</v>
      </c>
      <c r="J10">
        <f t="shared" ref="J10:AO10" si="1">J9/$H$9</f>
        <v>1.085737155483611</v>
      </c>
      <c r="K10">
        <f t="shared" si="1"/>
        <v>1.131643564927864</v>
      </c>
      <c r="L10">
        <f t="shared" si="1"/>
        <v>1.1775499743721169</v>
      </c>
      <c r="M10">
        <f t="shared" si="1"/>
        <v>1.2234563838163697</v>
      </c>
      <c r="N10">
        <f t="shared" si="1"/>
        <v>1.2693627932606224</v>
      </c>
      <c r="O10">
        <f t="shared" si="1"/>
        <v>1.3152692027048751</v>
      </c>
      <c r="P10">
        <f t="shared" si="1"/>
        <v>1.3611756121491281</v>
      </c>
      <c r="Q10">
        <f t="shared" si="1"/>
        <v>1.407082021593381</v>
      </c>
      <c r="R10">
        <f t="shared" si="1"/>
        <v>1.4529884310376338</v>
      </c>
      <c r="S10">
        <f t="shared" si="1"/>
        <v>1.4988948404818867</v>
      </c>
      <c r="T10">
        <f t="shared" si="1"/>
        <v>1.5760653091904473</v>
      </c>
      <c r="U10">
        <f t="shared" si="1"/>
        <v>1.6532357778990083</v>
      </c>
      <c r="V10">
        <f t="shared" si="1"/>
        <v>1.7304062466075691</v>
      </c>
      <c r="W10">
        <f t="shared" si="1"/>
        <v>1.8075767153161302</v>
      </c>
      <c r="X10">
        <f t="shared" si="1"/>
        <v>1.8847471840246908</v>
      </c>
      <c r="Y10">
        <f t="shared" si="1"/>
        <v>1.9619176527332518</v>
      </c>
      <c r="Z10">
        <f t="shared" si="1"/>
        <v>2.0390881214418126</v>
      </c>
      <c r="AA10">
        <f t="shared" si="1"/>
        <v>2.1162585901503732</v>
      </c>
      <c r="AB10">
        <f t="shared" si="1"/>
        <v>2.1934290588589338</v>
      </c>
      <c r="AC10">
        <f t="shared" si="1"/>
        <v>2.2705995275674948</v>
      </c>
      <c r="AD10">
        <f t="shared" si="1"/>
        <v>2.3859616914677702</v>
      </c>
      <c r="AE10">
        <f t="shared" si="1"/>
        <v>2.5013238553680455</v>
      </c>
      <c r="AF10">
        <f t="shared" si="1"/>
        <v>2.6166860192683208</v>
      </c>
      <c r="AG10">
        <f t="shared" si="1"/>
        <v>2.7320481831685961</v>
      </c>
      <c r="AH10">
        <f t="shared" si="1"/>
        <v>2.8474103470688714</v>
      </c>
      <c r="AI10">
        <f t="shared" si="1"/>
        <v>2.9627725109691467</v>
      </c>
      <c r="AJ10">
        <f t="shared" si="1"/>
        <v>3.0781346748694216</v>
      </c>
      <c r="AK10">
        <f t="shared" si="1"/>
        <v>3.1934968387696974</v>
      </c>
      <c r="AL10">
        <f t="shared" si="1"/>
        <v>3.3088590026699722</v>
      </c>
      <c r="AM10">
        <f t="shared" si="1"/>
        <v>3.424221166570248</v>
      </c>
      <c r="AN10">
        <f t="shared" si="1"/>
        <v>3.5479687437822425</v>
      </c>
      <c r="AO10">
        <f t="shared" si="1"/>
        <v>3.679454481275199</v>
      </c>
      <c r="AP10">
        <f t="shared" ref="AP10:BG10" si="2">AP9/$H$9</f>
        <v>3.810940218768156</v>
      </c>
      <c r="AQ10">
        <f t="shared" si="2"/>
        <v>3.9424259562611126</v>
      </c>
      <c r="AR10">
        <f t="shared" si="2"/>
        <v>4.07391169375407</v>
      </c>
      <c r="AS10">
        <f t="shared" si="2"/>
        <v>4.2053974312470261</v>
      </c>
      <c r="AT10">
        <f t="shared" si="2"/>
        <v>4.3368831687399831</v>
      </c>
      <c r="AU10">
        <f t="shared" si="2"/>
        <v>4.4683689062329401</v>
      </c>
      <c r="AV10">
        <f t="shared" si="2"/>
        <v>4.5998546437258971</v>
      </c>
      <c r="AW10">
        <f t="shared" si="2"/>
        <v>4.7313403812188541</v>
      </c>
      <c r="AX10">
        <f t="shared" si="2"/>
        <v>4.8628261187118111</v>
      </c>
      <c r="AY10">
        <f t="shared" si="2"/>
        <v>4.9943118562047673</v>
      </c>
      <c r="AZ10">
        <f t="shared" si="2"/>
        <v>5.1257975936977243</v>
      </c>
      <c r="BA10">
        <f t="shared" si="2"/>
        <v>5.2572833311906813</v>
      </c>
      <c r="BB10">
        <f t="shared" si="2"/>
        <v>5.3887690686836391</v>
      </c>
      <c r="BC10">
        <f t="shared" si="2"/>
        <v>5.5202548061765944</v>
      </c>
      <c r="BD10">
        <f t="shared" si="2"/>
        <v>5.6517405436695523</v>
      </c>
      <c r="BE10">
        <f t="shared" si="2"/>
        <v>5.7832262811625093</v>
      </c>
      <c r="BF10">
        <f t="shared" si="2"/>
        <v>5.9147120186554654</v>
      </c>
      <c r="BG10">
        <f t="shared" si="2"/>
        <v>6.0461977561484233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G10"/>
  <sheetViews>
    <sheetView topLeftCell="AN1" workbookViewId="0">
      <selection activeCell="AW8" sqref="AW8"/>
    </sheetView>
  </sheetViews>
  <sheetFormatPr defaultRowHeight="14.25"/>
  <cols>
    <col min="1" max="1" width="40.1328125" customWidth="1"/>
  </cols>
  <sheetData>
    <row r="1" spans="1:59">
      <c r="A1" t="s">
        <v>46</v>
      </c>
    </row>
    <row r="2" spans="1:59">
      <c r="A2" t="s">
        <v>70</v>
      </c>
    </row>
    <row r="3" spans="1:59">
      <c r="A3" t="s">
        <v>66</v>
      </c>
    </row>
    <row r="5" spans="1:59">
      <c r="A5" s="1" t="s">
        <v>67</v>
      </c>
    </row>
    <row r="7" spans="1:59">
      <c r="A7" s="4" t="s">
        <v>16</v>
      </c>
      <c r="B7" s="3">
        <v>2013</v>
      </c>
      <c r="C7" s="3">
        <v>2014</v>
      </c>
      <c r="D7" s="3">
        <v>2015</v>
      </c>
      <c r="E7" s="3">
        <v>2016</v>
      </c>
      <c r="F7" s="3">
        <v>2017</v>
      </c>
      <c r="G7" s="3">
        <v>2018</v>
      </c>
      <c r="H7" s="3">
        <v>2019</v>
      </c>
      <c r="I7" s="3">
        <v>2020</v>
      </c>
      <c r="J7" s="3">
        <v>2021</v>
      </c>
      <c r="K7" s="3">
        <v>2022</v>
      </c>
      <c r="L7" s="3">
        <v>2023</v>
      </c>
      <c r="M7" s="3">
        <v>2024</v>
      </c>
      <c r="N7" s="3">
        <v>2025</v>
      </c>
      <c r="O7" s="3">
        <v>2026</v>
      </c>
      <c r="P7" s="3">
        <v>2027</v>
      </c>
      <c r="Q7" s="3">
        <v>2028</v>
      </c>
      <c r="R7" s="3">
        <v>2029</v>
      </c>
      <c r="S7" s="3">
        <v>2030</v>
      </c>
      <c r="T7" s="3">
        <v>2031</v>
      </c>
      <c r="U7" s="3">
        <v>2032</v>
      </c>
      <c r="V7" s="3">
        <v>2033</v>
      </c>
      <c r="W7" s="3">
        <v>2034</v>
      </c>
      <c r="X7" s="3">
        <v>2035</v>
      </c>
      <c r="Y7" s="3">
        <v>2036</v>
      </c>
      <c r="Z7" s="3">
        <v>2037</v>
      </c>
      <c r="AA7" s="3">
        <v>2038</v>
      </c>
      <c r="AB7" s="3">
        <v>2039</v>
      </c>
      <c r="AC7" s="3">
        <v>2040</v>
      </c>
      <c r="AD7" s="3">
        <v>2041</v>
      </c>
      <c r="AE7" s="3">
        <v>2042</v>
      </c>
      <c r="AF7" s="3">
        <v>2043</v>
      </c>
      <c r="AG7" s="3">
        <v>2044</v>
      </c>
      <c r="AH7" s="3">
        <v>2045</v>
      </c>
      <c r="AI7" s="3">
        <v>2046</v>
      </c>
      <c r="AJ7" s="3">
        <v>2047</v>
      </c>
      <c r="AK7" s="3">
        <v>2048</v>
      </c>
      <c r="AL7" s="3">
        <v>2049</v>
      </c>
      <c r="AM7" s="3">
        <v>2050</v>
      </c>
      <c r="AN7" s="3">
        <v>2051</v>
      </c>
      <c r="AO7" s="3">
        <v>2052</v>
      </c>
      <c r="AP7" s="3">
        <v>2053</v>
      </c>
      <c r="AQ7" s="3">
        <v>2054</v>
      </c>
      <c r="AR7" s="3">
        <v>2055</v>
      </c>
      <c r="AS7" s="3">
        <v>2056</v>
      </c>
      <c r="AT7" s="3">
        <v>2057</v>
      </c>
      <c r="AU7" s="3">
        <v>2058</v>
      </c>
      <c r="AV7" s="3">
        <v>2059</v>
      </c>
      <c r="AW7" s="3">
        <v>2060</v>
      </c>
      <c r="AX7" s="3">
        <v>2061</v>
      </c>
      <c r="AY7" s="3">
        <v>2062</v>
      </c>
      <c r="AZ7" s="3">
        <v>2063</v>
      </c>
      <c r="BA7" s="3">
        <v>2064</v>
      </c>
      <c r="BB7" s="3">
        <v>2065</v>
      </c>
      <c r="BC7" s="3">
        <v>2066</v>
      </c>
      <c r="BD7" s="3">
        <v>2067</v>
      </c>
      <c r="BE7" s="3">
        <v>2068</v>
      </c>
      <c r="BF7" s="3">
        <v>2069</v>
      </c>
      <c r="BG7" s="3">
        <v>2070</v>
      </c>
    </row>
    <row r="8" spans="1:59">
      <c r="A8" t="s">
        <v>45</v>
      </c>
      <c r="B8">
        <v>8635</v>
      </c>
      <c r="C8">
        <v>8716.1428571428569</v>
      </c>
      <c r="D8">
        <v>8797.2857142857138</v>
      </c>
      <c r="E8">
        <v>8878.4285714285706</v>
      </c>
      <c r="F8">
        <v>8959.5714285714275</v>
      </c>
      <c r="G8">
        <v>9040.7142857142862</v>
      </c>
      <c r="H8">
        <v>9121.8571428571431</v>
      </c>
      <c r="I8">
        <v>9203</v>
      </c>
      <c r="J8">
        <v>9114.4</v>
      </c>
      <c r="K8">
        <v>9025.7999999999993</v>
      </c>
      <c r="L8">
        <v>8937.2000000000007</v>
      </c>
      <c r="M8">
        <v>8848.6</v>
      </c>
      <c r="N8">
        <v>8760</v>
      </c>
      <c r="O8">
        <v>8671.4</v>
      </c>
      <c r="P8">
        <v>8582.7999999999993</v>
      </c>
      <c r="Q8">
        <v>8494.2000000000007</v>
      </c>
      <c r="R8">
        <v>8405.6</v>
      </c>
      <c r="S8">
        <v>8317</v>
      </c>
      <c r="T8">
        <v>8442.6</v>
      </c>
      <c r="U8">
        <v>8568.2000000000007</v>
      </c>
      <c r="V8">
        <v>8693.7999999999993</v>
      </c>
      <c r="W8">
        <v>8819.4</v>
      </c>
      <c r="X8">
        <v>8945</v>
      </c>
      <c r="Y8">
        <v>9070.6</v>
      </c>
      <c r="Z8">
        <v>9196.2000000000007</v>
      </c>
      <c r="AA8">
        <v>9321.7999999999993</v>
      </c>
      <c r="AB8">
        <v>9447.4</v>
      </c>
      <c r="AC8">
        <v>9573</v>
      </c>
      <c r="AD8">
        <v>9814.2999999999993</v>
      </c>
      <c r="AE8">
        <v>10055.6</v>
      </c>
      <c r="AF8">
        <v>10296.9</v>
      </c>
      <c r="AG8">
        <v>10538.2</v>
      </c>
      <c r="AH8">
        <v>10779.5</v>
      </c>
      <c r="AI8">
        <v>11020.8</v>
      </c>
      <c r="AJ8">
        <v>11262.1</v>
      </c>
      <c r="AK8">
        <v>11503.4</v>
      </c>
      <c r="AL8">
        <v>11744.7</v>
      </c>
      <c r="AM8">
        <v>11986</v>
      </c>
      <c r="AN8">
        <f>_xlfn.FORECAST.ETS(AN$7,$B8:$AM8,$B$7:$AM$7)</f>
        <v>12257.439091117041</v>
      </c>
      <c r="AO8">
        <f>_xlfn.FORECAST.ETS(AO$7,$B8:$AM8,$B$7:$AM$7)</f>
        <v>12511.486112771176</v>
      </c>
      <c r="AP8">
        <f t="shared" ref="AP8:BG9" si="0">_xlfn.FORECAST.ETS(AP$7,$B8:$AM8,$B$7:$AM$7)</f>
        <v>12765.533134425312</v>
      </c>
      <c r="AQ8">
        <f t="shared" si="0"/>
        <v>13019.580156079446</v>
      </c>
      <c r="AR8">
        <f t="shared" si="0"/>
        <v>13273.627177733581</v>
      </c>
      <c r="AS8">
        <f t="shared" si="0"/>
        <v>13527.674199387715</v>
      </c>
      <c r="AT8">
        <f t="shared" si="0"/>
        <v>13781.721221041851</v>
      </c>
      <c r="AU8">
        <f t="shared" si="0"/>
        <v>14035.768242695985</v>
      </c>
      <c r="AV8">
        <f t="shared" si="0"/>
        <v>14289.81526435012</v>
      </c>
      <c r="AW8">
        <f t="shared" si="0"/>
        <v>14543.862286004254</v>
      </c>
      <c r="AX8">
        <f t="shared" si="0"/>
        <v>14797.909307658389</v>
      </c>
      <c r="AY8">
        <f t="shared" si="0"/>
        <v>15051.956329312525</v>
      </c>
      <c r="AZ8">
        <f t="shared" si="0"/>
        <v>15306.003350966659</v>
      </c>
      <c r="BA8">
        <f t="shared" si="0"/>
        <v>15560.050372620793</v>
      </c>
      <c r="BB8">
        <f t="shared" si="0"/>
        <v>15814.09739427493</v>
      </c>
      <c r="BC8">
        <f t="shared" si="0"/>
        <v>16068.144415929064</v>
      </c>
      <c r="BD8">
        <f t="shared" si="0"/>
        <v>16322.191437583198</v>
      </c>
      <c r="BE8">
        <f t="shared" si="0"/>
        <v>16576.238459237335</v>
      </c>
      <c r="BF8">
        <f t="shared" si="0"/>
        <v>16830.285480891467</v>
      </c>
      <c r="BG8">
        <f t="shared" si="0"/>
        <v>17084.332502545603</v>
      </c>
    </row>
    <row r="9" spans="1:59">
      <c r="A9" t="s">
        <v>14</v>
      </c>
      <c r="B9" s="6">
        <v>8635</v>
      </c>
      <c r="C9" s="6">
        <v>8716.1428571428569</v>
      </c>
      <c r="D9" s="6">
        <v>8797.2857142857138</v>
      </c>
      <c r="E9" s="6">
        <v>8878.4285714285706</v>
      </c>
      <c r="F9" s="6">
        <v>8959.5714285714275</v>
      </c>
      <c r="G9" s="6">
        <v>9040.7142857142862</v>
      </c>
      <c r="H9" s="6">
        <v>9121.8571428571431</v>
      </c>
      <c r="I9" s="6">
        <v>9203</v>
      </c>
      <c r="J9" s="6">
        <v>9114.4</v>
      </c>
      <c r="K9" s="6">
        <v>9025.7999999999993</v>
      </c>
      <c r="L9" s="6">
        <v>8937.2000000000007</v>
      </c>
      <c r="M9" s="6">
        <v>8848.6</v>
      </c>
      <c r="N9" s="6">
        <v>8760</v>
      </c>
      <c r="O9" s="6">
        <v>8671.4</v>
      </c>
      <c r="P9" s="6">
        <v>8582.7999999999993</v>
      </c>
      <c r="Q9" s="6">
        <v>8494.2000000000007</v>
      </c>
      <c r="R9" s="6">
        <v>8405.6</v>
      </c>
      <c r="S9" s="6">
        <v>8317</v>
      </c>
      <c r="T9" s="6">
        <v>8442.6</v>
      </c>
      <c r="U9" s="6">
        <v>8568.2000000000007</v>
      </c>
      <c r="V9" s="6">
        <v>8693.7999999999993</v>
      </c>
      <c r="W9" s="6">
        <v>8819.4</v>
      </c>
      <c r="X9" s="6">
        <v>8945</v>
      </c>
      <c r="Y9" s="6">
        <v>9070.6</v>
      </c>
      <c r="Z9" s="6">
        <v>9196.2000000000007</v>
      </c>
      <c r="AA9" s="6">
        <v>9321.7999999999993</v>
      </c>
      <c r="AB9" s="6">
        <v>9447.4</v>
      </c>
      <c r="AC9" s="6">
        <v>9573</v>
      </c>
      <c r="AD9" s="6">
        <v>9814.2999999999993</v>
      </c>
      <c r="AE9" s="6">
        <v>10055.6</v>
      </c>
      <c r="AF9" s="6">
        <v>10296.9</v>
      </c>
      <c r="AG9" s="6">
        <v>10538.2</v>
      </c>
      <c r="AH9" s="6">
        <v>10779.5</v>
      </c>
      <c r="AI9" s="6">
        <v>11020.8</v>
      </c>
      <c r="AJ9" s="6">
        <v>11262.1</v>
      </c>
      <c r="AK9" s="6">
        <v>11503.4</v>
      </c>
      <c r="AL9">
        <v>11744.7</v>
      </c>
      <c r="AM9">
        <v>11986</v>
      </c>
      <c r="AN9">
        <f>_xlfn.FORECAST.ETS(AN$7,$B9:$AM9,$B$7:$AM$7)</f>
        <v>12257.439091117041</v>
      </c>
      <c r="AO9">
        <f>_xlfn.FORECAST.ETS(AO$7,$B9:$AM9,$B$7:$AM$7)</f>
        <v>12511.486112771176</v>
      </c>
      <c r="AP9">
        <f t="shared" si="0"/>
        <v>12765.533134425312</v>
      </c>
      <c r="AQ9">
        <f t="shared" si="0"/>
        <v>13019.580156079446</v>
      </c>
      <c r="AR9">
        <f t="shared" si="0"/>
        <v>13273.627177733581</v>
      </c>
      <c r="AS9">
        <f t="shared" si="0"/>
        <v>13527.674199387715</v>
      </c>
      <c r="AT9">
        <f t="shared" si="0"/>
        <v>13781.721221041851</v>
      </c>
      <c r="AU9">
        <f t="shared" si="0"/>
        <v>14035.768242695985</v>
      </c>
      <c r="AV9">
        <f t="shared" si="0"/>
        <v>14289.81526435012</v>
      </c>
      <c r="AW9">
        <f t="shared" si="0"/>
        <v>14543.862286004254</v>
      </c>
      <c r="AX9">
        <f t="shared" si="0"/>
        <v>14797.909307658389</v>
      </c>
      <c r="AY9">
        <f t="shared" si="0"/>
        <v>15051.956329312525</v>
      </c>
      <c r="AZ9">
        <f t="shared" si="0"/>
        <v>15306.003350966659</v>
      </c>
      <c r="BA9">
        <f t="shared" si="0"/>
        <v>15560.050372620793</v>
      </c>
      <c r="BB9">
        <f t="shared" si="0"/>
        <v>15814.09739427493</v>
      </c>
      <c r="BC9">
        <f t="shared" si="0"/>
        <v>16068.144415929064</v>
      </c>
      <c r="BD9">
        <f t="shared" si="0"/>
        <v>16322.191437583198</v>
      </c>
      <c r="BE9">
        <f t="shared" si="0"/>
        <v>16576.238459237335</v>
      </c>
      <c r="BF9">
        <f t="shared" si="0"/>
        <v>16830.285480891467</v>
      </c>
      <c r="BG9">
        <f t="shared" si="0"/>
        <v>17084.332502545603</v>
      </c>
    </row>
    <row r="10" spans="1:59">
      <c r="A10" s="1" t="s">
        <v>15</v>
      </c>
      <c r="H10">
        <v>1</v>
      </c>
      <c r="I10">
        <f>I9/$H$9</f>
        <v>1.0088954316946737</v>
      </c>
      <c r="J10">
        <f t="shared" ref="J10:AO10" si="1">J9/$H$9</f>
        <v>0.99918249729848241</v>
      </c>
      <c r="K10">
        <f t="shared" si="1"/>
        <v>0.98946956290229104</v>
      </c>
      <c r="L10">
        <f t="shared" si="1"/>
        <v>0.97975662850610001</v>
      </c>
      <c r="M10">
        <f t="shared" si="1"/>
        <v>0.97004369410990876</v>
      </c>
      <c r="N10">
        <f t="shared" si="1"/>
        <v>0.9603307597137174</v>
      </c>
      <c r="O10">
        <f t="shared" si="1"/>
        <v>0.95061782531752614</v>
      </c>
      <c r="P10">
        <f t="shared" si="1"/>
        <v>0.94090489092133478</v>
      </c>
      <c r="Q10">
        <f t="shared" si="1"/>
        <v>0.93119195652514375</v>
      </c>
      <c r="R10">
        <f t="shared" si="1"/>
        <v>0.9214790221289525</v>
      </c>
      <c r="S10">
        <f t="shared" si="1"/>
        <v>0.91176608773276113</v>
      </c>
      <c r="T10">
        <f t="shared" si="1"/>
        <v>0.92553521369395331</v>
      </c>
      <c r="U10">
        <f t="shared" si="1"/>
        <v>0.93930433965514548</v>
      </c>
      <c r="V10">
        <f t="shared" si="1"/>
        <v>0.95307346561633743</v>
      </c>
      <c r="W10">
        <f t="shared" si="1"/>
        <v>0.96684259157752961</v>
      </c>
      <c r="X10">
        <f t="shared" si="1"/>
        <v>0.98061171753872167</v>
      </c>
      <c r="Y10">
        <f t="shared" si="1"/>
        <v>0.99438084349991385</v>
      </c>
      <c r="Z10">
        <f t="shared" si="1"/>
        <v>1.008149969461106</v>
      </c>
      <c r="AA10">
        <f t="shared" si="1"/>
        <v>1.0219190954222981</v>
      </c>
      <c r="AB10">
        <f t="shared" si="1"/>
        <v>1.0356882213834901</v>
      </c>
      <c r="AC10">
        <f t="shared" si="1"/>
        <v>1.0494573473446822</v>
      </c>
      <c r="AD10">
        <f t="shared" si="1"/>
        <v>1.0759102939564311</v>
      </c>
      <c r="AE10">
        <f t="shared" si="1"/>
        <v>1.10236324056818</v>
      </c>
      <c r="AF10">
        <f t="shared" si="1"/>
        <v>1.1288161871799289</v>
      </c>
      <c r="AG10">
        <f t="shared" si="1"/>
        <v>1.1552691337916778</v>
      </c>
      <c r="AH10">
        <f t="shared" si="1"/>
        <v>1.1817220804034265</v>
      </c>
      <c r="AI10">
        <f t="shared" si="1"/>
        <v>1.2081750270151754</v>
      </c>
      <c r="AJ10">
        <f t="shared" si="1"/>
        <v>1.2346279736269243</v>
      </c>
      <c r="AK10">
        <f t="shared" si="1"/>
        <v>1.261080920238673</v>
      </c>
      <c r="AL10">
        <f t="shared" si="1"/>
        <v>1.2875338668504221</v>
      </c>
      <c r="AM10">
        <f t="shared" si="1"/>
        <v>1.3139868134621708</v>
      </c>
      <c r="AN10">
        <f t="shared" si="1"/>
        <v>1.3437438121594802</v>
      </c>
      <c r="AO10">
        <f t="shared" si="1"/>
        <v>1.3715941739526447</v>
      </c>
      <c r="AP10">
        <f t="shared" ref="AP10:BG10" si="2">AP9/$H$9</f>
        <v>1.3994445357458096</v>
      </c>
      <c r="AQ10">
        <f t="shared" si="2"/>
        <v>1.4272948975389743</v>
      </c>
      <c r="AR10">
        <f t="shared" si="2"/>
        <v>1.4551452593321388</v>
      </c>
      <c r="AS10">
        <f t="shared" si="2"/>
        <v>1.4829956211253035</v>
      </c>
      <c r="AT10">
        <f t="shared" si="2"/>
        <v>1.5108459829184682</v>
      </c>
      <c r="AU10">
        <f t="shared" si="2"/>
        <v>1.5386963447116329</v>
      </c>
      <c r="AV10">
        <f t="shared" si="2"/>
        <v>1.5665467065047975</v>
      </c>
      <c r="AW10">
        <f t="shared" si="2"/>
        <v>1.5943970682979622</v>
      </c>
      <c r="AX10">
        <f t="shared" si="2"/>
        <v>1.6222474300911267</v>
      </c>
      <c r="AY10">
        <f t="shared" si="2"/>
        <v>1.6500977918842916</v>
      </c>
      <c r="AZ10">
        <f t="shared" si="2"/>
        <v>1.6779481536774563</v>
      </c>
      <c r="BA10">
        <f t="shared" si="2"/>
        <v>1.7057985154706208</v>
      </c>
      <c r="BB10">
        <f t="shared" si="2"/>
        <v>1.7336488772637857</v>
      </c>
      <c r="BC10">
        <f t="shared" si="2"/>
        <v>1.7614992390569502</v>
      </c>
      <c r="BD10">
        <f t="shared" si="2"/>
        <v>1.7893496008501149</v>
      </c>
      <c r="BE10">
        <f t="shared" si="2"/>
        <v>1.8171999626432798</v>
      </c>
      <c r="BF10">
        <f t="shared" si="2"/>
        <v>1.8450503244364442</v>
      </c>
      <c r="BG10">
        <f t="shared" si="2"/>
        <v>1.8729006862296089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BA7"/>
  <sheetViews>
    <sheetView workbookViewId="0">
      <selection activeCell="AZ8" sqref="AZ8"/>
    </sheetView>
  </sheetViews>
  <sheetFormatPr defaultRowHeight="14.25"/>
  <cols>
    <col min="1" max="1" width="16.53125" customWidth="1"/>
  </cols>
  <sheetData>
    <row r="1" spans="1:53" ht="71.25">
      <c r="A1" s="23" t="s">
        <v>71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  <c r="AH1">
        <v>2051</v>
      </c>
      <c r="AI1">
        <v>2052</v>
      </c>
      <c r="AJ1">
        <v>2053</v>
      </c>
      <c r="AK1">
        <v>2054</v>
      </c>
      <c r="AL1">
        <v>2055</v>
      </c>
      <c r="AM1">
        <v>2056</v>
      </c>
      <c r="AN1">
        <v>2057</v>
      </c>
      <c r="AO1">
        <v>2058</v>
      </c>
      <c r="AP1">
        <v>2059</v>
      </c>
      <c r="AQ1">
        <v>2060</v>
      </c>
      <c r="AR1">
        <v>2061</v>
      </c>
      <c r="AS1">
        <v>2062</v>
      </c>
      <c r="AT1">
        <v>2063</v>
      </c>
      <c r="AU1">
        <v>2064</v>
      </c>
      <c r="AV1">
        <v>2065</v>
      </c>
      <c r="AW1">
        <v>2066</v>
      </c>
      <c r="AX1">
        <v>2067</v>
      </c>
      <c r="AY1">
        <v>2068</v>
      </c>
      <c r="AZ1">
        <v>2069</v>
      </c>
      <c r="BA1">
        <v>2070</v>
      </c>
    </row>
    <row r="2" spans="1:53">
      <c r="A2" t="s">
        <v>2</v>
      </c>
      <c r="B2" s="18">
        <f>'psgr-Road'!F27</f>
        <v>1</v>
      </c>
      <c r="C2" s="18">
        <f>'psgr-Road'!G27</f>
        <v>1.045446252668814</v>
      </c>
      <c r="D2" s="18">
        <f>'psgr-Road'!H27</f>
        <v>1.0902935629479218</v>
      </c>
      <c r="E2" s="18">
        <f>'psgr-Road'!I27</f>
        <v>1.1348406250887735</v>
      </c>
      <c r="F2" s="18">
        <f>'psgr-Road'!J27</f>
        <v>1.1791133240676028</v>
      </c>
      <c r="G2" s="18">
        <f>'psgr-Road'!K27</f>
        <v>1.2231700708490882</v>
      </c>
      <c r="H2" s="18">
        <f>'psgr-Road'!L27</f>
        <v>1.2657330007299641</v>
      </c>
      <c r="I2" s="18">
        <f>'psgr-Road'!M27</f>
        <v>1.3056969213220244</v>
      </c>
      <c r="J2" s="18">
        <f>'psgr-Road'!N27</f>
        <v>1.343241073439071</v>
      </c>
      <c r="K2" s="18">
        <f>'psgr-Road'!O27</f>
        <v>1.3784815754356821</v>
      </c>
      <c r="L2" s="18">
        <f>'psgr-Road'!P27</f>
        <v>1.4114983566220527</v>
      </c>
      <c r="M2" s="18">
        <f>'psgr-Road'!Q27</f>
        <v>1.4423953773469262</v>
      </c>
      <c r="N2" s="18">
        <f>'psgr-Road'!R27</f>
        <v>1.4713587509557675</v>
      </c>
      <c r="O2" s="18">
        <f>'psgr-Road'!S27</f>
        <v>1.4985631560052062</v>
      </c>
      <c r="P2" s="18">
        <f>'psgr-Road'!T27</f>
        <v>1.524121548043853</v>
      </c>
      <c r="Q2" s="18">
        <f>'psgr-Road'!U27</f>
        <v>1.5481469521569711</v>
      </c>
      <c r="R2" s="18">
        <f>'psgr-Road'!V27</f>
        <v>1.5702233204333562</v>
      </c>
      <c r="S2" s="18">
        <f>'psgr-Road'!W27</f>
        <v>1.5899888525209629</v>
      </c>
      <c r="T2" s="18">
        <f>'psgr-Road'!X27</f>
        <v>1.6076468763655829</v>
      </c>
      <c r="U2" s="18">
        <f>'psgr-Road'!Y27</f>
        <v>1.6233889729416526</v>
      </c>
      <c r="V2" s="18">
        <f>'psgr-Road'!Z27</f>
        <v>1.6373860708685328</v>
      </c>
      <c r="W2" s="18">
        <f>'psgr-Road'!AA27</f>
        <v>1.6498044003651045</v>
      </c>
      <c r="X2" s="18">
        <f>'psgr-Road'!AB27</f>
        <v>1.66080029859011</v>
      </c>
      <c r="Y2" s="18">
        <f>'psgr-Road'!AC27</f>
        <v>1.6705095695720791</v>
      </c>
      <c r="Z2" s="18">
        <f>'psgr-Road'!AD27</f>
        <v>1.6790725939191413</v>
      </c>
      <c r="AA2" s="18">
        <f>'psgr-Road'!AE27</f>
        <v>1.6865746797401524</v>
      </c>
      <c r="AB2" s="18">
        <f>'psgr-Road'!AF27</f>
        <v>1.6931342587674456</v>
      </c>
      <c r="AC2" s="18">
        <f>'psgr-Road'!AG27</f>
        <v>1.6988612030342658</v>
      </c>
      <c r="AD2" s="18">
        <f>'psgr-Road'!AH27</f>
        <v>1.7038582912226363</v>
      </c>
      <c r="AE2" s="18">
        <f>'psgr-Road'!AI27</f>
        <v>1.70822075616749</v>
      </c>
      <c r="AF2" s="18">
        <f>'psgr-Road'!AJ27</f>
        <v>1.7120303262576879</v>
      </c>
      <c r="AG2" s="18">
        <f>'psgr-Road'!AK27</f>
        <v>1.7250769867383136</v>
      </c>
      <c r="AH2" s="18">
        <f>'psgr-Road'!AL27</f>
        <v>1.7377591593476174</v>
      </c>
      <c r="AI2" s="18">
        <f>'psgr-Road'!AM27</f>
        <v>1.7569331954858938</v>
      </c>
      <c r="AJ2" s="18">
        <f>'psgr-Road'!AN27</f>
        <v>1.7794307120644119</v>
      </c>
      <c r="AK2" s="18">
        <f>'psgr-Road'!AO27</f>
        <v>1.804977725124125</v>
      </c>
      <c r="AL2" s="18">
        <f>'psgr-Road'!AP27</f>
        <v>1.8333228465618456</v>
      </c>
      <c r="AM2" s="18">
        <f>'psgr-Road'!AQ27</f>
        <v>1.8642354182370995</v>
      </c>
      <c r="AN2" s="18">
        <f>'psgr-Road'!AR27</f>
        <v>1.8975038008041718</v>
      </c>
      <c r="AO2" s="18">
        <f>'psgr-Road'!AS27</f>
        <v>1.9329338042603892</v>
      </c>
      <c r="AP2" s="18">
        <f>'psgr-Road'!AT27</f>
        <v>1.970347248345883</v>
      </c>
      <c r="AQ2" s="18">
        <f>'psgr-Road'!AU27</f>
        <v>2.0095806419592139</v>
      </c>
      <c r="AR2" s="18">
        <f>'psgr-Road'!AV27</f>
        <v>2.0504839716829713</v>
      </c>
      <c r="AS2" s="18">
        <f>'psgr-Road'!AW27</f>
        <v>2.0929195903562299</v>
      </c>
      <c r="AT2" s="18">
        <f>'psgr-Road'!AX27</f>
        <v>2.1367611973966887</v>
      </c>
      <c r="AU2" s="18">
        <f>'psgr-Road'!AY27</f>
        <v>2.1818929032729195</v>
      </c>
      <c r="AV2" s="18">
        <f>'psgr-Road'!AZ27</f>
        <v>2.2282083711634426</v>
      </c>
      <c r="AW2" s="18">
        <f>'psgr-Road'!BA27</f>
        <v>2.2756100294205761</v>
      </c>
      <c r="AX2" s="18">
        <f>'psgr-Road'!BB27</f>
        <v>2.3240083489882699</v>
      </c>
      <c r="AY2" s="18">
        <f>'psgr-Road'!BC27</f>
        <v>2.3733211804092784</v>
      </c>
      <c r="AZ2" s="18">
        <f>'psgr-Road'!BD27</f>
        <v>2.4234731455020411</v>
      </c>
      <c r="BA2" s="18">
        <f>'psgr-Road'!BE27</f>
        <v>2.474395079195213</v>
      </c>
    </row>
    <row r="3" spans="1:53">
      <c r="A3" t="s">
        <v>1</v>
      </c>
      <c r="B3" s="18">
        <f>'psgr-Road'!F29</f>
        <v>1</v>
      </c>
      <c r="C3" s="18">
        <f>'psgr-Road'!G29</f>
        <v>1.0334154346553133</v>
      </c>
      <c r="D3" s="18">
        <f>'psgr-Road'!H29</f>
        <v>1.066251524973816</v>
      </c>
      <c r="E3" s="18">
        <f>'psgr-Road'!I29</f>
        <v>1.0987955896302184</v>
      </c>
      <c r="F3" s="18">
        <f>'psgr-Road'!J29</f>
        <v>1.1308909578813648</v>
      </c>
      <c r="G3" s="18">
        <f>'psgr-Road'!K29</f>
        <v>1.1624396390591314</v>
      </c>
      <c r="H3" s="18">
        <f>'psgr-Road'!L29</f>
        <v>1.193482168829745</v>
      </c>
      <c r="I3" s="18">
        <f>'psgr-Road'!M29</f>
        <v>1.2239425910899728</v>
      </c>
      <c r="J3" s="18">
        <f>'psgr-Road'!N29</f>
        <v>1.2540752953637533</v>
      </c>
      <c r="K3" s="18">
        <f>'psgr-Road'!O29</f>
        <v>1.2839001267622507</v>
      </c>
      <c r="L3" s="18">
        <f>'psgr-Road'!P29</f>
        <v>1.3134271934888433</v>
      </c>
      <c r="M3" s="18">
        <f>'psgr-Road'!Q29</f>
        <v>1.3426870591272548</v>
      </c>
      <c r="N3" s="18">
        <f>'psgr-Road'!R29</f>
        <v>1.3718114147380063</v>
      </c>
      <c r="O3" s="18">
        <f>'psgr-Road'!S29</f>
        <v>1.4008812211949582</v>
      </c>
      <c r="P3" s="18">
        <f>'psgr-Road'!T29</f>
        <v>1.4300517213226596</v>
      </c>
      <c r="Q3" s="18">
        <f>'psgr-Road'!U29</f>
        <v>1.4593741056953635</v>
      </c>
      <c r="R3" s="18">
        <f>'psgr-Road'!V29</f>
        <v>1.4889152586296401</v>
      </c>
      <c r="S3" s="18">
        <f>'psgr-Road'!W29</f>
        <v>1.5185312866584604</v>
      </c>
      <c r="T3" s="18">
        <f>'psgr-Road'!X29</f>
        <v>1.5484057369386854</v>
      </c>
      <c r="U3" s="18">
        <f>'psgr-Road'!Y29</f>
        <v>1.5785633890721567</v>
      </c>
      <c r="V3" s="18">
        <f>'psgr-Road'!Z29</f>
        <v>1.6088066756790091</v>
      </c>
      <c r="W3" s="18">
        <f>'psgr-Road'!AA29</f>
        <v>1.6389738683454314</v>
      </c>
      <c r="X3" s="18">
        <f>'psgr-Road'!AB29</f>
        <v>1.6690607228653191</v>
      </c>
      <c r="Y3" s="18">
        <f>'psgr-Road'!AC29</f>
        <v>1.6990129918383652</v>
      </c>
      <c r="Z3" s="18">
        <f>'psgr-Road'!AD29</f>
        <v>1.7288277588021368</v>
      </c>
      <c r="AA3" s="18">
        <f>'psgr-Road'!AE29</f>
        <v>1.758475629519874</v>
      </c>
      <c r="AB3" s="18">
        <f>'psgr-Road'!AF29</f>
        <v>1.7878926063876766</v>
      </c>
      <c r="AC3" s="18">
        <f>'psgr-Road'!AG29</f>
        <v>1.8170699223678837</v>
      </c>
      <c r="AD3" s="18">
        <f>'psgr-Road'!AH29</f>
        <v>1.8460044597468732</v>
      </c>
      <c r="AE3" s="18">
        <f>'psgr-Road'!AI29</f>
        <v>1.8746716515612003</v>
      </c>
      <c r="AF3" s="18">
        <f>'psgr-Road'!AJ29</f>
        <v>1.9030439404859325</v>
      </c>
      <c r="AG3" s="18">
        <f>'psgr-Road'!AK29</f>
        <v>1.941438984749335</v>
      </c>
      <c r="AH3" s="18">
        <f>'psgr-Road'!AL29</f>
        <v>1.9788051581644561</v>
      </c>
      <c r="AI3" s="18">
        <f>'psgr-Road'!AM29</f>
        <v>2.0161955799883136</v>
      </c>
      <c r="AJ3" s="18">
        <f>'psgr-Road'!AN29</f>
        <v>2.0535860018121714</v>
      </c>
      <c r="AK3" s="18">
        <f>'psgr-Road'!AO29</f>
        <v>2.0909764236360293</v>
      </c>
      <c r="AL3" s="18">
        <f>'psgr-Road'!AP29</f>
        <v>2.1283668454598872</v>
      </c>
      <c r="AM3" s="18">
        <f>'psgr-Road'!AQ29</f>
        <v>2.1657572672837451</v>
      </c>
      <c r="AN3" s="18">
        <f>'psgr-Road'!AR29</f>
        <v>2.2031476891076029</v>
      </c>
      <c r="AO3" s="18">
        <f>'psgr-Road'!AS29</f>
        <v>2.2405381109314604</v>
      </c>
      <c r="AP3" s="18">
        <f>'psgr-Road'!AT29</f>
        <v>2.2779285327553178</v>
      </c>
      <c r="AQ3" s="18">
        <f>'psgr-Road'!AU29</f>
        <v>2.3153189545791761</v>
      </c>
      <c r="AR3" s="18">
        <f>'psgr-Road'!AV29</f>
        <v>2.352709376403034</v>
      </c>
      <c r="AS3" s="18">
        <f>'psgr-Road'!AW29</f>
        <v>2.3900997982268914</v>
      </c>
      <c r="AT3" s="18">
        <f>'psgr-Road'!AX29</f>
        <v>2.4274902200507493</v>
      </c>
      <c r="AU3" s="18">
        <f>'psgr-Road'!AY29</f>
        <v>2.4648806418746072</v>
      </c>
      <c r="AV3" s="18">
        <f>'psgr-Road'!AZ29</f>
        <v>2.5022710636984646</v>
      </c>
      <c r="AW3" s="18">
        <f>'psgr-Road'!BA29</f>
        <v>2.5396614855223225</v>
      </c>
      <c r="AX3" s="18">
        <f>'psgr-Road'!BB29</f>
        <v>2.5770519073461804</v>
      </c>
      <c r="AY3" s="18">
        <f>'psgr-Road'!BC29</f>
        <v>2.6144423291700383</v>
      </c>
      <c r="AZ3" s="18">
        <f>'psgr-Road'!BD29</f>
        <v>2.6518327509938957</v>
      </c>
      <c r="BA3" s="18">
        <f>'psgr-Road'!BE29</f>
        <v>2.6892231728177536</v>
      </c>
    </row>
    <row r="4" spans="1:53">
      <c r="A4" t="s">
        <v>0</v>
      </c>
      <c r="B4" s="18">
        <f>'psgr-Air'!H11</f>
        <v>1</v>
      </c>
      <c r="C4" s="18">
        <f>'psgr-Air'!I11</f>
        <v>1.0551902997123332</v>
      </c>
      <c r="D4" s="18">
        <f>'psgr-Air'!J11</f>
        <v>1.1132049875502257</v>
      </c>
      <c r="E4" s="18">
        <f>'psgr-Air'!K11</f>
        <v>1.1744093408028264</v>
      </c>
      <c r="F4" s="18">
        <f>'psgr-Air'!L11</f>
        <v>1.2389787282575397</v>
      </c>
      <c r="G4" s="18">
        <f>'psgr-Air'!M11</f>
        <v>1.3070981605317424</v>
      </c>
      <c r="H4" s="18">
        <f>'psgr-Air'!N11</f>
        <v>1.3789628201835662</v>
      </c>
      <c r="I4" s="18">
        <f>'psgr-Air'!O11</f>
        <v>1.450168583831408</v>
      </c>
      <c r="J4" s="18">
        <f>'psgr-Air'!P11</f>
        <v>1.5250512129483256</v>
      </c>
      <c r="K4" s="18">
        <f>'psgr-Air'!Q11</f>
        <v>1.6038005705311484</v>
      </c>
      <c r="L4" s="18">
        <f>'psgr-Air'!R11</f>
        <v>1.6866163235681393</v>
      </c>
      <c r="M4" s="18">
        <f>'psgr-Air'!S11</f>
        <v>1.7737084492895554</v>
      </c>
      <c r="N4" s="18">
        <f>'psgr-Air'!T11</f>
        <v>1.8371478691202183</v>
      </c>
      <c r="O4" s="18">
        <f>'psgr-Air'!U11</f>
        <v>1.9028562976992263</v>
      </c>
      <c r="P4" s="18">
        <f>'psgr-Air'!V11</f>
        <v>1.9709148896259396</v>
      </c>
      <c r="Q4" s="18">
        <f>'psgr-Air'!W11</f>
        <v>2.0414077021192023</v>
      </c>
      <c r="R4" s="18">
        <f>'psgr-Air'!X11</f>
        <v>2.1144217988340044</v>
      </c>
      <c r="S4" s="18">
        <f>'psgr-Air'!Y11</f>
        <v>2.1835687169561924</v>
      </c>
      <c r="T4" s="18">
        <f>'psgr-Air'!Z11</f>
        <v>2.2549769134517068</v>
      </c>
      <c r="U4" s="18">
        <f>'psgr-Air'!AA11</f>
        <v>2.3287203378185262</v>
      </c>
      <c r="V4" s="18">
        <f>'psgr-Air'!AB11</f>
        <v>2.4048753578894537</v>
      </c>
      <c r="W4" s="18">
        <f>'psgr-Air'!AC11</f>
        <v>2.4835208389177659</v>
      </c>
      <c r="X4" s="18">
        <f>'psgr-Air'!AD11</f>
        <v>2.5575476710394502</v>
      </c>
      <c r="Y4" s="18">
        <f>'psgr-Air'!AE11</f>
        <v>2.63378103663897</v>
      </c>
      <c r="Z4" s="18">
        <f>'psgr-Air'!AF11</f>
        <v>2.7122867063274558</v>
      </c>
      <c r="AA4" s="18">
        <f>'psgr-Air'!AG11</f>
        <v>2.793132411154589</v>
      </c>
      <c r="AB4" s="18">
        <f>'psgr-Air'!AH11</f>
        <v>2.8763879010438065</v>
      </c>
      <c r="AC4" s="18">
        <f>'psgr-Air'!AI11</f>
        <v>2.9544182930312406</v>
      </c>
      <c r="AD4" s="18">
        <f>'psgr-Air'!AJ11</f>
        <v>3.0345654864665965</v>
      </c>
      <c r="AE4" s="18">
        <f>'psgr-Air'!AK11</f>
        <v>3.1168869057489532</v>
      </c>
      <c r="AF4" s="18">
        <f>'psgr-Air'!AL11</f>
        <v>3.2014415330813217</v>
      </c>
      <c r="AG4" s="18">
        <f>'psgr-Air'!AM11</f>
        <v>3.2882899507306016</v>
      </c>
      <c r="AH4" s="18">
        <f>'psgr-Air'!AN11</f>
        <v>3.3748965117367842</v>
      </c>
      <c r="AI4" s="18">
        <f>'psgr-Air'!AO11</f>
        <v>3.4536787760650549</v>
      </c>
      <c r="AJ4" s="18">
        <f>'psgr-Air'!AP11</f>
        <v>3.5396624879174245</v>
      </c>
      <c r="AK4" s="18">
        <f>'psgr-Air'!AQ11</f>
        <v>3.6256879654398193</v>
      </c>
      <c r="AL4" s="18">
        <f>'psgr-Air'!AR11</f>
        <v>3.7118750482133578</v>
      </c>
      <c r="AM4" s="18">
        <f>'psgr-Air'!AS11</f>
        <v>3.7980406379534792</v>
      </c>
      <c r="AN4" s="18">
        <f>'psgr-Air'!AT11</f>
        <v>3.8837111578047532</v>
      </c>
      <c r="AO4" s="18">
        <f>'psgr-Air'!AU11</f>
        <v>3.9703447682326263</v>
      </c>
      <c r="AP4" s="18">
        <f>'psgr-Air'!AV11</f>
        <v>4.0568834462200885</v>
      </c>
      <c r="AQ4" s="18">
        <f>'psgr-Air'!AW11</f>
        <v>4.1434826166417018</v>
      </c>
      <c r="AR4" s="18">
        <f>'psgr-Air'!AX11</f>
        <v>4.2299688541442144</v>
      </c>
      <c r="AS4" s="18">
        <f>'psgr-Air'!AY11</f>
        <v>4.3164555433251168</v>
      </c>
      <c r="AT4" s="18">
        <f>'psgr-Air'!AZ11</f>
        <v>4.40310820989892</v>
      </c>
      <c r="AU4" s="18">
        <f>'psgr-Air'!BA11</f>
        <v>4.4897438506858709</v>
      </c>
      <c r="AV4" s="18">
        <f>'psgr-Air'!BB11</f>
        <v>4.576392758517331</v>
      </c>
      <c r="AW4" s="18">
        <f>'psgr-Air'!BC11</f>
        <v>4.6630369270980667</v>
      </c>
      <c r="AX4" s="18">
        <f>'psgr-Air'!BD11</f>
        <v>4.7496811335164724</v>
      </c>
      <c r="AY4" s="18">
        <f>'psgr-Air'!BE11</f>
        <v>4.836325339934878</v>
      </c>
      <c r="AZ4" s="18">
        <f>'psgr-Air'!BF11</f>
        <v>4.9229695463532837</v>
      </c>
      <c r="BA4" s="18">
        <f>'psgr-Air'!BG11</f>
        <v>5.0096137527716893</v>
      </c>
    </row>
    <row r="5" spans="1:53">
      <c r="A5" t="s">
        <v>3</v>
      </c>
      <c r="B5" s="18">
        <f>'psgr-Rail'!H10</f>
        <v>1</v>
      </c>
      <c r="C5" s="18">
        <f>'psgr-Rail'!I10</f>
        <v>1.0096153846153846</v>
      </c>
      <c r="D5" s="18">
        <f>'psgr-Rail'!J10</f>
        <v>1.0769230769230769</v>
      </c>
      <c r="E5" s="18">
        <f>'psgr-Rail'!K10</f>
        <v>1.1442307692307692</v>
      </c>
      <c r="F5" s="18">
        <f>'psgr-Rail'!L10</f>
        <v>1.2115384615384615</v>
      </c>
      <c r="G5" s="18">
        <f>'psgr-Rail'!M10</f>
        <v>1.2788461538461537</v>
      </c>
      <c r="H5" s="18">
        <f>'psgr-Rail'!N10</f>
        <v>1.346153846153846</v>
      </c>
      <c r="I5" s="18">
        <f>'psgr-Rail'!O10</f>
        <v>1.4134615384615383</v>
      </c>
      <c r="J5" s="18">
        <f>'psgr-Rail'!P10</f>
        <v>1.4807692307692306</v>
      </c>
      <c r="K5" s="18">
        <f>'psgr-Rail'!Q10</f>
        <v>1.5480769230769229</v>
      </c>
      <c r="L5" s="18">
        <f>'psgr-Rail'!R10</f>
        <v>1.6153846153846152</v>
      </c>
      <c r="M5" s="18">
        <f>'psgr-Rail'!S10</f>
        <v>1.6826923076923075</v>
      </c>
      <c r="N5" s="18">
        <f>'psgr-Rail'!T10</f>
        <v>1.7668269230769229</v>
      </c>
      <c r="O5" s="18">
        <f>'psgr-Rail'!U10</f>
        <v>1.8509615384615383</v>
      </c>
      <c r="P5" s="18">
        <f>'psgr-Rail'!V10</f>
        <v>1.9350961538461537</v>
      </c>
      <c r="Q5" s="18">
        <f>'psgr-Rail'!W10</f>
        <v>2.0192307692307692</v>
      </c>
      <c r="R5" s="18">
        <f>'psgr-Rail'!X10</f>
        <v>2.1033653846153846</v>
      </c>
      <c r="S5" s="18">
        <f>'psgr-Rail'!Y10</f>
        <v>2.1874999999999996</v>
      </c>
      <c r="T5" s="18">
        <f>'psgr-Rail'!Z10</f>
        <v>2.271634615384615</v>
      </c>
      <c r="U5" s="18">
        <f>'psgr-Rail'!AA10</f>
        <v>2.3557692307692304</v>
      </c>
      <c r="V5" s="18">
        <f>'psgr-Rail'!AB10</f>
        <v>2.4399038461538458</v>
      </c>
      <c r="W5" s="18">
        <f>'psgr-Rail'!AC10</f>
        <v>2.5240384615384612</v>
      </c>
      <c r="X5" s="18">
        <f>'psgr-Rail'!AD10</f>
        <v>2.5745192307692304</v>
      </c>
      <c r="Y5" s="18">
        <f>'psgr-Rail'!AE10</f>
        <v>2.6249999999999996</v>
      </c>
      <c r="Z5" s="18">
        <f>'psgr-Rail'!AF10</f>
        <v>2.6754807692307692</v>
      </c>
      <c r="AA5" s="18">
        <f>'psgr-Rail'!AG10</f>
        <v>2.7259615384615383</v>
      </c>
      <c r="AB5" s="18">
        <f>'psgr-Rail'!AH10</f>
        <v>2.7764423076923075</v>
      </c>
      <c r="AC5" s="18">
        <f>'psgr-Rail'!AI10</f>
        <v>2.8269230769230766</v>
      </c>
      <c r="AD5" s="18">
        <f>'psgr-Rail'!AJ10</f>
        <v>2.8774038461538458</v>
      </c>
      <c r="AE5" s="18">
        <f>'psgr-Rail'!AK10</f>
        <v>2.927884615384615</v>
      </c>
      <c r="AF5" s="18">
        <f>'psgr-Rail'!AL10</f>
        <v>2.9783653846153841</v>
      </c>
      <c r="AG5" s="18">
        <f>'psgr-Rail'!AM10</f>
        <v>3.0288461538461537</v>
      </c>
      <c r="AH5" s="18">
        <f>'psgr-Rail'!AN10</f>
        <v>3.0793269230769229</v>
      </c>
      <c r="AI5" s="18">
        <f>'psgr-Rail'!AO10</f>
        <v>3.1298076923076921</v>
      </c>
      <c r="AJ5" s="18">
        <f>'psgr-Rail'!AP10</f>
        <v>3.1802884615384612</v>
      </c>
      <c r="AK5" s="18">
        <f>'psgr-Rail'!AQ10</f>
        <v>3.2307692307692304</v>
      </c>
      <c r="AL5" s="18">
        <f>'psgr-Rail'!AR10</f>
        <v>3.2812499999999996</v>
      </c>
      <c r="AM5" s="18">
        <f>'psgr-Rail'!AS10</f>
        <v>3.3317307692307687</v>
      </c>
      <c r="AN5" s="18">
        <f>'psgr-Rail'!AT10</f>
        <v>3.3822115384615383</v>
      </c>
      <c r="AO5" s="18">
        <f>'psgr-Rail'!AU10</f>
        <v>3.4326923076923075</v>
      </c>
      <c r="AP5" s="18">
        <f>'psgr-Rail'!AV10</f>
        <v>3.4831730769230766</v>
      </c>
      <c r="AQ5" s="18">
        <f>'psgr-Rail'!AW10</f>
        <v>3.5336538461538458</v>
      </c>
      <c r="AR5" s="18">
        <f>'psgr-Rail'!AX10</f>
        <v>3.584134615384615</v>
      </c>
      <c r="AS5" s="18">
        <f>'psgr-Rail'!AY10</f>
        <v>3.6346153846153841</v>
      </c>
      <c r="AT5" s="18">
        <f>'psgr-Rail'!AZ10</f>
        <v>3.6850961538461533</v>
      </c>
      <c r="AU5" s="18">
        <f>'psgr-Rail'!BA10</f>
        <v>3.7355769230769229</v>
      </c>
      <c r="AV5" s="18">
        <f>'psgr-Rail'!BB10</f>
        <v>3.7860576923076921</v>
      </c>
      <c r="AW5" s="18">
        <f>'psgr-Rail'!BC10</f>
        <v>3.8365384615384612</v>
      </c>
      <c r="AX5" s="18">
        <f>'psgr-Rail'!BD10</f>
        <v>3.8870192307692304</v>
      </c>
      <c r="AY5" s="18">
        <f>'psgr-Rail'!BE10</f>
        <v>3.9374999999999996</v>
      </c>
      <c r="AZ5" s="18">
        <f>'psgr-Rail'!BF10</f>
        <v>3.9879807692307687</v>
      </c>
      <c r="BA5" s="18">
        <f>'psgr-Rail'!BG10</f>
        <v>4.0384615384615383</v>
      </c>
    </row>
    <row r="6" spans="1:53">
      <c r="A6" t="s">
        <v>4</v>
      </c>
      <c r="B6" s="18">
        <f>'psgr-Ship'!H10</f>
        <v>1</v>
      </c>
      <c r="C6" s="18">
        <f>'psgr-Ship'!I10</f>
        <v>1.011826544021025</v>
      </c>
      <c r="D6" s="18">
        <f>'psgr-Ship'!J10</f>
        <v>1.0208797288885816</v>
      </c>
      <c r="E6" s="18">
        <f>'psgr-Ship'!K10</f>
        <v>1.0299329137561382</v>
      </c>
      <c r="F6" s="18">
        <f>'psgr-Ship'!L10</f>
        <v>1.0389860986236945</v>
      </c>
      <c r="G6" s="18">
        <f>'psgr-Ship'!M10</f>
        <v>1.0480392834912513</v>
      </c>
      <c r="H6" s="18">
        <f>'psgr-Ship'!N10</f>
        <v>1.0570924683588077</v>
      </c>
      <c r="I6" s="18">
        <f>'psgr-Ship'!O10</f>
        <v>1.0661456532263642</v>
      </c>
      <c r="J6" s="18">
        <f>'psgr-Ship'!P10</f>
        <v>1.0751988380939208</v>
      </c>
      <c r="K6" s="18">
        <f>'psgr-Ship'!Q10</f>
        <v>1.0842520229614774</v>
      </c>
      <c r="L6" s="18">
        <f>'psgr-Ship'!R10</f>
        <v>1.093305207829034</v>
      </c>
      <c r="M6" s="18">
        <f>'psgr-Ship'!S10</f>
        <v>1.1023583926965905</v>
      </c>
      <c r="N6" s="18">
        <f>'psgr-Ship'!T10</f>
        <v>1.1048274431150149</v>
      </c>
      <c r="O6" s="18">
        <f>'psgr-Ship'!U10</f>
        <v>1.1072964935334393</v>
      </c>
      <c r="P6" s="18">
        <f>'psgr-Ship'!V10</f>
        <v>1.1097655439518641</v>
      </c>
      <c r="Q6" s="18">
        <f>'psgr-Ship'!W10</f>
        <v>1.1122345943702885</v>
      </c>
      <c r="R6" s="18">
        <f>'psgr-Ship'!X10</f>
        <v>1.1147036447887131</v>
      </c>
      <c r="S6" s="18">
        <f>'psgr-Ship'!Y10</f>
        <v>1.1171726952071375</v>
      </c>
      <c r="T6" s="18">
        <f>'psgr-Ship'!Z10</f>
        <v>1.1196417456255618</v>
      </c>
      <c r="U6" s="18">
        <f>'psgr-Ship'!AA10</f>
        <v>1.1221107960439867</v>
      </c>
      <c r="V6" s="18">
        <f>'psgr-Ship'!AB10</f>
        <v>1.124579846462411</v>
      </c>
      <c r="W6" s="18">
        <f>'psgr-Ship'!AC10</f>
        <v>1.1270488968808354</v>
      </c>
      <c r="X6" s="18">
        <f>'psgr-Ship'!AD10</f>
        <v>1.1261774673213916</v>
      </c>
      <c r="Y6" s="18">
        <f>'psgr-Ship'!AE10</f>
        <v>1.1253060377619477</v>
      </c>
      <c r="Z6" s="18">
        <f>'psgr-Ship'!AF10</f>
        <v>1.1244346082025036</v>
      </c>
      <c r="AA6" s="18">
        <f>'psgr-Ship'!AG10</f>
        <v>1.1235631786430598</v>
      </c>
      <c r="AB6" s="18">
        <f>'psgr-Ship'!AH10</f>
        <v>1.1226917490836159</v>
      </c>
      <c r="AC6" s="18">
        <f>'psgr-Ship'!AI10</f>
        <v>1.1218203195241718</v>
      </c>
      <c r="AD6" s="18">
        <f>'psgr-Ship'!AJ10</f>
        <v>1.120948889964728</v>
      </c>
      <c r="AE6" s="18">
        <f>'psgr-Ship'!AK10</f>
        <v>1.1200774604052839</v>
      </c>
      <c r="AF6" s="18">
        <f>'psgr-Ship'!AL10</f>
        <v>1.11920603084584</v>
      </c>
      <c r="AG6" s="18">
        <f>'psgr-Ship'!AM10</f>
        <v>1.1183346012863962</v>
      </c>
      <c r="AH6" s="18">
        <f>'psgr-Ship'!AN10</f>
        <v>1.1174631717269521</v>
      </c>
      <c r="AI6" s="18">
        <f>'psgr-Ship'!AO10</f>
        <v>1.116591742167508</v>
      </c>
      <c r="AJ6" s="18">
        <f>'psgr-Ship'!AP10</f>
        <v>1.1157203126080639</v>
      </c>
      <c r="AK6" s="18">
        <f>'psgr-Ship'!AQ10</f>
        <v>1.1148488830486201</v>
      </c>
      <c r="AL6" s="18">
        <f>'psgr-Ship'!AR10</f>
        <v>1.113977453489176</v>
      </c>
      <c r="AM6" s="18">
        <f>'psgr-Ship'!AS10</f>
        <v>1.1131060239297319</v>
      </c>
      <c r="AN6" s="18">
        <f>'psgr-Ship'!AT10</f>
        <v>1.1122345943702878</v>
      </c>
      <c r="AO6" s="18">
        <f>'psgr-Ship'!AU10</f>
        <v>1.1113631648108437</v>
      </c>
      <c r="AP6" s="18">
        <f>'psgr-Ship'!AV10</f>
        <v>1.1104917352513999</v>
      </c>
      <c r="AQ6" s="18">
        <f>'psgr-Ship'!AW10</f>
        <v>1.1096203056919558</v>
      </c>
      <c r="AR6" s="18">
        <f>'psgr-Ship'!AX10</f>
        <v>1.1087488761325117</v>
      </c>
      <c r="AS6" s="18">
        <f>'psgr-Ship'!AY10</f>
        <v>1.1078774465730676</v>
      </c>
      <c r="AT6" s="18">
        <f>'psgr-Ship'!AZ10</f>
        <v>1.1070060170136236</v>
      </c>
      <c r="AU6" s="18">
        <f>'psgr-Ship'!BA10</f>
        <v>1.1061345874541797</v>
      </c>
      <c r="AV6" s="18">
        <f>'psgr-Ship'!BB10</f>
        <v>1.1052631578947356</v>
      </c>
      <c r="AW6" s="18">
        <f>'psgr-Ship'!BC10</f>
        <v>1.1043917283352915</v>
      </c>
      <c r="AX6" s="18">
        <f>'psgr-Ship'!BD10</f>
        <v>1.1035202987758475</v>
      </c>
      <c r="AY6" s="18">
        <f>'psgr-Ship'!BE10</f>
        <v>1.1026488692164036</v>
      </c>
      <c r="AZ6" s="18">
        <f>'psgr-Ship'!BF10</f>
        <v>1.1017774396569595</v>
      </c>
      <c r="BA6" s="18">
        <f>'psgr-Ship'!BG10</f>
        <v>1.1009060100975154</v>
      </c>
    </row>
    <row r="7" spans="1:53">
      <c r="A7" t="s">
        <v>5</v>
      </c>
      <c r="B7" s="18">
        <f>'psgr-Road'!F31</f>
        <v>1</v>
      </c>
      <c r="C7" s="18">
        <f>'psgr-Road'!G31</f>
        <v>1.0490351553361907</v>
      </c>
      <c r="D7" s="18">
        <f>'psgr-Road'!H31</f>
        <v>1.1023854854034718</v>
      </c>
      <c r="E7" s="18">
        <f>'psgr-Road'!I31</f>
        <v>1.1604893036824209</v>
      </c>
      <c r="F7" s="18">
        <f>'psgr-Road'!J31</f>
        <v>1.2235049763187984</v>
      </c>
      <c r="G7" s="18">
        <f>'psgr-Road'!K31</f>
        <v>1.2912925606387813</v>
      </c>
      <c r="H7" s="18">
        <f>'psgr-Road'!L31</f>
        <v>1.3587912847546832</v>
      </c>
      <c r="I7" s="18">
        <f>'psgr-Road'!M31</f>
        <v>1.4217727050529438</v>
      </c>
      <c r="J7" s="18">
        <f>'psgr-Road'!N31</f>
        <v>1.4806189281493229</v>
      </c>
      <c r="K7" s="18">
        <f>'psgr-Road'!O31</f>
        <v>1.5355931803399991</v>
      </c>
      <c r="L7" s="18">
        <f>'psgr-Road'!P31</f>
        <v>1.5869409927984415</v>
      </c>
      <c r="M7" s="18">
        <f>'psgr-Road'!Q31</f>
        <v>1.6348917025504113</v>
      </c>
      <c r="N7" s="18">
        <f>'psgr-Road'!R31</f>
        <v>1.6797955304550816</v>
      </c>
      <c r="O7" s="18">
        <f>'psgr-Road'!S31</f>
        <v>1.7219643560942319</v>
      </c>
      <c r="P7" s="18">
        <f>'psgr-Road'!T31</f>
        <v>1.7616516295020754</v>
      </c>
      <c r="Q7" s="18">
        <f>'psgr-Road'!U31</f>
        <v>1.7991456529981786</v>
      </c>
      <c r="R7" s="18">
        <f>'psgr-Road'!V31</f>
        <v>1.833371848027211</v>
      </c>
      <c r="S7" s="18">
        <f>'psgr-Road'!W31</f>
        <v>1.8637338183327448</v>
      </c>
      <c r="T7" s="18">
        <f>'psgr-Road'!X31</f>
        <v>1.8907104059342619</v>
      </c>
      <c r="U7" s="18">
        <f>'psgr-Road'!Y31</f>
        <v>1.9145629155257244</v>
      </c>
      <c r="V7" s="18">
        <f>'psgr-Road'!Z31</f>
        <v>1.9356469852020468</v>
      </c>
      <c r="W7" s="18">
        <f>'psgr-Road'!AA31</f>
        <v>1.9542786166916968</v>
      </c>
      <c r="X7" s="18">
        <f>'psgr-Road'!AB31</f>
        <v>1.9707551314472216</v>
      </c>
      <c r="Y7" s="18">
        <f>'psgr-Road'!AC31</f>
        <v>1.9853489099412565</v>
      </c>
      <c r="Z7" s="18">
        <f>'psgr-Road'!AD31</f>
        <v>1.9982999377095372</v>
      </c>
      <c r="AA7" s="18">
        <f>'psgr-Road'!AE31</f>
        <v>2.0098328960987248</v>
      </c>
      <c r="AB7" s="18">
        <f>'psgr-Road'!AF31</f>
        <v>2.0201437287615081</v>
      </c>
      <c r="AC7" s="18">
        <f>'psgr-Road'!AG31</f>
        <v>2.029420814702223</v>
      </c>
      <c r="AD7" s="18">
        <f>'psgr-Road'!AH31</f>
        <v>2.0378325796985077</v>
      </c>
      <c r="AE7" s="18">
        <f>'psgr-Road'!AI31</f>
        <v>2.0455223602216472</v>
      </c>
      <c r="AF7" s="18">
        <f>'psgr-Road'!AJ31</f>
        <v>2.0526150316359262</v>
      </c>
      <c r="AG7" s="18">
        <f>'psgr-Road'!AK31</f>
        <v>2.0592162665664304</v>
      </c>
      <c r="AH7" s="18">
        <f>'psgr-Road'!AL31</f>
        <v>2.0658607488831042</v>
      </c>
      <c r="AI7" s="18">
        <f>'psgr-Road'!AM31</f>
        <v>2.0724507854496279</v>
      </c>
      <c r="AJ7" s="18">
        <f>'psgr-Road'!AN31</f>
        <v>2.0790408220161516</v>
      </c>
      <c r="AK7" s="18">
        <f>'psgr-Road'!AO31</f>
        <v>2.0856308585826753</v>
      </c>
      <c r="AL7" s="18">
        <f>'psgr-Road'!AP31</f>
        <v>2.0922208951491994</v>
      </c>
      <c r="AM7" s="18">
        <f>'psgr-Road'!AQ31</f>
        <v>2.0988109317157231</v>
      </c>
      <c r="AN7" s="18">
        <f>'psgr-Road'!AR31</f>
        <v>2.1054009682822468</v>
      </c>
      <c r="AO7" s="18">
        <f>'psgr-Road'!AS31</f>
        <v>2.1119910048487704</v>
      </c>
      <c r="AP7" s="18">
        <f>'psgr-Road'!AT31</f>
        <v>2.1185810414152941</v>
      </c>
      <c r="AQ7" s="18">
        <f>'psgr-Road'!AU31</f>
        <v>2.1251710779818178</v>
      </c>
      <c r="AR7" s="18">
        <f>'psgr-Road'!AV31</f>
        <v>2.1317611145483415</v>
      </c>
      <c r="AS7" s="18">
        <f>'psgr-Road'!AW31</f>
        <v>2.1383511511148652</v>
      </c>
      <c r="AT7" s="18">
        <f>'psgr-Road'!AX31</f>
        <v>2.1449411876813889</v>
      </c>
      <c r="AU7" s="18">
        <f>'psgr-Road'!AY31</f>
        <v>2.1515312242479125</v>
      </c>
      <c r="AV7" s="18">
        <f>'psgr-Road'!AZ31</f>
        <v>2.1581212608144362</v>
      </c>
      <c r="AW7" s="18">
        <f>'psgr-Road'!BA31</f>
        <v>2.1647112973809604</v>
      </c>
      <c r="AX7" s="18">
        <f>'psgr-Road'!BB31</f>
        <v>2.171301333947484</v>
      </c>
      <c r="AY7" s="18">
        <f>'psgr-Road'!BC31</f>
        <v>2.1778913705140082</v>
      </c>
      <c r="AZ7" s="18">
        <f>'psgr-Road'!BD31</f>
        <v>2.1844814070805318</v>
      </c>
      <c r="BA7" s="18">
        <f>'psgr-Road'!BE31</f>
        <v>2.1910714436470555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BA7"/>
  <sheetViews>
    <sheetView workbookViewId="0">
      <selection activeCell="AN16" sqref="AN16"/>
    </sheetView>
  </sheetViews>
  <sheetFormatPr defaultRowHeight="14.25"/>
  <cols>
    <col min="1" max="1" width="16.53125" customWidth="1"/>
  </cols>
  <sheetData>
    <row r="1" spans="1:53" ht="71.25">
      <c r="A1" s="23" t="s">
        <v>71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  <c r="AH1">
        <v>2051</v>
      </c>
      <c r="AI1">
        <v>2052</v>
      </c>
      <c r="AJ1">
        <v>2053</v>
      </c>
      <c r="AK1">
        <v>2054</v>
      </c>
      <c r="AL1">
        <v>2055</v>
      </c>
      <c r="AM1">
        <v>2056</v>
      </c>
      <c r="AN1">
        <v>2057</v>
      </c>
      <c r="AO1">
        <v>2058</v>
      </c>
      <c r="AP1">
        <v>2059</v>
      </c>
      <c r="AQ1">
        <v>2060</v>
      </c>
      <c r="AR1">
        <v>2061</v>
      </c>
      <c r="AS1">
        <v>2062</v>
      </c>
      <c r="AT1">
        <v>2063</v>
      </c>
      <c r="AU1">
        <v>2064</v>
      </c>
      <c r="AV1">
        <v>2065</v>
      </c>
      <c r="AW1">
        <v>2066</v>
      </c>
      <c r="AX1">
        <v>2067</v>
      </c>
      <c r="AY1">
        <v>2068</v>
      </c>
      <c r="AZ1">
        <v>2069</v>
      </c>
      <c r="BA1">
        <v>2070</v>
      </c>
    </row>
    <row r="2" spans="1:53">
      <c r="A2" t="s">
        <v>2</v>
      </c>
      <c r="B2" s="18">
        <f>INDEX('frgt-Road'!$I12:$I48,COLUMN(F2),1)</f>
        <v>1</v>
      </c>
      <c r="C2" s="18">
        <f>INDEX('frgt-Road'!$I12:$I48,COLUMN(E2),1)</f>
        <v>0</v>
      </c>
      <c r="D2" s="18">
        <f>INDEX('frgt-Road'!$I12:$I48,COLUMN(F2),1)</f>
        <v>1</v>
      </c>
      <c r="E2" s="18">
        <f>INDEX('frgt-Road'!$I12:$I48,COLUMN(G2),1)</f>
        <v>1.0390648100769198</v>
      </c>
      <c r="F2" s="18">
        <f>INDEX('frgt-Road'!$I12:$I48,COLUMN(H2),1)</f>
        <v>1.0645013967929677</v>
      </c>
      <c r="G2" s="18">
        <f>INDEX('frgt-Road'!$I12:$I48,COLUMN(I2),1)</f>
        <v>1.077053413766752</v>
      </c>
      <c r="H2" s="18">
        <f>INDEX('frgt-Road'!$I12:$I48,COLUMN(J2),1)</f>
        <v>1.0890342789314216</v>
      </c>
      <c r="I2" s="18">
        <f>INDEX('frgt-Road'!$I12:$I48,COLUMN(K2),1)</f>
        <v>1.1005033187176918</v>
      </c>
      <c r="J2" s="18">
        <f>INDEX('frgt-Road'!$I12:$I48,COLUMN(L2),1)</f>
        <v>1.1115031207327826</v>
      </c>
      <c r="K2" s="18">
        <f>INDEX('frgt-Road'!$I12:$I48,COLUMN(M2),1)</f>
        <v>1.1235911869889585</v>
      </c>
      <c r="L2" s="18">
        <f>INDEX('frgt-Road'!$I12:$I48,COLUMN(N2),1)</f>
        <v>1.1382984778360816</v>
      </c>
      <c r="M2" s="18">
        <f>INDEX('frgt-Road'!$I12:$I48,COLUMN(O2),1)</f>
        <v>1.1558281556447521</v>
      </c>
      <c r="N2" s="18">
        <f>INDEX('frgt-Road'!$I12:$I48,COLUMN(P2),1)</f>
        <v>1.1764096189575954</v>
      </c>
      <c r="O2" s="18">
        <f>INDEX('frgt-Road'!$I12:$I48,COLUMN(Q2),1)</f>
        <v>1.2003033944094359</v>
      </c>
      <c r="P2" s="18">
        <f>INDEX('frgt-Road'!$I12:$I48,COLUMN(R2),1)</f>
        <v>1.2277701444347882</v>
      </c>
      <c r="Q2" s="18">
        <f>INDEX('frgt-Road'!$I12:$I48,COLUMN(S2),1)</f>
        <v>1.2576047795127689</v>
      </c>
      <c r="R2" s="18">
        <f>INDEX('frgt-Road'!$I12:$I48,COLUMN(T2),1)</f>
        <v>1.287888765668264</v>
      </c>
      <c r="S2" s="18">
        <f>INDEX('frgt-Road'!$I12:$I48,COLUMN(U2),1)</f>
        <v>1.3180438768586928</v>
      </c>
      <c r="T2" s="18">
        <f>INDEX('frgt-Road'!$I12:$I48,COLUMN(V2),1)</f>
        <v>1.3480599235380855</v>
      </c>
      <c r="U2" s="18">
        <f>INDEX('frgt-Road'!$I12:$I48,COLUMN(W2),1)</f>
        <v>1.3775020181886153</v>
      </c>
      <c r="V2" s="18">
        <f>INDEX('frgt-Road'!$I12:$I48,COLUMN(X2),1)</f>
        <v>1.4063864767752272</v>
      </c>
      <c r="W2" s="18">
        <f>INDEX('frgt-Road'!$I12:$I48,COLUMN(Y2),1)</f>
        <v>1.4351010320153699</v>
      </c>
      <c r="X2" s="18">
        <f>INDEX('frgt-Road'!$I12:$I48,COLUMN(Z2),1)</f>
        <v>1.4635761140988668</v>
      </c>
      <c r="Y2" s="18">
        <f>INDEX('frgt-Road'!$I12:$I48,COLUMN(AA2),1)</f>
        <v>1.4917624394487961</v>
      </c>
      <c r="Z2" s="18">
        <f>INDEX('frgt-Road'!$I12:$I48,COLUMN(AB2),1)</f>
        <v>1.5221694269187005</v>
      </c>
      <c r="AA2" s="18">
        <f>INDEX('frgt-Road'!$I12:$I48,COLUMN(AC2),1)</f>
        <v>1.5573084937142576</v>
      </c>
      <c r="AB2" s="18">
        <f>INDEX('frgt-Road'!$I12:$I48,COLUMN(AD2),1)</f>
        <v>1.5957099386448219</v>
      </c>
      <c r="AC2" s="18">
        <f>INDEX('frgt-Road'!$I12:$I48,COLUMN(AE2),1)</f>
        <v>1.6346693483512162</v>
      </c>
      <c r="AD2" s="18">
        <f>INDEX('frgt-Road'!$I12:$I48,COLUMN(AF2),1)</f>
        <v>1.6730167767301025</v>
      </c>
      <c r="AE2" s="18">
        <f>INDEX('frgt-Road'!$I12:$I48,COLUMN(AG2),1)</f>
        <v>1.7004016154866819</v>
      </c>
      <c r="AF2" s="18">
        <f>INDEX('frgt-Road'!$I12:$I48,COLUMN(AH2),1)</f>
        <v>1.7173718968892988</v>
      </c>
      <c r="AG2" s="18">
        <f>INDEX('frgt-Road'!$I12:$I48,COLUMN(AI2),1)</f>
        <v>1.7340561831988981</v>
      </c>
      <c r="AH2" s="18">
        <f>INDEX('frgt-Road'!$I12:$I68,COLUMN(AJ2),1)</f>
        <v>1.7505122683368699</v>
      </c>
      <c r="AI2" s="18">
        <f>INDEX('frgt-Road'!$I12:$I68,COLUMN(AK2),1)</f>
        <v>1.7667977843166804</v>
      </c>
      <c r="AJ2" s="18">
        <f>INDEX('frgt-Road'!$I12:$I68,COLUMN(AL2),1)</f>
        <v>1.7831036240616382</v>
      </c>
      <c r="AK2" s="18">
        <f>INDEX('frgt-Road'!$I12:$I68,COLUMN(AM2),1)</f>
        <v>1.7994090553913873</v>
      </c>
      <c r="AL2" s="18">
        <f>INDEX('frgt-Road'!$I12:$I68,COLUMN(AN2),1)</f>
        <v>1.8157144867211359</v>
      </c>
      <c r="AM2" s="18">
        <f>INDEX('frgt-Road'!$I12:$I68,COLUMN(AO2),1)</f>
        <v>1.8320199180508845</v>
      </c>
      <c r="AN2" s="18">
        <f>INDEX('frgt-Road'!$I12:$I68,COLUMN(AP2),1)</f>
        <v>1.8483253493806333</v>
      </c>
      <c r="AO2" s="18">
        <f>INDEX('frgt-Road'!$I12:$I68,COLUMN(AQ2),1)</f>
        <v>1.8646307807103819</v>
      </c>
      <c r="AP2" s="18">
        <f>INDEX('frgt-Road'!$I12:$I68,COLUMN(AR2),1)</f>
        <v>1.8809362120401307</v>
      </c>
      <c r="AQ2" s="18">
        <f>INDEX('frgt-Road'!$I12:$I68,COLUMN(AS2),1)</f>
        <v>1.8972416433698795</v>
      </c>
      <c r="AR2" s="18">
        <f>INDEX('frgt-Road'!$I12:$I68,COLUMN(AT2),1)</f>
        <v>1.9135470746996281</v>
      </c>
      <c r="AS2" s="18">
        <f>INDEX('frgt-Road'!$I12:$I68,COLUMN(AU2),1)</f>
        <v>1.9298525060293767</v>
      </c>
      <c r="AT2" s="18">
        <f>INDEX('frgt-Road'!$I12:$I68,COLUMN(AV2),1)</f>
        <v>1.9461579373591256</v>
      </c>
      <c r="AU2" s="18">
        <f>INDEX('frgt-Road'!$I12:$I68,COLUMN(AW2),1)</f>
        <v>1.9624633686888744</v>
      </c>
      <c r="AV2" s="18">
        <f>INDEX('frgt-Road'!$I12:$I68,COLUMN(AX2),1)</f>
        <v>1.978768800018623</v>
      </c>
      <c r="AW2" s="18">
        <f>INDEX('frgt-Road'!$I12:$I68,COLUMN(AY2),1)</f>
        <v>1.9950742313483718</v>
      </c>
      <c r="AX2" s="18">
        <f>INDEX('frgt-Road'!$I12:$I68,COLUMN(AZ2),1)</f>
        <v>2.0113796626781206</v>
      </c>
      <c r="AY2" s="18">
        <f>INDEX('frgt-Road'!$I12:$I68,COLUMN(BA2),1)</f>
        <v>2.027685094007869</v>
      </c>
      <c r="AZ2" s="18">
        <f>INDEX('frgt-Road'!$I12:$I68,COLUMN(BB2),1)</f>
        <v>2.0439905253376178</v>
      </c>
      <c r="BA2" s="18">
        <f>INDEX('frgt-Road'!$I12:$I68,COLUMN(BC2),1)</f>
        <v>2.0602959566673666</v>
      </c>
    </row>
    <row r="3" spans="1:53">
      <c r="A3" t="s">
        <v>1</v>
      </c>
      <c r="B3" s="18">
        <f>INDEX('frgt-Road'!$J12:$J48,COLUMN(F2),1)</f>
        <v>1</v>
      </c>
      <c r="C3" s="18">
        <f>INDEX('frgt-Road'!$J12:$J48,COLUMN(E2),1)</f>
        <v>0</v>
      </c>
      <c r="D3" s="18">
        <f>INDEX('frgt-Road'!$J12:$J48,COLUMN(F2),1)</f>
        <v>1</v>
      </c>
      <c r="E3" s="18">
        <f>INDEX('frgt-Road'!$J12:$J48,COLUMN(G2),1)</f>
        <v>1.0169489584131906</v>
      </c>
      <c r="F3" s="18">
        <f>INDEX('frgt-Road'!$J12:$J48,COLUMN(H2),1)</f>
        <v>1.0240149591179308</v>
      </c>
      <c r="G3" s="18">
        <f>INDEX('frgt-Road'!$J12:$J48,COLUMN(I2),1)</f>
        <v>1.0261085539430084</v>
      </c>
      <c r="H3" s="18">
        <f>INDEX('frgt-Road'!$J12:$J48,COLUMN(J2),1)</f>
        <v>1.0290695341615574</v>
      </c>
      <c r="I3" s="18">
        <f>INDEX('frgt-Road'!$J12:$J48,COLUMN(K2),1)</f>
        <v>1.0319424868691993</v>
      </c>
      <c r="J3" s="18">
        <f>INDEX('frgt-Road'!$J12:$J48,COLUMN(L2),1)</f>
        <v>1.0386727706068155</v>
      </c>
      <c r="K3" s="18">
        <f>INDEX('frgt-Road'!$J12:$J48,COLUMN(M2),1)</f>
        <v>1.0460708148022437</v>
      </c>
      <c r="L3" s="18">
        <f>INDEX('frgt-Road'!$J12:$J48,COLUMN(N2),1)</f>
        <v>1.0560949282696999</v>
      </c>
      <c r="M3" s="18">
        <f>INDEX('frgt-Road'!$J12:$J48,COLUMN(O2),1)</f>
        <v>1.068897991666935</v>
      </c>
      <c r="N3" s="18">
        <f>INDEX('frgt-Road'!$J12:$J48,COLUMN(P2),1)</f>
        <v>1.0841095779601548</v>
      </c>
      <c r="O3" s="18">
        <f>INDEX('frgt-Road'!$J12:$J48,COLUMN(Q2),1)</f>
        <v>1.0980806397657055</v>
      </c>
      <c r="P3" s="18">
        <f>INDEX('frgt-Road'!$J12:$J48,COLUMN(R2),1)</f>
        <v>1.1189992979803294</v>
      </c>
      <c r="Q3" s="18">
        <f>INDEX('frgt-Road'!$J12:$J48,COLUMN(S2),1)</f>
        <v>1.1415111367908142</v>
      </c>
      <c r="R3" s="18">
        <f>INDEX('frgt-Road'!$J12:$J48,COLUMN(T2),1)</f>
        <v>1.1643353214497811</v>
      </c>
      <c r="S3" s="18">
        <f>INDEX('frgt-Road'!$J12:$J48,COLUMN(U2),1)</f>
        <v>1.1869055526352403</v>
      </c>
      <c r="T3" s="18">
        <f>INDEX('frgt-Road'!$J12:$J48,COLUMN(V2),1)</f>
        <v>1.2045400548788314</v>
      </c>
      <c r="U3" s="18">
        <f>INDEX('frgt-Road'!$J12:$J48,COLUMN(W2),1)</f>
        <v>1.2260849549132224</v>
      </c>
      <c r="V3" s="18">
        <f>INDEX('frgt-Road'!$J12:$J48,COLUMN(X2),1)</f>
        <v>1.2472521031360289</v>
      </c>
      <c r="W3" s="18">
        <f>INDEX('frgt-Road'!$J12:$J48,COLUMN(Y2),1)</f>
        <v>1.2682990370099485</v>
      </c>
      <c r="X3" s="18">
        <f>INDEX('frgt-Road'!$J12:$J48,COLUMN(Z2),1)</f>
        <v>1.2892132691074127</v>
      </c>
      <c r="Y3" s="18">
        <f>INDEX('frgt-Road'!$J12:$J48,COLUMN(AA2),1)</f>
        <v>1.3049547399902388</v>
      </c>
      <c r="Z3" s="18">
        <f>INDEX('frgt-Road'!$J12:$J48,COLUMN(AB2),1)</f>
        <v>1.329387943127966</v>
      </c>
      <c r="AA3" s="18">
        <f>INDEX('frgt-Road'!$J12:$J48,COLUMN(AC2),1)</f>
        <v>1.3575016393652886</v>
      </c>
      <c r="AB3" s="18">
        <f>INDEX('frgt-Road'!$J12:$J48,COLUMN(AD2),1)</f>
        <v>1.3882643155292191</v>
      </c>
      <c r="AC3" s="18">
        <f>INDEX('frgt-Road'!$J12:$J48,COLUMN(AE2),1)</f>
        <v>1.4194876679481623</v>
      </c>
      <c r="AD3" s="18">
        <f>INDEX('frgt-Road'!$J12:$J48,COLUMN(AF2),1)</f>
        <v>1.4390183198111244</v>
      </c>
      <c r="AE3" s="18">
        <f>INDEX('frgt-Road'!$J12:$J48,COLUMN(AG2),1)</f>
        <v>1.4618532004456271</v>
      </c>
      <c r="AF3" s="18">
        <f>INDEX('frgt-Road'!$J12:$J48,COLUMN(AH2),1)</f>
        <v>1.4774158546855165</v>
      </c>
      <c r="AG3" s="18">
        <f>INDEX('frgt-Road'!$J12:$J48,COLUMN(AI2),1)</f>
        <v>1.4928983769706645</v>
      </c>
      <c r="AH3" s="18">
        <f>INDEX('frgt-Road'!$J12:$J68,COLUMN(AJ2),1)</f>
        <v>1.5087758979328372</v>
      </c>
      <c r="AI3" s="18">
        <f>INDEX('frgt-Road'!$J12:$J68,COLUMN(AK2),1)</f>
        <v>1.5127769636158588</v>
      </c>
      <c r="AJ3" s="18">
        <f>INDEX('frgt-Road'!$J12:$J68,COLUMN(AL2),1)</f>
        <v>1.5300540901980531</v>
      </c>
      <c r="AK3" s="18">
        <f>INDEX('frgt-Road'!$J12:$J68,COLUMN(AM2),1)</f>
        <v>1.5454816174375088</v>
      </c>
      <c r="AL3" s="18">
        <f>INDEX('frgt-Road'!$J12:$J68,COLUMN(AN2),1)</f>
        <v>1.5609091446769645</v>
      </c>
      <c r="AM3" s="18">
        <f>INDEX('frgt-Road'!$J12:$J68,COLUMN(AO2),1)</f>
        <v>1.5763366719164207</v>
      </c>
      <c r="AN3" s="18">
        <f>INDEX('frgt-Road'!$J12:$J68,COLUMN(AP2),1)</f>
        <v>1.5917641991558769</v>
      </c>
      <c r="AO3" s="18">
        <f>INDEX('frgt-Road'!$J12:$J68,COLUMN(AQ2),1)</f>
        <v>1.6071917263953328</v>
      </c>
      <c r="AP3" s="18">
        <f>INDEX('frgt-Road'!$J12:$J68,COLUMN(AR2),1)</f>
        <v>1.6226192536347885</v>
      </c>
      <c r="AQ3" s="18">
        <f>INDEX('frgt-Road'!$J12:$J68,COLUMN(AS2),1)</f>
        <v>1.6380467808742445</v>
      </c>
      <c r="AR3" s="18">
        <f>INDEX('frgt-Road'!$J12:$J68,COLUMN(AT2),1)</f>
        <v>1.6534743081137004</v>
      </c>
      <c r="AS3" s="18">
        <f>INDEX('frgt-Road'!$J12:$J68,COLUMN(AU2),1)</f>
        <v>1.6689018353531566</v>
      </c>
      <c r="AT3" s="18">
        <f>INDEX('frgt-Road'!$J12:$J68,COLUMN(AV2),1)</f>
        <v>1.6843293625926128</v>
      </c>
      <c r="AU3" s="18">
        <f>INDEX('frgt-Road'!$J12:$J68,COLUMN(AW2),1)</f>
        <v>1.6997568898320687</v>
      </c>
      <c r="AV3" s="18">
        <f>INDEX('frgt-Road'!$J12:$J68,COLUMN(AX2),1)</f>
        <v>1.7151844170715249</v>
      </c>
      <c r="AW3" s="18">
        <f>INDEX('frgt-Road'!$J12:$J68,COLUMN(AY2),1)</f>
        <v>1.7306119443109806</v>
      </c>
      <c r="AX3" s="18">
        <f>INDEX('frgt-Road'!$J12:$J68,COLUMN(AZ2),1)</f>
        <v>1.7460394715504366</v>
      </c>
      <c r="AY3" s="18">
        <f>INDEX('frgt-Road'!$J12:$J68,COLUMN(BA2),1)</f>
        <v>1.7614669987898925</v>
      </c>
      <c r="AZ3" s="18">
        <f>INDEX('frgt-Road'!$J12:$J68,COLUMN(BB2),1)</f>
        <v>1.7768945260293487</v>
      </c>
      <c r="BA3" s="18">
        <f>INDEX('frgt-Road'!$J12:$J68,COLUMN(BC2),1)</f>
        <v>1.7923220532688049</v>
      </c>
    </row>
    <row r="4" spans="1:53">
      <c r="A4" t="s">
        <v>0</v>
      </c>
      <c r="B4" s="18">
        <f>'frgt-Air'!H10</f>
        <v>1</v>
      </c>
      <c r="C4" s="18">
        <f>'frgt-Air'!I10</f>
        <v>1.0088954316946737</v>
      </c>
      <c r="D4" s="18">
        <f>'frgt-Air'!J10</f>
        <v>0.99918249729848241</v>
      </c>
      <c r="E4" s="18">
        <f>'frgt-Air'!K10</f>
        <v>0.98946956290229104</v>
      </c>
      <c r="F4" s="18">
        <f>'frgt-Air'!L10</f>
        <v>0.97975662850610001</v>
      </c>
      <c r="G4" s="18">
        <f>'frgt-Air'!M10</f>
        <v>0.97004369410990876</v>
      </c>
      <c r="H4" s="18">
        <f>'frgt-Air'!N10</f>
        <v>0.9603307597137174</v>
      </c>
      <c r="I4" s="18">
        <f>'frgt-Air'!O10</f>
        <v>0.95061782531752614</v>
      </c>
      <c r="J4" s="18">
        <f>'frgt-Air'!P10</f>
        <v>0.94090489092133478</v>
      </c>
      <c r="K4" s="18">
        <f>'frgt-Air'!Q10</f>
        <v>0.93119195652514375</v>
      </c>
      <c r="L4" s="18">
        <f>'frgt-Air'!R10</f>
        <v>0.9214790221289525</v>
      </c>
      <c r="M4" s="18">
        <f>'frgt-Air'!S10</f>
        <v>0.91176608773276113</v>
      </c>
      <c r="N4" s="18">
        <f>'frgt-Air'!T10</f>
        <v>0.92553521369395331</v>
      </c>
      <c r="O4" s="18">
        <f>'frgt-Air'!U10</f>
        <v>0.93930433965514548</v>
      </c>
      <c r="P4" s="18">
        <f>'frgt-Air'!V10</f>
        <v>0.95307346561633743</v>
      </c>
      <c r="Q4" s="18">
        <f>'frgt-Air'!W10</f>
        <v>0.96684259157752961</v>
      </c>
      <c r="R4" s="18">
        <f>'frgt-Air'!X10</f>
        <v>0.98061171753872167</v>
      </c>
      <c r="S4" s="18">
        <f>'frgt-Air'!Y10</f>
        <v>0.99438084349991385</v>
      </c>
      <c r="T4" s="18">
        <f>'frgt-Air'!Z10</f>
        <v>1.008149969461106</v>
      </c>
      <c r="U4" s="18">
        <f>'frgt-Air'!AA10</f>
        <v>1.0219190954222981</v>
      </c>
      <c r="V4" s="18">
        <f>'frgt-Air'!AB10</f>
        <v>1.0356882213834901</v>
      </c>
      <c r="W4" s="18">
        <f>'frgt-Air'!AC10</f>
        <v>1.0494573473446822</v>
      </c>
      <c r="X4" s="18">
        <f>'frgt-Air'!AD10</f>
        <v>1.0759102939564311</v>
      </c>
      <c r="Y4" s="18">
        <f>'frgt-Air'!AE10</f>
        <v>1.10236324056818</v>
      </c>
      <c r="Z4" s="18">
        <f>'frgt-Air'!AF10</f>
        <v>1.1288161871799289</v>
      </c>
      <c r="AA4" s="18">
        <f>'frgt-Air'!AG10</f>
        <v>1.1552691337916778</v>
      </c>
      <c r="AB4" s="18">
        <f>'frgt-Air'!AH10</f>
        <v>1.1817220804034265</v>
      </c>
      <c r="AC4" s="18">
        <f>'frgt-Air'!AI10</f>
        <v>1.2081750270151754</v>
      </c>
      <c r="AD4" s="18">
        <f>'frgt-Air'!AJ10</f>
        <v>1.2346279736269243</v>
      </c>
      <c r="AE4" s="18">
        <f>'frgt-Air'!AK10</f>
        <v>1.261080920238673</v>
      </c>
      <c r="AF4" s="18">
        <f>'frgt-Air'!AL10</f>
        <v>1.2875338668504221</v>
      </c>
      <c r="AG4" s="18">
        <f>'frgt-Air'!AM10</f>
        <v>1.3139868134621708</v>
      </c>
      <c r="AH4" s="18">
        <f>'frgt-Air'!AN10</f>
        <v>1.3437438121594802</v>
      </c>
      <c r="AI4" s="18">
        <f>'frgt-Air'!AO10</f>
        <v>1.3715941739526447</v>
      </c>
      <c r="AJ4" s="18">
        <f>'frgt-Air'!AP10</f>
        <v>1.3994445357458096</v>
      </c>
      <c r="AK4" s="18">
        <f>'frgt-Air'!AQ10</f>
        <v>1.4272948975389743</v>
      </c>
      <c r="AL4" s="18">
        <f>'frgt-Air'!AR10</f>
        <v>1.4551452593321388</v>
      </c>
      <c r="AM4" s="18">
        <f>'frgt-Air'!AS10</f>
        <v>1.4829956211253035</v>
      </c>
      <c r="AN4" s="18">
        <f>'frgt-Air'!AT10</f>
        <v>1.5108459829184682</v>
      </c>
      <c r="AO4" s="18">
        <f>'frgt-Air'!AU10</f>
        <v>1.5386963447116329</v>
      </c>
      <c r="AP4" s="18">
        <f>'frgt-Air'!AV10</f>
        <v>1.5665467065047975</v>
      </c>
      <c r="AQ4" s="18">
        <f>'frgt-Air'!AW10</f>
        <v>1.5943970682979622</v>
      </c>
      <c r="AR4" s="18">
        <f>'frgt-Air'!AX10</f>
        <v>1.6222474300911267</v>
      </c>
      <c r="AS4" s="18">
        <f>'frgt-Air'!AY10</f>
        <v>1.6500977918842916</v>
      </c>
      <c r="AT4" s="18">
        <f>'frgt-Air'!AZ10</f>
        <v>1.6779481536774563</v>
      </c>
      <c r="AU4" s="18">
        <f>'frgt-Air'!BA10</f>
        <v>1.7057985154706208</v>
      </c>
      <c r="AV4" s="18">
        <f>'frgt-Air'!BB10</f>
        <v>1.7336488772637857</v>
      </c>
      <c r="AW4" s="18">
        <f>'frgt-Air'!BC10</f>
        <v>1.7614992390569502</v>
      </c>
      <c r="AX4" s="18">
        <f>'frgt-Air'!BD10</f>
        <v>1.7893496008501149</v>
      </c>
      <c r="AY4" s="18">
        <f>'frgt-Air'!BE10</f>
        <v>1.8171999626432798</v>
      </c>
      <c r="AZ4" s="18">
        <f>'frgt-Air'!BF10</f>
        <v>1.8450503244364442</v>
      </c>
      <c r="BA4" s="18">
        <f>'frgt-Air'!BG10</f>
        <v>1.8729006862296089</v>
      </c>
    </row>
    <row r="5" spans="1:53">
      <c r="A5" t="s">
        <v>3</v>
      </c>
      <c r="B5" s="18">
        <f>'frgt-Rail'!H10</f>
        <v>1</v>
      </c>
      <c r="C5" s="18">
        <f>'frgt-Rail'!I10</f>
        <v>1.0398307460393583</v>
      </c>
      <c r="D5" s="18">
        <f>'frgt-Rail'!J10</f>
        <v>1.085737155483611</v>
      </c>
      <c r="E5" s="18">
        <f>'frgt-Rail'!K10</f>
        <v>1.131643564927864</v>
      </c>
      <c r="F5" s="18">
        <f>'frgt-Rail'!L10</f>
        <v>1.1775499743721169</v>
      </c>
      <c r="G5" s="18">
        <f>'frgt-Rail'!M10</f>
        <v>1.2234563838163697</v>
      </c>
      <c r="H5" s="18">
        <f>'frgt-Rail'!N10</f>
        <v>1.2693627932606224</v>
      </c>
      <c r="I5" s="18">
        <f>'frgt-Rail'!O10</f>
        <v>1.3152692027048751</v>
      </c>
      <c r="J5" s="18">
        <f>'frgt-Rail'!P10</f>
        <v>1.3611756121491281</v>
      </c>
      <c r="K5" s="18">
        <f>'frgt-Rail'!Q10</f>
        <v>1.407082021593381</v>
      </c>
      <c r="L5" s="18">
        <f>'frgt-Rail'!R10</f>
        <v>1.4529884310376338</v>
      </c>
      <c r="M5" s="18">
        <f>'frgt-Rail'!S10</f>
        <v>1.4988948404818867</v>
      </c>
      <c r="N5" s="18">
        <f>'frgt-Rail'!T10</f>
        <v>1.5760653091904473</v>
      </c>
      <c r="O5" s="18">
        <f>'frgt-Rail'!U10</f>
        <v>1.6532357778990083</v>
      </c>
      <c r="P5" s="18">
        <f>'frgt-Rail'!V10</f>
        <v>1.7304062466075691</v>
      </c>
      <c r="Q5" s="18">
        <f>'frgt-Rail'!W10</f>
        <v>1.8075767153161302</v>
      </c>
      <c r="R5" s="18">
        <f>'frgt-Rail'!X10</f>
        <v>1.8847471840246908</v>
      </c>
      <c r="S5" s="18">
        <f>'frgt-Rail'!Y10</f>
        <v>1.9619176527332518</v>
      </c>
      <c r="T5" s="18">
        <f>'frgt-Rail'!Z10</f>
        <v>2.0390881214418126</v>
      </c>
      <c r="U5" s="18">
        <f>'frgt-Rail'!AA10</f>
        <v>2.1162585901503732</v>
      </c>
      <c r="V5" s="18">
        <f>'frgt-Rail'!AB10</f>
        <v>2.1934290588589338</v>
      </c>
      <c r="W5" s="18">
        <f>'frgt-Rail'!AC10</f>
        <v>2.2705995275674948</v>
      </c>
      <c r="X5" s="18">
        <f>'frgt-Rail'!AD10</f>
        <v>2.3859616914677702</v>
      </c>
      <c r="Y5" s="18">
        <f>'frgt-Rail'!AE10</f>
        <v>2.5013238553680455</v>
      </c>
      <c r="Z5" s="18">
        <f>'frgt-Rail'!AF10</f>
        <v>2.6166860192683208</v>
      </c>
      <c r="AA5" s="18">
        <f>'frgt-Rail'!AG10</f>
        <v>2.7320481831685961</v>
      </c>
      <c r="AB5" s="18">
        <f>'frgt-Rail'!AH10</f>
        <v>2.8474103470688714</v>
      </c>
      <c r="AC5" s="18">
        <f>'frgt-Rail'!AI10</f>
        <v>2.9627725109691467</v>
      </c>
      <c r="AD5" s="18">
        <f>'frgt-Rail'!AJ10</f>
        <v>3.0781346748694216</v>
      </c>
      <c r="AE5" s="18">
        <f>'frgt-Rail'!AK10</f>
        <v>3.1934968387696974</v>
      </c>
      <c r="AF5" s="18">
        <f>'frgt-Rail'!AL10</f>
        <v>3.3088590026699722</v>
      </c>
      <c r="AG5" s="18">
        <f>'frgt-Rail'!AM10</f>
        <v>3.424221166570248</v>
      </c>
      <c r="AH5" s="18">
        <f>'frgt-Rail'!AN10</f>
        <v>3.5479687437822425</v>
      </c>
      <c r="AI5" s="18">
        <f>'frgt-Rail'!AO10</f>
        <v>3.679454481275199</v>
      </c>
      <c r="AJ5" s="18">
        <f>'frgt-Rail'!AP10</f>
        <v>3.810940218768156</v>
      </c>
      <c r="AK5" s="18">
        <f>'frgt-Rail'!AQ10</f>
        <v>3.9424259562611126</v>
      </c>
      <c r="AL5" s="18">
        <f>'frgt-Rail'!AR10</f>
        <v>4.07391169375407</v>
      </c>
      <c r="AM5" s="18">
        <f>'frgt-Rail'!AS10</f>
        <v>4.2053974312470261</v>
      </c>
      <c r="AN5" s="18">
        <f>'frgt-Rail'!AT10</f>
        <v>4.3368831687399831</v>
      </c>
      <c r="AO5" s="18">
        <f>'frgt-Rail'!AU10</f>
        <v>4.4683689062329401</v>
      </c>
      <c r="AP5" s="18">
        <f>'frgt-Rail'!AV10</f>
        <v>4.5998546437258971</v>
      </c>
      <c r="AQ5" s="18">
        <f>'frgt-Rail'!AW10</f>
        <v>4.7313403812188541</v>
      </c>
      <c r="AR5" s="18">
        <f>'frgt-Rail'!AX10</f>
        <v>4.8628261187118111</v>
      </c>
      <c r="AS5" s="18">
        <f>'frgt-Rail'!AY10</f>
        <v>4.9943118562047673</v>
      </c>
      <c r="AT5" s="18">
        <f>'frgt-Rail'!AZ10</f>
        <v>5.1257975936977243</v>
      </c>
      <c r="AU5" s="18">
        <f>'frgt-Rail'!BA10</f>
        <v>5.2572833311906813</v>
      </c>
      <c r="AV5" s="18">
        <f>'frgt-Rail'!BB10</f>
        <v>5.3887690686836391</v>
      </c>
      <c r="AW5" s="18">
        <f>'frgt-Rail'!BC10</f>
        <v>5.5202548061765944</v>
      </c>
      <c r="AX5" s="18">
        <f>'frgt-Rail'!BD10</f>
        <v>5.6517405436695523</v>
      </c>
      <c r="AY5" s="18">
        <f>'frgt-Rail'!BE10</f>
        <v>5.7832262811625093</v>
      </c>
      <c r="AZ5" s="18">
        <f>'frgt-Rail'!BF10</f>
        <v>5.9147120186554654</v>
      </c>
      <c r="BA5" s="18">
        <f>'frgt-Rail'!BG10</f>
        <v>6.0461977561484233</v>
      </c>
    </row>
    <row r="6" spans="1:53">
      <c r="A6" t="s">
        <v>4</v>
      </c>
      <c r="B6" s="18">
        <f>'frgt-Ship'!H10</f>
        <v>1</v>
      </c>
      <c r="C6" s="18">
        <f>'frgt-Ship'!I10</f>
        <v>1.0389259539579119</v>
      </c>
      <c r="D6" s="18">
        <f>'frgt-Ship'!J10</f>
        <v>1.08325532161317</v>
      </c>
      <c r="E6" s="18">
        <f>'frgt-Ship'!K10</f>
        <v>1.1275846892684278</v>
      </c>
      <c r="F6" s="18">
        <f>'frgt-Ship'!L10</f>
        <v>1.1719140569236859</v>
      </c>
      <c r="G6" s="18">
        <f>'frgt-Ship'!M10</f>
        <v>1.2162434245789442</v>
      </c>
      <c r="H6" s="18">
        <f>'frgt-Ship'!N10</f>
        <v>1.2605727922342023</v>
      </c>
      <c r="I6" s="18">
        <f>'frgt-Ship'!O10</f>
        <v>1.3049021598894603</v>
      </c>
      <c r="J6" s="18">
        <f>'frgt-Ship'!P10</f>
        <v>1.3492315275447184</v>
      </c>
      <c r="K6" s="18">
        <f>'frgt-Ship'!Q10</f>
        <v>1.3935608951999763</v>
      </c>
      <c r="L6" s="18">
        <f>'frgt-Ship'!R10</f>
        <v>1.4378902628552346</v>
      </c>
      <c r="M6" s="18">
        <f>'frgt-Ship'!S10</f>
        <v>1.4822196305104927</v>
      </c>
      <c r="N6" s="18">
        <f>'frgt-Ship'!T10</f>
        <v>1.5140271339648614</v>
      </c>
      <c r="O6" s="18">
        <f>'frgt-Ship'!U10</f>
        <v>1.5458346374192304</v>
      </c>
      <c r="P6" s="18">
        <f>'frgt-Ship'!V10</f>
        <v>1.5776421408735992</v>
      </c>
      <c r="Q6" s="18">
        <f>'frgt-Ship'!W10</f>
        <v>1.609449644327968</v>
      </c>
      <c r="R6" s="18">
        <f>'frgt-Ship'!X10</f>
        <v>1.6412571477823368</v>
      </c>
      <c r="S6" s="18">
        <f>'frgt-Ship'!Y10</f>
        <v>1.6730646512367053</v>
      </c>
      <c r="T6" s="18">
        <f>'frgt-Ship'!Z10</f>
        <v>1.7048721546910743</v>
      </c>
      <c r="U6" s="18">
        <f>'frgt-Ship'!AA10</f>
        <v>1.7366796581454431</v>
      </c>
      <c r="V6" s="18">
        <f>'frgt-Ship'!AB10</f>
        <v>1.7684871615998119</v>
      </c>
      <c r="W6" s="18">
        <f>'frgt-Ship'!AC10</f>
        <v>1.8002946650541807</v>
      </c>
      <c r="X6" s="18">
        <f>'frgt-Ship'!AD10</f>
        <v>1.8139240281305486</v>
      </c>
      <c r="Y6" s="18">
        <f>'frgt-Ship'!AE10</f>
        <v>1.8275533912069164</v>
      </c>
      <c r="Z6" s="18">
        <f>'frgt-Ship'!AF10</f>
        <v>1.8411827542832842</v>
      </c>
      <c r="AA6" s="18">
        <f>'frgt-Ship'!AG10</f>
        <v>1.8548121173596519</v>
      </c>
      <c r="AB6" s="18">
        <f>'frgt-Ship'!AH10</f>
        <v>1.8684414804360199</v>
      </c>
      <c r="AC6" s="18">
        <f>'frgt-Ship'!AI10</f>
        <v>1.8820708435123878</v>
      </c>
      <c r="AD6" s="18">
        <f>'frgt-Ship'!AJ10</f>
        <v>1.8957002065887554</v>
      </c>
      <c r="AE6" s="18">
        <f>'frgt-Ship'!AK10</f>
        <v>1.9093295696651233</v>
      </c>
      <c r="AF6" s="18">
        <f>'frgt-Ship'!AL10</f>
        <v>1.9229589327414911</v>
      </c>
      <c r="AG6" s="18">
        <f>'frgt-Ship'!AM10</f>
        <v>1.9365882958178589</v>
      </c>
      <c r="AH6" s="18">
        <f>'frgt-Ship'!AN10</f>
        <v>1.9461492112319403</v>
      </c>
      <c r="AI6" s="18">
        <f>'frgt-Ship'!AO10</f>
        <v>1.9539040897675028</v>
      </c>
      <c r="AJ6" s="18">
        <f>'frgt-Ship'!AP10</f>
        <v>1.961658968303065</v>
      </c>
      <c r="AK6" s="18">
        <f>'frgt-Ship'!AQ10</f>
        <v>1.9694138468386275</v>
      </c>
      <c r="AL6" s="18">
        <f>'frgt-Ship'!AR10</f>
        <v>1.9771687253741901</v>
      </c>
      <c r="AM6" s="18">
        <f>'frgt-Ship'!AS10</f>
        <v>1.9849236039097522</v>
      </c>
      <c r="AN6" s="18">
        <f>'frgt-Ship'!AT10</f>
        <v>1.9926784824453145</v>
      </c>
      <c r="AO6" s="18">
        <f>'frgt-Ship'!AU10</f>
        <v>2.0004333609808769</v>
      </c>
      <c r="AP6" s="18">
        <f>'frgt-Ship'!AV10</f>
        <v>2.0081882395164397</v>
      </c>
      <c r="AQ6" s="18">
        <f>'frgt-Ship'!AW10</f>
        <v>2.0159431180520015</v>
      </c>
      <c r="AR6" s="18">
        <f>'frgt-Ship'!AX10</f>
        <v>2.0236979965875639</v>
      </c>
      <c r="AS6" s="18">
        <f>'frgt-Ship'!AY10</f>
        <v>2.0314528751231262</v>
      </c>
      <c r="AT6" s="18">
        <f>'frgt-Ship'!AZ10</f>
        <v>2.039207753658689</v>
      </c>
      <c r="AU6" s="18">
        <f>'frgt-Ship'!BA10</f>
        <v>2.0469626321942513</v>
      </c>
      <c r="AV6" s="18">
        <f>'frgt-Ship'!BB10</f>
        <v>2.0547175107298137</v>
      </c>
      <c r="AW6" s="18">
        <f>'frgt-Ship'!BC10</f>
        <v>2.0624723892653756</v>
      </c>
      <c r="AX6" s="18">
        <f>'frgt-Ship'!BD10</f>
        <v>2.0702272678009384</v>
      </c>
      <c r="AY6" s="18">
        <f>'frgt-Ship'!BE10</f>
        <v>2.0779821463365007</v>
      </c>
      <c r="AZ6" s="18">
        <f>'frgt-Ship'!BF10</f>
        <v>2.085737024872063</v>
      </c>
      <c r="BA6" s="18">
        <f>'frgt-Ship'!BG10</f>
        <v>2.0934919034076254</v>
      </c>
    </row>
    <row r="7" spans="1:53">
      <c r="A7" t="s">
        <v>5</v>
      </c>
      <c r="B7" s="18">
        <v>0</v>
      </c>
      <c r="C7" s="18">
        <v>0</v>
      </c>
      <c r="D7" s="18">
        <v>0</v>
      </c>
      <c r="E7" s="18">
        <v>0</v>
      </c>
      <c r="F7" s="18">
        <v>0</v>
      </c>
      <c r="G7" s="18">
        <v>0</v>
      </c>
      <c r="H7" s="18">
        <v>0</v>
      </c>
      <c r="I7" s="18">
        <v>0</v>
      </c>
      <c r="J7" s="18">
        <v>0</v>
      </c>
      <c r="K7" s="18">
        <v>0</v>
      </c>
      <c r="L7" s="18">
        <v>0</v>
      </c>
      <c r="M7" s="18">
        <v>0</v>
      </c>
      <c r="N7" s="18">
        <v>0</v>
      </c>
      <c r="O7" s="18">
        <v>0</v>
      </c>
      <c r="P7" s="18">
        <v>0</v>
      </c>
      <c r="Q7" s="18">
        <v>0</v>
      </c>
      <c r="R7" s="18">
        <v>0</v>
      </c>
      <c r="S7" s="18">
        <v>0</v>
      </c>
      <c r="T7" s="18">
        <v>0</v>
      </c>
      <c r="U7" s="18">
        <v>0</v>
      </c>
      <c r="V7" s="18">
        <v>0</v>
      </c>
      <c r="W7" s="18">
        <v>0</v>
      </c>
      <c r="X7" s="18">
        <v>0</v>
      </c>
      <c r="Y7" s="18">
        <v>0</v>
      </c>
      <c r="Z7" s="18">
        <v>0</v>
      </c>
      <c r="AA7" s="18">
        <v>0</v>
      </c>
      <c r="AB7" s="18">
        <v>0</v>
      </c>
      <c r="AC7" s="18">
        <v>0</v>
      </c>
      <c r="AD7" s="18">
        <v>0</v>
      </c>
      <c r="AE7" s="18">
        <v>0</v>
      </c>
      <c r="AF7" s="18">
        <v>0</v>
      </c>
      <c r="AG7" s="18">
        <v>0</v>
      </c>
      <c r="AH7" s="18">
        <v>0</v>
      </c>
      <c r="AI7" s="18">
        <v>0</v>
      </c>
      <c r="AJ7" s="18">
        <v>0</v>
      </c>
      <c r="AK7" s="18">
        <v>0</v>
      </c>
      <c r="AL7" s="18">
        <v>0</v>
      </c>
      <c r="AM7" s="18">
        <v>0</v>
      </c>
      <c r="AN7" s="18">
        <v>0</v>
      </c>
      <c r="AO7" s="18">
        <v>0</v>
      </c>
      <c r="AP7" s="18">
        <v>0</v>
      </c>
      <c r="AQ7" s="18">
        <v>0</v>
      </c>
      <c r="AR7" s="18">
        <v>0</v>
      </c>
      <c r="AS7" s="18">
        <v>0</v>
      </c>
      <c r="AT7" s="18">
        <v>0</v>
      </c>
      <c r="AU7" s="18">
        <v>0</v>
      </c>
      <c r="AV7" s="18">
        <v>0</v>
      </c>
      <c r="AW7" s="18">
        <v>0</v>
      </c>
      <c r="AX7" s="18">
        <v>0</v>
      </c>
      <c r="AY7" s="18">
        <v>0</v>
      </c>
      <c r="AZ7" s="18">
        <v>0</v>
      </c>
      <c r="BA7" s="1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0"/>
  <sheetViews>
    <sheetView workbookViewId="0">
      <selection sqref="A1:A2"/>
    </sheetView>
  </sheetViews>
  <sheetFormatPr defaultRowHeight="14.25"/>
  <sheetData>
    <row r="1" spans="1:13">
      <c r="A1" t="s">
        <v>57</v>
      </c>
    </row>
    <row r="2" spans="1:13">
      <c r="A2" t="s">
        <v>52</v>
      </c>
    </row>
    <row r="5" spans="1:13">
      <c r="M5" s="21" t="s">
        <v>55</v>
      </c>
    </row>
    <row r="7" spans="1:13">
      <c r="M7" t="s">
        <v>53</v>
      </c>
    </row>
    <row r="8" spans="1:13">
      <c r="M8" t="s">
        <v>54</v>
      </c>
    </row>
    <row r="9" spans="1:13">
      <c r="M9" t="s">
        <v>4</v>
      </c>
    </row>
    <row r="10" spans="1:13">
      <c r="M10" t="s">
        <v>0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0"/>
  <sheetViews>
    <sheetView workbookViewId="0">
      <selection activeCell="O7" sqref="O7"/>
    </sheetView>
  </sheetViews>
  <sheetFormatPr defaultRowHeight="14.25"/>
  <sheetData>
    <row r="1" spans="1:11">
      <c r="A1" t="s">
        <v>35</v>
      </c>
    </row>
    <row r="2" spans="1:11">
      <c r="A2" t="s">
        <v>56</v>
      </c>
    </row>
    <row r="5" spans="1:11">
      <c r="K5" s="21" t="s">
        <v>55</v>
      </c>
    </row>
    <row r="7" spans="1:11">
      <c r="K7" t="s">
        <v>53</v>
      </c>
    </row>
    <row r="8" spans="1:11">
      <c r="K8" t="s">
        <v>54</v>
      </c>
    </row>
    <row r="9" spans="1:11">
      <c r="K9" t="s">
        <v>4</v>
      </c>
    </row>
    <row r="10" spans="1:11">
      <c r="K10" t="s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E31"/>
  <sheetViews>
    <sheetView tabSelected="1" topLeftCell="AH6" workbookViewId="0">
      <selection activeCell="AL14" sqref="AL14"/>
    </sheetView>
  </sheetViews>
  <sheetFormatPr defaultRowHeight="14.25"/>
  <cols>
    <col min="1" max="1" width="51.86328125" customWidth="1"/>
    <col min="2" max="4" width="12.1328125" bestFit="1" customWidth="1"/>
    <col min="5" max="37" width="12.796875" bestFit="1" customWidth="1"/>
    <col min="38" max="38" width="12.1328125" bestFit="1" customWidth="1"/>
    <col min="39" max="57" width="12.33203125" bestFit="1" customWidth="1"/>
  </cols>
  <sheetData>
    <row r="1" spans="1:57">
      <c r="A1" t="s">
        <v>46</v>
      </c>
    </row>
    <row r="2" spans="1:57">
      <c r="A2" t="s">
        <v>62</v>
      </c>
    </row>
    <row r="4" spans="1:57">
      <c r="A4" s="1" t="s">
        <v>60</v>
      </c>
    </row>
    <row r="5" spans="1:57">
      <c r="A5" s="11" t="s">
        <v>61</v>
      </c>
    </row>
    <row r="6" spans="1:57">
      <c r="A6" s="11"/>
    </row>
    <row r="7" spans="1:57">
      <c r="A7" s="4" t="s">
        <v>34</v>
      </c>
    </row>
    <row r="9" spans="1:57">
      <c r="A9" s="4" t="s">
        <v>31</v>
      </c>
      <c r="B9" s="5">
        <v>2015</v>
      </c>
      <c r="C9" s="5">
        <v>2016</v>
      </c>
      <c r="D9" s="5">
        <v>2017</v>
      </c>
      <c r="E9" s="5">
        <v>2018</v>
      </c>
      <c r="F9" s="5">
        <v>2019</v>
      </c>
      <c r="G9" s="5">
        <v>2020</v>
      </c>
      <c r="H9" s="5">
        <v>2021</v>
      </c>
      <c r="I9" s="5">
        <v>2022</v>
      </c>
      <c r="J9" s="5">
        <v>2023</v>
      </c>
      <c r="K9" s="5">
        <v>2024</v>
      </c>
      <c r="L9" s="5">
        <v>2025</v>
      </c>
      <c r="M9" s="5">
        <v>2026</v>
      </c>
      <c r="N9" s="5">
        <v>2027</v>
      </c>
      <c r="O9" s="5">
        <v>2028</v>
      </c>
      <c r="P9" s="5">
        <v>2029</v>
      </c>
      <c r="Q9" s="5">
        <v>2030</v>
      </c>
      <c r="R9" s="5">
        <v>2031</v>
      </c>
      <c r="S9" s="5">
        <v>2032</v>
      </c>
      <c r="T9" s="5">
        <v>2033</v>
      </c>
      <c r="U9" s="5">
        <v>2034</v>
      </c>
      <c r="V9" s="5">
        <v>2035</v>
      </c>
      <c r="W9" s="5">
        <v>2036</v>
      </c>
      <c r="X9" s="5">
        <v>2037</v>
      </c>
      <c r="Y9" s="5">
        <v>2038</v>
      </c>
      <c r="Z9" s="5">
        <v>2039</v>
      </c>
      <c r="AA9" s="5">
        <v>2040</v>
      </c>
      <c r="AB9" s="5">
        <v>2041</v>
      </c>
      <c r="AC9" s="5">
        <v>2042</v>
      </c>
      <c r="AD9" s="5">
        <v>2043</v>
      </c>
      <c r="AE9" s="5">
        <v>2044</v>
      </c>
      <c r="AF9" s="5">
        <v>2045</v>
      </c>
      <c r="AG9" s="5">
        <v>2046</v>
      </c>
      <c r="AH9" s="5">
        <v>2047</v>
      </c>
      <c r="AI9" s="5">
        <v>2048</v>
      </c>
      <c r="AJ9" s="5">
        <v>2049</v>
      </c>
      <c r="AK9" s="5">
        <v>2050</v>
      </c>
      <c r="AL9" s="5">
        <v>2051</v>
      </c>
      <c r="AM9" s="5">
        <v>2052</v>
      </c>
      <c r="AN9" s="5">
        <v>2053</v>
      </c>
      <c r="AO9" s="5">
        <v>2054</v>
      </c>
      <c r="AP9" s="5">
        <v>2055</v>
      </c>
      <c r="AQ9" s="5">
        <v>2056</v>
      </c>
      <c r="AR9" s="5">
        <v>2057</v>
      </c>
      <c r="AS9" s="5">
        <v>2058</v>
      </c>
      <c r="AT9" s="5">
        <v>2059</v>
      </c>
      <c r="AU9" s="5">
        <v>2060</v>
      </c>
      <c r="AV9" s="5">
        <v>2061</v>
      </c>
      <c r="AW9" s="5">
        <v>2062</v>
      </c>
      <c r="AX9" s="5">
        <v>2063</v>
      </c>
      <c r="AY9" s="5">
        <v>2064</v>
      </c>
      <c r="AZ9" s="5">
        <v>2065</v>
      </c>
      <c r="BA9" s="5">
        <v>2066</v>
      </c>
      <c r="BB9" s="5">
        <v>2067</v>
      </c>
      <c r="BC9" s="5">
        <v>2068</v>
      </c>
      <c r="BD9" s="5">
        <v>2069</v>
      </c>
      <c r="BE9" s="5">
        <v>2070</v>
      </c>
    </row>
    <row r="10" spans="1:57">
      <c r="A10" t="s">
        <v>18</v>
      </c>
      <c r="B10" s="12">
        <v>155949668.10000002</v>
      </c>
      <c r="C10" s="12">
        <v>141915393.60000002</v>
      </c>
      <c r="D10" s="12">
        <v>129341020.5</v>
      </c>
      <c r="E10" s="12">
        <v>118223125.5</v>
      </c>
      <c r="F10" s="12">
        <v>108532873.80000001</v>
      </c>
      <c r="G10" s="12">
        <v>99937994.017039984</v>
      </c>
      <c r="H10" s="12">
        <v>92429653.978080004</v>
      </c>
      <c r="I10" s="12">
        <v>85918692.699600011</v>
      </c>
      <c r="J10" s="12">
        <v>80294255.815519974</v>
      </c>
      <c r="K10" s="12">
        <v>75465954.841199994</v>
      </c>
      <c r="L10" s="12">
        <v>71293199.551199988</v>
      </c>
      <c r="M10" s="12">
        <v>67649223.161359996</v>
      </c>
      <c r="N10" s="12">
        <v>64441495.341279991</v>
      </c>
      <c r="O10" s="12">
        <v>61596560.932080001</v>
      </c>
      <c r="P10" s="12">
        <v>59008926.107999995</v>
      </c>
      <c r="Q10" s="12">
        <v>56718972.856640004</v>
      </c>
      <c r="R10" s="12">
        <v>54801460.706880003</v>
      </c>
      <c r="S10" s="12">
        <v>53215845.74656</v>
      </c>
      <c r="T10" s="12">
        <v>51909775.038879991</v>
      </c>
      <c r="U10" s="12">
        <v>50834817.314400002</v>
      </c>
      <c r="V10" s="12">
        <v>49938013.539999992</v>
      </c>
      <c r="W10" s="12">
        <v>49154289.734239988</v>
      </c>
      <c r="X10" s="12">
        <v>48444077.727839991</v>
      </c>
      <c r="Y10" s="12">
        <v>47793660.983520001</v>
      </c>
      <c r="Z10" s="12">
        <v>47196501.296799995</v>
      </c>
      <c r="AA10" s="12">
        <v>46645585.212959997</v>
      </c>
      <c r="AB10" s="12">
        <v>46138142.026720002</v>
      </c>
      <c r="AC10" s="12">
        <v>45674344.652079999</v>
      </c>
      <c r="AD10" s="12">
        <v>45244423.514879994</v>
      </c>
      <c r="AE10" s="12">
        <v>44842302.237999991</v>
      </c>
      <c r="AF10" s="12">
        <v>44463341.413759992</v>
      </c>
      <c r="AG10" s="12">
        <v>44103800.357760005</v>
      </c>
      <c r="AH10" s="12">
        <v>43762906.714400001</v>
      </c>
      <c r="AI10" s="12">
        <v>43438374.698479995</v>
      </c>
      <c r="AJ10" s="12">
        <v>43125195.523200013</v>
      </c>
      <c r="AK10" s="12">
        <v>43142734.209600016</v>
      </c>
      <c r="AL10">
        <f>_xlfn.FORECAST.ETS(AL$9,$B10:$AK10,$B$9:$AK$9)</f>
        <v>43126099.008038618</v>
      </c>
      <c r="AM10">
        <f>_xlfn.FORECAST.ETS(AM$9,$B10:$AK10,$B$9:$AK$9)</f>
        <v>43110127.890250996</v>
      </c>
      <c r="AN10">
        <f t="shared" ref="AN10:BE13" si="0">_xlfn.FORECAST.ETS(AN$9,$B10:$AK10,$B$9:$AK$9)</f>
        <v>43094156.772463366</v>
      </c>
      <c r="AO10">
        <f t="shared" si="0"/>
        <v>43078185.654675737</v>
      </c>
      <c r="AP10">
        <f t="shared" si="0"/>
        <v>43062214.536888115</v>
      </c>
      <c r="AQ10">
        <f t="shared" si="0"/>
        <v>43046243.419100486</v>
      </c>
      <c r="AR10">
        <f t="shared" si="0"/>
        <v>43030272.301312864</v>
      </c>
      <c r="AS10">
        <f t="shared" si="0"/>
        <v>43014301.183525234</v>
      </c>
      <c r="AT10">
        <f t="shared" si="0"/>
        <v>42998330.065737605</v>
      </c>
      <c r="AU10">
        <f t="shared" si="0"/>
        <v>42982358.947949983</v>
      </c>
      <c r="AV10">
        <f t="shared" si="0"/>
        <v>42966387.830162354</v>
      </c>
      <c r="AW10">
        <f t="shared" si="0"/>
        <v>42950416.712374732</v>
      </c>
      <c r="AX10">
        <f t="shared" si="0"/>
        <v>42934445.594587103</v>
      </c>
      <c r="AY10">
        <f t="shared" si="0"/>
        <v>42918474.476799473</v>
      </c>
      <c r="AZ10">
        <f t="shared" si="0"/>
        <v>42902503.359011851</v>
      </c>
      <c r="BA10">
        <f t="shared" si="0"/>
        <v>42886532.241224222</v>
      </c>
      <c r="BB10">
        <f t="shared" si="0"/>
        <v>42870561.123436593</v>
      </c>
      <c r="BC10">
        <f t="shared" si="0"/>
        <v>42854590.005648971</v>
      </c>
      <c r="BD10">
        <f t="shared" si="0"/>
        <v>42838618.887861341</v>
      </c>
      <c r="BE10">
        <f t="shared" si="0"/>
        <v>42822647.770073712</v>
      </c>
    </row>
    <row r="11" spans="1:57">
      <c r="A11" t="s">
        <v>19</v>
      </c>
      <c r="B11" s="12">
        <v>6130059.5999999996</v>
      </c>
      <c r="C11" s="12">
        <v>5087778</v>
      </c>
      <c r="D11" s="12">
        <v>4230501.3000000007</v>
      </c>
      <c r="E11" s="12">
        <v>3515907.9000000004</v>
      </c>
      <c r="F11" s="12">
        <v>2933752.8</v>
      </c>
      <c r="G11" s="12">
        <v>2454735.2999999998</v>
      </c>
      <c r="H11" s="12">
        <v>2044452.2999999998</v>
      </c>
      <c r="I11" s="12">
        <v>1699957.7999999998</v>
      </c>
      <c r="J11" s="12">
        <v>1415754.2999999998</v>
      </c>
      <c r="K11" s="12">
        <v>1188215.7000000002</v>
      </c>
      <c r="L11" s="12">
        <v>1000861.2000000001</v>
      </c>
      <c r="M11" s="12">
        <v>841634.10000000009</v>
      </c>
      <c r="N11" s="12">
        <v>705092.39999999991</v>
      </c>
      <c r="O11" s="12">
        <v>588173.10000000009</v>
      </c>
      <c r="P11" s="12">
        <v>488486.10000000003</v>
      </c>
      <c r="Q11" s="12">
        <v>404499.89999999997</v>
      </c>
      <c r="R11" s="12">
        <v>334050.90000000002</v>
      </c>
      <c r="S11" s="12">
        <v>275634.59999999998</v>
      </c>
      <c r="T11" s="12">
        <v>229869.90000000002</v>
      </c>
      <c r="U11" s="12">
        <v>193548.3</v>
      </c>
      <c r="V11" s="12">
        <v>166298.40000000002</v>
      </c>
      <c r="W11" s="12">
        <v>143178.29999999999</v>
      </c>
      <c r="X11" s="12">
        <v>123942.29999999999</v>
      </c>
      <c r="Y11" s="12">
        <v>106416.59999999999</v>
      </c>
      <c r="Z11" s="12">
        <v>88369.5</v>
      </c>
      <c r="AA11" s="12">
        <v>72892.5</v>
      </c>
      <c r="AB11" s="12">
        <v>58755</v>
      </c>
      <c r="AC11" s="12">
        <v>46065</v>
      </c>
      <c r="AD11" s="12">
        <v>36939</v>
      </c>
      <c r="AE11" s="12">
        <v>28098</v>
      </c>
      <c r="AF11" s="12">
        <v>21606</v>
      </c>
      <c r="AG11" s="12">
        <v>18267</v>
      </c>
      <c r="AH11" s="12">
        <v>14853</v>
      </c>
      <c r="AI11" s="12">
        <v>11574</v>
      </c>
      <c r="AJ11" s="12">
        <v>8172</v>
      </c>
      <c r="AK11" s="12">
        <v>6132</v>
      </c>
      <c r="AL11" s="24">
        <f>(AK11+AK11*($AK$11-$AJ$11)/$AJ$11)</f>
        <v>4601.2511013215862</v>
      </c>
      <c r="AM11" s="24">
        <f t="shared" ref="AM11:BE11" si="1">(AL11+AL11*($AK$11-$AJ$11)/$AJ$11)</f>
        <v>3452.6274783778717</v>
      </c>
      <c r="AN11" s="24">
        <f t="shared" si="1"/>
        <v>2590.7380931734106</v>
      </c>
      <c r="AO11" s="24">
        <f t="shared" si="1"/>
        <v>1944.0046484752024</v>
      </c>
      <c r="AP11" s="24">
        <f t="shared" si="1"/>
        <v>1458.7171444505557</v>
      </c>
      <c r="AQ11" s="24">
        <f t="shared" si="1"/>
        <v>1094.5733638975535</v>
      </c>
      <c r="AR11" s="24">
        <f t="shared" si="1"/>
        <v>821.33184868083674</v>
      </c>
      <c r="AS11" s="24">
        <f t="shared" si="1"/>
        <v>616.30040334200817</v>
      </c>
      <c r="AT11" s="24">
        <f t="shared" si="1"/>
        <v>462.45155081903988</v>
      </c>
      <c r="AU11" s="24">
        <f t="shared" si="1"/>
        <v>347.00843240606366</v>
      </c>
      <c r="AV11" s="24">
        <f t="shared" si="1"/>
        <v>260.38371359691416</v>
      </c>
      <c r="AW11" s="24">
        <f t="shared" si="1"/>
        <v>195.38337393248625</v>
      </c>
      <c r="AX11" s="24">
        <f t="shared" si="1"/>
        <v>146.60925709177749</v>
      </c>
      <c r="AY11" s="24">
        <f t="shared" si="1"/>
        <v>110.01076413200926</v>
      </c>
      <c r="AZ11" s="24">
        <f t="shared" si="1"/>
        <v>82.548458842080365</v>
      </c>
      <c r="BA11" s="24">
        <f t="shared" si="1"/>
        <v>61.941648264762208</v>
      </c>
      <c r="BB11" s="24">
        <f t="shared" si="1"/>
        <v>46.478975423338454</v>
      </c>
      <c r="BC11" s="24">
        <f t="shared" si="1"/>
        <v>34.87629433381197</v>
      </c>
      <c r="BD11" s="24">
        <f t="shared" si="1"/>
        <v>26.170024088954357</v>
      </c>
      <c r="BE11" s="24">
        <f t="shared" si="1"/>
        <v>19.637125270860025</v>
      </c>
    </row>
    <row r="12" spans="1:57">
      <c r="A12" t="s">
        <v>20</v>
      </c>
      <c r="B12" s="12">
        <v>574565097</v>
      </c>
      <c r="C12" s="12">
        <v>631565408.0999999</v>
      </c>
      <c r="D12" s="12">
        <v>687490254.29999995</v>
      </c>
      <c r="E12" s="12">
        <v>742265134.79999995</v>
      </c>
      <c r="F12" s="12">
        <v>795867915.9000001</v>
      </c>
      <c r="G12" s="12">
        <v>844442354.95703995</v>
      </c>
      <c r="H12" s="12">
        <v>890898584.25040007</v>
      </c>
      <c r="I12" s="12">
        <v>935595650.33711994</v>
      </c>
      <c r="J12" s="12">
        <v>978657030.43952</v>
      </c>
      <c r="K12" s="12">
        <v>1020219742.2632</v>
      </c>
      <c r="L12" s="12">
        <v>1059065396.7864001</v>
      </c>
      <c r="M12" s="12">
        <v>1094128068.1348002</v>
      </c>
      <c r="N12" s="12">
        <v>1125688465.0491199</v>
      </c>
      <c r="O12" s="12">
        <v>1153968446.4453602</v>
      </c>
      <c r="P12" s="12">
        <v>1179185798.7607999</v>
      </c>
      <c r="Q12" s="12">
        <v>1201763890.6183999</v>
      </c>
      <c r="R12" s="12">
        <v>1219543909.5984001</v>
      </c>
      <c r="S12" s="12">
        <v>1230323659.1017599</v>
      </c>
      <c r="T12" s="12">
        <v>1234440201.5364799</v>
      </c>
      <c r="U12" s="12">
        <v>1232242829.8379998</v>
      </c>
      <c r="V12" s="12">
        <v>1223669947.37328</v>
      </c>
      <c r="W12" s="12">
        <v>1208775254.4252</v>
      </c>
      <c r="X12" s="12">
        <v>1188109990.8393602</v>
      </c>
      <c r="Y12" s="12">
        <v>1162209469.5470402</v>
      </c>
      <c r="Z12" s="12">
        <v>1131583893.9768</v>
      </c>
      <c r="AA12" s="12">
        <v>1096412531.9327998</v>
      </c>
      <c r="AB12" s="12">
        <v>1056880113.43792</v>
      </c>
      <c r="AC12" s="12">
        <v>1013468173.9760802</v>
      </c>
      <c r="AD12" s="12">
        <v>966666587.63183999</v>
      </c>
      <c r="AE12" s="12">
        <v>916892466.87399995</v>
      </c>
      <c r="AF12" s="12">
        <v>864572889.91264021</v>
      </c>
      <c r="AG12" s="12">
        <v>810106422.62999988</v>
      </c>
      <c r="AH12" s="12">
        <v>753864350.76847994</v>
      </c>
      <c r="AI12" s="12">
        <v>696186204.06775999</v>
      </c>
      <c r="AJ12" s="12">
        <v>637379807.08799994</v>
      </c>
      <c r="AK12" s="12">
        <v>584844513.65279996</v>
      </c>
      <c r="AL12" s="24">
        <f>(AK12+AK12*($AK$12-$AJ$12)/$AJ$12)</f>
        <v>536639381.01910388</v>
      </c>
      <c r="AM12" s="24">
        <f t="shared" ref="AM12:BE12" si="2">(AL12+AL12*($AK$12-$AJ$12)/$AJ$12)</f>
        <v>492407500.69091159</v>
      </c>
      <c r="AN12" s="24">
        <f t="shared" si="2"/>
        <v>451821381.94222194</v>
      </c>
      <c r="AO12" s="24">
        <f t="shared" si="2"/>
        <v>414580527.09136379</v>
      </c>
      <c r="AP12" s="24">
        <f t="shared" si="2"/>
        <v>380409206.63053596</v>
      </c>
      <c r="AQ12" s="24">
        <f t="shared" si="2"/>
        <v>349054417.73772186</v>
      </c>
      <c r="AR12" s="24">
        <f t="shared" si="2"/>
        <v>320284011.05589819</v>
      </c>
      <c r="AS12" s="24">
        <f t="shared" si="2"/>
        <v>293884971.87030107</v>
      </c>
      <c r="AT12" s="24">
        <f t="shared" si="2"/>
        <v>269661842.95766807</v>
      </c>
      <c r="AU12" s="24">
        <f t="shared" si="2"/>
        <v>247435277.43030745</v>
      </c>
      <c r="AV12" s="24">
        <f t="shared" si="2"/>
        <v>227040710.86032104</v>
      </c>
      <c r="AW12" s="24">
        <f t="shared" si="2"/>
        <v>208327142.85245261</v>
      </c>
      <c r="AX12" s="24">
        <f t="shared" si="2"/>
        <v>191156019.04438481</v>
      </c>
      <c r="AY12" s="24">
        <f t="shared" si="2"/>
        <v>175400205.25686875</v>
      </c>
      <c r="AZ12" s="24">
        <f t="shared" si="2"/>
        <v>160943046.19834262</v>
      </c>
      <c r="BA12" s="24">
        <f t="shared" si="2"/>
        <v>147677501.7547335</v>
      </c>
      <c r="BB12" s="24">
        <f t="shared" si="2"/>
        <v>135505354.46957323</v>
      </c>
      <c r="BC12" s="24">
        <f t="shared" si="2"/>
        <v>124336482.34664926</v>
      </c>
      <c r="BD12" s="24">
        <f t="shared" si="2"/>
        <v>114088191.59105597</v>
      </c>
      <c r="BE12" s="24">
        <f t="shared" si="2"/>
        <v>104684604.34829301</v>
      </c>
    </row>
    <row r="13" spans="1:57">
      <c r="A13" t="s">
        <v>21</v>
      </c>
      <c r="B13" s="12">
        <v>0</v>
      </c>
      <c r="C13" s="12">
        <v>0</v>
      </c>
      <c r="D13" s="12">
        <v>0</v>
      </c>
      <c r="E13" s="12">
        <v>0</v>
      </c>
      <c r="F13" s="12">
        <v>0</v>
      </c>
      <c r="G13" s="12">
        <v>276856.46799999999</v>
      </c>
      <c r="H13" s="12">
        <v>1104915.9417600001</v>
      </c>
      <c r="I13" s="12">
        <v>2498225.4972000001</v>
      </c>
      <c r="J13" s="12">
        <v>4467913.6830400005</v>
      </c>
      <c r="K13" s="12">
        <v>7022038.9112</v>
      </c>
      <c r="L13" s="12">
        <v>10121336.615040001</v>
      </c>
      <c r="M13" s="12">
        <v>13713207.515920002</v>
      </c>
      <c r="N13" s="12">
        <v>17771849.951200001</v>
      </c>
      <c r="O13" s="12">
        <v>22267610.162160005</v>
      </c>
      <c r="P13" s="12">
        <v>27169041.996799998</v>
      </c>
      <c r="Q13" s="12">
        <v>32117032.418639995</v>
      </c>
      <c r="R13" s="12">
        <v>39371282.781120002</v>
      </c>
      <c r="S13" s="12">
        <v>51342258.84984</v>
      </c>
      <c r="T13" s="12">
        <v>67862132.147839993</v>
      </c>
      <c r="U13" s="12">
        <v>88749078.7896</v>
      </c>
      <c r="V13" s="12">
        <v>113656160.2832</v>
      </c>
      <c r="W13" s="12">
        <v>142188429.77495998</v>
      </c>
      <c r="X13" s="12">
        <v>174045569.68896002</v>
      </c>
      <c r="Y13" s="12">
        <v>208918170.13888001</v>
      </c>
      <c r="Z13" s="12">
        <v>246492249.02959996</v>
      </c>
      <c r="AA13" s="12">
        <v>286453434.43728006</v>
      </c>
      <c r="AB13" s="12">
        <v>328491926.58175999</v>
      </c>
      <c r="AC13" s="12">
        <v>372307025.19183999</v>
      </c>
      <c r="AD13" s="12">
        <v>417610403.51472008</v>
      </c>
      <c r="AE13" s="12">
        <v>464130159.11399996</v>
      </c>
      <c r="AF13" s="12">
        <v>511613696.73215997</v>
      </c>
      <c r="AG13" s="12">
        <v>559829213.09112</v>
      </c>
      <c r="AH13" s="12">
        <v>608566647.64864004</v>
      </c>
      <c r="AI13" s="12">
        <v>657637474.11663997</v>
      </c>
      <c r="AJ13" s="12">
        <v>706874312.72160006</v>
      </c>
      <c r="AK13" s="12">
        <v>759410125.41600001</v>
      </c>
      <c r="AL13">
        <f>_xlfn.FORECAST.ETS(AL$9,$B13:$AK13,$B$9:$AK$9)</f>
        <v>807264646.60744405</v>
      </c>
      <c r="AM13">
        <f t="shared" ref="AM13" si="3">_xlfn.FORECAST.ETS(AM$9,$B13:$AK13,$B$9:$AK$9)</f>
        <v>858241495.23508525</v>
      </c>
      <c r="AN13">
        <f t="shared" si="0"/>
        <v>909218343.86272657</v>
      </c>
      <c r="AO13">
        <f t="shared" si="0"/>
        <v>960195192.49036777</v>
      </c>
      <c r="AP13">
        <f t="shared" si="0"/>
        <v>1011172041.118009</v>
      </c>
      <c r="AQ13">
        <f t="shared" si="0"/>
        <v>1062148889.7456503</v>
      </c>
      <c r="AR13">
        <f t="shared" si="0"/>
        <v>1113125738.3732915</v>
      </c>
      <c r="AS13">
        <f t="shared" si="0"/>
        <v>1164102587.0009327</v>
      </c>
      <c r="AT13">
        <f t="shared" si="0"/>
        <v>1215079435.6285739</v>
      </c>
      <c r="AU13">
        <f t="shared" si="0"/>
        <v>1266056284.2562151</v>
      </c>
      <c r="AV13">
        <f t="shared" si="0"/>
        <v>1317033132.8838563</v>
      </c>
      <c r="AW13">
        <f t="shared" si="0"/>
        <v>1368009981.5114975</v>
      </c>
      <c r="AX13">
        <f t="shared" si="0"/>
        <v>1418986830.1391387</v>
      </c>
      <c r="AY13">
        <f t="shared" si="0"/>
        <v>1469963678.7667801</v>
      </c>
      <c r="AZ13">
        <f t="shared" si="0"/>
        <v>1520940527.3944213</v>
      </c>
      <c r="BA13">
        <f t="shared" si="0"/>
        <v>1571917376.0220625</v>
      </c>
      <c r="BB13">
        <f t="shared" si="0"/>
        <v>1622894224.6497037</v>
      </c>
      <c r="BC13">
        <f t="shared" si="0"/>
        <v>1673871073.2773449</v>
      </c>
      <c r="BD13">
        <f t="shared" si="0"/>
        <v>1724847921.9049864</v>
      </c>
      <c r="BE13">
        <f t="shared" si="0"/>
        <v>1775824770.5326276</v>
      </c>
    </row>
    <row r="14" spans="1:57">
      <c r="A14" t="s">
        <v>11</v>
      </c>
      <c r="B14" s="12">
        <v>0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</row>
    <row r="15" spans="1:57">
      <c r="A15" t="s">
        <v>22</v>
      </c>
      <c r="B15" s="12">
        <v>0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324596.05199999997</v>
      </c>
      <c r="AB15" s="12">
        <v>1269504.3648000001</v>
      </c>
      <c r="AC15" s="12">
        <v>2801792.7766399998</v>
      </c>
      <c r="AD15" s="12">
        <v>4887374.2007999998</v>
      </c>
      <c r="AE15" s="12">
        <v>7490490.7340000002</v>
      </c>
      <c r="AF15" s="12">
        <v>10573869.15584</v>
      </c>
      <c r="AG15" s="12">
        <v>14098549.323599998</v>
      </c>
      <c r="AH15" s="12">
        <v>18024199.501440004</v>
      </c>
      <c r="AI15" s="12">
        <v>22309766.445919998</v>
      </c>
      <c r="AJ15" s="12">
        <v>26913871.123199999</v>
      </c>
      <c r="AK15" s="12">
        <v>31726403.625600003</v>
      </c>
      <c r="AL15">
        <f>_xlfn.FORECAST.ETS(AL$9,$AA15:$AK15,$AA$9:$AK$9)</f>
        <v>36526243.387515634</v>
      </c>
      <c r="AM15">
        <f t="shared" ref="AM15:BE15" si="4">_xlfn.FORECAST.ETS(AM$9,$AA15:$AK15,$AA$9:$AK$9)</f>
        <v>41350044.825934231</v>
      </c>
      <c r="AN15">
        <f t="shared" si="4"/>
        <v>46173846.264352828</v>
      </c>
      <c r="AO15">
        <f t="shared" si="4"/>
        <v>50997647.702771425</v>
      </c>
      <c r="AP15">
        <f t="shared" si="4"/>
        <v>55821449.141190022</v>
      </c>
      <c r="AQ15">
        <f t="shared" si="4"/>
        <v>60645250.579608619</v>
      </c>
      <c r="AR15">
        <f t="shared" si="4"/>
        <v>65469052.018027216</v>
      </c>
      <c r="AS15">
        <f t="shared" si="4"/>
        <v>70292853.456445813</v>
      </c>
      <c r="AT15">
        <f t="shared" si="4"/>
        <v>75116654.89486441</v>
      </c>
      <c r="AU15">
        <f t="shared" si="4"/>
        <v>79940456.333283007</v>
      </c>
      <c r="AV15">
        <f t="shared" si="4"/>
        <v>84764257.771701604</v>
      </c>
      <c r="AW15">
        <f t="shared" si="4"/>
        <v>89588059.210120201</v>
      </c>
      <c r="AX15">
        <f t="shared" si="4"/>
        <v>94411860.648538798</v>
      </c>
      <c r="AY15">
        <f t="shared" si="4"/>
        <v>99235662.086957395</v>
      </c>
      <c r="AZ15">
        <f t="shared" si="4"/>
        <v>104059463.52537599</v>
      </c>
      <c r="BA15">
        <f t="shared" si="4"/>
        <v>108883264.96379459</v>
      </c>
      <c r="BB15">
        <f t="shared" si="4"/>
        <v>113707066.40221319</v>
      </c>
      <c r="BC15">
        <f t="shared" si="4"/>
        <v>118530867.84063178</v>
      </c>
      <c r="BD15">
        <f t="shared" si="4"/>
        <v>123354669.27905038</v>
      </c>
      <c r="BE15">
        <f t="shared" si="4"/>
        <v>128178470.71746898</v>
      </c>
    </row>
    <row r="16" spans="1:57">
      <c r="A16" t="s">
        <v>23</v>
      </c>
      <c r="B16" s="12">
        <v>32151214.799999997</v>
      </c>
      <c r="C16" s="12">
        <v>32823251.400000002</v>
      </c>
      <c r="D16" s="12">
        <v>33556900.200000003</v>
      </c>
      <c r="E16" s="12">
        <v>34344129</v>
      </c>
      <c r="F16" s="12">
        <v>35178063.599999994</v>
      </c>
      <c r="G16" s="12">
        <v>36053602.799999997</v>
      </c>
      <c r="H16" s="12">
        <v>36974020.799999997</v>
      </c>
      <c r="I16" s="12">
        <v>37940622.599999994</v>
      </c>
      <c r="J16" s="12">
        <v>38947877.700000003</v>
      </c>
      <c r="K16" s="12">
        <v>39992504.700000003</v>
      </c>
      <c r="L16" s="12">
        <v>41071686</v>
      </c>
      <c r="M16" s="12">
        <v>42188505.299999997</v>
      </c>
      <c r="N16" s="12">
        <v>43344378.599999994</v>
      </c>
      <c r="O16" s="12">
        <v>44534798.400000006</v>
      </c>
      <c r="P16" s="12">
        <v>45753200.700000003</v>
      </c>
      <c r="Q16" s="12">
        <v>46993901.700000003</v>
      </c>
      <c r="R16" s="12">
        <v>48258322.5</v>
      </c>
      <c r="S16" s="12">
        <v>49546288.799999997</v>
      </c>
      <c r="T16" s="12">
        <v>50854176</v>
      </c>
      <c r="U16" s="12">
        <v>52180121.699999996</v>
      </c>
      <c r="V16" s="12">
        <v>53522406</v>
      </c>
      <c r="W16" s="12">
        <v>54879973.800000004</v>
      </c>
      <c r="X16" s="12">
        <v>56251542.300000004</v>
      </c>
      <c r="Y16" s="12">
        <v>57635941.199999996</v>
      </c>
      <c r="Z16" s="12">
        <v>59033533.5</v>
      </c>
      <c r="AA16" s="12">
        <v>60443508.900000006</v>
      </c>
      <c r="AB16" s="12">
        <v>61867048.5</v>
      </c>
      <c r="AC16" s="12">
        <v>63304038.300000004</v>
      </c>
      <c r="AD16" s="12">
        <v>64750875.599999994</v>
      </c>
      <c r="AE16" s="12">
        <v>66206248.800000004</v>
      </c>
      <c r="AF16" s="12">
        <v>67668918.900000006</v>
      </c>
      <c r="AG16" s="12">
        <v>69138061.5</v>
      </c>
      <c r="AH16" s="12">
        <v>70612980.900000006</v>
      </c>
      <c r="AI16" s="12">
        <v>72093146.400000006</v>
      </c>
      <c r="AJ16" s="12">
        <v>73577604.900000006</v>
      </c>
      <c r="AK16" s="12">
        <v>75065821.800000012</v>
      </c>
      <c r="AL16">
        <f t="shared" ref="AL16:BA24" si="5">_xlfn.FORECAST.ETS(AL$9,$B16:$AK16,$B$9:$AK$9)</f>
        <v>76553687.588376924</v>
      </c>
      <c r="AM16">
        <f t="shared" si="5"/>
        <v>78041967.935434446</v>
      </c>
      <c r="AN16">
        <f t="shared" si="5"/>
        <v>79530248.282491982</v>
      </c>
      <c r="AO16">
        <f t="shared" si="5"/>
        <v>81018528.629549503</v>
      </c>
      <c r="AP16">
        <f t="shared" si="5"/>
        <v>82506808.97660704</v>
      </c>
      <c r="AQ16">
        <f t="shared" si="5"/>
        <v>83995089.323664561</v>
      </c>
      <c r="AR16">
        <f t="shared" si="5"/>
        <v>85483369.670722097</v>
      </c>
      <c r="AS16">
        <f t="shared" si="5"/>
        <v>86971650.017779619</v>
      </c>
      <c r="AT16">
        <f t="shared" si="5"/>
        <v>88459930.364837155</v>
      </c>
      <c r="AU16">
        <f t="shared" si="5"/>
        <v>89948210.711894691</v>
      </c>
      <c r="AV16">
        <f t="shared" si="5"/>
        <v>91436491.058952212</v>
      </c>
      <c r="AW16">
        <f t="shared" si="5"/>
        <v>92924771.406009734</v>
      </c>
      <c r="AX16">
        <f t="shared" si="5"/>
        <v>94413051.75306727</v>
      </c>
      <c r="AY16">
        <f t="shared" si="5"/>
        <v>95901332.100124806</v>
      </c>
      <c r="AZ16">
        <f t="shared" si="5"/>
        <v>97389612.447182328</v>
      </c>
      <c r="BA16">
        <f t="shared" si="5"/>
        <v>98877892.794239864</v>
      </c>
      <c r="BB16">
        <f t="shared" ref="BB16:BE24" si="6">_xlfn.FORECAST.ETS(BB$9,$B16:$AK16,$B$9:$AK$9)</f>
        <v>100366173.14129739</v>
      </c>
      <c r="BC16">
        <f t="shared" si="6"/>
        <v>101854453.48835492</v>
      </c>
      <c r="BD16">
        <f t="shared" si="6"/>
        <v>103342733.83541244</v>
      </c>
      <c r="BE16">
        <f t="shared" si="6"/>
        <v>104831014.18246998</v>
      </c>
    </row>
    <row r="17" spans="1:57">
      <c r="A17" t="s">
        <v>24</v>
      </c>
      <c r="B17" s="12">
        <v>519455.10000000003</v>
      </c>
      <c r="C17" s="12">
        <v>420980.39999999997</v>
      </c>
      <c r="D17" s="12">
        <v>341046.6</v>
      </c>
      <c r="E17" s="12">
        <v>276529.19999999995</v>
      </c>
      <c r="F17" s="12">
        <v>225327.90000000002</v>
      </c>
      <c r="G17" s="12">
        <v>184343.7</v>
      </c>
      <c r="H17" s="12">
        <v>150088.5</v>
      </c>
      <c r="I17" s="12">
        <v>122226.90000000001</v>
      </c>
      <c r="J17" s="12">
        <v>100064.40000000001</v>
      </c>
      <c r="K17" s="12">
        <v>83006.100000000006</v>
      </c>
      <c r="L17" s="12">
        <v>69516.600000000006</v>
      </c>
      <c r="M17" s="12">
        <v>58359.299999999996</v>
      </c>
      <c r="N17" s="12">
        <v>48921.600000000006</v>
      </c>
      <c r="O17" s="12">
        <v>40874.699999999997</v>
      </c>
      <c r="P17" s="12">
        <v>34074.600000000006</v>
      </c>
      <c r="Q17" s="12">
        <v>28363.5</v>
      </c>
      <c r="R17" s="12">
        <v>23547.599999999999</v>
      </c>
      <c r="S17" s="12">
        <v>19667.699999999997</v>
      </c>
      <c r="T17" s="12">
        <v>16769.099999999999</v>
      </c>
      <c r="U17" s="12">
        <v>14407.199999999999</v>
      </c>
      <c r="V17" s="12">
        <v>12438.599999999999</v>
      </c>
      <c r="W17" s="12">
        <v>10741.5</v>
      </c>
      <c r="X17" s="12">
        <v>9300</v>
      </c>
      <c r="Y17" s="12">
        <v>7983.5999999999995</v>
      </c>
      <c r="Z17" s="12">
        <v>6754.7999999999993</v>
      </c>
      <c r="AA17" s="12">
        <v>5595</v>
      </c>
      <c r="AB17" s="12">
        <v>4548</v>
      </c>
      <c r="AC17" s="12">
        <v>3600</v>
      </c>
      <c r="AD17" s="12">
        <v>2811</v>
      </c>
      <c r="AE17" s="12">
        <v>2100</v>
      </c>
      <c r="AF17" s="12">
        <v>1581</v>
      </c>
      <c r="AG17" s="12">
        <v>1329</v>
      </c>
      <c r="AH17" s="12">
        <v>1059</v>
      </c>
      <c r="AI17" s="12">
        <v>777</v>
      </c>
      <c r="AJ17" s="12">
        <v>516</v>
      </c>
      <c r="AK17" s="12">
        <v>339</v>
      </c>
      <c r="AL17" s="24">
        <f>AK17+AK17*($AK$17-$AJ$17)/$AJ$17</f>
        <v>222.71511627906978</v>
      </c>
      <c r="AM17" s="24">
        <f>AL17+AL17*($AK$17-$AJ$17)/$AJ$17</f>
        <v>146.31865197404002</v>
      </c>
      <c r="AN17" s="24">
        <f t="shared" ref="AN17:BE17" si="7">AM17+AM17*($AK$17-$AJ$17)/$AJ$17</f>
        <v>96.127951587596073</v>
      </c>
      <c r="AO17" s="24">
        <f t="shared" si="7"/>
        <v>63.15382865929277</v>
      </c>
      <c r="AP17" s="24">
        <f t="shared" si="7"/>
        <v>41.490596735465601</v>
      </c>
      <c r="AQ17" s="24">
        <f t="shared" si="7"/>
        <v>27.258357157602404</v>
      </c>
      <c r="AR17" s="24">
        <f t="shared" si="7"/>
        <v>17.908106737262045</v>
      </c>
      <c r="AS17" s="24">
        <f t="shared" si="7"/>
        <v>11.765209658782624</v>
      </c>
      <c r="AT17" s="24">
        <f t="shared" si="7"/>
        <v>7.7294691362932353</v>
      </c>
      <c r="AU17" s="24">
        <f t="shared" si="7"/>
        <v>5.0780814674484631</v>
      </c>
      <c r="AV17" s="24">
        <f t="shared" si="7"/>
        <v>3.3361814291957925</v>
      </c>
      <c r="AW17" s="24">
        <f t="shared" si="7"/>
        <v>2.1917936133670031</v>
      </c>
      <c r="AX17" s="24">
        <f t="shared" si="7"/>
        <v>1.4399574320376241</v>
      </c>
      <c r="AY17" s="24">
        <f t="shared" si="7"/>
        <v>0.9460185454665786</v>
      </c>
      <c r="AZ17" s="24">
        <f t="shared" si="7"/>
        <v>0.62151218394025221</v>
      </c>
      <c r="BA17" s="24">
        <f t="shared" si="7"/>
        <v>0.40831905107702615</v>
      </c>
      <c r="BB17" s="24">
        <f t="shared" si="7"/>
        <v>0.2682561207657207</v>
      </c>
      <c r="BC17" s="24">
        <f t="shared" si="7"/>
        <v>0.17623803282864209</v>
      </c>
      <c r="BD17" s="24">
        <f t="shared" si="7"/>
        <v>0.11578428900951486</v>
      </c>
      <c r="BE17" s="24">
        <f t="shared" si="7"/>
        <v>7.606758522136732E-2</v>
      </c>
    </row>
    <row r="18" spans="1:57">
      <c r="A18" t="s">
        <v>25</v>
      </c>
      <c r="B18" s="12">
        <v>66482746.5</v>
      </c>
      <c r="C18" s="12">
        <v>73760488.199999988</v>
      </c>
      <c r="D18" s="12">
        <v>80745823.800000012</v>
      </c>
      <c r="E18" s="12">
        <v>87429621.900000006</v>
      </c>
      <c r="F18" s="12">
        <v>93810674.099999994</v>
      </c>
      <c r="G18" s="12">
        <v>99895026.599999994</v>
      </c>
      <c r="H18" s="12">
        <v>105717979.80000001</v>
      </c>
      <c r="I18" s="12">
        <v>111318126.89999999</v>
      </c>
      <c r="J18" s="12">
        <v>116712963.89999999</v>
      </c>
      <c r="K18" s="12">
        <v>121921992.60000001</v>
      </c>
      <c r="L18" s="12">
        <v>126965361</v>
      </c>
      <c r="M18" s="12">
        <v>131876754.60000001</v>
      </c>
      <c r="N18" s="12">
        <v>136688205.89999998</v>
      </c>
      <c r="O18" s="12">
        <v>141416299.19999999</v>
      </c>
      <c r="P18" s="12">
        <v>146076010.19999999</v>
      </c>
      <c r="Q18" s="12">
        <v>150680496.89999998</v>
      </c>
      <c r="R18" s="12">
        <v>155250427.19999999</v>
      </c>
      <c r="S18" s="12">
        <v>159803960.39999998</v>
      </c>
      <c r="T18" s="12">
        <v>164348484.30000001</v>
      </c>
      <c r="U18" s="12">
        <v>168890222.69999999</v>
      </c>
      <c r="V18" s="12">
        <v>173435302.19999999</v>
      </c>
      <c r="W18" s="12">
        <v>177993186</v>
      </c>
      <c r="X18" s="12">
        <v>182572739.39999998</v>
      </c>
      <c r="Y18" s="12">
        <v>187177364.10000002</v>
      </c>
      <c r="Z18" s="12">
        <v>191807709.60000002</v>
      </c>
      <c r="AA18" s="12">
        <v>196462865.39999998</v>
      </c>
      <c r="AB18" s="12">
        <v>201146108.69999999</v>
      </c>
      <c r="AC18" s="12">
        <v>205858192.79999998</v>
      </c>
      <c r="AD18" s="12">
        <v>210597833.10000002</v>
      </c>
      <c r="AE18" s="12">
        <v>215361417</v>
      </c>
      <c r="AF18" s="12">
        <v>220146029.70000002</v>
      </c>
      <c r="AG18" s="12">
        <v>224949234.60000002</v>
      </c>
      <c r="AH18" s="12">
        <v>229768720.20000002</v>
      </c>
      <c r="AI18" s="12">
        <v>234602497.20000002</v>
      </c>
      <c r="AJ18" s="12">
        <v>239448797.10000002</v>
      </c>
      <c r="AK18" s="12">
        <v>244305924.89999998</v>
      </c>
      <c r="AL18">
        <f t="shared" si="5"/>
        <v>249161818.94366381</v>
      </c>
      <c r="AM18">
        <f t="shared" si="5"/>
        <v>254017737.49323514</v>
      </c>
      <c r="AN18">
        <f t="shared" si="5"/>
        <v>258873656.04280648</v>
      </c>
      <c r="AO18">
        <f t="shared" si="5"/>
        <v>263729574.59237781</v>
      </c>
      <c r="AP18">
        <f t="shared" si="5"/>
        <v>268585493.14194912</v>
      </c>
      <c r="AQ18">
        <f t="shared" si="5"/>
        <v>273441411.69152045</v>
      </c>
      <c r="AR18">
        <f t="shared" si="5"/>
        <v>278297330.24109179</v>
      </c>
      <c r="AS18">
        <f t="shared" si="5"/>
        <v>283153248.79066312</v>
      </c>
      <c r="AT18">
        <f t="shared" si="5"/>
        <v>288009167.34023446</v>
      </c>
      <c r="AU18">
        <f t="shared" si="5"/>
        <v>292865085.88980579</v>
      </c>
      <c r="AV18">
        <f t="shared" si="5"/>
        <v>297721004.43937713</v>
      </c>
      <c r="AW18">
        <f t="shared" si="5"/>
        <v>302576922.98894846</v>
      </c>
      <c r="AX18">
        <f t="shared" si="5"/>
        <v>307432841.5385198</v>
      </c>
      <c r="AY18">
        <f t="shared" si="5"/>
        <v>312288760.08809114</v>
      </c>
      <c r="AZ18">
        <f t="shared" si="5"/>
        <v>317144678.63766247</v>
      </c>
      <c r="BA18">
        <f t="shared" si="5"/>
        <v>322000597.18723381</v>
      </c>
      <c r="BB18">
        <f t="shared" si="6"/>
        <v>326856515.73680514</v>
      </c>
      <c r="BC18">
        <f t="shared" si="6"/>
        <v>331712434.28637648</v>
      </c>
      <c r="BD18">
        <f t="shared" si="6"/>
        <v>336568352.83594775</v>
      </c>
      <c r="BE18">
        <f t="shared" si="6"/>
        <v>341424271.38551915</v>
      </c>
    </row>
    <row r="19" spans="1:57">
      <c r="A19" t="s">
        <v>26</v>
      </c>
      <c r="B19" s="12">
        <v>47489179.200000003</v>
      </c>
      <c r="C19" s="12">
        <v>50793211.800000004</v>
      </c>
      <c r="D19" s="12">
        <v>54069864.599999994</v>
      </c>
      <c r="E19" s="12">
        <v>57312356.400000006</v>
      </c>
      <c r="F19" s="12">
        <v>60516527.400000006</v>
      </c>
      <c r="G19" s="12">
        <v>63677721</v>
      </c>
      <c r="H19" s="12">
        <v>66803359.800000004</v>
      </c>
      <c r="I19" s="12">
        <v>69900581.400000006</v>
      </c>
      <c r="J19" s="12">
        <v>72968258.400000006</v>
      </c>
      <c r="K19" s="12">
        <v>76003784.400000006</v>
      </c>
      <c r="L19" s="12">
        <v>79004188.199999988</v>
      </c>
      <c r="M19" s="12">
        <v>81978817.800000012</v>
      </c>
      <c r="N19" s="12">
        <v>84934541.400000006</v>
      </c>
      <c r="O19" s="12">
        <v>87871313.400000006</v>
      </c>
      <c r="P19" s="12">
        <v>90790097.400000006</v>
      </c>
      <c r="Q19" s="12">
        <v>93694522.199999988</v>
      </c>
      <c r="R19" s="12">
        <v>96593386.199999988</v>
      </c>
      <c r="S19" s="12">
        <v>99494076.599999994</v>
      </c>
      <c r="T19" s="12">
        <v>102399204.60000001</v>
      </c>
      <c r="U19" s="12">
        <v>105313020</v>
      </c>
      <c r="V19" s="12">
        <v>108236693.39999999</v>
      </c>
      <c r="W19" s="12">
        <v>111176282.39999999</v>
      </c>
      <c r="X19" s="12">
        <v>114136176</v>
      </c>
      <c r="Y19" s="12">
        <v>117114437.39999999</v>
      </c>
      <c r="Z19" s="12">
        <v>120110160</v>
      </c>
      <c r="AA19" s="12">
        <v>123121878.60000001</v>
      </c>
      <c r="AB19" s="12">
        <v>126149958</v>
      </c>
      <c r="AC19" s="12">
        <v>129194574.60000001</v>
      </c>
      <c r="AD19" s="12">
        <v>132254755.19999999</v>
      </c>
      <c r="AE19" s="12">
        <v>135328996.80000001</v>
      </c>
      <c r="AF19" s="12">
        <v>138416632.19999999</v>
      </c>
      <c r="AG19" s="12">
        <v>141516518.39999998</v>
      </c>
      <c r="AH19" s="12">
        <v>144627809.39999998</v>
      </c>
      <c r="AI19" s="12">
        <v>147749621.39999998</v>
      </c>
      <c r="AJ19" s="12">
        <v>150880505.39999998</v>
      </c>
      <c r="AK19" s="12">
        <v>154019823.60000002</v>
      </c>
      <c r="AL19">
        <f t="shared" si="5"/>
        <v>157158287.09569967</v>
      </c>
      <c r="AM19">
        <f t="shared" si="5"/>
        <v>160297681.1531989</v>
      </c>
      <c r="AN19">
        <f t="shared" si="5"/>
        <v>163437075.21069816</v>
      </c>
      <c r="AO19">
        <f t="shared" si="5"/>
        <v>166576469.26819739</v>
      </c>
      <c r="AP19">
        <f t="shared" si="5"/>
        <v>169715863.32569662</v>
      </c>
      <c r="AQ19">
        <f t="shared" si="5"/>
        <v>172855257.38319585</v>
      </c>
      <c r="AR19">
        <f t="shared" si="5"/>
        <v>175994651.44069508</v>
      </c>
      <c r="AS19">
        <f t="shared" si="5"/>
        <v>179134045.49819434</v>
      </c>
      <c r="AT19">
        <f t="shared" si="5"/>
        <v>182273439.55569357</v>
      </c>
      <c r="AU19">
        <f t="shared" si="5"/>
        <v>185412833.6131928</v>
      </c>
      <c r="AV19">
        <f t="shared" si="5"/>
        <v>188552227.67069203</v>
      </c>
      <c r="AW19">
        <f t="shared" si="5"/>
        <v>191691621.72819126</v>
      </c>
      <c r="AX19">
        <f t="shared" si="5"/>
        <v>194831015.78569049</v>
      </c>
      <c r="AY19">
        <f t="shared" si="5"/>
        <v>197970409.84318972</v>
      </c>
      <c r="AZ19">
        <f t="shared" si="5"/>
        <v>201109803.90068898</v>
      </c>
      <c r="BA19">
        <f t="shared" si="5"/>
        <v>204249197.95818821</v>
      </c>
      <c r="BB19">
        <f t="shared" si="6"/>
        <v>207388592.01568744</v>
      </c>
      <c r="BC19">
        <f t="shared" si="6"/>
        <v>210527986.0731867</v>
      </c>
      <c r="BD19">
        <f t="shared" si="6"/>
        <v>213667380.13068593</v>
      </c>
      <c r="BE19">
        <f t="shared" si="6"/>
        <v>216806774.18818516</v>
      </c>
    </row>
    <row r="20" spans="1:57">
      <c r="A20" t="s">
        <v>27</v>
      </c>
      <c r="B20" s="12">
        <v>110659785.59999999</v>
      </c>
      <c r="C20" s="12">
        <v>110436900</v>
      </c>
      <c r="D20" s="12">
        <v>110842536.40000001</v>
      </c>
      <c r="E20" s="12">
        <v>111900978.40000001</v>
      </c>
      <c r="F20" s="12">
        <v>113556949.2</v>
      </c>
      <c r="G20" s="12">
        <v>115877217.2</v>
      </c>
      <c r="H20" s="12">
        <v>118903698.8</v>
      </c>
      <c r="I20" s="12">
        <v>122687373.2</v>
      </c>
      <c r="J20" s="12">
        <v>127210776.8</v>
      </c>
      <c r="K20" s="12">
        <v>132427308.40000001</v>
      </c>
      <c r="L20" s="12">
        <v>137815208.40000001</v>
      </c>
      <c r="M20" s="12">
        <v>142940140</v>
      </c>
      <c r="N20" s="12">
        <v>147817738</v>
      </c>
      <c r="O20" s="12">
        <v>152454483.59999999</v>
      </c>
      <c r="P20" s="12">
        <v>156857168</v>
      </c>
      <c r="Q20" s="12">
        <v>161033238</v>
      </c>
      <c r="R20" s="12">
        <v>165004526.80000001</v>
      </c>
      <c r="S20" s="12">
        <v>168791361.59999999</v>
      </c>
      <c r="T20" s="12">
        <v>172411425.59999999</v>
      </c>
      <c r="U20" s="12">
        <v>175888025.59999999</v>
      </c>
      <c r="V20" s="12">
        <v>179088830.80000001</v>
      </c>
      <c r="W20" s="12">
        <v>181947626.80000001</v>
      </c>
      <c r="X20" s="12">
        <v>184487600.80000001</v>
      </c>
      <c r="Y20" s="12">
        <v>186731939.19999999</v>
      </c>
      <c r="Z20" s="12">
        <v>188714582.80000001</v>
      </c>
      <c r="AA20" s="12">
        <v>190465668</v>
      </c>
      <c r="AB20" s="12">
        <v>192013325.19999999</v>
      </c>
      <c r="AC20" s="12">
        <v>193383366.40000001</v>
      </c>
      <c r="AD20" s="12">
        <v>194598500.40000001</v>
      </c>
      <c r="AE20" s="12">
        <v>195680242</v>
      </c>
      <c r="AF20" s="12">
        <v>196647111.19999999</v>
      </c>
      <c r="AG20" s="12">
        <v>197517108</v>
      </c>
      <c r="AH20" s="12">
        <v>198306288.80000001</v>
      </c>
      <c r="AI20" s="12">
        <v>199028229.59999999</v>
      </c>
      <c r="AJ20" s="12">
        <v>199694706.80000001</v>
      </c>
      <c r="AK20" s="12">
        <v>200315491.59999999</v>
      </c>
      <c r="AL20">
        <f t="shared" si="5"/>
        <v>200940299.5959391</v>
      </c>
      <c r="AM20">
        <f t="shared" si="5"/>
        <v>201560047.89391908</v>
      </c>
      <c r="AN20">
        <f t="shared" si="5"/>
        <v>202179796.19189903</v>
      </c>
      <c r="AO20">
        <f t="shared" si="5"/>
        <v>202799544.48987898</v>
      </c>
      <c r="AP20">
        <f t="shared" si="5"/>
        <v>203419292.78785896</v>
      </c>
      <c r="AQ20">
        <f t="shared" si="5"/>
        <v>204039041.08583891</v>
      </c>
      <c r="AR20">
        <f t="shared" si="5"/>
        <v>204658789.38381889</v>
      </c>
      <c r="AS20">
        <f t="shared" si="5"/>
        <v>205278537.68179885</v>
      </c>
      <c r="AT20">
        <f t="shared" si="5"/>
        <v>205898285.9797788</v>
      </c>
      <c r="AU20">
        <f t="shared" si="5"/>
        <v>206518034.27775878</v>
      </c>
      <c r="AV20">
        <f t="shared" si="5"/>
        <v>207137782.57573873</v>
      </c>
      <c r="AW20">
        <f t="shared" si="5"/>
        <v>207757530.87371868</v>
      </c>
      <c r="AX20">
        <f t="shared" si="5"/>
        <v>208377279.17169866</v>
      </c>
      <c r="AY20">
        <f t="shared" si="5"/>
        <v>208997027.46967861</v>
      </c>
      <c r="AZ20">
        <f t="shared" si="5"/>
        <v>209616775.76765856</v>
      </c>
      <c r="BA20">
        <f t="shared" si="5"/>
        <v>210236524.06563854</v>
      </c>
      <c r="BB20">
        <f t="shared" si="6"/>
        <v>210856272.36361849</v>
      </c>
      <c r="BC20">
        <f t="shared" si="6"/>
        <v>211476020.66159847</v>
      </c>
      <c r="BD20">
        <f t="shared" si="6"/>
        <v>212095768.95957842</v>
      </c>
      <c r="BE20">
        <f t="shared" si="6"/>
        <v>212715517.25755838</v>
      </c>
    </row>
    <row r="21" spans="1:57">
      <c r="A21" t="s">
        <v>12</v>
      </c>
      <c r="B21" s="12">
        <v>40915103.600000001</v>
      </c>
      <c r="C21" s="12">
        <v>47493794</v>
      </c>
      <c r="D21" s="12">
        <v>54036314.799999997</v>
      </c>
      <c r="E21" s="12">
        <v>60575635.200000003</v>
      </c>
      <c r="F21" s="12">
        <v>67125606.799999997</v>
      </c>
      <c r="G21" s="12">
        <v>73665136</v>
      </c>
      <c r="H21" s="12">
        <v>80278128.400000006</v>
      </c>
      <c r="I21" s="12">
        <v>86992800.400000006</v>
      </c>
      <c r="J21" s="12">
        <v>93855229.599999994</v>
      </c>
      <c r="K21" s="12">
        <v>100886732</v>
      </c>
      <c r="L21" s="12">
        <v>107694674</v>
      </c>
      <c r="M21" s="12">
        <v>113949386.40000001</v>
      </c>
      <c r="N21" s="12">
        <v>119704274.40000001</v>
      </c>
      <c r="O21" s="12">
        <v>125000417.2</v>
      </c>
      <c r="P21" s="12">
        <v>129875386.8</v>
      </c>
      <c r="Q21" s="12">
        <v>134363173.59999999</v>
      </c>
      <c r="R21" s="12">
        <v>138505223.19999999</v>
      </c>
      <c r="S21" s="12">
        <v>142337559.59999999</v>
      </c>
      <c r="T21" s="12">
        <v>145888293.59999999</v>
      </c>
      <c r="U21" s="12">
        <v>149186209.59999999</v>
      </c>
      <c r="V21" s="12">
        <v>152169480.80000001</v>
      </c>
      <c r="W21" s="12">
        <v>154796563.19999999</v>
      </c>
      <c r="X21" s="12">
        <v>157130788</v>
      </c>
      <c r="Y21" s="12">
        <v>159196182</v>
      </c>
      <c r="Z21" s="12">
        <v>161023062</v>
      </c>
      <c r="AA21" s="12">
        <v>162638387.59999999</v>
      </c>
      <c r="AB21" s="12">
        <v>164067749.19999999</v>
      </c>
      <c r="AC21" s="12">
        <v>165334549.19999999</v>
      </c>
      <c r="AD21" s="12">
        <v>166459440</v>
      </c>
      <c r="AE21" s="12">
        <v>167461502.80000001</v>
      </c>
      <c r="AF21" s="12">
        <v>168357621.19999999</v>
      </c>
      <c r="AG21" s="12">
        <v>169163832</v>
      </c>
      <c r="AH21" s="12">
        <v>169894510.40000001</v>
      </c>
      <c r="AI21" s="12">
        <v>170561978.80000001</v>
      </c>
      <c r="AJ21" s="12">
        <v>171177023.59999999</v>
      </c>
      <c r="AK21" s="12">
        <v>171748966.80000001</v>
      </c>
      <c r="AL21">
        <f t="shared" si="5"/>
        <v>172324700.85233432</v>
      </c>
      <c r="AM21">
        <f t="shared" si="5"/>
        <v>172895657.20532733</v>
      </c>
      <c r="AN21">
        <f t="shared" si="5"/>
        <v>173466613.55832034</v>
      </c>
      <c r="AO21">
        <f t="shared" si="5"/>
        <v>174037569.91131335</v>
      </c>
      <c r="AP21">
        <f t="shared" si="5"/>
        <v>174608526.26430637</v>
      </c>
      <c r="AQ21">
        <f t="shared" si="5"/>
        <v>175179482.61729938</v>
      </c>
      <c r="AR21">
        <f t="shared" si="5"/>
        <v>175750438.97029239</v>
      </c>
      <c r="AS21">
        <f t="shared" si="5"/>
        <v>176321395.3232854</v>
      </c>
      <c r="AT21">
        <f t="shared" si="5"/>
        <v>176892351.67627841</v>
      </c>
      <c r="AU21">
        <f t="shared" si="5"/>
        <v>177463308.02927142</v>
      </c>
      <c r="AV21">
        <f t="shared" si="5"/>
        <v>178034264.38226444</v>
      </c>
      <c r="AW21">
        <f t="shared" si="5"/>
        <v>178605220.73525745</v>
      </c>
      <c r="AX21">
        <f t="shared" si="5"/>
        <v>179176177.08825046</v>
      </c>
      <c r="AY21">
        <f t="shared" si="5"/>
        <v>179747133.44124347</v>
      </c>
      <c r="AZ21">
        <f t="shared" si="5"/>
        <v>180318089.79423648</v>
      </c>
      <c r="BA21">
        <f t="shared" si="5"/>
        <v>180889046.14722949</v>
      </c>
      <c r="BB21">
        <f t="shared" si="6"/>
        <v>181460002.5002225</v>
      </c>
      <c r="BC21">
        <f t="shared" si="6"/>
        <v>182030958.85321552</v>
      </c>
      <c r="BD21">
        <f t="shared" si="6"/>
        <v>182601915.20620853</v>
      </c>
      <c r="BE21">
        <f t="shared" si="6"/>
        <v>183172871.55920154</v>
      </c>
    </row>
    <row r="22" spans="1:57">
      <c r="A22" t="s">
        <v>28</v>
      </c>
      <c r="B22" s="12">
        <v>615022316.31999993</v>
      </c>
      <c r="C22" s="12">
        <v>642580624.01999998</v>
      </c>
      <c r="D22" s="12">
        <v>670421424.13999999</v>
      </c>
      <c r="E22" s="12">
        <v>698586790.84000003</v>
      </c>
      <c r="F22" s="12">
        <v>726862172.27999997</v>
      </c>
      <c r="G22" s="12">
        <v>751998906.00715733</v>
      </c>
      <c r="H22" s="12">
        <v>776471451.25629854</v>
      </c>
      <c r="I22" s="12">
        <v>800500255.91457593</v>
      </c>
      <c r="J22" s="12">
        <v>823945529.59201074</v>
      </c>
      <c r="K22" s="12">
        <v>846717499.22783995</v>
      </c>
      <c r="L22" s="12">
        <v>868812439.62656009</v>
      </c>
      <c r="M22" s="12">
        <v>890171896.9430666</v>
      </c>
      <c r="N22" s="12">
        <v>910975789.61483729</v>
      </c>
      <c r="O22" s="12">
        <v>931288461.12473607</v>
      </c>
      <c r="P22" s="12">
        <v>951098491.57205331</v>
      </c>
      <c r="Q22" s="12">
        <v>970458007.96614933</v>
      </c>
      <c r="R22" s="12">
        <v>989504067.63795197</v>
      </c>
      <c r="S22" s="12">
        <v>1008347394.215296</v>
      </c>
      <c r="T22" s="12">
        <v>1027128340.6390612</v>
      </c>
      <c r="U22" s="12">
        <v>1045925814.4946401</v>
      </c>
      <c r="V22" s="12">
        <v>1064759424.3588371</v>
      </c>
      <c r="W22" s="12">
        <v>1083561808.7198398</v>
      </c>
      <c r="X22" s="12">
        <v>1102456766.1918721</v>
      </c>
      <c r="Y22" s="12">
        <v>1121533718.5490615</v>
      </c>
      <c r="Z22" s="12">
        <v>1140579645.6017599</v>
      </c>
      <c r="AA22" s="12">
        <v>1159478753.702544</v>
      </c>
      <c r="AB22" s="12">
        <v>1178197829.2619519</v>
      </c>
      <c r="AC22" s="12">
        <v>1196720807.2142932</v>
      </c>
      <c r="AD22" s="12">
        <v>1215025689.2280002</v>
      </c>
      <c r="AE22" s="12">
        <v>1233091080.7945333</v>
      </c>
      <c r="AF22" s="12">
        <v>1250882876.7731202</v>
      </c>
      <c r="AG22" s="12">
        <v>1268393273.761488</v>
      </c>
      <c r="AH22" s="12">
        <v>1285595388.3430719</v>
      </c>
      <c r="AI22" s="12">
        <v>1302492201.005312</v>
      </c>
      <c r="AJ22" s="12">
        <v>1319054086.3507202</v>
      </c>
      <c r="AK22" s="12">
        <v>1345392355.9862399</v>
      </c>
      <c r="AL22">
        <f t="shared" si="5"/>
        <v>1370726766.8061244</v>
      </c>
      <c r="AM22">
        <f t="shared" si="5"/>
        <v>1396080655.6909919</v>
      </c>
      <c r="AN22">
        <f t="shared" si="5"/>
        <v>1421434544.5758595</v>
      </c>
      <c r="AO22">
        <f t="shared" si="5"/>
        <v>1446788433.4607272</v>
      </c>
      <c r="AP22">
        <f t="shared" si="5"/>
        <v>1472142322.3455949</v>
      </c>
      <c r="AQ22">
        <f t="shared" si="5"/>
        <v>1497496211.2304623</v>
      </c>
      <c r="AR22">
        <f t="shared" si="5"/>
        <v>1522850100.11533</v>
      </c>
      <c r="AS22">
        <f t="shared" si="5"/>
        <v>1548203989.0001976</v>
      </c>
      <c r="AT22">
        <f t="shared" si="5"/>
        <v>1573557877.8850651</v>
      </c>
      <c r="AU22">
        <f t="shared" si="5"/>
        <v>1598911766.7699327</v>
      </c>
      <c r="AV22">
        <f t="shared" si="5"/>
        <v>1624265655.6548004</v>
      </c>
      <c r="AW22">
        <f t="shared" si="5"/>
        <v>1649619544.5396681</v>
      </c>
      <c r="AX22">
        <f t="shared" si="5"/>
        <v>1674973433.4245355</v>
      </c>
      <c r="AY22">
        <f t="shared" si="5"/>
        <v>1700327322.3094032</v>
      </c>
      <c r="AZ22">
        <f t="shared" si="5"/>
        <v>1725681211.1942708</v>
      </c>
      <c r="BA22">
        <f t="shared" si="5"/>
        <v>1751035100.0791383</v>
      </c>
      <c r="BB22">
        <f t="shared" si="6"/>
        <v>1776388988.9640059</v>
      </c>
      <c r="BC22">
        <f t="shared" si="6"/>
        <v>1801742877.8488736</v>
      </c>
      <c r="BD22">
        <f t="shared" si="6"/>
        <v>1827096766.7337413</v>
      </c>
      <c r="BE22">
        <f t="shared" si="6"/>
        <v>1852450655.618609</v>
      </c>
    </row>
    <row r="23" spans="1:57">
      <c r="A23" t="s">
        <v>29</v>
      </c>
      <c r="B23" s="12">
        <v>69459838.620000005</v>
      </c>
      <c r="C23" s="12">
        <v>70615909.650000006</v>
      </c>
      <c r="D23" s="12">
        <v>71742618.972000003</v>
      </c>
      <c r="E23" s="12">
        <v>72845983.697999999</v>
      </c>
      <c r="F23" s="12">
        <v>73937489.30399999</v>
      </c>
      <c r="G23" s="12">
        <v>75028677.456</v>
      </c>
      <c r="H23" s="12">
        <v>76143831.539999992</v>
      </c>
      <c r="I23" s="12">
        <v>77307267.252000004</v>
      </c>
      <c r="J23" s="12">
        <v>78531307.349999994</v>
      </c>
      <c r="K23" s="12">
        <v>79829846.010000005</v>
      </c>
      <c r="L23" s="12">
        <v>81216315.263999999</v>
      </c>
      <c r="M23" s="12">
        <v>82706784.761999995</v>
      </c>
      <c r="N23" s="12">
        <v>84335570.189999998</v>
      </c>
      <c r="O23" s="12">
        <v>86090934.168000013</v>
      </c>
      <c r="P23" s="12">
        <v>87975423.005999997</v>
      </c>
      <c r="Q23" s="12">
        <v>89986550.634000003</v>
      </c>
      <c r="R23" s="12">
        <v>92101936.656000003</v>
      </c>
      <c r="S23" s="12">
        <v>94297027.230000004</v>
      </c>
      <c r="T23" s="12">
        <v>96570440.741999999</v>
      </c>
      <c r="U23" s="12">
        <v>98919973.932000011</v>
      </c>
      <c r="V23" s="12">
        <v>101348436.46800001</v>
      </c>
      <c r="W23" s="12">
        <v>103833195.066</v>
      </c>
      <c r="X23" s="12">
        <v>106387542.67199999</v>
      </c>
      <c r="Y23" s="12">
        <v>108986992.014</v>
      </c>
      <c r="Z23" s="12">
        <v>111612971.50800002</v>
      </c>
      <c r="AA23" s="12">
        <v>114261489.05399999</v>
      </c>
      <c r="AB23" s="12">
        <v>116930080.266</v>
      </c>
      <c r="AC23" s="12">
        <v>119615378.514</v>
      </c>
      <c r="AD23" s="12">
        <v>122318526.65400001</v>
      </c>
      <c r="AE23" s="12">
        <v>125037438.462</v>
      </c>
      <c r="AF23" s="12">
        <v>127766094.93000001</v>
      </c>
      <c r="AG23" s="12">
        <v>130505819.26199999</v>
      </c>
      <c r="AH23" s="12">
        <v>133256405.274</v>
      </c>
      <c r="AI23" s="12">
        <v>136016122.41600001</v>
      </c>
      <c r="AJ23" s="12">
        <v>138780133.764</v>
      </c>
      <c r="AK23" s="12">
        <v>141550517.17199999</v>
      </c>
      <c r="AL23">
        <f t="shared" si="5"/>
        <v>144320137.39682016</v>
      </c>
      <c r="AM23">
        <f t="shared" si="5"/>
        <v>147090394.96174118</v>
      </c>
      <c r="AN23">
        <f t="shared" si="5"/>
        <v>149860652.52666217</v>
      </c>
      <c r="AO23">
        <f t="shared" si="5"/>
        <v>152630910.09158316</v>
      </c>
      <c r="AP23">
        <f t="shared" si="5"/>
        <v>155401167.65650418</v>
      </c>
      <c r="AQ23">
        <f t="shared" si="5"/>
        <v>158171425.22142518</v>
      </c>
      <c r="AR23">
        <f t="shared" si="5"/>
        <v>160941682.78634617</v>
      </c>
      <c r="AS23">
        <f t="shared" si="5"/>
        <v>163711940.35126719</v>
      </c>
      <c r="AT23">
        <f t="shared" si="5"/>
        <v>166482197.91618818</v>
      </c>
      <c r="AU23">
        <f t="shared" si="5"/>
        <v>169252455.48110917</v>
      </c>
      <c r="AV23">
        <f t="shared" si="5"/>
        <v>172022713.04603019</v>
      </c>
      <c r="AW23">
        <f t="shared" si="5"/>
        <v>174792970.61095119</v>
      </c>
      <c r="AX23">
        <f t="shared" si="5"/>
        <v>177563228.17587218</v>
      </c>
      <c r="AY23">
        <f t="shared" si="5"/>
        <v>180333485.74079317</v>
      </c>
      <c r="AZ23">
        <f t="shared" si="5"/>
        <v>183103743.30571419</v>
      </c>
      <c r="BA23">
        <f t="shared" si="5"/>
        <v>185874000.87063518</v>
      </c>
      <c r="BB23">
        <f t="shared" si="6"/>
        <v>188644258.43555617</v>
      </c>
      <c r="BC23">
        <f t="shared" si="6"/>
        <v>191414516.00047719</v>
      </c>
      <c r="BD23">
        <f t="shared" si="6"/>
        <v>194184773.56539819</v>
      </c>
      <c r="BE23">
        <f t="shared" si="6"/>
        <v>196955031.13031918</v>
      </c>
    </row>
    <row r="24" spans="1:57">
      <c r="A24" t="s">
        <v>30</v>
      </c>
      <c r="B24" s="12">
        <v>153213269.43600002</v>
      </c>
      <c r="C24" s="12">
        <v>159384796.28800002</v>
      </c>
      <c r="D24" s="12">
        <v>165643342.28800002</v>
      </c>
      <c r="E24" s="12">
        <v>172005973.42000002</v>
      </c>
      <c r="F24" s="12">
        <v>178419386.51999998</v>
      </c>
      <c r="G24" s="12">
        <v>184912494.75599998</v>
      </c>
      <c r="H24" s="12">
        <v>191478520.528</v>
      </c>
      <c r="I24" s="12">
        <v>198154048.17200005</v>
      </c>
      <c r="J24" s="12">
        <v>204913130.34399998</v>
      </c>
      <c r="K24" s="12">
        <v>211735691.59999999</v>
      </c>
      <c r="L24" s="12">
        <v>218651718.40000001</v>
      </c>
      <c r="M24" s="12">
        <v>225629217.27599996</v>
      </c>
      <c r="N24" s="12">
        <v>232703057.17199996</v>
      </c>
      <c r="O24" s="12">
        <v>239840064.69600004</v>
      </c>
      <c r="P24" s="12">
        <v>247059011.58399999</v>
      </c>
      <c r="Q24" s="12">
        <v>254340185.34000006</v>
      </c>
      <c r="R24" s="12">
        <v>261697863.42399999</v>
      </c>
      <c r="S24" s="12">
        <v>269125154.48000002</v>
      </c>
      <c r="T24" s="12">
        <v>276635103.912</v>
      </c>
      <c r="U24" s="12">
        <v>284201134.18000001</v>
      </c>
      <c r="V24" s="12">
        <v>291866321.43600005</v>
      </c>
      <c r="W24" s="12">
        <v>299579757.25199997</v>
      </c>
      <c r="X24" s="12">
        <v>307384082.94000006</v>
      </c>
      <c r="Y24" s="12">
        <v>315238628.65599996</v>
      </c>
      <c r="Z24" s="12">
        <v>323181524.43200004</v>
      </c>
      <c r="AA24" s="12">
        <v>331174188.472</v>
      </c>
      <c r="AB24" s="12">
        <v>339248142.74399996</v>
      </c>
      <c r="AC24" s="12">
        <v>347369698.85599995</v>
      </c>
      <c r="AD24" s="12">
        <v>355556856.42799985</v>
      </c>
      <c r="AE24" s="12">
        <v>363804312.796</v>
      </c>
      <c r="AF24" s="12">
        <v>372089524.43599999</v>
      </c>
      <c r="AG24" s="12">
        <v>380410386.69599998</v>
      </c>
      <c r="AH24" s="12">
        <v>388790936.25199997</v>
      </c>
      <c r="AI24" s="12">
        <v>397205866.72800004</v>
      </c>
      <c r="AJ24" s="12">
        <v>405662655.78799999</v>
      </c>
      <c r="AK24" s="12">
        <v>414151161.44</v>
      </c>
      <c r="AL24">
        <f t="shared" si="5"/>
        <v>422636799.15813917</v>
      </c>
      <c r="AM24">
        <f t="shared" si="5"/>
        <v>431126065.97491556</v>
      </c>
      <c r="AN24">
        <f t="shared" si="5"/>
        <v>439615332.79169202</v>
      </c>
      <c r="AO24">
        <f t="shared" si="5"/>
        <v>448104599.60846841</v>
      </c>
      <c r="AP24">
        <f t="shared" si="5"/>
        <v>456593866.42524487</v>
      </c>
      <c r="AQ24">
        <f t="shared" si="5"/>
        <v>465083133.24202126</v>
      </c>
      <c r="AR24">
        <f t="shared" si="5"/>
        <v>473572400.05879772</v>
      </c>
      <c r="AS24">
        <f t="shared" si="5"/>
        <v>482061666.87557411</v>
      </c>
      <c r="AT24">
        <f t="shared" si="5"/>
        <v>490550933.69235057</v>
      </c>
      <c r="AU24">
        <f t="shared" si="5"/>
        <v>499040200.50912696</v>
      </c>
      <c r="AV24">
        <f t="shared" si="5"/>
        <v>507529467.32590342</v>
      </c>
      <c r="AW24">
        <f t="shared" si="5"/>
        <v>516018734.14267981</v>
      </c>
      <c r="AX24">
        <f t="shared" si="5"/>
        <v>524508000.95945626</v>
      </c>
      <c r="AY24">
        <f t="shared" si="5"/>
        <v>532997267.77623272</v>
      </c>
      <c r="AZ24">
        <f t="shared" si="5"/>
        <v>541486534.59300911</v>
      </c>
      <c r="BA24">
        <f t="shared" si="5"/>
        <v>549975801.40978551</v>
      </c>
      <c r="BB24">
        <f t="shared" si="6"/>
        <v>558465068.22656202</v>
      </c>
      <c r="BC24">
        <f t="shared" si="6"/>
        <v>566954335.04333842</v>
      </c>
      <c r="BD24">
        <f t="shared" si="6"/>
        <v>575443601.86011481</v>
      </c>
      <c r="BE24">
        <f t="shared" si="6"/>
        <v>583932868.67689121</v>
      </c>
    </row>
    <row r="25" spans="1:57"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</row>
    <row r="26" spans="1:57">
      <c r="A26" s="4" t="s">
        <v>32</v>
      </c>
      <c r="B26" s="12"/>
      <c r="C26" s="12"/>
      <c r="D26" s="12">
        <f t="shared" ref="D26:AK26" si="8">SUM(D10:D19)</f>
        <v>989775411.30000007</v>
      </c>
      <c r="E26" s="12">
        <f t="shared" si="8"/>
        <v>1043366804.6999999</v>
      </c>
      <c r="F26" s="12">
        <f t="shared" si="8"/>
        <v>1097065135.5000002</v>
      </c>
      <c r="G26" s="12">
        <f t="shared" si="8"/>
        <v>1146922634.8420799</v>
      </c>
      <c r="H26" s="12">
        <f t="shared" si="8"/>
        <v>1196123055.37024</v>
      </c>
      <c r="I26" s="12">
        <f t="shared" si="8"/>
        <v>1244994084.1339202</v>
      </c>
      <c r="J26" s="12">
        <f t="shared" si="8"/>
        <v>1293564118.6380804</v>
      </c>
      <c r="K26" s="12">
        <f t="shared" si="8"/>
        <v>1341897239.5156</v>
      </c>
      <c r="L26" s="12">
        <f t="shared" si="8"/>
        <v>1388591545.9526401</v>
      </c>
      <c r="M26" s="12">
        <f t="shared" si="8"/>
        <v>1432434569.9120798</v>
      </c>
      <c r="N26" s="12">
        <f t="shared" si="8"/>
        <v>1473622950.2416</v>
      </c>
      <c r="O26" s="12">
        <f t="shared" si="8"/>
        <v>1512284076.3396003</v>
      </c>
      <c r="P26" s="12">
        <f t="shared" si="8"/>
        <v>1548505635.8655999</v>
      </c>
      <c r="Q26" s="12">
        <f t="shared" si="8"/>
        <v>1582401680.0936797</v>
      </c>
      <c r="R26" s="12">
        <f t="shared" si="8"/>
        <v>1614176387.4864001</v>
      </c>
      <c r="S26" s="12">
        <f t="shared" si="8"/>
        <v>1644021391.7981596</v>
      </c>
      <c r="T26" s="12">
        <f t="shared" si="8"/>
        <v>1672060612.6231997</v>
      </c>
      <c r="U26" s="12">
        <f t="shared" si="8"/>
        <v>1698418045.8419998</v>
      </c>
      <c r="V26" s="12">
        <f t="shared" si="8"/>
        <v>1722637259.7964802</v>
      </c>
      <c r="W26" s="12">
        <f t="shared" si="8"/>
        <v>1744321335.9344001</v>
      </c>
      <c r="X26" s="12">
        <f t="shared" si="8"/>
        <v>1763693338.2561603</v>
      </c>
      <c r="Y26" s="12">
        <f t="shared" si="8"/>
        <v>1780963443.5694404</v>
      </c>
      <c r="Z26" s="12">
        <f t="shared" si="8"/>
        <v>1796319171.7031999</v>
      </c>
      <c r="AA26" s="12">
        <f t="shared" si="8"/>
        <v>1809942888.0350399</v>
      </c>
      <c r="AB26" s="12">
        <f t="shared" si="8"/>
        <v>1822006104.6111999</v>
      </c>
      <c r="AC26" s="12">
        <f t="shared" si="8"/>
        <v>1832657807.2966399</v>
      </c>
      <c r="AD26" s="12">
        <f t="shared" si="8"/>
        <v>1842052002.7622397</v>
      </c>
      <c r="AE26" s="12">
        <f t="shared" si="8"/>
        <v>1850282279.5599997</v>
      </c>
      <c r="AF26" s="12">
        <f t="shared" si="8"/>
        <v>1857478565.0144002</v>
      </c>
      <c r="AG26" s="12">
        <f t="shared" si="8"/>
        <v>1863761395.9024801</v>
      </c>
      <c r="AH26" s="12">
        <f t="shared" si="8"/>
        <v>1869243527.1329603</v>
      </c>
      <c r="AI26" s="12">
        <f t="shared" si="8"/>
        <v>1874029435.3288002</v>
      </c>
      <c r="AJ26" s="12">
        <f t="shared" si="8"/>
        <v>1878208781.8559999</v>
      </c>
      <c r="AK26" s="12">
        <f t="shared" si="8"/>
        <v>1892521818.204</v>
      </c>
      <c r="AL26" s="12">
        <f t="shared" ref="AL26:BE26" si="9">SUM(AL10:AL19)</f>
        <v>1906434987.6160603</v>
      </c>
      <c r="AM26" s="12">
        <f t="shared" si="9"/>
        <v>1927470154.1701806</v>
      </c>
      <c r="AN26" s="12">
        <f t="shared" si="9"/>
        <v>1952151395.2438059</v>
      </c>
      <c r="AO26" s="12">
        <f t="shared" si="9"/>
        <v>1980178132.5877805</v>
      </c>
      <c r="AP26" s="12">
        <f t="shared" si="9"/>
        <v>2011274577.0786173</v>
      </c>
      <c r="AQ26" s="12">
        <f t="shared" si="9"/>
        <v>2045187681.7121832</v>
      </c>
      <c r="AR26" s="12">
        <f t="shared" si="9"/>
        <v>2081685264.3409941</v>
      </c>
      <c r="AS26" s="12">
        <f t="shared" si="9"/>
        <v>2120554285.8834548</v>
      </c>
      <c r="AT26" s="12">
        <f t="shared" si="9"/>
        <v>2161599270.9886289</v>
      </c>
      <c r="AU26" s="12">
        <f t="shared" si="9"/>
        <v>2204640859.2691627</v>
      </c>
      <c r="AV26" s="12">
        <f t="shared" si="9"/>
        <v>2249514476.2349577</v>
      </c>
      <c r="AW26" s="12">
        <f t="shared" si="9"/>
        <v>2296069113.9847622</v>
      </c>
      <c r="AX26" s="12">
        <f t="shared" si="9"/>
        <v>2344166212.5531411</v>
      </c>
      <c r="AY26" s="12">
        <f t="shared" si="9"/>
        <v>2393678633.5755944</v>
      </c>
      <c r="AZ26" s="12">
        <f t="shared" si="9"/>
        <v>2444489718.6326571</v>
      </c>
      <c r="BA26" s="12">
        <f t="shared" si="9"/>
        <v>2496492425.2714438</v>
      </c>
      <c r="BB26" s="12">
        <f t="shared" si="9"/>
        <v>2549588534.2859483</v>
      </c>
      <c r="BC26" s="12">
        <f t="shared" si="9"/>
        <v>2603687922.3707256</v>
      </c>
      <c r="BD26" s="12">
        <f t="shared" si="9"/>
        <v>2658707894.7508087</v>
      </c>
      <c r="BE26" s="12">
        <f t="shared" si="9"/>
        <v>2714572572.8378301</v>
      </c>
    </row>
    <row r="27" spans="1:57">
      <c r="A27" s="8" t="s">
        <v>17</v>
      </c>
      <c r="B27" s="22"/>
      <c r="C27" s="22"/>
      <c r="D27" s="22"/>
      <c r="E27" s="22"/>
      <c r="F27" s="22">
        <v>1</v>
      </c>
      <c r="G27" s="22">
        <f>G26/$F$26</f>
        <v>1.045446252668814</v>
      </c>
      <c r="H27" s="22">
        <f t="shared" ref="H27:AK27" si="10">H26/$F$26</f>
        <v>1.0902935629479218</v>
      </c>
      <c r="I27" s="22">
        <f t="shared" si="10"/>
        <v>1.1348406250887735</v>
      </c>
      <c r="J27" s="22">
        <f t="shared" si="10"/>
        <v>1.1791133240676028</v>
      </c>
      <c r="K27" s="22">
        <f t="shared" si="10"/>
        <v>1.2231700708490882</v>
      </c>
      <c r="L27" s="22">
        <f t="shared" si="10"/>
        <v>1.2657330007299641</v>
      </c>
      <c r="M27" s="22">
        <f t="shared" si="10"/>
        <v>1.3056969213220244</v>
      </c>
      <c r="N27" s="22">
        <f t="shared" si="10"/>
        <v>1.343241073439071</v>
      </c>
      <c r="O27" s="22">
        <f t="shared" si="10"/>
        <v>1.3784815754356821</v>
      </c>
      <c r="P27" s="22">
        <f t="shared" si="10"/>
        <v>1.4114983566220527</v>
      </c>
      <c r="Q27" s="22">
        <f t="shared" si="10"/>
        <v>1.4423953773469262</v>
      </c>
      <c r="R27" s="22">
        <f t="shared" si="10"/>
        <v>1.4713587509557675</v>
      </c>
      <c r="S27" s="22">
        <f t="shared" si="10"/>
        <v>1.4985631560052062</v>
      </c>
      <c r="T27" s="22">
        <f t="shared" si="10"/>
        <v>1.524121548043853</v>
      </c>
      <c r="U27" s="22">
        <f t="shared" si="10"/>
        <v>1.5481469521569711</v>
      </c>
      <c r="V27" s="22">
        <f t="shared" si="10"/>
        <v>1.5702233204333562</v>
      </c>
      <c r="W27" s="22">
        <f t="shared" si="10"/>
        <v>1.5899888525209629</v>
      </c>
      <c r="X27" s="22">
        <f t="shared" si="10"/>
        <v>1.6076468763655829</v>
      </c>
      <c r="Y27" s="22">
        <f t="shared" si="10"/>
        <v>1.6233889729416526</v>
      </c>
      <c r="Z27" s="22">
        <f t="shared" si="10"/>
        <v>1.6373860708685328</v>
      </c>
      <c r="AA27" s="22">
        <f t="shared" si="10"/>
        <v>1.6498044003651045</v>
      </c>
      <c r="AB27" s="22">
        <f t="shared" si="10"/>
        <v>1.66080029859011</v>
      </c>
      <c r="AC27" s="22">
        <f t="shared" si="10"/>
        <v>1.6705095695720791</v>
      </c>
      <c r="AD27" s="22">
        <f t="shared" si="10"/>
        <v>1.6790725939191413</v>
      </c>
      <c r="AE27" s="22">
        <f t="shared" si="10"/>
        <v>1.6865746797401524</v>
      </c>
      <c r="AF27" s="22">
        <f t="shared" si="10"/>
        <v>1.6931342587674456</v>
      </c>
      <c r="AG27" s="22">
        <f t="shared" si="10"/>
        <v>1.6988612030342658</v>
      </c>
      <c r="AH27" s="22">
        <f t="shared" si="10"/>
        <v>1.7038582912226363</v>
      </c>
      <c r="AI27" s="22">
        <f t="shared" si="10"/>
        <v>1.70822075616749</v>
      </c>
      <c r="AJ27" s="22">
        <f t="shared" si="10"/>
        <v>1.7120303262576879</v>
      </c>
      <c r="AK27" s="22">
        <f t="shared" si="10"/>
        <v>1.7250769867383136</v>
      </c>
      <c r="AL27" s="22">
        <f t="shared" ref="AL27:BE27" si="11">AL26/$F$26</f>
        <v>1.7377591593476174</v>
      </c>
      <c r="AM27" s="22">
        <f t="shared" si="11"/>
        <v>1.7569331954858938</v>
      </c>
      <c r="AN27" s="22">
        <f t="shared" si="11"/>
        <v>1.7794307120644119</v>
      </c>
      <c r="AO27" s="22">
        <f t="shared" si="11"/>
        <v>1.804977725124125</v>
      </c>
      <c r="AP27" s="22">
        <f t="shared" si="11"/>
        <v>1.8333228465618456</v>
      </c>
      <c r="AQ27" s="22">
        <f t="shared" si="11"/>
        <v>1.8642354182370995</v>
      </c>
      <c r="AR27" s="22">
        <f t="shared" si="11"/>
        <v>1.8975038008041718</v>
      </c>
      <c r="AS27" s="22">
        <f t="shared" si="11"/>
        <v>1.9329338042603892</v>
      </c>
      <c r="AT27" s="22">
        <f t="shared" si="11"/>
        <v>1.970347248345883</v>
      </c>
      <c r="AU27" s="22">
        <f t="shared" si="11"/>
        <v>2.0095806419592139</v>
      </c>
      <c r="AV27" s="22">
        <f t="shared" si="11"/>
        <v>2.0504839716829713</v>
      </c>
      <c r="AW27" s="22">
        <f t="shared" si="11"/>
        <v>2.0929195903562299</v>
      </c>
      <c r="AX27" s="22">
        <f t="shared" si="11"/>
        <v>2.1367611973966887</v>
      </c>
      <c r="AY27" s="22">
        <f t="shared" si="11"/>
        <v>2.1818929032729195</v>
      </c>
      <c r="AZ27" s="22">
        <f t="shared" si="11"/>
        <v>2.2282083711634426</v>
      </c>
      <c r="BA27" s="22">
        <f t="shared" si="11"/>
        <v>2.2756100294205761</v>
      </c>
      <c r="BB27" s="22">
        <f t="shared" si="11"/>
        <v>2.3240083489882699</v>
      </c>
      <c r="BC27" s="22">
        <f t="shared" si="11"/>
        <v>2.3733211804092784</v>
      </c>
      <c r="BD27" s="22">
        <f t="shared" si="11"/>
        <v>2.4234731455020411</v>
      </c>
      <c r="BE27" s="22">
        <f t="shared" si="11"/>
        <v>2.474395079195213</v>
      </c>
    </row>
    <row r="28" spans="1:57">
      <c r="A28" s="4" t="s">
        <v>33</v>
      </c>
      <c r="B28" s="12"/>
      <c r="C28" s="12"/>
      <c r="D28" s="12">
        <f t="shared" ref="D28:AK28" si="12">SUM(D22:D24)</f>
        <v>907807385.39999998</v>
      </c>
      <c r="E28" s="12">
        <f t="shared" si="12"/>
        <v>943438747.95799994</v>
      </c>
      <c r="F28" s="12">
        <f t="shared" si="12"/>
        <v>979219048.10399997</v>
      </c>
      <c r="G28" s="12">
        <f t="shared" si="12"/>
        <v>1011940078.2191572</v>
      </c>
      <c r="H28" s="12">
        <f t="shared" si="12"/>
        <v>1044093803.3242985</v>
      </c>
      <c r="I28" s="12">
        <f t="shared" si="12"/>
        <v>1075961571.3385758</v>
      </c>
      <c r="J28" s="12">
        <f t="shared" si="12"/>
        <v>1107389967.2860107</v>
      </c>
      <c r="K28" s="12">
        <f t="shared" si="12"/>
        <v>1138283036.8378398</v>
      </c>
      <c r="L28" s="12">
        <f t="shared" si="12"/>
        <v>1168680473.2905602</v>
      </c>
      <c r="M28" s="12">
        <f t="shared" si="12"/>
        <v>1198507898.9810665</v>
      </c>
      <c r="N28" s="12">
        <f t="shared" si="12"/>
        <v>1228014416.9768372</v>
      </c>
      <c r="O28" s="12">
        <f t="shared" si="12"/>
        <v>1257219459.9887362</v>
      </c>
      <c r="P28" s="12">
        <f t="shared" si="12"/>
        <v>1286132926.1620533</v>
      </c>
      <c r="Q28" s="12">
        <f t="shared" si="12"/>
        <v>1314784743.9401495</v>
      </c>
      <c r="R28" s="12">
        <f t="shared" si="12"/>
        <v>1343303867.717952</v>
      </c>
      <c r="S28" s="12">
        <f t="shared" si="12"/>
        <v>1371769575.9252961</v>
      </c>
      <c r="T28" s="12">
        <f t="shared" si="12"/>
        <v>1400333885.2930613</v>
      </c>
      <c r="U28" s="12">
        <f t="shared" si="12"/>
        <v>1429046922.6066401</v>
      </c>
      <c r="V28" s="12">
        <f t="shared" si="12"/>
        <v>1457974182.2628372</v>
      </c>
      <c r="W28" s="12">
        <f t="shared" si="12"/>
        <v>1486974761.0378399</v>
      </c>
      <c r="X28" s="12">
        <f t="shared" si="12"/>
        <v>1516228391.8038721</v>
      </c>
      <c r="Y28" s="12">
        <f t="shared" si="12"/>
        <v>1545759339.2190614</v>
      </c>
      <c r="Z28" s="12">
        <f t="shared" si="12"/>
        <v>1575374141.54176</v>
      </c>
      <c r="AA28" s="12">
        <f t="shared" si="12"/>
        <v>1604914431.2285438</v>
      </c>
      <c r="AB28" s="12">
        <f t="shared" si="12"/>
        <v>1634376052.2719519</v>
      </c>
      <c r="AC28" s="12">
        <f t="shared" si="12"/>
        <v>1663705884.5842931</v>
      </c>
      <c r="AD28" s="12">
        <f t="shared" si="12"/>
        <v>1692901072.3099999</v>
      </c>
      <c r="AE28" s="12">
        <f t="shared" si="12"/>
        <v>1721932832.0525331</v>
      </c>
      <c r="AF28" s="12">
        <f t="shared" si="12"/>
        <v>1750738496.1391201</v>
      </c>
      <c r="AG28" s="12">
        <f t="shared" si="12"/>
        <v>1779309479.7194881</v>
      </c>
      <c r="AH28" s="12">
        <f t="shared" si="12"/>
        <v>1807642729.869072</v>
      </c>
      <c r="AI28" s="12">
        <f t="shared" si="12"/>
        <v>1835714190.149312</v>
      </c>
      <c r="AJ28" s="12">
        <f t="shared" si="12"/>
        <v>1863496875.90272</v>
      </c>
      <c r="AK28" s="12">
        <f t="shared" si="12"/>
        <v>1901094034.5982399</v>
      </c>
      <c r="AL28" s="12">
        <f t="shared" ref="AL28:BE28" si="13">SUM(AL22:AL24)</f>
        <v>1937683703.3610837</v>
      </c>
      <c r="AM28" s="12">
        <f t="shared" si="13"/>
        <v>1974297116.6276486</v>
      </c>
      <c r="AN28" s="12">
        <f t="shared" si="13"/>
        <v>2010910529.8942137</v>
      </c>
      <c r="AO28" s="12">
        <f t="shared" si="13"/>
        <v>2047523943.160779</v>
      </c>
      <c r="AP28" s="12">
        <f t="shared" si="13"/>
        <v>2084137356.4273438</v>
      </c>
      <c r="AQ28" s="12">
        <f t="shared" si="13"/>
        <v>2120750769.6939089</v>
      </c>
      <c r="AR28" s="12">
        <f t="shared" si="13"/>
        <v>2157364182.960474</v>
      </c>
      <c r="AS28" s="12">
        <f t="shared" si="13"/>
        <v>2193977596.2270389</v>
      </c>
      <c r="AT28" s="12">
        <f t="shared" si="13"/>
        <v>2230591009.4936037</v>
      </c>
      <c r="AU28" s="12">
        <f t="shared" si="13"/>
        <v>2267204422.760169</v>
      </c>
      <c r="AV28" s="12">
        <f t="shared" si="13"/>
        <v>2303817836.0267344</v>
      </c>
      <c r="AW28" s="12">
        <f t="shared" si="13"/>
        <v>2340431249.2932992</v>
      </c>
      <c r="AX28" s="12">
        <f t="shared" si="13"/>
        <v>2377044662.559864</v>
      </c>
      <c r="AY28" s="12">
        <f t="shared" si="13"/>
        <v>2413658075.8264294</v>
      </c>
      <c r="AZ28" s="12">
        <f t="shared" si="13"/>
        <v>2450271489.0929942</v>
      </c>
      <c r="BA28" s="12">
        <f t="shared" si="13"/>
        <v>2486884902.3595591</v>
      </c>
      <c r="BB28" s="12">
        <f t="shared" si="13"/>
        <v>2523498315.6261244</v>
      </c>
      <c r="BC28" s="12">
        <f t="shared" si="13"/>
        <v>2560111728.8926892</v>
      </c>
      <c r="BD28" s="12">
        <f t="shared" si="13"/>
        <v>2596725142.1592541</v>
      </c>
      <c r="BE28" s="12">
        <f t="shared" si="13"/>
        <v>2633338555.4258194</v>
      </c>
    </row>
    <row r="29" spans="1:57">
      <c r="A29" s="8" t="s">
        <v>17</v>
      </c>
      <c r="B29" s="22"/>
      <c r="C29" s="22"/>
      <c r="D29" s="22"/>
      <c r="E29" s="22"/>
      <c r="F29" s="22">
        <v>1</v>
      </c>
      <c r="G29" s="22">
        <f>G28/$F$28</f>
        <v>1.0334154346553133</v>
      </c>
      <c r="H29" s="22">
        <f t="shared" ref="H29:AK29" si="14">H28/$F$28</f>
        <v>1.066251524973816</v>
      </c>
      <c r="I29" s="22">
        <f t="shared" si="14"/>
        <v>1.0987955896302184</v>
      </c>
      <c r="J29" s="22">
        <f t="shared" si="14"/>
        <v>1.1308909578813648</v>
      </c>
      <c r="K29" s="22">
        <f t="shared" si="14"/>
        <v>1.1624396390591314</v>
      </c>
      <c r="L29" s="22">
        <f t="shared" si="14"/>
        <v>1.193482168829745</v>
      </c>
      <c r="M29" s="22">
        <f t="shared" si="14"/>
        <v>1.2239425910899728</v>
      </c>
      <c r="N29" s="22">
        <f t="shared" si="14"/>
        <v>1.2540752953637533</v>
      </c>
      <c r="O29" s="22">
        <f t="shared" si="14"/>
        <v>1.2839001267622507</v>
      </c>
      <c r="P29" s="22">
        <f t="shared" si="14"/>
        <v>1.3134271934888433</v>
      </c>
      <c r="Q29" s="22">
        <f t="shared" si="14"/>
        <v>1.3426870591272548</v>
      </c>
      <c r="R29" s="22">
        <f t="shared" si="14"/>
        <v>1.3718114147380063</v>
      </c>
      <c r="S29" s="22">
        <f t="shared" si="14"/>
        <v>1.4008812211949582</v>
      </c>
      <c r="T29" s="22">
        <f t="shared" si="14"/>
        <v>1.4300517213226596</v>
      </c>
      <c r="U29" s="22">
        <f t="shared" si="14"/>
        <v>1.4593741056953635</v>
      </c>
      <c r="V29" s="22">
        <f t="shared" si="14"/>
        <v>1.4889152586296401</v>
      </c>
      <c r="W29" s="22">
        <f t="shared" si="14"/>
        <v>1.5185312866584604</v>
      </c>
      <c r="X29" s="22">
        <f t="shared" si="14"/>
        <v>1.5484057369386854</v>
      </c>
      <c r="Y29" s="22">
        <f t="shared" si="14"/>
        <v>1.5785633890721567</v>
      </c>
      <c r="Z29" s="22">
        <f t="shared" si="14"/>
        <v>1.6088066756790091</v>
      </c>
      <c r="AA29" s="22">
        <f t="shared" si="14"/>
        <v>1.6389738683454314</v>
      </c>
      <c r="AB29" s="22">
        <f t="shared" si="14"/>
        <v>1.6690607228653191</v>
      </c>
      <c r="AC29" s="22">
        <f t="shared" si="14"/>
        <v>1.6990129918383652</v>
      </c>
      <c r="AD29" s="22">
        <f t="shared" si="14"/>
        <v>1.7288277588021368</v>
      </c>
      <c r="AE29" s="22">
        <f t="shared" si="14"/>
        <v>1.758475629519874</v>
      </c>
      <c r="AF29" s="22">
        <f t="shared" si="14"/>
        <v>1.7878926063876766</v>
      </c>
      <c r="AG29" s="22">
        <f t="shared" si="14"/>
        <v>1.8170699223678837</v>
      </c>
      <c r="AH29" s="22">
        <f t="shared" si="14"/>
        <v>1.8460044597468732</v>
      </c>
      <c r="AI29" s="22">
        <f t="shared" si="14"/>
        <v>1.8746716515612003</v>
      </c>
      <c r="AJ29" s="22">
        <f t="shared" si="14"/>
        <v>1.9030439404859325</v>
      </c>
      <c r="AK29" s="22">
        <f t="shared" si="14"/>
        <v>1.941438984749335</v>
      </c>
      <c r="AL29" s="22">
        <f t="shared" ref="AL29:BE29" si="15">AL28/$F$28</f>
        <v>1.9788051581644561</v>
      </c>
      <c r="AM29" s="22">
        <f t="shared" si="15"/>
        <v>2.0161955799883136</v>
      </c>
      <c r="AN29" s="22">
        <f t="shared" si="15"/>
        <v>2.0535860018121714</v>
      </c>
      <c r="AO29" s="22">
        <f t="shared" si="15"/>
        <v>2.0909764236360293</v>
      </c>
      <c r="AP29" s="22">
        <f t="shared" si="15"/>
        <v>2.1283668454598872</v>
      </c>
      <c r="AQ29" s="22">
        <f t="shared" si="15"/>
        <v>2.1657572672837451</v>
      </c>
      <c r="AR29" s="22">
        <f t="shared" si="15"/>
        <v>2.2031476891076029</v>
      </c>
      <c r="AS29" s="22">
        <f t="shared" si="15"/>
        <v>2.2405381109314604</v>
      </c>
      <c r="AT29" s="22">
        <f t="shared" si="15"/>
        <v>2.2779285327553178</v>
      </c>
      <c r="AU29" s="22">
        <f t="shared" si="15"/>
        <v>2.3153189545791761</v>
      </c>
      <c r="AV29" s="22">
        <f t="shared" si="15"/>
        <v>2.352709376403034</v>
      </c>
      <c r="AW29" s="22">
        <f t="shared" si="15"/>
        <v>2.3900997982268914</v>
      </c>
      <c r="AX29" s="22">
        <f t="shared" si="15"/>
        <v>2.4274902200507493</v>
      </c>
      <c r="AY29" s="22">
        <f t="shared" si="15"/>
        <v>2.4648806418746072</v>
      </c>
      <c r="AZ29" s="22">
        <f t="shared" si="15"/>
        <v>2.5022710636984646</v>
      </c>
      <c r="BA29" s="22">
        <f t="shared" si="15"/>
        <v>2.5396614855223225</v>
      </c>
      <c r="BB29" s="22">
        <f t="shared" si="15"/>
        <v>2.5770519073461804</v>
      </c>
      <c r="BC29" s="22">
        <f t="shared" si="15"/>
        <v>2.6144423291700383</v>
      </c>
      <c r="BD29" s="22">
        <f t="shared" si="15"/>
        <v>2.6518327509938957</v>
      </c>
      <c r="BE29" s="22">
        <f t="shared" si="15"/>
        <v>2.6892231728177536</v>
      </c>
    </row>
    <row r="30" spans="1:57">
      <c r="A30" s="4" t="s">
        <v>10</v>
      </c>
      <c r="B30" s="12"/>
      <c r="C30" s="12"/>
      <c r="D30" s="12">
        <f t="shared" ref="D30:AK30" si="16">SUM(D20:D21)</f>
        <v>164878851.19999999</v>
      </c>
      <c r="E30" s="12">
        <f t="shared" si="16"/>
        <v>172476613.60000002</v>
      </c>
      <c r="F30" s="12">
        <f t="shared" si="16"/>
        <v>180682556</v>
      </c>
      <c r="G30" s="12">
        <f t="shared" si="16"/>
        <v>189542353.19999999</v>
      </c>
      <c r="H30" s="12">
        <f t="shared" si="16"/>
        <v>199181827.19999999</v>
      </c>
      <c r="I30" s="12">
        <f t="shared" si="16"/>
        <v>209680173.60000002</v>
      </c>
      <c r="J30" s="12">
        <f t="shared" si="16"/>
        <v>221066006.39999998</v>
      </c>
      <c r="K30" s="12">
        <f t="shared" si="16"/>
        <v>233314040.40000001</v>
      </c>
      <c r="L30" s="12">
        <f t="shared" si="16"/>
        <v>245509882.40000001</v>
      </c>
      <c r="M30" s="12">
        <f t="shared" si="16"/>
        <v>256889526.40000001</v>
      </c>
      <c r="N30" s="12">
        <f t="shared" si="16"/>
        <v>267522012.40000001</v>
      </c>
      <c r="O30" s="12">
        <f t="shared" si="16"/>
        <v>277454900.80000001</v>
      </c>
      <c r="P30" s="12">
        <f t="shared" si="16"/>
        <v>286732554.80000001</v>
      </c>
      <c r="Q30" s="12">
        <f t="shared" si="16"/>
        <v>295396411.60000002</v>
      </c>
      <c r="R30" s="12">
        <f t="shared" si="16"/>
        <v>303509750</v>
      </c>
      <c r="S30" s="12">
        <f t="shared" si="16"/>
        <v>311128921.19999999</v>
      </c>
      <c r="T30" s="12">
        <f t="shared" si="16"/>
        <v>318299719.19999999</v>
      </c>
      <c r="U30" s="12">
        <f t="shared" si="16"/>
        <v>325074235.19999999</v>
      </c>
      <c r="V30" s="12">
        <f t="shared" si="16"/>
        <v>331258311.60000002</v>
      </c>
      <c r="W30" s="12">
        <f t="shared" si="16"/>
        <v>336744190</v>
      </c>
      <c r="X30" s="12">
        <f t="shared" si="16"/>
        <v>341618388.80000001</v>
      </c>
      <c r="Y30" s="12">
        <f t="shared" si="16"/>
        <v>345928121.19999999</v>
      </c>
      <c r="Z30" s="12">
        <f t="shared" si="16"/>
        <v>349737644.80000001</v>
      </c>
      <c r="AA30" s="12">
        <f t="shared" si="16"/>
        <v>353104055.60000002</v>
      </c>
      <c r="AB30" s="12">
        <f t="shared" si="16"/>
        <v>356081074.39999998</v>
      </c>
      <c r="AC30" s="12">
        <f t="shared" si="16"/>
        <v>358717915.60000002</v>
      </c>
      <c r="AD30" s="12">
        <f t="shared" si="16"/>
        <v>361057940.39999998</v>
      </c>
      <c r="AE30" s="12">
        <f t="shared" si="16"/>
        <v>363141744.80000001</v>
      </c>
      <c r="AF30" s="12">
        <f t="shared" si="16"/>
        <v>365004732.39999998</v>
      </c>
      <c r="AG30" s="12">
        <f t="shared" si="16"/>
        <v>366680940</v>
      </c>
      <c r="AH30" s="12">
        <f t="shared" si="16"/>
        <v>368200799.20000005</v>
      </c>
      <c r="AI30" s="12">
        <f t="shared" si="16"/>
        <v>369590208.39999998</v>
      </c>
      <c r="AJ30" s="12">
        <f t="shared" si="16"/>
        <v>370871730.39999998</v>
      </c>
      <c r="AK30" s="12">
        <f t="shared" si="16"/>
        <v>372064458.39999998</v>
      </c>
      <c r="AL30" s="12">
        <f t="shared" ref="AL30:BE30" si="17">SUM(AL20:AL21)</f>
        <v>373265000.44827342</v>
      </c>
      <c r="AM30" s="12">
        <f t="shared" si="17"/>
        <v>374455705.09924638</v>
      </c>
      <c r="AN30" s="12">
        <f t="shared" si="17"/>
        <v>375646409.75021935</v>
      </c>
      <c r="AO30" s="12">
        <f t="shared" si="17"/>
        <v>376837114.40119231</v>
      </c>
      <c r="AP30" s="12">
        <f t="shared" si="17"/>
        <v>378027819.05216533</v>
      </c>
      <c r="AQ30" s="12">
        <f t="shared" si="17"/>
        <v>379218523.70313829</v>
      </c>
      <c r="AR30" s="12">
        <f t="shared" si="17"/>
        <v>380409228.35411131</v>
      </c>
      <c r="AS30" s="12">
        <f t="shared" si="17"/>
        <v>381599933.00508428</v>
      </c>
      <c r="AT30" s="12">
        <f t="shared" si="17"/>
        <v>382790637.65605724</v>
      </c>
      <c r="AU30" s="12">
        <f t="shared" si="17"/>
        <v>383981342.3070302</v>
      </c>
      <c r="AV30" s="12">
        <f t="shared" si="17"/>
        <v>385172046.95800316</v>
      </c>
      <c r="AW30" s="12">
        <f t="shared" si="17"/>
        <v>386362751.60897613</v>
      </c>
      <c r="AX30" s="12">
        <f t="shared" si="17"/>
        <v>387553456.25994909</v>
      </c>
      <c r="AY30" s="12">
        <f t="shared" si="17"/>
        <v>388744160.91092205</v>
      </c>
      <c r="AZ30" s="12">
        <f t="shared" si="17"/>
        <v>389934865.56189501</v>
      </c>
      <c r="BA30" s="12">
        <f t="shared" si="17"/>
        <v>391125570.21286803</v>
      </c>
      <c r="BB30" s="12">
        <f t="shared" si="17"/>
        <v>392316274.863841</v>
      </c>
      <c r="BC30" s="12">
        <f t="shared" si="17"/>
        <v>393506979.51481402</v>
      </c>
      <c r="BD30" s="12">
        <f t="shared" si="17"/>
        <v>394697684.16578698</v>
      </c>
      <c r="BE30" s="12">
        <f t="shared" si="17"/>
        <v>395888388.81675994</v>
      </c>
    </row>
    <row r="31" spans="1:57">
      <c r="A31" s="8" t="s">
        <v>17</v>
      </c>
      <c r="B31" s="22"/>
      <c r="C31" s="22"/>
      <c r="D31" s="22"/>
      <c r="E31" s="22"/>
      <c r="F31" s="22">
        <v>1</v>
      </c>
      <c r="G31" s="22">
        <f>G30/$F$30</f>
        <v>1.0490351553361907</v>
      </c>
      <c r="H31" s="22">
        <f t="shared" ref="H31:AK31" si="18">H30/$F$30</f>
        <v>1.1023854854034718</v>
      </c>
      <c r="I31" s="22">
        <f t="shared" si="18"/>
        <v>1.1604893036824209</v>
      </c>
      <c r="J31" s="22">
        <f t="shared" si="18"/>
        <v>1.2235049763187984</v>
      </c>
      <c r="K31" s="22">
        <f t="shared" si="18"/>
        <v>1.2912925606387813</v>
      </c>
      <c r="L31" s="22">
        <f t="shared" si="18"/>
        <v>1.3587912847546832</v>
      </c>
      <c r="M31" s="22">
        <f t="shared" si="18"/>
        <v>1.4217727050529438</v>
      </c>
      <c r="N31" s="22">
        <f t="shared" si="18"/>
        <v>1.4806189281493229</v>
      </c>
      <c r="O31" s="22">
        <f t="shared" si="18"/>
        <v>1.5355931803399991</v>
      </c>
      <c r="P31" s="22">
        <f t="shared" si="18"/>
        <v>1.5869409927984415</v>
      </c>
      <c r="Q31" s="22">
        <f t="shared" si="18"/>
        <v>1.6348917025504113</v>
      </c>
      <c r="R31" s="22">
        <f t="shared" si="18"/>
        <v>1.6797955304550816</v>
      </c>
      <c r="S31" s="22">
        <f t="shared" si="18"/>
        <v>1.7219643560942319</v>
      </c>
      <c r="T31" s="22">
        <f t="shared" si="18"/>
        <v>1.7616516295020754</v>
      </c>
      <c r="U31" s="22">
        <f t="shared" si="18"/>
        <v>1.7991456529981786</v>
      </c>
      <c r="V31" s="22">
        <f t="shared" si="18"/>
        <v>1.833371848027211</v>
      </c>
      <c r="W31" s="22">
        <f t="shared" si="18"/>
        <v>1.8637338183327448</v>
      </c>
      <c r="X31" s="22">
        <f t="shared" si="18"/>
        <v>1.8907104059342619</v>
      </c>
      <c r="Y31" s="22">
        <f t="shared" si="18"/>
        <v>1.9145629155257244</v>
      </c>
      <c r="Z31" s="22">
        <f t="shared" si="18"/>
        <v>1.9356469852020468</v>
      </c>
      <c r="AA31" s="22">
        <f t="shared" si="18"/>
        <v>1.9542786166916968</v>
      </c>
      <c r="AB31" s="22">
        <f t="shared" si="18"/>
        <v>1.9707551314472216</v>
      </c>
      <c r="AC31" s="22">
        <f t="shared" si="18"/>
        <v>1.9853489099412565</v>
      </c>
      <c r="AD31" s="22">
        <f t="shared" si="18"/>
        <v>1.9982999377095372</v>
      </c>
      <c r="AE31" s="22">
        <f t="shared" si="18"/>
        <v>2.0098328960987248</v>
      </c>
      <c r="AF31" s="22">
        <f t="shared" si="18"/>
        <v>2.0201437287615081</v>
      </c>
      <c r="AG31" s="22">
        <f t="shared" si="18"/>
        <v>2.029420814702223</v>
      </c>
      <c r="AH31" s="22">
        <f t="shared" si="18"/>
        <v>2.0378325796985077</v>
      </c>
      <c r="AI31" s="22">
        <f t="shared" si="18"/>
        <v>2.0455223602216472</v>
      </c>
      <c r="AJ31" s="22">
        <f t="shared" si="18"/>
        <v>2.0526150316359262</v>
      </c>
      <c r="AK31" s="22">
        <f t="shared" si="18"/>
        <v>2.0592162665664304</v>
      </c>
      <c r="AL31" s="22">
        <f t="shared" ref="AL31:BE31" si="19">AL30/$F$30</f>
        <v>2.0658607488831042</v>
      </c>
      <c r="AM31" s="22">
        <f t="shared" si="19"/>
        <v>2.0724507854496279</v>
      </c>
      <c r="AN31" s="22">
        <f t="shared" si="19"/>
        <v>2.0790408220161516</v>
      </c>
      <c r="AO31" s="22">
        <f t="shared" si="19"/>
        <v>2.0856308585826753</v>
      </c>
      <c r="AP31" s="22">
        <f t="shared" si="19"/>
        <v>2.0922208951491994</v>
      </c>
      <c r="AQ31" s="22">
        <f t="shared" si="19"/>
        <v>2.0988109317157231</v>
      </c>
      <c r="AR31" s="22">
        <f t="shared" si="19"/>
        <v>2.1054009682822468</v>
      </c>
      <c r="AS31" s="22">
        <f t="shared" si="19"/>
        <v>2.1119910048487704</v>
      </c>
      <c r="AT31" s="22">
        <f t="shared" si="19"/>
        <v>2.1185810414152941</v>
      </c>
      <c r="AU31" s="22">
        <f t="shared" si="19"/>
        <v>2.1251710779818178</v>
      </c>
      <c r="AV31" s="22">
        <f t="shared" si="19"/>
        <v>2.1317611145483415</v>
      </c>
      <c r="AW31" s="22">
        <f t="shared" si="19"/>
        <v>2.1383511511148652</v>
      </c>
      <c r="AX31" s="22">
        <f t="shared" si="19"/>
        <v>2.1449411876813889</v>
      </c>
      <c r="AY31" s="22">
        <f t="shared" si="19"/>
        <v>2.1515312242479125</v>
      </c>
      <c r="AZ31" s="22">
        <f t="shared" si="19"/>
        <v>2.1581212608144362</v>
      </c>
      <c r="BA31" s="22">
        <f t="shared" si="19"/>
        <v>2.1647112973809604</v>
      </c>
      <c r="BB31" s="22">
        <f t="shared" si="19"/>
        <v>2.171301333947484</v>
      </c>
      <c r="BC31" s="22">
        <f t="shared" si="19"/>
        <v>2.1778913705140082</v>
      </c>
      <c r="BD31" s="22">
        <f t="shared" si="19"/>
        <v>2.1844814070805318</v>
      </c>
      <c r="BE31" s="22">
        <f t="shared" si="19"/>
        <v>2.1910714436470555</v>
      </c>
    </row>
  </sheetData>
  <pageMargins left="0.7" right="0.7" top="0.75" bottom="0.75" header="0.3" footer="0.3"/>
  <ignoredErrors>
    <ignoredError sqref="AL17 BE17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G18"/>
  <sheetViews>
    <sheetView workbookViewId="0">
      <selection activeCell="AV7" sqref="AV7"/>
    </sheetView>
  </sheetViews>
  <sheetFormatPr defaultRowHeight="14.25"/>
  <cols>
    <col min="1" max="1" width="38" customWidth="1"/>
  </cols>
  <sheetData>
    <row r="1" spans="1:59">
      <c r="A1" t="s">
        <v>46</v>
      </c>
    </row>
    <row r="2" spans="1:59">
      <c r="A2" t="s">
        <v>64</v>
      </c>
    </row>
    <row r="4" spans="1:59">
      <c r="A4" s="1" t="s">
        <v>60</v>
      </c>
    </row>
    <row r="5" spans="1:59">
      <c r="A5" s="11" t="s">
        <v>61</v>
      </c>
    </row>
    <row r="9" spans="1:59">
      <c r="A9" s="4" t="s">
        <v>36</v>
      </c>
      <c r="B9" s="3">
        <v>2013</v>
      </c>
      <c r="C9" s="3">
        <v>2014</v>
      </c>
      <c r="D9" s="3">
        <v>2015</v>
      </c>
      <c r="E9" s="3">
        <v>2016</v>
      </c>
      <c r="F9" s="3">
        <v>2017</v>
      </c>
      <c r="G9" s="3">
        <v>2018</v>
      </c>
      <c r="H9" s="3">
        <v>2019</v>
      </c>
      <c r="I9" s="3">
        <v>2020</v>
      </c>
      <c r="J9" s="3">
        <v>2021</v>
      </c>
      <c r="K9" s="3">
        <v>2022</v>
      </c>
      <c r="L9" s="3">
        <v>2023</v>
      </c>
      <c r="M9" s="3">
        <v>2024</v>
      </c>
      <c r="N9" s="3">
        <v>2025</v>
      </c>
      <c r="O9" s="3">
        <v>2026</v>
      </c>
      <c r="P9" s="3">
        <v>2027</v>
      </c>
      <c r="Q9" s="3">
        <v>2028</v>
      </c>
      <c r="R9" s="3">
        <v>2029</v>
      </c>
      <c r="S9" s="3">
        <v>2030</v>
      </c>
      <c r="T9" s="3">
        <v>2031</v>
      </c>
      <c r="U9" s="3">
        <v>2032</v>
      </c>
      <c r="V9" s="3">
        <v>2033</v>
      </c>
      <c r="W9" s="3">
        <v>2034</v>
      </c>
      <c r="X9" s="3">
        <v>2035</v>
      </c>
      <c r="Y9" s="3">
        <v>2036</v>
      </c>
      <c r="Z9" s="3">
        <v>2037</v>
      </c>
      <c r="AA9" s="3">
        <v>2038</v>
      </c>
      <c r="AB9" s="3">
        <v>2039</v>
      </c>
      <c r="AC9" s="3">
        <v>2040</v>
      </c>
      <c r="AD9" s="3">
        <v>2041</v>
      </c>
      <c r="AE9" s="3">
        <v>2042</v>
      </c>
      <c r="AF9" s="3">
        <v>2043</v>
      </c>
      <c r="AG9" s="3">
        <v>2044</v>
      </c>
      <c r="AH9" s="3">
        <v>2045</v>
      </c>
      <c r="AI9" s="3">
        <v>2046</v>
      </c>
      <c r="AJ9" s="3">
        <v>2047</v>
      </c>
      <c r="AK9" s="3">
        <v>2048</v>
      </c>
      <c r="AL9" s="3">
        <v>2049</v>
      </c>
      <c r="AM9" s="3">
        <v>2050</v>
      </c>
      <c r="AN9" s="3">
        <v>2051</v>
      </c>
      <c r="AO9" s="3">
        <v>2052</v>
      </c>
      <c r="AP9" s="3">
        <v>2053</v>
      </c>
      <c r="AQ9" s="3">
        <v>2054</v>
      </c>
      <c r="AR9" s="3">
        <v>2055</v>
      </c>
      <c r="AS9" s="3">
        <v>2056</v>
      </c>
      <c r="AT9" s="3">
        <v>2057</v>
      </c>
      <c r="AU9" s="3">
        <v>2058</v>
      </c>
      <c r="AV9" s="3">
        <v>2059</v>
      </c>
      <c r="AW9" s="3">
        <v>2060</v>
      </c>
      <c r="AX9" s="3">
        <v>2061</v>
      </c>
      <c r="AY9" s="3">
        <v>2062</v>
      </c>
      <c r="AZ9" s="3">
        <v>2063</v>
      </c>
      <c r="BA9" s="3">
        <v>2064</v>
      </c>
      <c r="BB9" s="3">
        <v>2065</v>
      </c>
      <c r="BC9" s="3">
        <v>2066</v>
      </c>
      <c r="BD9" s="3">
        <v>2067</v>
      </c>
      <c r="BE9" s="3">
        <v>2068</v>
      </c>
      <c r="BF9" s="3">
        <v>2069</v>
      </c>
      <c r="BG9" s="3">
        <v>2070</v>
      </c>
    </row>
    <row r="10" spans="1:59">
      <c r="A10" t="s">
        <v>13</v>
      </c>
      <c r="B10" s="12">
        <v>210.86106691846899</v>
      </c>
      <c r="C10" s="12">
        <v>221.6149813313109</v>
      </c>
      <c r="D10" s="12">
        <v>239.3441798378158</v>
      </c>
      <c r="E10" s="12">
        <v>259.46721426329538</v>
      </c>
      <c r="F10" s="12">
        <v>279.17105136282845</v>
      </c>
      <c r="G10" s="12">
        <v>301.50473547185476</v>
      </c>
      <c r="H10" s="12">
        <v>325.62511430960308</v>
      </c>
      <c r="I10" s="12">
        <v>343.59646196221286</v>
      </c>
      <c r="J10" s="12">
        <v>362.4875013210625</v>
      </c>
      <c r="K10" s="12">
        <v>382.41717584518597</v>
      </c>
      <c r="L10" s="12">
        <v>403.44259001602802</v>
      </c>
      <c r="M10" s="12">
        <v>425.62398793702056</v>
      </c>
      <c r="N10" s="12">
        <v>449.02492595096635</v>
      </c>
      <c r="O10" s="12">
        <v>472.21131087829741</v>
      </c>
      <c r="P10" s="12">
        <v>496.59497554429737</v>
      </c>
      <c r="Q10" s="12">
        <v>522.23774410901183</v>
      </c>
      <c r="R10" s="12">
        <v>549.20463315831785</v>
      </c>
      <c r="S10" s="12">
        <v>577.56401655182026</v>
      </c>
      <c r="T10" s="12">
        <v>598.22148488591483</v>
      </c>
      <c r="U10" s="12">
        <v>619.61779945305864</v>
      </c>
      <c r="V10" s="12">
        <v>641.77938622894533</v>
      </c>
      <c r="W10" s="12">
        <v>664.73361635506944</v>
      </c>
      <c r="X10" s="12">
        <v>688.50883994403921</v>
      </c>
      <c r="Y10" s="12">
        <v>711.02481306173343</v>
      </c>
      <c r="Z10" s="12">
        <v>734.277115208228</v>
      </c>
      <c r="AA10" s="12">
        <v>758.28982619725502</v>
      </c>
      <c r="AB10" s="12">
        <v>783.08781331310092</v>
      </c>
      <c r="AC10" s="12">
        <v>808.69675706287887</v>
      </c>
      <c r="AD10" s="12">
        <v>832.80175273448015</v>
      </c>
      <c r="AE10" s="12">
        <v>857.62525112202945</v>
      </c>
      <c r="AF10" s="12">
        <v>883.18866878829465</v>
      </c>
      <c r="AG10" s="12">
        <v>909.51406066407026</v>
      </c>
      <c r="AH10" s="12">
        <v>936.62413907614882</v>
      </c>
      <c r="AI10" s="12">
        <v>962.03279438668005</v>
      </c>
      <c r="AJ10" s="12">
        <v>988.13073341066172</v>
      </c>
      <c r="AK10" s="12">
        <v>1014.9366549746079</v>
      </c>
      <c r="AL10" s="12">
        <v>1042.4697651651163</v>
      </c>
      <c r="AM10" s="12">
        <v>1070.7497910897712</v>
      </c>
      <c r="AN10" s="6">
        <f>_xlfn.FORECAST.ETS(AN9,B10:AM10,B9:AM9)</f>
        <v>1098.9510624173711</v>
      </c>
      <c r="AO10" s="6">
        <f t="shared" ref="AO10:BG10" si="0">_xlfn.FORECAST.ETS(AO9,C10:AN10,C9:AN9)</f>
        <v>1124.6045462448335</v>
      </c>
      <c r="AP10" s="6">
        <f t="shared" si="0"/>
        <v>1152.6030022455254</v>
      </c>
      <c r="AQ10" s="6">
        <f t="shared" si="0"/>
        <v>1180.6150581972934</v>
      </c>
      <c r="AR10" s="6">
        <f t="shared" si="0"/>
        <v>1208.679736877438</v>
      </c>
      <c r="AS10" s="6">
        <f t="shared" si="0"/>
        <v>1236.7374168861195</v>
      </c>
      <c r="AT10" s="6">
        <f t="shared" si="0"/>
        <v>1264.6338897056537</v>
      </c>
      <c r="AU10" s="6">
        <f t="shared" si="0"/>
        <v>1292.8439690042835</v>
      </c>
      <c r="AV10" s="6">
        <f t="shared" si="0"/>
        <v>1321.0231359161528</v>
      </c>
      <c r="AW10" s="6">
        <f t="shared" si="0"/>
        <v>1349.2220006838074</v>
      </c>
      <c r="AX10" s="6">
        <f t="shared" si="0"/>
        <v>1377.3840916567706</v>
      </c>
      <c r="AY10" s="6">
        <f t="shared" si="0"/>
        <v>1405.546329707561</v>
      </c>
      <c r="AZ10" s="6">
        <f t="shared" si="0"/>
        <v>1433.7626141658877</v>
      </c>
      <c r="BA10" s="6">
        <f t="shared" si="0"/>
        <v>1461.9733546004243</v>
      </c>
      <c r="BB10" s="6">
        <f t="shared" si="0"/>
        <v>1490.1884151178456</v>
      </c>
      <c r="BC10" s="6">
        <f t="shared" si="0"/>
        <v>1518.4019324162082</v>
      </c>
      <c r="BD10" s="6">
        <f t="shared" si="0"/>
        <v>1546.6154620354664</v>
      </c>
      <c r="BE10" s="6">
        <f t="shared" si="0"/>
        <v>1574.8289916547246</v>
      </c>
      <c r="BF10" s="6">
        <f t="shared" si="0"/>
        <v>1603.0425212739829</v>
      </c>
      <c r="BG10" s="6">
        <f t="shared" si="0"/>
        <v>1631.2560508932411</v>
      </c>
    </row>
    <row r="11" spans="1:59">
      <c r="A11" s="1" t="s">
        <v>15</v>
      </c>
      <c r="B11" s="13"/>
      <c r="C11" s="13"/>
      <c r="D11" s="13"/>
      <c r="E11" s="13"/>
      <c r="F11" s="13"/>
      <c r="G11" s="13"/>
      <c r="H11" s="13">
        <v>1</v>
      </c>
      <c r="I11" s="13">
        <f>I10/$H$10</f>
        <v>1.0551902997123332</v>
      </c>
      <c r="J11" s="13">
        <f t="shared" ref="J11:BG11" si="1">J10/$H$10</f>
        <v>1.1132049875502257</v>
      </c>
      <c r="K11" s="13">
        <f t="shared" si="1"/>
        <v>1.1744093408028264</v>
      </c>
      <c r="L11" s="13">
        <f t="shared" si="1"/>
        <v>1.2389787282575397</v>
      </c>
      <c r="M11" s="13">
        <f t="shared" si="1"/>
        <v>1.3070981605317424</v>
      </c>
      <c r="N11" s="13">
        <f t="shared" si="1"/>
        <v>1.3789628201835662</v>
      </c>
      <c r="O11" s="13">
        <f t="shared" si="1"/>
        <v>1.450168583831408</v>
      </c>
      <c r="P11" s="13">
        <f t="shared" si="1"/>
        <v>1.5250512129483256</v>
      </c>
      <c r="Q11" s="13">
        <f t="shared" si="1"/>
        <v>1.6038005705311484</v>
      </c>
      <c r="R11" s="13">
        <f t="shared" si="1"/>
        <v>1.6866163235681393</v>
      </c>
      <c r="S11" s="13">
        <f t="shared" si="1"/>
        <v>1.7737084492895554</v>
      </c>
      <c r="T11" s="13">
        <f t="shared" si="1"/>
        <v>1.8371478691202183</v>
      </c>
      <c r="U11" s="13">
        <f t="shared" si="1"/>
        <v>1.9028562976992263</v>
      </c>
      <c r="V11" s="13">
        <f t="shared" si="1"/>
        <v>1.9709148896259396</v>
      </c>
      <c r="W11" s="13">
        <f t="shared" si="1"/>
        <v>2.0414077021192023</v>
      </c>
      <c r="X11" s="13">
        <f t="shared" si="1"/>
        <v>2.1144217988340044</v>
      </c>
      <c r="Y11" s="13">
        <f t="shared" si="1"/>
        <v>2.1835687169561924</v>
      </c>
      <c r="Z11" s="13">
        <f t="shared" si="1"/>
        <v>2.2549769134517068</v>
      </c>
      <c r="AA11" s="13">
        <f t="shared" si="1"/>
        <v>2.3287203378185262</v>
      </c>
      <c r="AB11" s="13">
        <f t="shared" si="1"/>
        <v>2.4048753578894537</v>
      </c>
      <c r="AC11" s="13">
        <f t="shared" si="1"/>
        <v>2.4835208389177659</v>
      </c>
      <c r="AD11" s="13">
        <f t="shared" si="1"/>
        <v>2.5575476710394502</v>
      </c>
      <c r="AE11" s="13">
        <f t="shared" si="1"/>
        <v>2.63378103663897</v>
      </c>
      <c r="AF11" s="13">
        <f t="shared" si="1"/>
        <v>2.7122867063274558</v>
      </c>
      <c r="AG11" s="13">
        <f t="shared" si="1"/>
        <v>2.793132411154589</v>
      </c>
      <c r="AH11" s="13">
        <f t="shared" si="1"/>
        <v>2.8763879010438065</v>
      </c>
      <c r="AI11" s="13">
        <f t="shared" si="1"/>
        <v>2.9544182930312406</v>
      </c>
      <c r="AJ11" s="13">
        <f t="shared" si="1"/>
        <v>3.0345654864665965</v>
      </c>
      <c r="AK11" s="13">
        <f t="shared" si="1"/>
        <v>3.1168869057489532</v>
      </c>
      <c r="AL11" s="13">
        <f t="shared" si="1"/>
        <v>3.2014415330813217</v>
      </c>
      <c r="AM11" s="13">
        <f t="shared" si="1"/>
        <v>3.2882899507306016</v>
      </c>
      <c r="AN11" s="13">
        <f t="shared" si="1"/>
        <v>3.3748965117367842</v>
      </c>
      <c r="AO11" s="13">
        <f t="shared" si="1"/>
        <v>3.4536787760650549</v>
      </c>
      <c r="AP11" s="13">
        <f t="shared" si="1"/>
        <v>3.5396624879174245</v>
      </c>
      <c r="AQ11" s="13">
        <f t="shared" si="1"/>
        <v>3.6256879654398193</v>
      </c>
      <c r="AR11" s="13">
        <f t="shared" si="1"/>
        <v>3.7118750482133578</v>
      </c>
      <c r="AS11" s="13">
        <f t="shared" si="1"/>
        <v>3.7980406379534792</v>
      </c>
      <c r="AT11" s="13">
        <f t="shared" si="1"/>
        <v>3.8837111578047532</v>
      </c>
      <c r="AU11" s="13">
        <f t="shared" si="1"/>
        <v>3.9703447682326263</v>
      </c>
      <c r="AV11" s="13">
        <f t="shared" si="1"/>
        <v>4.0568834462200885</v>
      </c>
      <c r="AW11" s="13">
        <f t="shared" si="1"/>
        <v>4.1434826166417018</v>
      </c>
      <c r="AX11" s="13">
        <f t="shared" si="1"/>
        <v>4.2299688541442144</v>
      </c>
      <c r="AY11" s="13">
        <f t="shared" si="1"/>
        <v>4.3164555433251168</v>
      </c>
      <c r="AZ11" s="13">
        <f t="shared" si="1"/>
        <v>4.40310820989892</v>
      </c>
      <c r="BA11" s="13">
        <f t="shared" si="1"/>
        <v>4.4897438506858709</v>
      </c>
      <c r="BB11" s="13">
        <f t="shared" si="1"/>
        <v>4.576392758517331</v>
      </c>
      <c r="BC11" s="13">
        <f t="shared" si="1"/>
        <v>4.6630369270980667</v>
      </c>
      <c r="BD11" s="13">
        <f t="shared" si="1"/>
        <v>4.7496811335164724</v>
      </c>
      <c r="BE11" s="13">
        <f t="shared" si="1"/>
        <v>4.836325339934878</v>
      </c>
      <c r="BF11" s="13">
        <f t="shared" si="1"/>
        <v>4.9229695463532837</v>
      </c>
      <c r="BG11" s="13">
        <f t="shared" si="1"/>
        <v>5.0096137527716893</v>
      </c>
    </row>
    <row r="18" ht="105.75" customHeight="1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G21"/>
  <sheetViews>
    <sheetView topLeftCell="AR1" workbookViewId="0">
      <selection activeCell="AW17" sqref="AW17"/>
    </sheetView>
  </sheetViews>
  <sheetFormatPr defaultRowHeight="14.25"/>
  <cols>
    <col min="1" max="1" width="38.1328125" customWidth="1"/>
  </cols>
  <sheetData>
    <row r="1" spans="1:59">
      <c r="A1" t="s">
        <v>46</v>
      </c>
    </row>
    <row r="2" spans="1:59">
      <c r="A2" t="s">
        <v>65</v>
      </c>
    </row>
    <row r="3" spans="1:59">
      <c r="A3" t="s">
        <v>66</v>
      </c>
    </row>
    <row r="5" spans="1:59">
      <c r="A5" s="1" t="s">
        <v>60</v>
      </c>
    </row>
    <row r="7" spans="1:59">
      <c r="A7" s="4" t="s">
        <v>8</v>
      </c>
      <c r="B7" s="3">
        <v>2013</v>
      </c>
      <c r="C7" s="3">
        <v>2014</v>
      </c>
      <c r="D7" s="3">
        <v>2015</v>
      </c>
      <c r="E7" s="3">
        <v>2016</v>
      </c>
      <c r="F7" s="3">
        <v>2017</v>
      </c>
      <c r="G7" s="3">
        <v>2018</v>
      </c>
      <c r="H7" s="3">
        <v>2019</v>
      </c>
      <c r="I7" s="3">
        <v>2020</v>
      </c>
      <c r="J7" s="3">
        <v>2021</v>
      </c>
      <c r="K7" s="3">
        <v>2022</v>
      </c>
      <c r="L7" s="3">
        <v>2023</v>
      </c>
      <c r="M7" s="3">
        <v>2024</v>
      </c>
      <c r="N7" s="3">
        <v>2025</v>
      </c>
      <c r="O7" s="3">
        <v>2026</v>
      </c>
      <c r="P7" s="3">
        <v>2027</v>
      </c>
      <c r="Q7" s="3">
        <v>2028</v>
      </c>
      <c r="R7" s="3">
        <v>2029</v>
      </c>
      <c r="S7" s="3">
        <v>2030</v>
      </c>
      <c r="T7" s="3">
        <v>2031</v>
      </c>
      <c r="U7" s="3">
        <v>2032</v>
      </c>
      <c r="V7" s="3">
        <v>2033</v>
      </c>
      <c r="W7" s="3">
        <v>2034</v>
      </c>
      <c r="X7" s="3">
        <v>2035</v>
      </c>
      <c r="Y7" s="3">
        <v>2036</v>
      </c>
      <c r="Z7" s="3">
        <v>2037</v>
      </c>
      <c r="AA7" s="3">
        <v>2038</v>
      </c>
      <c r="AB7" s="3">
        <v>2039</v>
      </c>
      <c r="AC7" s="3">
        <v>2040</v>
      </c>
      <c r="AD7" s="3">
        <v>2041</v>
      </c>
      <c r="AE7" s="3">
        <v>2042</v>
      </c>
      <c r="AF7" s="3">
        <v>2043</v>
      </c>
      <c r="AG7" s="3">
        <v>2044</v>
      </c>
      <c r="AH7" s="3">
        <v>2045</v>
      </c>
      <c r="AI7" s="3">
        <v>2046</v>
      </c>
      <c r="AJ7" s="3">
        <v>2047</v>
      </c>
      <c r="AK7" s="3">
        <v>2048</v>
      </c>
      <c r="AL7" s="3">
        <v>2049</v>
      </c>
      <c r="AM7" s="3">
        <v>2050</v>
      </c>
      <c r="AN7" s="3">
        <v>2051</v>
      </c>
      <c r="AO7" s="3">
        <v>2052</v>
      </c>
      <c r="AP7" s="3">
        <v>2053</v>
      </c>
      <c r="AQ7" s="3">
        <v>2054</v>
      </c>
      <c r="AR7" s="3">
        <v>2055</v>
      </c>
      <c r="AS7" s="3">
        <v>2056</v>
      </c>
      <c r="AT7" s="3">
        <v>2057</v>
      </c>
      <c r="AU7" s="3">
        <v>2058</v>
      </c>
      <c r="AV7" s="3">
        <v>2059</v>
      </c>
      <c r="AW7" s="3">
        <v>2060</v>
      </c>
      <c r="AX7" s="3">
        <v>2061</v>
      </c>
      <c r="AY7" s="3">
        <v>2062</v>
      </c>
      <c r="AZ7" s="3">
        <v>2063</v>
      </c>
      <c r="BA7" s="3">
        <v>2064</v>
      </c>
      <c r="BB7" s="3">
        <v>2065</v>
      </c>
      <c r="BC7" s="3">
        <v>2066</v>
      </c>
      <c r="BD7" s="3">
        <v>2067</v>
      </c>
      <c r="BE7" s="3">
        <v>2068</v>
      </c>
      <c r="BF7" s="3">
        <v>2069</v>
      </c>
      <c r="BG7" s="3">
        <v>2070</v>
      </c>
    </row>
    <row r="8" spans="1:59">
      <c r="A8" t="s">
        <v>13</v>
      </c>
      <c r="B8">
        <v>28000</v>
      </c>
      <c r="C8">
        <v>28285.714285714286</v>
      </c>
      <c r="D8">
        <v>28571.428571428572</v>
      </c>
      <c r="E8">
        <v>28857.142857142859</v>
      </c>
      <c r="F8">
        <v>29142.857142857145</v>
      </c>
      <c r="G8">
        <v>29428.571428571431</v>
      </c>
      <c r="H8">
        <v>29714.285714285717</v>
      </c>
      <c r="I8">
        <v>30000.000000000004</v>
      </c>
      <c r="J8">
        <v>32000.000000000004</v>
      </c>
      <c r="K8">
        <v>34000</v>
      </c>
      <c r="L8">
        <v>36000</v>
      </c>
      <c r="M8">
        <v>38000</v>
      </c>
      <c r="N8">
        <v>40000</v>
      </c>
      <c r="O8">
        <v>42000</v>
      </c>
      <c r="P8">
        <v>44000</v>
      </c>
      <c r="Q8">
        <v>46000</v>
      </c>
      <c r="R8">
        <v>48000</v>
      </c>
      <c r="S8">
        <v>50000</v>
      </c>
      <c r="T8">
        <v>52500</v>
      </c>
      <c r="U8">
        <v>55000</v>
      </c>
      <c r="V8">
        <v>57500</v>
      </c>
      <c r="W8">
        <v>60000</v>
      </c>
      <c r="X8">
        <v>62500</v>
      </c>
      <c r="Y8">
        <v>65000</v>
      </c>
      <c r="Z8">
        <v>67500</v>
      </c>
      <c r="AA8">
        <v>70000</v>
      </c>
      <c r="AB8">
        <v>72500</v>
      </c>
      <c r="AC8">
        <v>75000</v>
      </c>
      <c r="AD8">
        <v>76500</v>
      </c>
      <c r="AE8">
        <v>78000</v>
      </c>
      <c r="AF8">
        <v>79500</v>
      </c>
      <c r="AG8">
        <v>81000</v>
      </c>
      <c r="AH8">
        <v>82500</v>
      </c>
      <c r="AI8">
        <v>84000</v>
      </c>
      <c r="AJ8">
        <v>85500</v>
      </c>
      <c r="AK8">
        <v>87000</v>
      </c>
      <c r="AL8">
        <v>88500</v>
      </c>
      <c r="AM8">
        <v>90000</v>
      </c>
      <c r="AN8">
        <v>91500</v>
      </c>
      <c r="AO8">
        <v>93000</v>
      </c>
      <c r="AP8">
        <v>94500</v>
      </c>
      <c r="AQ8">
        <v>96000</v>
      </c>
      <c r="AR8">
        <v>97500</v>
      </c>
      <c r="AS8">
        <v>99000</v>
      </c>
      <c r="AT8">
        <v>100500</v>
      </c>
      <c r="AU8">
        <v>102000</v>
      </c>
      <c r="AV8">
        <v>103500</v>
      </c>
      <c r="AW8">
        <v>105000</v>
      </c>
      <c r="AX8">
        <v>106500</v>
      </c>
      <c r="AY8">
        <v>108000</v>
      </c>
      <c r="AZ8">
        <v>109500</v>
      </c>
      <c r="BA8">
        <v>111000</v>
      </c>
      <c r="BB8">
        <v>112500</v>
      </c>
      <c r="BC8">
        <v>114000</v>
      </c>
      <c r="BD8">
        <v>115500</v>
      </c>
      <c r="BE8">
        <v>117000</v>
      </c>
      <c r="BF8">
        <v>118500</v>
      </c>
      <c r="BG8">
        <v>120000</v>
      </c>
    </row>
    <row r="9" spans="1:59">
      <c r="A9" t="s">
        <v>14</v>
      </c>
      <c r="B9" s="6">
        <v>28000</v>
      </c>
      <c r="C9" s="6">
        <v>28285.714285714286</v>
      </c>
      <c r="D9" s="6">
        <v>28571.428571428572</v>
      </c>
      <c r="E9" s="6">
        <v>28857.142857142859</v>
      </c>
      <c r="F9" s="6">
        <v>29142.857142857145</v>
      </c>
      <c r="G9" s="6">
        <v>29428.571428571431</v>
      </c>
      <c r="H9" s="6">
        <v>29714.285714285717</v>
      </c>
      <c r="I9">
        <v>30000.000000000004</v>
      </c>
      <c r="J9">
        <v>32000.000000000004</v>
      </c>
      <c r="K9">
        <v>34000</v>
      </c>
      <c r="L9">
        <v>36000</v>
      </c>
      <c r="M9">
        <v>38000</v>
      </c>
      <c r="N9">
        <v>40000</v>
      </c>
      <c r="O9">
        <v>42000</v>
      </c>
      <c r="P9">
        <v>44000</v>
      </c>
      <c r="Q9">
        <v>46000</v>
      </c>
      <c r="R9">
        <v>48000</v>
      </c>
      <c r="S9">
        <v>50000</v>
      </c>
      <c r="T9">
        <v>52500</v>
      </c>
      <c r="U9">
        <v>55000</v>
      </c>
      <c r="V9">
        <v>57500</v>
      </c>
      <c r="W9">
        <v>60000</v>
      </c>
      <c r="X9">
        <v>62500</v>
      </c>
      <c r="Y9">
        <v>65000</v>
      </c>
      <c r="Z9">
        <v>67500</v>
      </c>
      <c r="AA9">
        <v>70000</v>
      </c>
      <c r="AB9">
        <v>72500</v>
      </c>
      <c r="AC9">
        <v>75000</v>
      </c>
      <c r="AD9">
        <v>76500</v>
      </c>
      <c r="AE9">
        <v>78000</v>
      </c>
      <c r="AF9">
        <v>79500</v>
      </c>
      <c r="AG9">
        <v>81000</v>
      </c>
      <c r="AH9">
        <v>82500</v>
      </c>
      <c r="AI9">
        <v>84000</v>
      </c>
      <c r="AJ9">
        <v>85500</v>
      </c>
      <c r="AK9">
        <v>87000</v>
      </c>
      <c r="AL9">
        <v>88500</v>
      </c>
      <c r="AM9">
        <v>90000</v>
      </c>
      <c r="AN9">
        <v>91500</v>
      </c>
      <c r="AO9">
        <v>93000</v>
      </c>
      <c r="AP9">
        <v>94500</v>
      </c>
      <c r="AQ9">
        <v>96000</v>
      </c>
      <c r="AR9">
        <v>97500</v>
      </c>
      <c r="AS9">
        <v>99000</v>
      </c>
      <c r="AT9">
        <v>100500</v>
      </c>
      <c r="AU9">
        <v>102000</v>
      </c>
      <c r="AV9">
        <v>103500</v>
      </c>
      <c r="AW9">
        <v>105000</v>
      </c>
      <c r="AX9">
        <v>106500</v>
      </c>
      <c r="AY9">
        <v>108000</v>
      </c>
      <c r="AZ9">
        <v>109500</v>
      </c>
      <c r="BA9">
        <v>111000</v>
      </c>
      <c r="BB9">
        <v>112500</v>
      </c>
      <c r="BC9">
        <v>114000</v>
      </c>
      <c r="BD9">
        <v>115500</v>
      </c>
      <c r="BE9">
        <v>117000</v>
      </c>
      <c r="BF9">
        <v>118500</v>
      </c>
      <c r="BG9">
        <v>120000</v>
      </c>
    </row>
    <row r="10" spans="1:59">
      <c r="A10" s="1" t="s">
        <v>15</v>
      </c>
      <c r="B10" s="7"/>
      <c r="C10" s="7"/>
      <c r="D10" s="7"/>
      <c r="E10" s="7"/>
      <c r="F10" s="7"/>
      <c r="G10" s="7"/>
      <c r="H10" s="7">
        <v>1</v>
      </c>
      <c r="I10" s="7">
        <f>I9/$H$9</f>
        <v>1.0096153846153846</v>
      </c>
      <c r="J10" s="7">
        <f t="shared" ref="J10:BG10" si="0">J9/$H$9</f>
        <v>1.0769230769230769</v>
      </c>
      <c r="K10" s="7">
        <f t="shared" si="0"/>
        <v>1.1442307692307692</v>
      </c>
      <c r="L10" s="7">
        <f t="shared" si="0"/>
        <v>1.2115384615384615</v>
      </c>
      <c r="M10" s="7">
        <f t="shared" si="0"/>
        <v>1.2788461538461537</v>
      </c>
      <c r="N10" s="7">
        <f t="shared" si="0"/>
        <v>1.346153846153846</v>
      </c>
      <c r="O10" s="7">
        <f t="shared" si="0"/>
        <v>1.4134615384615383</v>
      </c>
      <c r="P10" s="7">
        <f t="shared" si="0"/>
        <v>1.4807692307692306</v>
      </c>
      <c r="Q10" s="7">
        <f t="shared" si="0"/>
        <v>1.5480769230769229</v>
      </c>
      <c r="R10" s="7">
        <f t="shared" si="0"/>
        <v>1.6153846153846152</v>
      </c>
      <c r="S10" s="7">
        <f t="shared" si="0"/>
        <v>1.6826923076923075</v>
      </c>
      <c r="T10" s="7">
        <f t="shared" si="0"/>
        <v>1.7668269230769229</v>
      </c>
      <c r="U10" s="7">
        <f t="shared" si="0"/>
        <v>1.8509615384615383</v>
      </c>
      <c r="V10" s="7">
        <f t="shared" si="0"/>
        <v>1.9350961538461537</v>
      </c>
      <c r="W10" s="7">
        <f t="shared" si="0"/>
        <v>2.0192307692307692</v>
      </c>
      <c r="X10" s="7">
        <f t="shared" si="0"/>
        <v>2.1033653846153846</v>
      </c>
      <c r="Y10" s="7">
        <f t="shared" si="0"/>
        <v>2.1874999999999996</v>
      </c>
      <c r="Z10" s="7">
        <f t="shared" si="0"/>
        <v>2.271634615384615</v>
      </c>
      <c r="AA10" s="7">
        <f t="shared" si="0"/>
        <v>2.3557692307692304</v>
      </c>
      <c r="AB10" s="7">
        <f t="shared" si="0"/>
        <v>2.4399038461538458</v>
      </c>
      <c r="AC10" s="7">
        <f t="shared" si="0"/>
        <v>2.5240384615384612</v>
      </c>
      <c r="AD10" s="7">
        <f t="shared" si="0"/>
        <v>2.5745192307692304</v>
      </c>
      <c r="AE10" s="7">
        <f t="shared" si="0"/>
        <v>2.6249999999999996</v>
      </c>
      <c r="AF10" s="7">
        <f t="shared" si="0"/>
        <v>2.6754807692307692</v>
      </c>
      <c r="AG10" s="7">
        <f t="shared" si="0"/>
        <v>2.7259615384615383</v>
      </c>
      <c r="AH10" s="7">
        <f t="shared" si="0"/>
        <v>2.7764423076923075</v>
      </c>
      <c r="AI10" s="7">
        <f t="shared" si="0"/>
        <v>2.8269230769230766</v>
      </c>
      <c r="AJ10" s="7">
        <f t="shared" si="0"/>
        <v>2.8774038461538458</v>
      </c>
      <c r="AK10" s="7">
        <f t="shared" si="0"/>
        <v>2.927884615384615</v>
      </c>
      <c r="AL10" s="7">
        <f t="shared" si="0"/>
        <v>2.9783653846153841</v>
      </c>
      <c r="AM10" s="7">
        <f t="shared" si="0"/>
        <v>3.0288461538461537</v>
      </c>
      <c r="AN10" s="7">
        <f t="shared" si="0"/>
        <v>3.0793269230769229</v>
      </c>
      <c r="AO10" s="7">
        <f t="shared" si="0"/>
        <v>3.1298076923076921</v>
      </c>
      <c r="AP10" s="7">
        <f t="shared" si="0"/>
        <v>3.1802884615384612</v>
      </c>
      <c r="AQ10" s="7">
        <f t="shared" si="0"/>
        <v>3.2307692307692304</v>
      </c>
      <c r="AR10" s="7">
        <f t="shared" si="0"/>
        <v>3.2812499999999996</v>
      </c>
      <c r="AS10" s="7">
        <f t="shared" si="0"/>
        <v>3.3317307692307687</v>
      </c>
      <c r="AT10" s="7">
        <f t="shared" si="0"/>
        <v>3.3822115384615383</v>
      </c>
      <c r="AU10" s="7">
        <f t="shared" si="0"/>
        <v>3.4326923076923075</v>
      </c>
      <c r="AV10" s="7">
        <f t="shared" si="0"/>
        <v>3.4831730769230766</v>
      </c>
      <c r="AW10" s="7">
        <f t="shared" si="0"/>
        <v>3.5336538461538458</v>
      </c>
      <c r="AX10" s="7">
        <f t="shared" si="0"/>
        <v>3.584134615384615</v>
      </c>
      <c r="AY10" s="7">
        <f t="shared" si="0"/>
        <v>3.6346153846153841</v>
      </c>
      <c r="AZ10" s="7">
        <f t="shared" si="0"/>
        <v>3.6850961538461533</v>
      </c>
      <c r="BA10" s="7">
        <f t="shared" si="0"/>
        <v>3.7355769230769229</v>
      </c>
      <c r="BB10" s="7">
        <f t="shared" si="0"/>
        <v>3.7860576923076921</v>
      </c>
      <c r="BC10" s="7">
        <f t="shared" si="0"/>
        <v>3.8365384615384612</v>
      </c>
      <c r="BD10" s="7">
        <f t="shared" si="0"/>
        <v>3.8870192307692304</v>
      </c>
      <c r="BE10" s="7">
        <f t="shared" si="0"/>
        <v>3.9374999999999996</v>
      </c>
      <c r="BF10" s="7">
        <f t="shared" si="0"/>
        <v>3.9879807692307687</v>
      </c>
      <c r="BG10" s="7">
        <f t="shared" si="0"/>
        <v>4.0384615384615383</v>
      </c>
    </row>
    <row r="21" ht="101.25" customHeight="1"/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G10"/>
  <sheetViews>
    <sheetView workbookViewId="0">
      <selection activeCell="BE11" sqref="BE11"/>
    </sheetView>
  </sheetViews>
  <sheetFormatPr defaultRowHeight="14.25"/>
  <cols>
    <col min="1" max="1" width="48" customWidth="1"/>
  </cols>
  <sheetData>
    <row r="1" spans="1:59">
      <c r="A1" t="s">
        <v>46</v>
      </c>
    </row>
    <row r="2" spans="1:59">
      <c r="A2" t="s">
        <v>65</v>
      </c>
    </row>
    <row r="3" spans="1:59">
      <c r="A3" t="s">
        <v>66</v>
      </c>
    </row>
    <row r="5" spans="1:59">
      <c r="A5" s="1" t="s">
        <v>60</v>
      </c>
    </row>
    <row r="7" spans="1:59">
      <c r="A7" s="4" t="s">
        <v>9</v>
      </c>
      <c r="B7" s="3">
        <v>2013</v>
      </c>
      <c r="C7" s="3">
        <v>2014</v>
      </c>
      <c r="D7" s="3">
        <v>2015</v>
      </c>
      <c r="E7" s="3">
        <v>2016</v>
      </c>
      <c r="F7" s="3">
        <v>2017</v>
      </c>
      <c r="G7" s="3">
        <v>2018</v>
      </c>
      <c r="H7" s="3">
        <v>2019</v>
      </c>
      <c r="I7" s="3">
        <v>2020</v>
      </c>
      <c r="J7" s="3">
        <v>2021</v>
      </c>
      <c r="K7" s="3">
        <v>2022</v>
      </c>
      <c r="L7" s="3">
        <v>2023</v>
      </c>
      <c r="M7" s="3">
        <v>2024</v>
      </c>
      <c r="N7" s="3">
        <v>2025</v>
      </c>
      <c r="O7" s="3">
        <v>2026</v>
      </c>
      <c r="P7" s="3">
        <v>2027</v>
      </c>
      <c r="Q7" s="3">
        <v>2028</v>
      </c>
      <c r="R7" s="3">
        <v>2029</v>
      </c>
      <c r="S7" s="3">
        <v>2030</v>
      </c>
      <c r="T7" s="3">
        <v>2031</v>
      </c>
      <c r="U7" s="3">
        <v>2032</v>
      </c>
      <c r="V7" s="3">
        <v>2033</v>
      </c>
      <c r="W7" s="3">
        <v>2034</v>
      </c>
      <c r="X7" s="3">
        <v>2035</v>
      </c>
      <c r="Y7" s="3">
        <v>2036</v>
      </c>
      <c r="Z7" s="3">
        <v>2037</v>
      </c>
      <c r="AA7" s="3">
        <v>2038</v>
      </c>
      <c r="AB7" s="3">
        <v>2039</v>
      </c>
      <c r="AC7" s="3">
        <v>2040</v>
      </c>
      <c r="AD7" s="3">
        <v>2041</v>
      </c>
      <c r="AE7" s="3">
        <v>2042</v>
      </c>
      <c r="AF7" s="3">
        <v>2043</v>
      </c>
      <c r="AG7" s="3">
        <v>2044</v>
      </c>
      <c r="AH7" s="3">
        <v>2045</v>
      </c>
      <c r="AI7" s="3">
        <v>2046</v>
      </c>
      <c r="AJ7" s="3">
        <v>2047</v>
      </c>
      <c r="AK7" s="3">
        <v>2048</v>
      </c>
      <c r="AL7" s="3">
        <v>2049</v>
      </c>
      <c r="AM7" s="3">
        <v>2050</v>
      </c>
      <c r="AN7" s="3">
        <v>2051</v>
      </c>
      <c r="AO7" s="3">
        <v>2052</v>
      </c>
      <c r="AP7" s="3">
        <v>2053</v>
      </c>
      <c r="AQ7" s="3">
        <v>2054</v>
      </c>
      <c r="AR7" s="3">
        <v>2055</v>
      </c>
      <c r="AS7" s="3">
        <v>2056</v>
      </c>
      <c r="AT7" s="3">
        <v>2057</v>
      </c>
      <c r="AU7" s="3">
        <v>2058</v>
      </c>
      <c r="AV7" s="3">
        <v>2059</v>
      </c>
      <c r="AW7" s="3">
        <v>2060</v>
      </c>
      <c r="AX7" s="3">
        <v>2061</v>
      </c>
      <c r="AY7" s="3">
        <v>2062</v>
      </c>
      <c r="AZ7" s="3">
        <v>2063</v>
      </c>
      <c r="BA7" s="3">
        <v>2064</v>
      </c>
      <c r="BB7" s="3">
        <v>2065</v>
      </c>
      <c r="BC7" s="3">
        <v>2066</v>
      </c>
      <c r="BD7" s="3">
        <v>2067</v>
      </c>
      <c r="BE7" s="3">
        <v>2068</v>
      </c>
      <c r="BF7" s="3">
        <v>2069</v>
      </c>
      <c r="BG7" s="3">
        <v>2070</v>
      </c>
    </row>
    <row r="8" spans="1:59">
      <c r="A8" t="s">
        <v>13</v>
      </c>
      <c r="B8">
        <v>1919</v>
      </c>
      <c r="C8">
        <v>1943.4285714285713</v>
      </c>
      <c r="D8">
        <v>1967.8571428571429</v>
      </c>
      <c r="E8">
        <v>1992.2857142857142</v>
      </c>
      <c r="F8">
        <v>2016.7142857142856</v>
      </c>
      <c r="G8">
        <v>2041.1428571428569</v>
      </c>
      <c r="H8">
        <v>2065.5714285714284</v>
      </c>
      <c r="I8">
        <v>2090</v>
      </c>
      <c r="J8">
        <v>2108.6999999999998</v>
      </c>
      <c r="K8">
        <v>2127.4</v>
      </c>
      <c r="L8">
        <v>2146.1</v>
      </c>
      <c r="M8">
        <v>2164.8000000000002</v>
      </c>
      <c r="N8">
        <v>2183.5</v>
      </c>
      <c r="O8">
        <v>2202.1999999999998</v>
      </c>
      <c r="P8">
        <v>2220.9</v>
      </c>
      <c r="Q8">
        <v>2239.6</v>
      </c>
      <c r="R8">
        <v>2258.3000000000002</v>
      </c>
      <c r="S8">
        <v>2277</v>
      </c>
      <c r="T8">
        <v>2282.1</v>
      </c>
      <c r="U8">
        <v>2287.1999999999998</v>
      </c>
      <c r="V8">
        <v>2292.3000000000002</v>
      </c>
      <c r="W8">
        <v>2297.4</v>
      </c>
      <c r="X8">
        <v>2302.5</v>
      </c>
      <c r="Y8">
        <v>2307.6</v>
      </c>
      <c r="Z8">
        <v>2312.6999999999998</v>
      </c>
      <c r="AA8">
        <v>2317.8000000000002</v>
      </c>
      <c r="AB8">
        <v>2322.9</v>
      </c>
      <c r="AC8">
        <v>2328</v>
      </c>
      <c r="AD8">
        <v>2326.1999999999998</v>
      </c>
      <c r="AE8">
        <v>2324.4</v>
      </c>
      <c r="AF8">
        <v>2322.6</v>
      </c>
      <c r="AG8">
        <v>2320.8000000000002</v>
      </c>
      <c r="AH8">
        <v>2319</v>
      </c>
      <c r="AI8">
        <v>2317.1999999999998</v>
      </c>
      <c r="AJ8">
        <v>2315.4</v>
      </c>
      <c r="AK8">
        <v>2313.6</v>
      </c>
      <c r="AL8">
        <v>2311.8000000000002</v>
      </c>
      <c r="AM8">
        <v>2310</v>
      </c>
      <c r="AN8">
        <f>_xlfn.FORECAST.ETS(AN7,AC8:AM8,AC7:AM7)</f>
        <v>2308.1999999999998</v>
      </c>
      <c r="AO8">
        <f>_xlfn.FORECAST.ETS(AO7,AD8:AN8,AD7:AN7)</f>
        <v>2306.3999999999996</v>
      </c>
      <c r="AP8">
        <f t="shared" ref="AP8:BG8" si="0">_xlfn.FORECAST.ETS(AP7,AE8:AO8,AE7:AO7)</f>
        <v>2304.5999999999995</v>
      </c>
      <c r="AQ8">
        <f t="shared" si="0"/>
        <v>2302.7999999999993</v>
      </c>
      <c r="AR8">
        <f t="shared" si="0"/>
        <v>2300.9999999999991</v>
      </c>
      <c r="AS8">
        <f t="shared" si="0"/>
        <v>2299.1999999999989</v>
      </c>
      <c r="AT8">
        <f t="shared" si="0"/>
        <v>2297.3999999999987</v>
      </c>
      <c r="AU8">
        <f t="shared" si="0"/>
        <v>2295.5999999999985</v>
      </c>
      <c r="AV8">
        <f t="shared" si="0"/>
        <v>2293.7999999999984</v>
      </c>
      <c r="AW8">
        <f t="shared" si="0"/>
        <v>2291.9999999999982</v>
      </c>
      <c r="AX8">
        <f t="shared" si="0"/>
        <v>2290.199999999998</v>
      </c>
      <c r="AY8">
        <f t="shared" si="0"/>
        <v>2288.3999999999978</v>
      </c>
      <c r="AZ8">
        <f t="shared" si="0"/>
        <v>2286.5999999999976</v>
      </c>
      <c r="BA8">
        <f t="shared" si="0"/>
        <v>2284.7999999999975</v>
      </c>
      <c r="BB8">
        <f t="shared" si="0"/>
        <v>2282.9999999999973</v>
      </c>
      <c r="BC8">
        <f t="shared" si="0"/>
        <v>2281.1999999999971</v>
      </c>
      <c r="BD8">
        <f t="shared" si="0"/>
        <v>2279.3999999999969</v>
      </c>
      <c r="BE8">
        <f t="shared" si="0"/>
        <v>2277.5999999999967</v>
      </c>
      <c r="BF8">
        <f t="shared" si="0"/>
        <v>2275.7999999999965</v>
      </c>
      <c r="BG8">
        <f t="shared" si="0"/>
        <v>2273.9999999999964</v>
      </c>
    </row>
    <row r="9" spans="1:59">
      <c r="A9" t="s">
        <v>14</v>
      </c>
      <c r="B9" s="6">
        <v>1919</v>
      </c>
      <c r="C9" s="6">
        <v>1943.4285714285713</v>
      </c>
      <c r="D9" s="6">
        <v>1967.8571428571429</v>
      </c>
      <c r="E9" s="6">
        <v>1992.2857142857142</v>
      </c>
      <c r="F9" s="6">
        <v>2016.7142857142856</v>
      </c>
      <c r="G9" s="6">
        <v>2041.1428571428569</v>
      </c>
      <c r="H9" s="6">
        <v>2065.5714285714284</v>
      </c>
      <c r="I9" s="6">
        <v>2090</v>
      </c>
      <c r="J9" s="6">
        <v>2108.6999999999998</v>
      </c>
      <c r="K9" s="6">
        <v>2127.4</v>
      </c>
      <c r="L9" s="6">
        <v>2146.1</v>
      </c>
      <c r="M9" s="6">
        <v>2164.8000000000002</v>
      </c>
      <c r="N9" s="6">
        <v>2183.5</v>
      </c>
      <c r="O9" s="6">
        <v>2202.1999999999998</v>
      </c>
      <c r="P9" s="6">
        <v>2220.9</v>
      </c>
      <c r="Q9" s="6">
        <v>2239.6</v>
      </c>
      <c r="R9" s="6">
        <v>2258.3000000000002</v>
      </c>
      <c r="S9" s="6">
        <v>2277</v>
      </c>
      <c r="T9" s="6">
        <v>2282.1</v>
      </c>
      <c r="U9" s="6">
        <v>2287.1999999999998</v>
      </c>
      <c r="V9" s="6">
        <v>2292.3000000000002</v>
      </c>
      <c r="W9" s="6">
        <v>2297.4</v>
      </c>
      <c r="X9" s="6">
        <v>2302.5</v>
      </c>
      <c r="Y9" s="6">
        <v>2307.6</v>
      </c>
      <c r="Z9" s="6">
        <v>2312.6999999999998</v>
      </c>
      <c r="AA9" s="6">
        <v>2317.8000000000002</v>
      </c>
      <c r="AB9" s="6">
        <v>2322.9</v>
      </c>
      <c r="AC9" s="6">
        <v>2328</v>
      </c>
      <c r="AD9" s="6">
        <v>2326.1999999999998</v>
      </c>
      <c r="AE9" s="6">
        <v>2324.4</v>
      </c>
      <c r="AF9" s="6">
        <v>2322.6</v>
      </c>
      <c r="AG9" s="6">
        <v>2320.8000000000002</v>
      </c>
      <c r="AH9" s="6">
        <v>2319</v>
      </c>
      <c r="AI9" s="6">
        <v>2317.1999999999998</v>
      </c>
      <c r="AJ9" s="6">
        <v>2315.4</v>
      </c>
      <c r="AK9" s="6">
        <v>2313.6</v>
      </c>
      <c r="AL9">
        <v>2311.8000000000002</v>
      </c>
      <c r="AM9">
        <v>2310</v>
      </c>
      <c r="AN9">
        <f>_xlfn.FORECAST.ETS(AN7,AC9:AM9,AC7:AM7)</f>
        <v>2308.1999999999998</v>
      </c>
      <c r="AO9">
        <f>_xlfn.FORECAST.ETS(AO7,AD9:AN9,AD7:AN7)</f>
        <v>2306.3999999999996</v>
      </c>
      <c r="AP9">
        <f t="shared" ref="AP9:BG9" si="1">_xlfn.FORECAST.ETS(AP7,AE9:AO9,AE7:AO7)</f>
        <v>2304.5999999999995</v>
      </c>
      <c r="AQ9">
        <f t="shared" si="1"/>
        <v>2302.7999999999993</v>
      </c>
      <c r="AR9">
        <f t="shared" si="1"/>
        <v>2300.9999999999991</v>
      </c>
      <c r="AS9">
        <f t="shared" si="1"/>
        <v>2299.1999999999989</v>
      </c>
      <c r="AT9">
        <f t="shared" si="1"/>
        <v>2297.3999999999987</v>
      </c>
      <c r="AU9">
        <f t="shared" si="1"/>
        <v>2295.5999999999985</v>
      </c>
      <c r="AV9">
        <f t="shared" si="1"/>
        <v>2293.7999999999984</v>
      </c>
      <c r="AW9">
        <f t="shared" si="1"/>
        <v>2291.9999999999982</v>
      </c>
      <c r="AX9">
        <f t="shared" si="1"/>
        <v>2290.199999999998</v>
      </c>
      <c r="AY9">
        <f t="shared" si="1"/>
        <v>2288.3999999999978</v>
      </c>
      <c r="AZ9">
        <f t="shared" si="1"/>
        <v>2286.5999999999976</v>
      </c>
      <c r="BA9">
        <f t="shared" si="1"/>
        <v>2284.7999999999975</v>
      </c>
      <c r="BB9">
        <f t="shared" si="1"/>
        <v>2282.9999999999973</v>
      </c>
      <c r="BC9">
        <f t="shared" si="1"/>
        <v>2281.1999999999971</v>
      </c>
      <c r="BD9">
        <f t="shared" si="1"/>
        <v>2279.3999999999969</v>
      </c>
      <c r="BE9">
        <f t="shared" si="1"/>
        <v>2277.5999999999967</v>
      </c>
      <c r="BF9">
        <f t="shared" si="1"/>
        <v>2275.7999999999965</v>
      </c>
      <c r="BG9">
        <f t="shared" si="1"/>
        <v>2273.9999999999964</v>
      </c>
    </row>
    <row r="10" spans="1:59">
      <c r="A10" s="1" t="s">
        <v>15</v>
      </c>
      <c r="B10" s="7"/>
      <c r="C10" s="7"/>
      <c r="D10" s="7"/>
      <c r="E10" s="7"/>
      <c r="F10" s="7"/>
      <c r="G10" s="7"/>
      <c r="H10" s="7">
        <v>1</v>
      </c>
      <c r="I10" s="7">
        <f>I9/$H$9</f>
        <v>1.011826544021025</v>
      </c>
      <c r="J10" s="7">
        <f t="shared" ref="J10:AN10" si="2">J9/$H$9</f>
        <v>1.0208797288885816</v>
      </c>
      <c r="K10" s="7">
        <f t="shared" si="2"/>
        <v>1.0299329137561382</v>
      </c>
      <c r="L10" s="7">
        <f t="shared" si="2"/>
        <v>1.0389860986236945</v>
      </c>
      <c r="M10" s="7">
        <f t="shared" si="2"/>
        <v>1.0480392834912513</v>
      </c>
      <c r="N10" s="7">
        <f t="shared" si="2"/>
        <v>1.0570924683588077</v>
      </c>
      <c r="O10" s="7">
        <f t="shared" si="2"/>
        <v>1.0661456532263642</v>
      </c>
      <c r="P10" s="7">
        <f t="shared" si="2"/>
        <v>1.0751988380939208</v>
      </c>
      <c r="Q10" s="7">
        <f t="shared" si="2"/>
        <v>1.0842520229614774</v>
      </c>
      <c r="R10" s="7">
        <f t="shared" si="2"/>
        <v>1.093305207829034</v>
      </c>
      <c r="S10" s="7">
        <f t="shared" si="2"/>
        <v>1.1023583926965905</v>
      </c>
      <c r="T10" s="7">
        <f t="shared" si="2"/>
        <v>1.1048274431150149</v>
      </c>
      <c r="U10" s="7">
        <f t="shared" si="2"/>
        <v>1.1072964935334393</v>
      </c>
      <c r="V10" s="7">
        <f t="shared" si="2"/>
        <v>1.1097655439518641</v>
      </c>
      <c r="W10" s="7">
        <f t="shared" si="2"/>
        <v>1.1122345943702885</v>
      </c>
      <c r="X10" s="7">
        <f t="shared" si="2"/>
        <v>1.1147036447887131</v>
      </c>
      <c r="Y10" s="7">
        <f t="shared" si="2"/>
        <v>1.1171726952071375</v>
      </c>
      <c r="Z10" s="7">
        <f t="shared" si="2"/>
        <v>1.1196417456255618</v>
      </c>
      <c r="AA10" s="7">
        <f t="shared" si="2"/>
        <v>1.1221107960439867</v>
      </c>
      <c r="AB10" s="7">
        <f t="shared" si="2"/>
        <v>1.124579846462411</v>
      </c>
      <c r="AC10" s="7">
        <f t="shared" si="2"/>
        <v>1.1270488968808354</v>
      </c>
      <c r="AD10" s="7">
        <f t="shared" si="2"/>
        <v>1.1261774673213916</v>
      </c>
      <c r="AE10" s="7">
        <f t="shared" si="2"/>
        <v>1.1253060377619477</v>
      </c>
      <c r="AF10" s="7">
        <f t="shared" si="2"/>
        <v>1.1244346082025036</v>
      </c>
      <c r="AG10" s="7">
        <f t="shared" si="2"/>
        <v>1.1235631786430598</v>
      </c>
      <c r="AH10" s="7">
        <f t="shared" si="2"/>
        <v>1.1226917490836159</v>
      </c>
      <c r="AI10" s="7">
        <f t="shared" si="2"/>
        <v>1.1218203195241718</v>
      </c>
      <c r="AJ10" s="7">
        <f t="shared" si="2"/>
        <v>1.120948889964728</v>
      </c>
      <c r="AK10" s="7">
        <f t="shared" si="2"/>
        <v>1.1200774604052839</v>
      </c>
      <c r="AL10" s="7">
        <f t="shared" si="2"/>
        <v>1.11920603084584</v>
      </c>
      <c r="AM10" s="7">
        <f t="shared" si="2"/>
        <v>1.1183346012863962</v>
      </c>
      <c r="AN10" s="7">
        <f t="shared" si="2"/>
        <v>1.1174631717269521</v>
      </c>
      <c r="AO10" s="7">
        <f t="shared" ref="AO10:AP10" si="3">AO9/$H$9</f>
        <v>1.116591742167508</v>
      </c>
      <c r="AP10" s="7">
        <f t="shared" si="3"/>
        <v>1.1157203126080639</v>
      </c>
      <c r="AQ10" s="7">
        <f t="shared" ref="AQ10:BG10" si="4">AQ9/$H$9</f>
        <v>1.1148488830486201</v>
      </c>
      <c r="AR10" s="7">
        <f t="shared" si="4"/>
        <v>1.113977453489176</v>
      </c>
      <c r="AS10" s="7">
        <f t="shared" si="4"/>
        <v>1.1131060239297319</v>
      </c>
      <c r="AT10" s="7">
        <f t="shared" si="4"/>
        <v>1.1122345943702878</v>
      </c>
      <c r="AU10" s="7">
        <f t="shared" si="4"/>
        <v>1.1113631648108437</v>
      </c>
      <c r="AV10" s="7">
        <f t="shared" si="4"/>
        <v>1.1104917352513999</v>
      </c>
      <c r="AW10" s="7">
        <f t="shared" si="4"/>
        <v>1.1096203056919558</v>
      </c>
      <c r="AX10" s="7">
        <f t="shared" si="4"/>
        <v>1.1087488761325117</v>
      </c>
      <c r="AY10" s="7">
        <f t="shared" si="4"/>
        <v>1.1078774465730676</v>
      </c>
      <c r="AZ10" s="7">
        <f t="shared" si="4"/>
        <v>1.1070060170136236</v>
      </c>
      <c r="BA10" s="7">
        <f t="shared" si="4"/>
        <v>1.1061345874541797</v>
      </c>
      <c r="BB10" s="7">
        <f t="shared" si="4"/>
        <v>1.1052631578947356</v>
      </c>
      <c r="BC10" s="7">
        <f t="shared" si="4"/>
        <v>1.1043917283352915</v>
      </c>
      <c r="BD10" s="7">
        <f t="shared" si="4"/>
        <v>1.1035202987758475</v>
      </c>
      <c r="BE10" s="7">
        <f t="shared" si="4"/>
        <v>1.1026488692164036</v>
      </c>
      <c r="BF10" s="7">
        <f t="shared" si="4"/>
        <v>1.1017774396569595</v>
      </c>
      <c r="BG10" s="7">
        <f t="shared" si="4"/>
        <v>1.1009060100975154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68"/>
  <sheetViews>
    <sheetView topLeftCell="A42" zoomScale="80" zoomScaleNormal="80" workbookViewId="0">
      <selection activeCell="I48" sqref="I48"/>
    </sheetView>
  </sheetViews>
  <sheetFormatPr defaultRowHeight="14.25"/>
  <cols>
    <col min="1" max="1" width="44.19921875" style="2" customWidth="1"/>
    <col min="2" max="2" width="17.46484375" bestFit="1" customWidth="1"/>
    <col min="3" max="3" width="15.53125" bestFit="1" customWidth="1"/>
    <col min="4" max="4" width="12" bestFit="1" customWidth="1"/>
    <col min="5" max="5" width="14.53125" bestFit="1" customWidth="1"/>
    <col min="6" max="6" width="17.46484375" bestFit="1" customWidth="1"/>
    <col min="7" max="8" width="12.46484375" bestFit="1" customWidth="1"/>
  </cols>
  <sheetData>
    <row r="1" spans="1:10">
      <c r="A1" t="s">
        <v>46</v>
      </c>
    </row>
    <row r="2" spans="1:10">
      <c r="A2" t="s">
        <v>69</v>
      </c>
    </row>
    <row r="3" spans="1:10">
      <c r="A3" t="s">
        <v>68</v>
      </c>
    </row>
    <row r="4" spans="1:10">
      <c r="A4"/>
    </row>
    <row r="5" spans="1:10">
      <c r="A5" s="1" t="s">
        <v>67</v>
      </c>
    </row>
    <row r="6" spans="1:10">
      <c r="A6" s="11" t="s">
        <v>61</v>
      </c>
    </row>
    <row r="8" spans="1:10" s="17" customFormat="1" ht="21">
      <c r="A8" s="16" t="s">
        <v>44</v>
      </c>
    </row>
    <row r="9" spans="1:10">
      <c r="A9" s="2" t="s">
        <v>37</v>
      </c>
      <c r="B9" s="14" t="s">
        <v>39</v>
      </c>
      <c r="C9" s="14" t="s">
        <v>38</v>
      </c>
      <c r="D9" s="14" t="s">
        <v>40</v>
      </c>
      <c r="E9" s="14" t="s">
        <v>41</v>
      </c>
      <c r="F9" s="14" t="s">
        <v>42</v>
      </c>
      <c r="G9" s="14" t="s">
        <v>43</v>
      </c>
      <c r="I9" s="14" t="s">
        <v>32</v>
      </c>
      <c r="J9" s="14" t="s">
        <v>33</v>
      </c>
    </row>
    <row r="10" spans="1:10">
      <c r="A10" s="2">
        <v>2012</v>
      </c>
      <c r="B10">
        <v>4707539135.4697905</v>
      </c>
      <c r="C10">
        <v>5864406646.3096085</v>
      </c>
      <c r="D10">
        <v>57319678536.694817</v>
      </c>
      <c r="E10">
        <v>81071124337.664307</v>
      </c>
      <c r="F10">
        <v>220857055225.71307</v>
      </c>
      <c r="G10">
        <v>392779892853.22339</v>
      </c>
    </row>
    <row r="11" spans="1:10">
      <c r="A11" s="2">
        <v>2013</v>
      </c>
      <c r="B11">
        <v>5147974507.99755</v>
      </c>
      <c r="C11">
        <v>6019779618.9543591</v>
      </c>
      <c r="D11">
        <v>59531429890.057701</v>
      </c>
      <c r="E11">
        <v>81278333080.954605</v>
      </c>
      <c r="F11">
        <v>235419740658.72891</v>
      </c>
      <c r="G11">
        <v>428434472369.01001</v>
      </c>
    </row>
    <row r="12" spans="1:10">
      <c r="A12" s="2">
        <v>2014</v>
      </c>
      <c r="B12">
        <v>5563588720.5948496</v>
      </c>
      <c r="C12">
        <v>6010729048.7483606</v>
      </c>
      <c r="D12">
        <v>61476826454.385704</v>
      </c>
      <c r="E12">
        <v>81183137848.26947</v>
      </c>
      <c r="F12">
        <v>247894263667.04605</v>
      </c>
      <c r="G12">
        <v>462316819099.13348</v>
      </c>
    </row>
    <row r="13" spans="1:10">
      <c r="A13" s="2">
        <v>2015</v>
      </c>
      <c r="B13">
        <v>5911125842.5477409</v>
      </c>
      <c r="C13">
        <v>5920048507.6480522</v>
      </c>
      <c r="D13">
        <v>62681756331.798393</v>
      </c>
      <c r="E13">
        <v>80293549331.47963</v>
      </c>
      <c r="F13">
        <v>256888042266.36185</v>
      </c>
      <c r="G13">
        <v>484636452369.75842</v>
      </c>
    </row>
    <row r="14" spans="1:10">
      <c r="A14" s="2">
        <v>2016</v>
      </c>
      <c r="B14">
        <v>6210849851.9396162</v>
      </c>
      <c r="C14">
        <v>5813768447.7109432</v>
      </c>
      <c r="D14">
        <v>63620828144.330589</v>
      </c>
      <c r="E14">
        <v>79327501392.469757</v>
      </c>
      <c r="F14">
        <v>264764232442.99799</v>
      </c>
      <c r="G14">
        <v>502424903639.16614</v>
      </c>
    </row>
    <row r="15" spans="1:10">
      <c r="A15" s="2">
        <v>2017</v>
      </c>
      <c r="B15">
        <v>6512024147.169282</v>
      </c>
      <c r="C15">
        <v>5721509814.2919474</v>
      </c>
      <c r="D15">
        <v>64143042061.796616</v>
      </c>
      <c r="E15">
        <v>78549522091.960114</v>
      </c>
      <c r="F15">
        <v>273135442971.47787</v>
      </c>
      <c r="G15">
        <v>521364980148.94122</v>
      </c>
    </row>
    <row r="16" spans="1:10">
      <c r="A16" s="2">
        <v>2018</v>
      </c>
      <c r="B16">
        <v>6804841481.9706068</v>
      </c>
      <c r="C16">
        <v>5643682018.766921</v>
      </c>
      <c r="D16">
        <v>64683724048.683296</v>
      </c>
      <c r="E16">
        <v>77913590741.195374</v>
      </c>
      <c r="F16">
        <v>281600867960.22015</v>
      </c>
      <c r="G16">
        <v>540632477488.33142</v>
      </c>
    </row>
    <row r="17" spans="1:10">
      <c r="A17" s="2">
        <v>2019</v>
      </c>
      <c r="B17">
        <v>7089636011.5060606</v>
      </c>
      <c r="C17">
        <v>5584712159.6552248</v>
      </c>
      <c r="D17">
        <v>65422928488.227798</v>
      </c>
      <c r="E17">
        <v>77385933794.407928</v>
      </c>
      <c r="F17">
        <v>290198152659.31213</v>
      </c>
      <c r="G17">
        <v>558745143522.88293</v>
      </c>
      <c r="I17">
        <v>1</v>
      </c>
      <c r="J17">
        <v>1</v>
      </c>
    </row>
    <row r="18" spans="1:10">
      <c r="A18" s="2">
        <v>2020</v>
      </c>
      <c r="B18">
        <v>7366591295.8100357</v>
      </c>
      <c r="C18">
        <v>5539642892.7055998</v>
      </c>
      <c r="D18">
        <v>66228647664.034966</v>
      </c>
      <c r="E18">
        <v>77003673028.356537</v>
      </c>
      <c r="F18">
        <v>295282330370.6853</v>
      </c>
      <c r="G18">
        <v>570186397812.85962</v>
      </c>
      <c r="I18">
        <f>B18/$B$17</f>
        <v>1.0390648100769198</v>
      </c>
      <c r="J18">
        <f>AVERAGE(C18:G18)/AVERAGE($C$17:$G$17)</f>
        <v>1.0169489584131906</v>
      </c>
    </row>
    <row r="19" spans="1:10">
      <c r="A19" s="2">
        <v>2021</v>
      </c>
      <c r="B19">
        <v>7546927437.0019264</v>
      </c>
      <c r="C19">
        <v>5464020179.2290173</v>
      </c>
      <c r="D19">
        <v>67205104893.733864</v>
      </c>
      <c r="E19">
        <v>76284528605.050095</v>
      </c>
      <c r="F19">
        <v>297629253975.15088</v>
      </c>
      <c r="G19">
        <v>574704967146.17444</v>
      </c>
      <c r="I19">
        <f t="shared" ref="I19:I48" si="0">B19/$B$17</f>
        <v>1.0645013967929677</v>
      </c>
      <c r="J19">
        <f t="shared" ref="J19:J48" si="1">AVERAGE(C19:G19)/AVERAGE($C$17:$G$17)</f>
        <v>1.0240149591179308</v>
      </c>
    </row>
    <row r="20" spans="1:10">
      <c r="A20" s="2">
        <v>2022</v>
      </c>
      <c r="B20">
        <v>7635916668.556303</v>
      </c>
      <c r="C20">
        <v>5355043608.34373</v>
      </c>
      <c r="D20">
        <v>68156448750.665886</v>
      </c>
      <c r="E20">
        <v>75201661186.781113</v>
      </c>
      <c r="F20">
        <v>298751082962.19592</v>
      </c>
      <c r="G20">
        <v>575911657602.54993</v>
      </c>
      <c r="I20">
        <f t="shared" si="0"/>
        <v>1.077053413766752</v>
      </c>
      <c r="J20">
        <f t="shared" si="1"/>
        <v>1.0261085539430084</v>
      </c>
    </row>
    <row r="21" spans="1:10">
      <c r="A21" s="2">
        <v>2023</v>
      </c>
      <c r="B21">
        <v>7720856641.6767416</v>
      </c>
      <c r="C21">
        <v>5245934363.3996973</v>
      </c>
      <c r="D21">
        <v>68798745571.778015</v>
      </c>
      <c r="E21">
        <v>74200664140.830261</v>
      </c>
      <c r="F21">
        <v>299900485436.013</v>
      </c>
      <c r="G21">
        <v>578183159343.66443</v>
      </c>
      <c r="I21">
        <f t="shared" si="0"/>
        <v>1.0890342789314216</v>
      </c>
      <c r="J21">
        <f t="shared" si="1"/>
        <v>1.0290695341615574</v>
      </c>
    </row>
    <row r="22" spans="1:10">
      <c r="A22" s="2">
        <v>2024</v>
      </c>
      <c r="B22">
        <v>7802167959.1628799</v>
      </c>
      <c r="C22">
        <v>5145626484.026475</v>
      </c>
      <c r="D22">
        <v>69051337682.933853</v>
      </c>
      <c r="E22">
        <v>73305533022.089371</v>
      </c>
      <c r="F22">
        <v>301267264093.53882</v>
      </c>
      <c r="G22">
        <v>580424529235.98853</v>
      </c>
      <c r="I22">
        <f t="shared" si="0"/>
        <v>1.1005033187176918</v>
      </c>
      <c r="J22">
        <f t="shared" si="1"/>
        <v>1.0319424868691993</v>
      </c>
    </row>
    <row r="23" spans="1:10">
      <c r="A23" s="2">
        <v>2025</v>
      </c>
      <c r="B23">
        <v>7880152551.6485043</v>
      </c>
      <c r="C23">
        <v>5055214875.5639515</v>
      </c>
      <c r="D23">
        <v>68996034871.971207</v>
      </c>
      <c r="E23">
        <v>72477885262.224991</v>
      </c>
      <c r="F23">
        <v>303646644779.03455</v>
      </c>
      <c r="G23">
        <v>585730870851.07129</v>
      </c>
      <c r="I23">
        <f t="shared" si="0"/>
        <v>1.1115031207327826</v>
      </c>
      <c r="J23">
        <f t="shared" si="1"/>
        <v>1.0386727706068155</v>
      </c>
    </row>
    <row r="24" spans="1:10">
      <c r="A24" s="2">
        <v>2026</v>
      </c>
      <c r="B24">
        <v>7965852541.4877605</v>
      </c>
      <c r="C24">
        <v>4971435067.1493807</v>
      </c>
      <c r="D24">
        <v>68859511006.246689</v>
      </c>
      <c r="E24">
        <v>71831839033.771851</v>
      </c>
      <c r="F24">
        <v>305796709411.01172</v>
      </c>
      <c r="G24">
        <v>591825498368.29651</v>
      </c>
      <c r="I24">
        <f t="shared" si="0"/>
        <v>1.1235911869889585</v>
      </c>
      <c r="J24">
        <f t="shared" si="1"/>
        <v>1.0460708148022437</v>
      </c>
    </row>
    <row r="25" spans="1:10">
      <c r="A25" s="2">
        <v>2027</v>
      </c>
      <c r="B25">
        <v>8070121880.3092175</v>
      </c>
      <c r="C25">
        <v>4908015996.2121325</v>
      </c>
      <c r="D25">
        <v>68880423169.546875</v>
      </c>
      <c r="E25">
        <v>71439453976.767654</v>
      </c>
      <c r="F25">
        <v>308659993246.88562</v>
      </c>
      <c r="G25">
        <v>599394524453.48132</v>
      </c>
      <c r="I25">
        <f t="shared" si="0"/>
        <v>1.1382984778360816</v>
      </c>
      <c r="J25">
        <f t="shared" si="1"/>
        <v>1.0560949282696999</v>
      </c>
    </row>
    <row r="26" spans="1:10">
      <c r="A26" s="2">
        <v>2028</v>
      </c>
      <c r="B26">
        <v>8194400915.3716669</v>
      </c>
      <c r="C26">
        <v>4864103844.365119</v>
      </c>
      <c r="D26">
        <v>68951054947.76532</v>
      </c>
      <c r="E26">
        <v>71262968355.036819</v>
      </c>
      <c r="F26">
        <v>312223746475.86023</v>
      </c>
      <c r="G26">
        <v>608749504402.87158</v>
      </c>
      <c r="I26">
        <f t="shared" si="0"/>
        <v>1.1558281556447521</v>
      </c>
      <c r="J26">
        <f t="shared" si="1"/>
        <v>1.068897991666935</v>
      </c>
    </row>
    <row r="27" spans="1:10">
      <c r="A27" s="2">
        <v>2029</v>
      </c>
      <c r="B27">
        <v>8340315998.8438911</v>
      </c>
      <c r="C27">
        <v>4837966533.1341</v>
      </c>
      <c r="D27">
        <v>69228732644.913559</v>
      </c>
      <c r="E27">
        <v>71331516071.350449</v>
      </c>
      <c r="F27">
        <v>316645217672.99207</v>
      </c>
      <c r="G27">
        <v>619179020974.4231</v>
      </c>
      <c r="I27">
        <f t="shared" si="0"/>
        <v>1.1764096189575954</v>
      </c>
      <c r="J27">
        <f t="shared" si="1"/>
        <v>1.0841095779601548</v>
      </c>
    </row>
    <row r="28" spans="1:10">
      <c r="A28" s="2">
        <v>2030</v>
      </c>
      <c r="B28">
        <v>8509714169.7380991</v>
      </c>
      <c r="C28">
        <v>4833302921.4325953</v>
      </c>
      <c r="D28">
        <v>69702416516.489899</v>
      </c>
      <c r="E28">
        <v>71577876120.720276</v>
      </c>
      <c r="F28">
        <v>320477365096.00525</v>
      </c>
      <c r="G28">
        <v>628565348302.61414</v>
      </c>
      <c r="I28">
        <f t="shared" si="0"/>
        <v>1.2003033944094359</v>
      </c>
      <c r="J28">
        <f t="shared" si="1"/>
        <v>1.0980806397657055</v>
      </c>
    </row>
    <row r="29" spans="1:10">
      <c r="A29" s="2">
        <v>2031</v>
      </c>
      <c r="B29">
        <v>8704443429.8368721</v>
      </c>
      <c r="C29">
        <v>4844649824.7079401</v>
      </c>
      <c r="D29">
        <v>70338112911.175842</v>
      </c>
      <c r="E29">
        <v>72049474721.50322</v>
      </c>
      <c r="F29">
        <v>326311360542.04871</v>
      </c>
      <c r="G29">
        <v>642475660079.26282</v>
      </c>
      <c r="I29">
        <f t="shared" si="0"/>
        <v>1.2277701444347882</v>
      </c>
      <c r="J29">
        <f t="shared" si="1"/>
        <v>1.1189992979803294</v>
      </c>
    </row>
    <row r="30" spans="1:10">
      <c r="A30" s="2">
        <v>2032</v>
      </c>
      <c r="B30">
        <v>8915960133.0758667</v>
      </c>
      <c r="C30">
        <v>4863999544.2169771</v>
      </c>
      <c r="D30">
        <v>70862674559.233566</v>
      </c>
      <c r="E30">
        <v>72699630087.184799</v>
      </c>
      <c r="F30">
        <v>332535366476.03827</v>
      </c>
      <c r="G30">
        <v>657509474283.27661</v>
      </c>
      <c r="I30">
        <f t="shared" si="0"/>
        <v>1.2576047795127689</v>
      </c>
      <c r="J30">
        <f t="shared" si="1"/>
        <v>1.1415111367908142</v>
      </c>
    </row>
    <row r="31" spans="1:10">
      <c r="A31" s="2">
        <v>2033</v>
      </c>
      <c r="B31">
        <v>9130662571.8958149</v>
      </c>
      <c r="C31">
        <v>4886816710.8274984</v>
      </c>
      <c r="D31">
        <v>71490606847.701141</v>
      </c>
      <c r="E31">
        <v>73471273473.082504</v>
      </c>
      <c r="F31">
        <v>338923327164.38892</v>
      </c>
      <c r="G31">
        <v>672462521656.27979</v>
      </c>
      <c r="I31">
        <f t="shared" si="0"/>
        <v>1.287888765668264</v>
      </c>
      <c r="J31">
        <f t="shared" si="1"/>
        <v>1.1643353214497811</v>
      </c>
    </row>
    <row r="32" spans="1:10">
      <c r="A32" s="2">
        <v>2034</v>
      </c>
      <c r="B32">
        <v>9344451334.122448</v>
      </c>
      <c r="C32">
        <v>4910806640.6227798</v>
      </c>
      <c r="D32">
        <v>72210833198.776138</v>
      </c>
      <c r="E32">
        <v>74319942344.162735</v>
      </c>
      <c r="F32">
        <v>345258941834.91302</v>
      </c>
      <c r="G32">
        <v>687044145573.58228</v>
      </c>
      <c r="I32">
        <f t="shared" si="0"/>
        <v>1.3180438768586928</v>
      </c>
      <c r="J32">
        <f t="shared" si="1"/>
        <v>1.1869055526352403</v>
      </c>
    </row>
    <row r="33" spans="1:10">
      <c r="A33" s="2">
        <v>2035</v>
      </c>
      <c r="B33">
        <v>9557254179.5837173</v>
      </c>
      <c r="C33">
        <v>4936339409.0409155</v>
      </c>
      <c r="D33">
        <v>72970037331.111267</v>
      </c>
      <c r="E33">
        <v>75213863349.47876</v>
      </c>
      <c r="F33">
        <v>350110960990.0827</v>
      </c>
      <c r="G33">
        <v>698101007794.98682</v>
      </c>
      <c r="I33">
        <f t="shared" si="0"/>
        <v>1.3480599235380855</v>
      </c>
      <c r="J33">
        <f t="shared" si="1"/>
        <v>1.2045400548788314</v>
      </c>
    </row>
    <row r="34" spans="1:10">
      <c r="A34" s="2">
        <v>2036</v>
      </c>
      <c r="B34">
        <v>9765987914.0722828</v>
      </c>
      <c r="C34">
        <v>4962347419.781949</v>
      </c>
      <c r="D34">
        <v>73735699337.699814</v>
      </c>
      <c r="E34">
        <v>76121422983.593918</v>
      </c>
      <c r="F34">
        <v>356208920607.4165</v>
      </c>
      <c r="G34">
        <v>711791341704.42529</v>
      </c>
      <c r="I34">
        <f t="shared" si="0"/>
        <v>1.3775020181886153</v>
      </c>
      <c r="J34">
        <f t="shared" si="1"/>
        <v>1.2260849549132224</v>
      </c>
    </row>
    <row r="35" spans="1:10">
      <c r="A35" s="2">
        <v>2037</v>
      </c>
      <c r="B35">
        <v>9970768211.8407822</v>
      </c>
      <c r="C35">
        <v>4990651692.8843241</v>
      </c>
      <c r="D35">
        <v>74523515776.283691</v>
      </c>
      <c r="E35">
        <v>77018368976.256699</v>
      </c>
      <c r="F35">
        <v>362389339701.22571</v>
      </c>
      <c r="G35">
        <v>725008633274.84546</v>
      </c>
      <c r="I35">
        <f t="shared" si="0"/>
        <v>1.4063864767752272</v>
      </c>
      <c r="J35">
        <f t="shared" si="1"/>
        <v>1.2472521031360289</v>
      </c>
    </row>
    <row r="36" spans="1:10">
      <c r="A36" s="2">
        <v>2038</v>
      </c>
      <c r="B36">
        <v>10174343956.725677</v>
      </c>
      <c r="C36">
        <v>5022793157.8074188</v>
      </c>
      <c r="D36">
        <v>75413955689.005859</v>
      </c>
      <c r="E36">
        <v>77976849784.118256</v>
      </c>
      <c r="F36">
        <v>368435198797.36237</v>
      </c>
      <c r="G36">
        <v>738072595159.25732</v>
      </c>
      <c r="I36">
        <f t="shared" si="0"/>
        <v>1.4351010320153699</v>
      </c>
      <c r="J36">
        <f t="shared" si="1"/>
        <v>1.2682990370099485</v>
      </c>
    </row>
    <row r="37" spans="1:10">
      <c r="A37" s="2">
        <v>2039</v>
      </c>
      <c r="B37">
        <v>10376221924.095428</v>
      </c>
      <c r="C37">
        <v>5058793837.7722406</v>
      </c>
      <c r="D37">
        <v>76364400030.52655</v>
      </c>
      <c r="E37">
        <v>78974660480.35405</v>
      </c>
      <c r="F37">
        <v>374569420679.42438</v>
      </c>
      <c r="G37">
        <v>750812652351.07312</v>
      </c>
      <c r="I37">
        <f t="shared" si="0"/>
        <v>1.4635761140988668</v>
      </c>
      <c r="J37">
        <f t="shared" si="1"/>
        <v>1.2892132691074127</v>
      </c>
    </row>
    <row r="38" spans="1:10">
      <c r="A38" s="2">
        <v>2040</v>
      </c>
      <c r="B38">
        <v>10576052711.328314</v>
      </c>
      <c r="C38">
        <v>5098081913.309392</v>
      </c>
      <c r="D38">
        <v>77385701778.176117</v>
      </c>
      <c r="E38">
        <v>80013476686.679184</v>
      </c>
      <c r="F38">
        <v>379012957938.37122</v>
      </c>
      <c r="G38">
        <v>759969258371.91858</v>
      </c>
      <c r="I38">
        <f t="shared" si="0"/>
        <v>1.4917624394487961</v>
      </c>
      <c r="J38">
        <f t="shared" si="1"/>
        <v>1.3049547399902388</v>
      </c>
    </row>
    <row r="39" spans="1:10">
      <c r="A39" s="2">
        <v>2041</v>
      </c>
      <c r="B39">
        <v>10791627184.696362</v>
      </c>
      <c r="C39">
        <v>5148167158.4950619</v>
      </c>
      <c r="D39">
        <v>78548904441.936798</v>
      </c>
      <c r="E39">
        <v>81173360182.324814</v>
      </c>
      <c r="F39">
        <v>386022570746.63257</v>
      </c>
      <c r="G39">
        <v>774954608515.77893</v>
      </c>
      <c r="I39">
        <f t="shared" si="0"/>
        <v>1.5221694269187005</v>
      </c>
      <c r="J39">
        <f t="shared" si="1"/>
        <v>1.329387943127966</v>
      </c>
    </row>
    <row r="40" spans="1:10">
      <c r="A40" s="2">
        <v>2042</v>
      </c>
      <c r="B40">
        <v>11040750378.06086</v>
      </c>
      <c r="C40">
        <v>5217286033.8473825</v>
      </c>
      <c r="D40">
        <v>79881256009.94545</v>
      </c>
      <c r="E40">
        <v>82588687764.849976</v>
      </c>
      <c r="F40">
        <v>394440615309.375</v>
      </c>
      <c r="G40">
        <v>791758591754.1687</v>
      </c>
      <c r="I40">
        <f t="shared" si="0"/>
        <v>1.5573084937142576</v>
      </c>
      <c r="J40">
        <f t="shared" si="1"/>
        <v>1.3575016393652886</v>
      </c>
    </row>
    <row r="41" spans="1:10">
      <c r="A41" s="2">
        <v>2043</v>
      </c>
      <c r="B41">
        <v>11313002644.934456</v>
      </c>
      <c r="C41">
        <v>5300854385.3706903</v>
      </c>
      <c r="D41">
        <v>81344033884.767487</v>
      </c>
      <c r="E41">
        <v>84201980033.423035</v>
      </c>
      <c r="F41">
        <v>403230368662.14862</v>
      </c>
      <c r="G41">
        <v>810489951083.84595</v>
      </c>
      <c r="I41">
        <f t="shared" si="0"/>
        <v>1.5957099386448219</v>
      </c>
      <c r="J41">
        <f t="shared" si="1"/>
        <v>1.3882643155292191</v>
      </c>
    </row>
    <row r="42" spans="1:10">
      <c r="A42" s="2">
        <v>2044</v>
      </c>
      <c r="B42">
        <v>11589210678.975927</v>
      </c>
      <c r="C42">
        <v>5388016557.4163713</v>
      </c>
      <c r="D42">
        <v>82897017306.536194</v>
      </c>
      <c r="E42">
        <v>85877145459.36322</v>
      </c>
      <c r="F42">
        <v>412463609450.92249</v>
      </c>
      <c r="G42">
        <v>829081599867.23132</v>
      </c>
      <c r="I42">
        <f t="shared" si="0"/>
        <v>1.6346693483512162</v>
      </c>
      <c r="J42">
        <f t="shared" si="1"/>
        <v>1.4194876679481623</v>
      </c>
    </row>
    <row r="43" spans="1:10">
      <c r="A43" s="2">
        <v>2045</v>
      </c>
      <c r="B43">
        <v>11861079988.159529</v>
      </c>
      <c r="C43">
        <v>5475286186.2591515</v>
      </c>
      <c r="D43">
        <v>84513304282.660934</v>
      </c>
      <c r="E43">
        <v>87564581571.484634</v>
      </c>
      <c r="F43">
        <v>417760805064.57904</v>
      </c>
      <c r="G43">
        <v>839872050746.74915</v>
      </c>
      <c r="I43">
        <f t="shared" si="0"/>
        <v>1.6730167767301025</v>
      </c>
      <c r="J43">
        <f t="shared" si="1"/>
        <v>1.4390183198111244</v>
      </c>
    </row>
    <row r="44" spans="1:10">
      <c r="A44" s="2">
        <v>2046</v>
      </c>
      <c r="B44">
        <v>12055228527.177462</v>
      </c>
      <c r="C44">
        <v>5531716053.3827238</v>
      </c>
      <c r="D44">
        <v>85945956530.047592</v>
      </c>
      <c r="E44">
        <v>88820201535.800751</v>
      </c>
      <c r="F44">
        <v>424265331528.1767</v>
      </c>
      <c r="G44">
        <v>853396890597.42358</v>
      </c>
      <c r="I44">
        <f t="shared" si="0"/>
        <v>1.7004016154866819</v>
      </c>
      <c r="J44">
        <f t="shared" si="1"/>
        <v>1.4618532004456271</v>
      </c>
    </row>
    <row r="45" spans="1:10">
      <c r="A45" s="2">
        <v>2047</v>
      </c>
      <c r="B45">
        <v>12175541645.334846</v>
      </c>
      <c r="C45">
        <v>5557689422.4695387</v>
      </c>
      <c r="D45">
        <v>87173412767.524506</v>
      </c>
      <c r="E45">
        <v>89693033193.387863</v>
      </c>
      <c r="F45">
        <v>429065403366.41772</v>
      </c>
      <c r="G45">
        <v>861991766373.25415</v>
      </c>
      <c r="I45">
        <f t="shared" si="0"/>
        <v>1.7173718968892988</v>
      </c>
      <c r="J45">
        <f t="shared" si="1"/>
        <v>1.4774158546855165</v>
      </c>
    </row>
    <row r="46" spans="1:10">
      <c r="A46" s="2">
        <v>2048</v>
      </c>
      <c r="B46">
        <v>12293827162.381659</v>
      </c>
      <c r="C46">
        <v>5584246333.7650881</v>
      </c>
      <c r="D46">
        <v>88391162151.773987</v>
      </c>
      <c r="E46" s="15">
        <v>90575730811.967392</v>
      </c>
      <c r="F46">
        <v>433545436619.27722</v>
      </c>
      <c r="G46">
        <v>870826019531.51318</v>
      </c>
      <c r="I46">
        <f t="shared" si="0"/>
        <v>1.7340561831988981</v>
      </c>
      <c r="J46">
        <f t="shared" si="1"/>
        <v>1.4928983769706645</v>
      </c>
    </row>
    <row r="47" spans="1:10">
      <c r="A47" s="2">
        <v>2049</v>
      </c>
      <c r="B47">
        <v>12410494816.184233</v>
      </c>
      <c r="C47">
        <v>5618121080.4157133</v>
      </c>
      <c r="D47">
        <v>89344228855.673309</v>
      </c>
      <c r="E47" s="15">
        <v>91444550978.149826</v>
      </c>
      <c r="F47">
        <v>438549257413.91431</v>
      </c>
      <c r="G47">
        <v>879801674189.83191</v>
      </c>
      <c r="I47">
        <f t="shared" si="0"/>
        <v>1.7505122683368699</v>
      </c>
      <c r="J47">
        <f t="shared" si="1"/>
        <v>1.5087758979328372</v>
      </c>
    </row>
    <row r="48" spans="1:10">
      <c r="A48" s="2">
        <v>2050</v>
      </c>
      <c r="B48">
        <v>12525953196.740656</v>
      </c>
      <c r="C48">
        <v>5653083330.2382631</v>
      </c>
      <c r="D48">
        <v>90301626668.691467</v>
      </c>
      <c r="E48" s="15">
        <v>92338487673.332016</v>
      </c>
      <c r="F48">
        <v>439589530657.10114</v>
      </c>
      <c r="G48">
        <v>880865514516.08972</v>
      </c>
      <c r="I48">
        <f t="shared" si="0"/>
        <v>1.7667977843166804</v>
      </c>
      <c r="J48">
        <f t="shared" si="1"/>
        <v>1.5127769636158588</v>
      </c>
    </row>
    <row r="49" spans="1:10">
      <c r="A49" s="2">
        <v>2051</v>
      </c>
      <c r="B49">
        <f t="shared" ref="B49:G49" si="2">_xlfn.FORECAST.ETS($A49,B$10:B$48,$A$10:$A$48)</f>
        <v>12641555665.394356</v>
      </c>
      <c r="C49">
        <f t="shared" si="2"/>
        <v>5688364881.7719059</v>
      </c>
      <c r="D49">
        <f t="shared" si="2"/>
        <v>91242524266.150711</v>
      </c>
      <c r="E49">
        <f t="shared" si="2"/>
        <v>93228043897.911652</v>
      </c>
      <c r="F49">
        <f t="shared" si="2"/>
        <v>446289768777.86853</v>
      </c>
      <c r="G49">
        <f t="shared" si="2"/>
        <v>889530656380.61829</v>
      </c>
      <c r="I49">
        <f t="shared" ref="I49:I68" si="3">B49/$B$17</f>
        <v>1.7831036240616382</v>
      </c>
      <c r="J49">
        <f t="shared" ref="J49:J68" si="4">AVERAGE(C49:G49)/AVERAGE($C$17:$G$17)</f>
        <v>1.5300540901980531</v>
      </c>
    </row>
    <row r="50" spans="1:10">
      <c r="A50" s="2">
        <v>2052</v>
      </c>
      <c r="B50">
        <f>_xlfn.FORECAST.ETS($A50,B$10:B$48,$A$10:$A$48)</f>
        <v>12757155238.532883</v>
      </c>
      <c r="C50">
        <f t="shared" ref="C50:G68" si="5">_xlfn.FORECAST.ETS($A50,C$10:C$48,$A$10:$A$48)</f>
        <v>5723997829.0225067</v>
      </c>
      <c r="D50">
        <f t="shared" si="5"/>
        <v>92179281694.841934</v>
      </c>
      <c r="E50">
        <f t="shared" si="5"/>
        <v>94121024971.838287</v>
      </c>
      <c r="F50">
        <f t="shared" si="5"/>
        <v>451165902093.38287</v>
      </c>
      <c r="G50">
        <f t="shared" si="5"/>
        <v>898175593353.70862</v>
      </c>
      <c r="I50">
        <f t="shared" si="3"/>
        <v>1.7994090553913873</v>
      </c>
      <c r="J50">
        <f t="shared" si="4"/>
        <v>1.5454816174375088</v>
      </c>
    </row>
    <row r="51" spans="1:10">
      <c r="A51" s="2">
        <v>2053</v>
      </c>
      <c r="B51">
        <f t="shared" ref="B51:B68" si="6">_xlfn.FORECAST.ETS($A51,B$10:B$48,$A$10:$A$48)</f>
        <v>12872754811.671408</v>
      </c>
      <c r="C51">
        <f t="shared" si="5"/>
        <v>5759630776.2731075</v>
      </c>
      <c r="D51">
        <f t="shared" si="5"/>
        <v>93116039123.533142</v>
      </c>
      <c r="E51">
        <f t="shared" si="5"/>
        <v>95014006045.764923</v>
      </c>
      <c r="F51">
        <f t="shared" si="5"/>
        <v>456042035408.89716</v>
      </c>
      <c r="G51">
        <f t="shared" si="5"/>
        <v>906820530326.79883</v>
      </c>
      <c r="I51">
        <f t="shared" si="3"/>
        <v>1.8157144867211359</v>
      </c>
      <c r="J51">
        <f t="shared" si="4"/>
        <v>1.5609091446769645</v>
      </c>
    </row>
    <row r="52" spans="1:10">
      <c r="A52" s="2">
        <v>2054</v>
      </c>
      <c r="B52">
        <f t="shared" si="6"/>
        <v>12988354384.809933</v>
      </c>
      <c r="C52">
        <f t="shared" si="5"/>
        <v>5795263723.5237083</v>
      </c>
      <c r="D52">
        <f t="shared" si="5"/>
        <v>94052796552.224365</v>
      </c>
      <c r="E52">
        <f t="shared" si="5"/>
        <v>95906987119.691559</v>
      </c>
      <c r="F52">
        <f t="shared" si="5"/>
        <v>460918168724.41144</v>
      </c>
      <c r="G52">
        <f t="shared" si="5"/>
        <v>915465467299.88916</v>
      </c>
      <c r="I52">
        <f t="shared" si="3"/>
        <v>1.8320199180508845</v>
      </c>
      <c r="J52">
        <f t="shared" si="4"/>
        <v>1.5763366719164207</v>
      </c>
    </row>
    <row r="53" spans="1:10">
      <c r="A53" s="2">
        <v>2055</v>
      </c>
      <c r="B53">
        <f t="shared" si="6"/>
        <v>13103953957.94846</v>
      </c>
      <c r="C53">
        <f t="shared" si="5"/>
        <v>5830896670.7743092</v>
      </c>
      <c r="D53">
        <f t="shared" si="5"/>
        <v>94989553980.915588</v>
      </c>
      <c r="E53">
        <f t="shared" si="5"/>
        <v>96799968193.618195</v>
      </c>
      <c r="F53">
        <f t="shared" si="5"/>
        <v>465794302039.92578</v>
      </c>
      <c r="G53">
        <f t="shared" si="5"/>
        <v>924110404272.97949</v>
      </c>
      <c r="I53">
        <f t="shared" si="3"/>
        <v>1.8483253493806333</v>
      </c>
      <c r="J53">
        <f t="shared" si="4"/>
        <v>1.5917641991558769</v>
      </c>
    </row>
    <row r="54" spans="1:10">
      <c r="A54" s="2">
        <v>2056</v>
      </c>
      <c r="B54">
        <f t="shared" si="6"/>
        <v>13219553531.086985</v>
      </c>
      <c r="C54">
        <f t="shared" si="5"/>
        <v>5866529618.02491</v>
      </c>
      <c r="D54">
        <f t="shared" si="5"/>
        <v>95926311409.606812</v>
      </c>
      <c r="E54">
        <f t="shared" si="5"/>
        <v>97692949267.54483</v>
      </c>
      <c r="F54">
        <f t="shared" si="5"/>
        <v>470670435355.44006</v>
      </c>
      <c r="G54">
        <f t="shared" si="5"/>
        <v>932755341246.06982</v>
      </c>
      <c r="I54">
        <f t="shared" si="3"/>
        <v>1.8646307807103819</v>
      </c>
      <c r="J54">
        <f t="shared" si="4"/>
        <v>1.6071917263953328</v>
      </c>
    </row>
    <row r="55" spans="1:10">
      <c r="A55" s="2">
        <v>2057</v>
      </c>
      <c r="B55">
        <f t="shared" si="6"/>
        <v>13335153104.22551</v>
      </c>
      <c r="C55">
        <f t="shared" si="5"/>
        <v>5902162565.2755098</v>
      </c>
      <c r="D55">
        <f t="shared" si="5"/>
        <v>96863068838.298019</v>
      </c>
      <c r="E55">
        <f t="shared" si="5"/>
        <v>98585930341.471466</v>
      </c>
      <c r="F55">
        <f t="shared" si="5"/>
        <v>475546568670.95435</v>
      </c>
      <c r="G55">
        <f t="shared" si="5"/>
        <v>941400278219.16016</v>
      </c>
      <c r="I55">
        <f t="shared" si="3"/>
        <v>1.8809362120401307</v>
      </c>
      <c r="J55">
        <f t="shared" si="4"/>
        <v>1.6226192536347885</v>
      </c>
    </row>
    <row r="56" spans="1:10">
      <c r="A56" s="2">
        <v>2058</v>
      </c>
      <c r="B56">
        <f t="shared" si="6"/>
        <v>13450752677.364037</v>
      </c>
      <c r="C56">
        <f t="shared" si="5"/>
        <v>5937795512.5261106</v>
      </c>
      <c r="D56">
        <f t="shared" si="5"/>
        <v>97799826266.989243</v>
      </c>
      <c r="E56">
        <f t="shared" si="5"/>
        <v>99478911415.398102</v>
      </c>
      <c r="F56">
        <f t="shared" si="5"/>
        <v>480422701986.46863</v>
      </c>
      <c r="G56">
        <f t="shared" si="5"/>
        <v>950045215192.25037</v>
      </c>
      <c r="I56">
        <f t="shared" si="3"/>
        <v>1.8972416433698795</v>
      </c>
      <c r="J56">
        <f t="shared" si="4"/>
        <v>1.6380467808742445</v>
      </c>
    </row>
    <row r="57" spans="1:10">
      <c r="A57" s="2">
        <v>2059</v>
      </c>
      <c r="B57">
        <f t="shared" si="6"/>
        <v>13566352250.502562</v>
      </c>
      <c r="C57">
        <f t="shared" si="5"/>
        <v>5973428459.7767115</v>
      </c>
      <c r="D57">
        <f t="shared" si="5"/>
        <v>98736583695.680466</v>
      </c>
      <c r="E57">
        <f t="shared" si="5"/>
        <v>100371892489.32472</v>
      </c>
      <c r="F57">
        <f t="shared" si="5"/>
        <v>485298835301.98297</v>
      </c>
      <c r="G57">
        <f t="shared" si="5"/>
        <v>958690152165.3407</v>
      </c>
      <c r="I57">
        <f t="shared" si="3"/>
        <v>1.9135470746996281</v>
      </c>
      <c r="J57">
        <f t="shared" si="4"/>
        <v>1.6534743081137004</v>
      </c>
    </row>
    <row r="58" spans="1:10">
      <c r="A58" s="2">
        <v>2060</v>
      </c>
      <c r="B58">
        <f t="shared" si="6"/>
        <v>13681951823.641087</v>
      </c>
      <c r="C58">
        <f t="shared" si="5"/>
        <v>6009061407.0273123</v>
      </c>
      <c r="D58">
        <f t="shared" si="5"/>
        <v>99673341124.371689</v>
      </c>
      <c r="E58">
        <f t="shared" si="5"/>
        <v>101264873563.25136</v>
      </c>
      <c r="F58">
        <f t="shared" si="5"/>
        <v>490174968617.49725</v>
      </c>
      <c r="G58">
        <f t="shared" si="5"/>
        <v>967335089138.43103</v>
      </c>
      <c r="I58">
        <f t="shared" si="3"/>
        <v>1.9298525060293767</v>
      </c>
      <c r="J58">
        <f t="shared" si="4"/>
        <v>1.6689018353531566</v>
      </c>
    </row>
    <row r="59" spans="1:10">
      <c r="A59" s="2">
        <v>2061</v>
      </c>
      <c r="B59">
        <f t="shared" si="6"/>
        <v>13797551396.779613</v>
      </c>
      <c r="C59">
        <f t="shared" si="5"/>
        <v>6044694354.2779131</v>
      </c>
      <c r="D59">
        <f t="shared" si="5"/>
        <v>100610098553.0629</v>
      </c>
      <c r="E59">
        <f t="shared" si="5"/>
        <v>102157854637.17799</v>
      </c>
      <c r="F59">
        <f t="shared" si="5"/>
        <v>495051101933.0116</v>
      </c>
      <c r="G59">
        <f t="shared" si="5"/>
        <v>975980026111.52136</v>
      </c>
      <c r="I59">
        <f t="shared" si="3"/>
        <v>1.9461579373591256</v>
      </c>
      <c r="J59">
        <f t="shared" si="4"/>
        <v>1.6843293625926128</v>
      </c>
    </row>
    <row r="60" spans="1:10">
      <c r="A60" s="2">
        <v>2062</v>
      </c>
      <c r="B60">
        <f t="shared" si="6"/>
        <v>13913150969.918139</v>
      </c>
      <c r="C60">
        <f t="shared" si="5"/>
        <v>6080327301.5285139</v>
      </c>
      <c r="D60">
        <f t="shared" si="5"/>
        <v>101546855981.75412</v>
      </c>
      <c r="E60">
        <f t="shared" si="5"/>
        <v>103050835711.10463</v>
      </c>
      <c r="F60">
        <f t="shared" si="5"/>
        <v>499927235248.52588</v>
      </c>
      <c r="G60">
        <f t="shared" si="5"/>
        <v>984624963084.61157</v>
      </c>
      <c r="I60">
        <f t="shared" si="3"/>
        <v>1.9624633686888744</v>
      </c>
      <c r="J60">
        <f t="shared" si="4"/>
        <v>1.6997568898320687</v>
      </c>
    </row>
    <row r="61" spans="1:10">
      <c r="A61" s="2">
        <v>2063</v>
      </c>
      <c r="B61">
        <f t="shared" si="6"/>
        <v>14028750543.056664</v>
      </c>
      <c r="C61">
        <f t="shared" si="5"/>
        <v>6115960248.7791147</v>
      </c>
      <c r="D61">
        <f t="shared" si="5"/>
        <v>102483613410.44534</v>
      </c>
      <c r="E61">
        <f t="shared" si="5"/>
        <v>103943816785.03127</v>
      </c>
      <c r="F61">
        <f t="shared" si="5"/>
        <v>504803368564.04016</v>
      </c>
      <c r="G61">
        <f t="shared" si="5"/>
        <v>993269900057.7019</v>
      </c>
      <c r="I61">
        <f t="shared" si="3"/>
        <v>1.978768800018623</v>
      </c>
      <c r="J61">
        <f t="shared" si="4"/>
        <v>1.7151844170715249</v>
      </c>
    </row>
    <row r="62" spans="1:10">
      <c r="A62" s="2">
        <v>2064</v>
      </c>
      <c r="B62">
        <f t="shared" si="6"/>
        <v>14144350116.19519</v>
      </c>
      <c r="C62">
        <f t="shared" si="5"/>
        <v>6151593196.0297155</v>
      </c>
      <c r="D62">
        <f t="shared" si="5"/>
        <v>103420370839.13657</v>
      </c>
      <c r="E62">
        <f t="shared" si="5"/>
        <v>104836797858.9579</v>
      </c>
      <c r="F62">
        <f t="shared" si="5"/>
        <v>509679501879.55444</v>
      </c>
      <c r="G62">
        <f t="shared" si="5"/>
        <v>1001914837030.7922</v>
      </c>
      <c r="I62">
        <f t="shared" si="3"/>
        <v>1.9950742313483718</v>
      </c>
      <c r="J62">
        <f t="shared" si="4"/>
        <v>1.7306119443109806</v>
      </c>
    </row>
    <row r="63" spans="1:10">
      <c r="A63" s="2">
        <v>2065</v>
      </c>
      <c r="B63">
        <f t="shared" si="6"/>
        <v>14259949689.333715</v>
      </c>
      <c r="C63">
        <f t="shared" si="5"/>
        <v>6187226143.2803164</v>
      </c>
      <c r="D63">
        <f t="shared" si="5"/>
        <v>104357128267.82777</v>
      </c>
      <c r="E63">
        <f t="shared" si="5"/>
        <v>105729778932.88454</v>
      </c>
      <c r="F63">
        <f t="shared" si="5"/>
        <v>514555635195.06879</v>
      </c>
      <c r="G63">
        <f t="shared" si="5"/>
        <v>1010559774003.8826</v>
      </c>
      <c r="I63">
        <f t="shared" si="3"/>
        <v>2.0113796626781206</v>
      </c>
      <c r="J63">
        <f t="shared" si="4"/>
        <v>1.7460394715504366</v>
      </c>
    </row>
    <row r="64" spans="1:10">
      <c r="A64" s="2">
        <v>2066</v>
      </c>
      <c r="B64">
        <f t="shared" si="6"/>
        <v>14375549262.47224</v>
      </c>
      <c r="C64">
        <f t="shared" si="5"/>
        <v>6222859090.5309172</v>
      </c>
      <c r="D64">
        <f t="shared" si="5"/>
        <v>105293885696.519</v>
      </c>
      <c r="E64">
        <f t="shared" si="5"/>
        <v>106622760006.81117</v>
      </c>
      <c r="F64">
        <f t="shared" si="5"/>
        <v>519431768510.58307</v>
      </c>
      <c r="G64">
        <f t="shared" si="5"/>
        <v>1019204710976.9729</v>
      </c>
      <c r="I64">
        <f t="shared" si="3"/>
        <v>2.027685094007869</v>
      </c>
      <c r="J64">
        <f t="shared" si="4"/>
        <v>1.7614669987898925</v>
      </c>
    </row>
    <row r="65" spans="1:10">
      <c r="A65" s="2">
        <v>2067</v>
      </c>
      <c r="B65">
        <f t="shared" si="6"/>
        <v>14491148835.610767</v>
      </c>
      <c r="C65">
        <f t="shared" si="5"/>
        <v>6258492037.781517</v>
      </c>
      <c r="D65">
        <f t="shared" si="5"/>
        <v>106230643125.21022</v>
      </c>
      <c r="E65">
        <f t="shared" si="5"/>
        <v>107515741080.73781</v>
      </c>
      <c r="F65">
        <f t="shared" si="5"/>
        <v>524307901826.09735</v>
      </c>
      <c r="G65">
        <f t="shared" si="5"/>
        <v>1027849647950.0631</v>
      </c>
      <c r="I65">
        <f t="shared" si="3"/>
        <v>2.0439905253376178</v>
      </c>
      <c r="J65">
        <f t="shared" si="4"/>
        <v>1.7768945260293487</v>
      </c>
    </row>
    <row r="66" spans="1:10">
      <c r="A66" s="2">
        <v>2068</v>
      </c>
      <c r="B66">
        <f t="shared" si="6"/>
        <v>14606748408.749292</v>
      </c>
      <c r="C66">
        <f t="shared" si="5"/>
        <v>6294124985.0321178</v>
      </c>
      <c r="D66">
        <f t="shared" si="5"/>
        <v>107167400553.90144</v>
      </c>
      <c r="E66">
        <f t="shared" si="5"/>
        <v>108408722154.66444</v>
      </c>
      <c r="F66">
        <f t="shared" si="5"/>
        <v>529184035141.61169</v>
      </c>
      <c r="G66">
        <f t="shared" si="5"/>
        <v>1036494584923.1534</v>
      </c>
      <c r="I66">
        <f t="shared" si="3"/>
        <v>2.0602959566673666</v>
      </c>
      <c r="J66">
        <f t="shared" si="4"/>
        <v>1.7923220532688049</v>
      </c>
    </row>
    <row r="67" spans="1:10">
      <c r="A67" s="2">
        <v>2069</v>
      </c>
      <c r="B67">
        <f t="shared" si="6"/>
        <v>14722347981.887817</v>
      </c>
      <c r="C67">
        <f t="shared" si="5"/>
        <v>6329757932.2827187</v>
      </c>
      <c r="D67">
        <f t="shared" si="5"/>
        <v>108104157982.59265</v>
      </c>
      <c r="E67">
        <f t="shared" si="5"/>
        <v>109301703228.59108</v>
      </c>
      <c r="F67">
        <f t="shared" si="5"/>
        <v>534060168457.12598</v>
      </c>
      <c r="G67">
        <f t="shared" si="5"/>
        <v>1045139521896.2438</v>
      </c>
      <c r="I67">
        <f t="shared" si="3"/>
        <v>2.076601387997115</v>
      </c>
      <c r="J67">
        <f t="shared" si="4"/>
        <v>1.8077495805082608</v>
      </c>
    </row>
    <row r="68" spans="1:10">
      <c r="A68" s="2">
        <v>2070</v>
      </c>
      <c r="B68">
        <f t="shared" si="6"/>
        <v>14837947555.026344</v>
      </c>
      <c r="C68">
        <f t="shared" si="5"/>
        <v>6365390879.5333195</v>
      </c>
      <c r="D68">
        <f t="shared" si="5"/>
        <v>109040915411.28387</v>
      </c>
      <c r="E68">
        <f t="shared" si="5"/>
        <v>110194684302.51772</v>
      </c>
      <c r="F68">
        <f t="shared" si="5"/>
        <v>538936301772.64026</v>
      </c>
      <c r="G68">
        <f t="shared" si="5"/>
        <v>1053784458869.334</v>
      </c>
      <c r="I68">
        <f t="shared" si="3"/>
        <v>2.0929068193268643</v>
      </c>
      <c r="J68">
        <f t="shared" si="4"/>
        <v>1.8231771077477166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G25"/>
  <sheetViews>
    <sheetView topLeftCell="AN1" workbookViewId="0">
      <selection activeCell="AU13" sqref="AU13"/>
    </sheetView>
  </sheetViews>
  <sheetFormatPr defaultRowHeight="14.25"/>
  <cols>
    <col min="1" max="1" width="44" customWidth="1"/>
  </cols>
  <sheetData>
    <row r="1" spans="1:59">
      <c r="A1" t="s">
        <v>46</v>
      </c>
    </row>
    <row r="2" spans="1:59">
      <c r="A2" t="s">
        <v>70</v>
      </c>
    </row>
    <row r="3" spans="1:59">
      <c r="A3" t="s">
        <v>66</v>
      </c>
    </row>
    <row r="5" spans="1:59">
      <c r="A5" s="1" t="s">
        <v>67</v>
      </c>
    </row>
    <row r="7" spans="1:59">
      <c r="A7" s="4" t="s">
        <v>9</v>
      </c>
      <c r="B7" s="3">
        <v>2013</v>
      </c>
      <c r="C7" s="3">
        <v>2014</v>
      </c>
      <c r="D7" s="3">
        <v>2015</v>
      </c>
      <c r="E7" s="3">
        <v>2016</v>
      </c>
      <c r="F7" s="3">
        <v>2017</v>
      </c>
      <c r="G7" s="3">
        <v>2018</v>
      </c>
      <c r="H7" s="3">
        <v>2019</v>
      </c>
      <c r="I7" s="3">
        <v>2020</v>
      </c>
      <c r="J7" s="3">
        <v>2021</v>
      </c>
      <c r="K7" s="3">
        <v>2022</v>
      </c>
      <c r="L7" s="3">
        <v>2023</v>
      </c>
      <c r="M7" s="3">
        <v>2024</v>
      </c>
      <c r="N7" s="3">
        <v>2025</v>
      </c>
      <c r="O7" s="3">
        <v>2026</v>
      </c>
      <c r="P7" s="3">
        <v>2027</v>
      </c>
      <c r="Q7" s="3">
        <v>2028</v>
      </c>
      <c r="R7" s="3">
        <v>2029</v>
      </c>
      <c r="S7" s="3">
        <v>2030</v>
      </c>
      <c r="T7" s="3">
        <v>2031</v>
      </c>
      <c r="U7" s="3">
        <v>2032</v>
      </c>
      <c r="V7" s="3">
        <v>2033</v>
      </c>
      <c r="W7" s="3">
        <v>2034</v>
      </c>
      <c r="X7" s="3">
        <v>2035</v>
      </c>
      <c r="Y7" s="3">
        <v>2036</v>
      </c>
      <c r="Z7" s="3">
        <v>2037</v>
      </c>
      <c r="AA7" s="3">
        <v>2038</v>
      </c>
      <c r="AB7" s="3">
        <v>2039</v>
      </c>
      <c r="AC7" s="3">
        <v>2040</v>
      </c>
      <c r="AD7" s="3">
        <v>2041</v>
      </c>
      <c r="AE7" s="3">
        <v>2042</v>
      </c>
      <c r="AF7" s="3">
        <v>2043</v>
      </c>
      <c r="AG7" s="3">
        <v>2044</v>
      </c>
      <c r="AH7" s="3">
        <v>2045</v>
      </c>
      <c r="AI7" s="3">
        <v>2046</v>
      </c>
      <c r="AJ7" s="3">
        <v>2047</v>
      </c>
      <c r="AK7" s="3">
        <v>2048</v>
      </c>
      <c r="AL7" s="3">
        <v>2049</v>
      </c>
      <c r="AM7" s="3">
        <v>2050</v>
      </c>
      <c r="AN7" s="3">
        <v>2051</v>
      </c>
      <c r="AO7" s="3">
        <v>2052</v>
      </c>
      <c r="AP7" s="3">
        <v>2053</v>
      </c>
      <c r="AQ7" s="3">
        <v>2054</v>
      </c>
      <c r="AR7" s="3">
        <v>2055</v>
      </c>
      <c r="AS7" s="3">
        <v>2056</v>
      </c>
      <c r="AT7" s="3">
        <v>2057</v>
      </c>
      <c r="AU7" s="3">
        <v>2058</v>
      </c>
      <c r="AV7" s="3">
        <v>2059</v>
      </c>
      <c r="AW7" s="3">
        <v>2060</v>
      </c>
      <c r="AX7" s="3">
        <v>2061</v>
      </c>
      <c r="AY7" s="3">
        <v>2062</v>
      </c>
      <c r="AZ7" s="3">
        <v>2063</v>
      </c>
      <c r="BA7" s="3">
        <v>2064</v>
      </c>
      <c r="BB7" s="3">
        <v>2065</v>
      </c>
      <c r="BC7" s="3">
        <v>2066</v>
      </c>
      <c r="BD7" s="3">
        <v>2067</v>
      </c>
      <c r="BE7" s="3">
        <v>2068</v>
      </c>
      <c r="BF7" s="3">
        <v>2069</v>
      </c>
      <c r="BG7" s="3">
        <v>2070</v>
      </c>
    </row>
    <row r="8" spans="1:59">
      <c r="A8" t="s">
        <v>45</v>
      </c>
      <c r="B8">
        <v>203255</v>
      </c>
      <c r="C8">
        <v>213577.8571428571</v>
      </c>
      <c r="D8">
        <v>223900.7142857142</v>
      </c>
      <c r="E8">
        <v>234223.5714285713</v>
      </c>
      <c r="F8">
        <v>244546.42857142841</v>
      </c>
      <c r="G8">
        <v>254869.28571428551</v>
      </c>
      <c r="H8">
        <v>265192.14285714261</v>
      </c>
      <c r="I8">
        <v>275514.99999999971</v>
      </c>
      <c r="J8">
        <v>287270.7999999997</v>
      </c>
      <c r="K8">
        <v>299026.59999999969</v>
      </c>
      <c r="L8">
        <v>310782.39999999967</v>
      </c>
      <c r="M8">
        <v>322538.19999999972</v>
      </c>
      <c r="N8">
        <v>334293.99999999971</v>
      </c>
      <c r="O8">
        <v>346049.7999999997</v>
      </c>
      <c r="P8">
        <v>357805.59999999969</v>
      </c>
      <c r="Q8">
        <v>369561.39999999967</v>
      </c>
      <c r="R8">
        <v>381317.19999999972</v>
      </c>
      <c r="S8">
        <v>393072.99999999971</v>
      </c>
      <c r="T8">
        <v>401508.09999999974</v>
      </c>
      <c r="U8">
        <v>409943.19999999978</v>
      </c>
      <c r="V8">
        <v>418378.29999999981</v>
      </c>
      <c r="W8">
        <v>426813.39999999985</v>
      </c>
      <c r="X8">
        <v>435248.49999999988</v>
      </c>
      <c r="Y8">
        <v>443683.59999999986</v>
      </c>
      <c r="Z8">
        <v>452118.6999999999</v>
      </c>
      <c r="AA8">
        <v>460553.79999999993</v>
      </c>
      <c r="AB8">
        <v>468988.89999999997</v>
      </c>
      <c r="AC8">
        <v>477424</v>
      </c>
      <c r="AD8">
        <v>481038.4</v>
      </c>
      <c r="AE8">
        <v>484652.79999999999</v>
      </c>
      <c r="AF8">
        <v>488267.2</v>
      </c>
      <c r="AG8">
        <v>491881.6</v>
      </c>
      <c r="AH8">
        <v>495496</v>
      </c>
      <c r="AI8">
        <v>499110.40000000002</v>
      </c>
      <c r="AJ8">
        <v>502724.8</v>
      </c>
      <c r="AK8">
        <v>506339.2</v>
      </c>
      <c r="AL8">
        <v>509953.6</v>
      </c>
      <c r="AM8">
        <v>513568</v>
      </c>
      <c r="AN8">
        <f>_xlfn.FORECAST.ETS(AN$7,$B8:$AM8, $B$7:$AM$7)</f>
        <v>516103.47964633611</v>
      </c>
      <c r="AO8">
        <f>_xlfn.FORECAST.ETS(AO$7,$B8:$AM8, $B$7:$AM$7)</f>
        <v>518160.01250277879</v>
      </c>
      <c r="AP8">
        <f t="shared" ref="AP8:BF9" si="0">_xlfn.FORECAST.ETS(AP$7,$B8:$AM8, $B$7:$AM$7)</f>
        <v>520216.5453592214</v>
      </c>
      <c r="AQ8">
        <f t="shared" si="0"/>
        <v>522273.07821566408</v>
      </c>
      <c r="AR8">
        <f t="shared" si="0"/>
        <v>524329.61107210675</v>
      </c>
      <c r="AS8">
        <f t="shared" si="0"/>
        <v>526386.14392854937</v>
      </c>
      <c r="AT8">
        <f t="shared" si="0"/>
        <v>528442.67678499199</v>
      </c>
      <c r="AU8">
        <f t="shared" si="0"/>
        <v>530499.2096414346</v>
      </c>
      <c r="AV8">
        <f t="shared" si="0"/>
        <v>532555.74249787733</v>
      </c>
      <c r="AW8">
        <f t="shared" si="0"/>
        <v>534612.27535431995</v>
      </c>
      <c r="AX8">
        <f t="shared" si="0"/>
        <v>536668.80821076257</v>
      </c>
      <c r="AY8">
        <f t="shared" si="0"/>
        <v>538725.34106720518</v>
      </c>
      <c r="AZ8">
        <f t="shared" si="0"/>
        <v>540781.87392364792</v>
      </c>
      <c r="BA8">
        <f t="shared" si="0"/>
        <v>542838.40678009053</v>
      </c>
      <c r="BB8">
        <f t="shared" si="0"/>
        <v>544894.93963653315</v>
      </c>
      <c r="BC8">
        <f t="shared" si="0"/>
        <v>546951.47249297576</v>
      </c>
      <c r="BD8">
        <f t="shared" si="0"/>
        <v>549008.0053494185</v>
      </c>
      <c r="BE8">
        <f t="shared" si="0"/>
        <v>551064.53820586111</v>
      </c>
      <c r="BF8">
        <f t="shared" si="0"/>
        <v>553121.07106230373</v>
      </c>
      <c r="BG8">
        <f>_xlfn.FORECAST.ETS(BG$7,$B8:$AM8, $B$7:$AM$7)</f>
        <v>555177.60391874635</v>
      </c>
    </row>
    <row r="9" spans="1:59">
      <c r="A9" t="s">
        <v>14</v>
      </c>
      <c r="B9" s="6">
        <v>203255</v>
      </c>
      <c r="C9" s="6">
        <v>213577.8571428571</v>
      </c>
      <c r="D9" s="6">
        <v>223900.7142857142</v>
      </c>
      <c r="E9" s="6">
        <v>234223.5714285713</v>
      </c>
      <c r="F9" s="6">
        <v>244546.42857142841</v>
      </c>
      <c r="G9" s="6">
        <v>254869.28571428551</v>
      </c>
      <c r="H9" s="6">
        <v>265192.14285714261</v>
      </c>
      <c r="I9" s="6">
        <v>275514.99999999971</v>
      </c>
      <c r="J9" s="6">
        <v>287270.7999999997</v>
      </c>
      <c r="K9" s="6">
        <v>299026.59999999969</v>
      </c>
      <c r="L9" s="6">
        <v>310782.39999999967</v>
      </c>
      <c r="M9" s="6">
        <v>322538.19999999972</v>
      </c>
      <c r="N9" s="6">
        <v>334293.99999999971</v>
      </c>
      <c r="O9" s="6">
        <v>346049.7999999997</v>
      </c>
      <c r="P9" s="6">
        <v>357805.59999999969</v>
      </c>
      <c r="Q9" s="6">
        <v>369561.39999999967</v>
      </c>
      <c r="R9" s="6">
        <v>381317.19999999972</v>
      </c>
      <c r="S9" s="6">
        <v>393072.99999999971</v>
      </c>
      <c r="T9" s="6">
        <v>401508.09999999974</v>
      </c>
      <c r="U9" s="6">
        <v>409943.19999999978</v>
      </c>
      <c r="V9" s="6">
        <v>418378.29999999981</v>
      </c>
      <c r="W9" s="6">
        <v>426813.39999999985</v>
      </c>
      <c r="X9" s="6">
        <v>435248.49999999988</v>
      </c>
      <c r="Y9" s="6">
        <v>443683.59999999986</v>
      </c>
      <c r="Z9" s="6">
        <v>452118.6999999999</v>
      </c>
      <c r="AA9" s="6">
        <v>460553.79999999993</v>
      </c>
      <c r="AB9" s="6">
        <v>468988.89999999997</v>
      </c>
      <c r="AC9" s="6">
        <v>477424</v>
      </c>
      <c r="AD9" s="6">
        <v>481038.4</v>
      </c>
      <c r="AE9" s="6">
        <v>484652.79999999999</v>
      </c>
      <c r="AF9" s="6">
        <v>488267.2</v>
      </c>
      <c r="AG9" s="6">
        <v>491881.6</v>
      </c>
      <c r="AH9" s="6">
        <v>495496</v>
      </c>
      <c r="AI9" s="6">
        <v>499110.40000000002</v>
      </c>
      <c r="AJ9" s="6">
        <v>502724.8</v>
      </c>
      <c r="AK9" s="6">
        <v>506339.2</v>
      </c>
      <c r="AL9">
        <v>509953.6</v>
      </c>
      <c r="AM9">
        <v>513568</v>
      </c>
      <c r="AN9">
        <f>_xlfn.FORECAST.ETS(AN$7,$B9:$AM9, $B$7:$AM$7)</f>
        <v>516103.47964633611</v>
      </c>
      <c r="AO9">
        <f>_xlfn.FORECAST.ETS(AO$7,$B9:$AM9, $B$7:$AM$7)</f>
        <v>518160.01250277879</v>
      </c>
      <c r="AP9">
        <f t="shared" si="0"/>
        <v>520216.5453592214</v>
      </c>
      <c r="AQ9">
        <f t="shared" si="0"/>
        <v>522273.07821566408</v>
      </c>
      <c r="AR9">
        <f t="shared" si="0"/>
        <v>524329.61107210675</v>
      </c>
      <c r="AS9">
        <f t="shared" si="0"/>
        <v>526386.14392854937</v>
      </c>
      <c r="AT9">
        <f t="shared" si="0"/>
        <v>528442.67678499199</v>
      </c>
      <c r="AU9">
        <f t="shared" si="0"/>
        <v>530499.2096414346</v>
      </c>
      <c r="AV9">
        <f t="shared" si="0"/>
        <v>532555.74249787733</v>
      </c>
      <c r="AW9">
        <f t="shared" si="0"/>
        <v>534612.27535431995</v>
      </c>
      <c r="AX9">
        <f t="shared" si="0"/>
        <v>536668.80821076257</v>
      </c>
      <c r="AY9">
        <f t="shared" si="0"/>
        <v>538725.34106720518</v>
      </c>
      <c r="AZ9">
        <f t="shared" si="0"/>
        <v>540781.87392364792</v>
      </c>
      <c r="BA9">
        <f t="shared" si="0"/>
        <v>542838.40678009053</v>
      </c>
      <c r="BB9">
        <f t="shared" si="0"/>
        <v>544894.93963653315</v>
      </c>
      <c r="BC9">
        <f t="shared" si="0"/>
        <v>546951.47249297576</v>
      </c>
      <c r="BD9">
        <f t="shared" si="0"/>
        <v>549008.0053494185</v>
      </c>
      <c r="BE9">
        <f t="shared" si="0"/>
        <v>551064.53820586111</v>
      </c>
      <c r="BF9">
        <f t="shared" si="0"/>
        <v>553121.07106230373</v>
      </c>
      <c r="BG9">
        <f>_xlfn.FORECAST.ETS(BG$7,$B9:$AM9, $B$7:$AM$7)</f>
        <v>555177.60391874635</v>
      </c>
    </row>
    <row r="10" spans="1:59">
      <c r="A10" s="1" t="s">
        <v>15</v>
      </c>
      <c r="H10">
        <v>1</v>
      </c>
      <c r="I10">
        <f>I9/$H$9</f>
        <v>1.0389259539579119</v>
      </c>
      <c r="J10">
        <f t="shared" ref="J10:AO10" si="1">J9/$H$9</f>
        <v>1.08325532161317</v>
      </c>
      <c r="K10">
        <f t="shared" si="1"/>
        <v>1.1275846892684278</v>
      </c>
      <c r="L10">
        <f t="shared" si="1"/>
        <v>1.1719140569236859</v>
      </c>
      <c r="M10">
        <f t="shared" si="1"/>
        <v>1.2162434245789442</v>
      </c>
      <c r="N10">
        <f t="shared" si="1"/>
        <v>1.2605727922342023</v>
      </c>
      <c r="O10">
        <f t="shared" si="1"/>
        <v>1.3049021598894603</v>
      </c>
      <c r="P10">
        <f t="shared" si="1"/>
        <v>1.3492315275447184</v>
      </c>
      <c r="Q10">
        <f t="shared" si="1"/>
        <v>1.3935608951999763</v>
      </c>
      <c r="R10">
        <f t="shared" si="1"/>
        <v>1.4378902628552346</v>
      </c>
      <c r="S10">
        <f t="shared" si="1"/>
        <v>1.4822196305104927</v>
      </c>
      <c r="T10">
        <f t="shared" si="1"/>
        <v>1.5140271339648614</v>
      </c>
      <c r="U10">
        <f t="shared" si="1"/>
        <v>1.5458346374192304</v>
      </c>
      <c r="V10">
        <f t="shared" si="1"/>
        <v>1.5776421408735992</v>
      </c>
      <c r="W10">
        <f t="shared" si="1"/>
        <v>1.609449644327968</v>
      </c>
      <c r="X10">
        <f t="shared" si="1"/>
        <v>1.6412571477823368</v>
      </c>
      <c r="Y10">
        <f t="shared" si="1"/>
        <v>1.6730646512367053</v>
      </c>
      <c r="Z10">
        <f t="shared" si="1"/>
        <v>1.7048721546910743</v>
      </c>
      <c r="AA10">
        <f t="shared" si="1"/>
        <v>1.7366796581454431</v>
      </c>
      <c r="AB10">
        <f t="shared" si="1"/>
        <v>1.7684871615998119</v>
      </c>
      <c r="AC10">
        <f t="shared" si="1"/>
        <v>1.8002946650541807</v>
      </c>
      <c r="AD10">
        <f t="shared" si="1"/>
        <v>1.8139240281305486</v>
      </c>
      <c r="AE10">
        <f t="shared" si="1"/>
        <v>1.8275533912069164</v>
      </c>
      <c r="AF10">
        <f t="shared" si="1"/>
        <v>1.8411827542832842</v>
      </c>
      <c r="AG10">
        <f t="shared" si="1"/>
        <v>1.8548121173596519</v>
      </c>
      <c r="AH10">
        <f t="shared" si="1"/>
        <v>1.8684414804360199</v>
      </c>
      <c r="AI10">
        <f t="shared" si="1"/>
        <v>1.8820708435123878</v>
      </c>
      <c r="AJ10">
        <f t="shared" si="1"/>
        <v>1.8957002065887554</v>
      </c>
      <c r="AK10">
        <f t="shared" si="1"/>
        <v>1.9093295696651233</v>
      </c>
      <c r="AL10">
        <f t="shared" si="1"/>
        <v>1.9229589327414911</v>
      </c>
      <c r="AM10">
        <f t="shared" si="1"/>
        <v>1.9365882958178589</v>
      </c>
      <c r="AN10">
        <f t="shared" si="1"/>
        <v>1.9461492112319403</v>
      </c>
      <c r="AO10">
        <f t="shared" si="1"/>
        <v>1.9539040897675028</v>
      </c>
      <c r="AP10">
        <f t="shared" ref="AP10:BG10" si="2">AP9/$H$9</f>
        <v>1.961658968303065</v>
      </c>
      <c r="AQ10">
        <f t="shared" si="2"/>
        <v>1.9694138468386275</v>
      </c>
      <c r="AR10">
        <f t="shared" si="2"/>
        <v>1.9771687253741901</v>
      </c>
      <c r="AS10">
        <f t="shared" si="2"/>
        <v>1.9849236039097522</v>
      </c>
      <c r="AT10">
        <f t="shared" si="2"/>
        <v>1.9926784824453145</v>
      </c>
      <c r="AU10">
        <f t="shared" si="2"/>
        <v>2.0004333609808769</v>
      </c>
      <c r="AV10">
        <f t="shared" si="2"/>
        <v>2.0081882395164397</v>
      </c>
      <c r="AW10">
        <f t="shared" si="2"/>
        <v>2.0159431180520015</v>
      </c>
      <c r="AX10">
        <f t="shared" si="2"/>
        <v>2.0236979965875639</v>
      </c>
      <c r="AY10">
        <f t="shared" si="2"/>
        <v>2.0314528751231262</v>
      </c>
      <c r="AZ10">
        <f t="shared" si="2"/>
        <v>2.039207753658689</v>
      </c>
      <c r="BA10">
        <f t="shared" si="2"/>
        <v>2.0469626321942513</v>
      </c>
      <c r="BB10">
        <f t="shared" si="2"/>
        <v>2.0547175107298137</v>
      </c>
      <c r="BC10">
        <f t="shared" si="2"/>
        <v>2.0624723892653756</v>
      </c>
      <c r="BD10">
        <f t="shared" si="2"/>
        <v>2.0702272678009384</v>
      </c>
      <c r="BE10">
        <f t="shared" si="2"/>
        <v>2.0779821463365007</v>
      </c>
      <c r="BF10">
        <f t="shared" si="2"/>
        <v>2.085737024872063</v>
      </c>
      <c r="BG10">
        <f t="shared" si="2"/>
        <v>2.0934919034076254</v>
      </c>
    </row>
    <row r="13" spans="1:59">
      <c r="AU13" t="s">
        <v>74</v>
      </c>
    </row>
    <row r="25" ht="99" customHeight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About</vt:lpstr>
      <vt:lpstr>table 95</vt:lpstr>
      <vt:lpstr>table 94</vt:lpstr>
      <vt:lpstr>psgr-Road</vt:lpstr>
      <vt:lpstr>psgr-Air</vt:lpstr>
      <vt:lpstr>psgr-Rail</vt:lpstr>
      <vt:lpstr>psgr-Ship</vt:lpstr>
      <vt:lpstr>frgt-Road</vt:lpstr>
      <vt:lpstr>frgt-Ship</vt:lpstr>
      <vt:lpstr>frgt-Rail</vt:lpstr>
      <vt:lpstr>frgt-Air</vt:lpstr>
      <vt:lpstr>BCDTRtSY-psgr</vt:lpstr>
      <vt:lpstr>BCDTRtSY-frgt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Joshua Cohen</cp:lastModifiedBy>
  <dcterms:created xsi:type="dcterms:W3CDTF">2017-06-26T22:04:22Z</dcterms:created>
  <dcterms:modified xsi:type="dcterms:W3CDTF">2025-02-16T20:05:38Z</dcterms:modified>
</cp:coreProperties>
</file>