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shigu\Documents\_swj\_Talanoa\CPSA Fletcher\dados\InputData (BR) 2024\d02 bldgs\BASoBC\"/>
    </mc:Choice>
  </mc:AlternateContent>
  <xr:revisionPtr revIDLastSave="0" documentId="13_ncr:1_{81DFD9C9-56A0-48E7-882A-34B1382A498B}" xr6:coauthVersionLast="47" xr6:coauthVersionMax="47" xr10:uidLastSave="{00000000-0000-0000-0000-000000000000}"/>
  <bookViews>
    <workbookView xWindow="2304" yWindow="2304" windowWidth="17220" windowHeight="9912" tabRatio="688" firstSheet="5" activeTab="7" xr2:uid="{00000000-000D-0000-FFFF-FFFF00000000}"/>
  </bookViews>
  <sheets>
    <sheet name="About" sheetId="3" r:id="rId1"/>
    <sheet name="cooling and ventilation" sheetId="22" r:id="rId2"/>
    <sheet name="lighting" sheetId="23" r:id="rId3"/>
    <sheet name="appliance" sheetId="24" r:id="rId4"/>
    <sheet name="other" sheetId="25" r:id="rId5"/>
    <sheet name="BASoBC-urban-residential" sheetId="17" r:id="rId6"/>
    <sheet name="BASoBC-rural-residential" sheetId="20" r:id="rId7"/>
    <sheet name="BASoBC-commercial" sheetId="18" r:id="rId8"/>
  </sheets>
  <externalReferences>
    <externalReference r:id="rId9"/>
    <externalReference r:id="rId10"/>
  </externalReferences>
  <definedNames>
    <definedName name="Fraction_coal">[1]About!$C$59</definedName>
    <definedName name="gal_per_barrel">[2]About!$A$63</definedName>
    <definedName name="Percent_rural">[1]About!$A$98</definedName>
    <definedName name="Percent_urban">[1]About!$A$97</definedName>
    <definedName name="quadrillion">[1]About!$B$100</definedName>
    <definedName name="Table4">'[1]AEO21 Table 4'!$C$34:$AH$74</definedName>
    <definedName name="Table4_1">'[1]AEO21 Table 4'!$C$1:$AH$1</definedName>
    <definedName name="Table4_1_22">'[1]AEO22 Table 4'!$C$1:$AG$1</definedName>
    <definedName name="Table4_22">'[1]AEO22 Table 4'!$C$34:$AG$74</definedName>
    <definedName name="Table4_A">'[1]AEO21 Table 4'!$A$34:$A$74</definedName>
    <definedName name="Table4_A_22">'[1]AEO22 Table 4'!$A$34:$A$74</definedName>
    <definedName name="Table5">'[1]AEO21 Table 5'!$C$29:$AH$58</definedName>
    <definedName name="Table5_1">'[1]AEO21 Table 5'!$C$1:$AH$1</definedName>
    <definedName name="Table5_1_22">'[1]AEO22 Table 5'!$C$1:$AG$1</definedName>
    <definedName name="Table5_22">'[1]AEO22 Table 5'!$C$29:$AG$58</definedName>
    <definedName name="Table5_A">'[1]AEO21 Table 5'!$A$29:$A$58</definedName>
    <definedName name="Table5_A_22">'[1]AEO22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 i="18" l="1"/>
  <c r="AL6" i="18"/>
  <c r="AK6" i="18"/>
  <c r="AJ6" i="18"/>
  <c r="AI6" i="18"/>
  <c r="AH6" i="18"/>
  <c r="AG6" i="18"/>
  <c r="AF6" i="18"/>
  <c r="AE6" i="18"/>
  <c r="AD6" i="18"/>
  <c r="AC6" i="18"/>
  <c r="AB6" i="18"/>
  <c r="AA6" i="18"/>
  <c r="Z6" i="18"/>
  <c r="Y6" i="18"/>
  <c r="X6" i="18"/>
  <c r="W6" i="18"/>
  <c r="V6" i="18"/>
  <c r="U6" i="18"/>
  <c r="T6" i="18"/>
  <c r="S6" i="18"/>
  <c r="R6" i="18"/>
  <c r="Q6" i="18"/>
  <c r="P6" i="18"/>
  <c r="O6" i="18"/>
  <c r="N6" i="18"/>
  <c r="M6" i="18"/>
  <c r="L6" i="18"/>
  <c r="K6" i="18"/>
  <c r="J6" i="18"/>
  <c r="I6" i="18"/>
  <c r="H6" i="18"/>
  <c r="G6" i="18"/>
  <c r="F6" i="18"/>
  <c r="E6" i="18"/>
  <c r="D6" i="18"/>
  <c r="AL73" i="24"/>
  <c r="AK73" i="24"/>
  <c r="AJ73" i="24"/>
  <c r="AI73" i="24"/>
  <c r="AH73" i="24"/>
  <c r="AG73" i="24"/>
  <c r="AF73" i="24"/>
  <c r="AE73" i="24"/>
  <c r="AD73" i="24"/>
  <c r="AC73" i="24"/>
  <c r="AB73" i="24"/>
  <c r="AA73" i="24"/>
  <c r="Z73" i="24"/>
  <c r="Y73" i="24"/>
  <c r="X73" i="24"/>
  <c r="W73" i="24"/>
  <c r="V73" i="24"/>
  <c r="U73" i="24"/>
  <c r="T73" i="24"/>
  <c r="S73" i="24"/>
  <c r="R73" i="24"/>
  <c r="Q73" i="24"/>
  <c r="P73" i="24"/>
  <c r="O73" i="24"/>
  <c r="N73" i="24"/>
  <c r="M73" i="24"/>
  <c r="L73" i="24"/>
  <c r="K73" i="24"/>
  <c r="J73" i="24"/>
  <c r="I73" i="24"/>
  <c r="H73" i="24"/>
  <c r="G73" i="24"/>
  <c r="F73" i="24"/>
  <c r="E73" i="24"/>
  <c r="D73" i="24"/>
  <c r="C73" i="24"/>
  <c r="B59" i="24" a="1"/>
  <c r="B59" i="24"/>
  <c r="AL59" i="24"/>
  <c r="AK59" i="24"/>
  <c r="AJ59" i="24"/>
  <c r="AI59" i="24"/>
  <c r="AH59" i="24"/>
  <c r="AG59" i="24"/>
  <c r="AF59" i="24"/>
  <c r="AE59" i="24"/>
  <c r="AD59" i="24"/>
  <c r="AC59" i="24"/>
  <c r="AB59" i="24"/>
  <c r="AA59" i="24"/>
  <c r="Z59" i="24"/>
  <c r="Y59" i="24"/>
  <c r="X59" i="24"/>
  <c r="W59" i="24"/>
  <c r="V59" i="24"/>
  <c r="U59" i="24"/>
  <c r="T59" i="24"/>
  <c r="S59" i="24"/>
  <c r="R59" i="24"/>
  <c r="Q59" i="24"/>
  <c r="P59" i="24"/>
  <c r="O59" i="24"/>
  <c r="N59" i="24"/>
  <c r="M59" i="24"/>
  <c r="L59" i="24"/>
  <c r="K59" i="24"/>
  <c r="J59" i="24"/>
  <c r="I59" i="24"/>
  <c r="H59" i="24"/>
  <c r="G59" i="24"/>
  <c r="F59" i="24"/>
  <c r="E59" i="24"/>
  <c r="D59" i="24"/>
  <c r="AL51" i="24"/>
  <c r="AK51" i="24"/>
  <c r="AJ51" i="24"/>
  <c r="AI51" i="24"/>
  <c r="AH51" i="24"/>
  <c r="AG51" i="24"/>
  <c r="AF51" i="24"/>
  <c r="AE51" i="24"/>
  <c r="AD51" i="24"/>
  <c r="AC51" i="24"/>
  <c r="AB51" i="24"/>
  <c r="AA51" i="24"/>
  <c r="Z51" i="24"/>
  <c r="Y51" i="24"/>
  <c r="X51" i="24"/>
  <c r="W51" i="24"/>
  <c r="V51" i="24"/>
  <c r="U51" i="24"/>
  <c r="T51" i="24"/>
  <c r="S51" i="24"/>
  <c r="R51" i="24"/>
  <c r="Q51" i="24"/>
  <c r="P51" i="24"/>
  <c r="O51" i="24"/>
  <c r="N51" i="24"/>
  <c r="M51" i="24"/>
  <c r="L51" i="24"/>
  <c r="K51" i="24"/>
  <c r="J51" i="24"/>
  <c r="I51" i="24"/>
  <c r="H51" i="24"/>
  <c r="G51" i="24"/>
  <c r="F51" i="24"/>
  <c r="E51" i="24"/>
  <c r="D51" i="24"/>
  <c r="B51" i="24" s="1" a="1"/>
  <c r="B51" i="24" s="1"/>
  <c r="C51" i="24"/>
  <c r="C59" i="24"/>
  <c r="C6" i="18"/>
  <c r="B73" i="24" a="1"/>
  <c r="B73" i="24" s="1"/>
  <c r="B66" i="24" a="1"/>
  <c r="B66" i="24" s="1"/>
  <c r="AL66" i="24"/>
  <c r="AK66" i="24"/>
  <c r="AJ66" i="24"/>
  <c r="AI66" i="24"/>
  <c r="AH66" i="24"/>
  <c r="AG66" i="24"/>
  <c r="AF66" i="24"/>
  <c r="AE66" i="24"/>
  <c r="AD66" i="24"/>
  <c r="AC66" i="24"/>
  <c r="AB66" i="24"/>
  <c r="AA66" i="24"/>
  <c r="Z66" i="24"/>
  <c r="Y66" i="24"/>
  <c r="X66" i="24"/>
  <c r="W66" i="24"/>
  <c r="V66" i="24"/>
  <c r="U66" i="24"/>
  <c r="T66" i="24"/>
  <c r="S66" i="24"/>
  <c r="R66" i="24"/>
  <c r="Q66" i="24"/>
  <c r="P66" i="24"/>
  <c r="O66" i="24"/>
  <c r="N66" i="24"/>
  <c r="M66" i="24"/>
  <c r="L66" i="24"/>
  <c r="K66" i="24"/>
  <c r="J66" i="24"/>
  <c r="I66" i="24"/>
  <c r="H66" i="24"/>
  <c r="G66" i="24"/>
  <c r="F66" i="24"/>
  <c r="E66" i="24"/>
  <c r="D66" i="24"/>
  <c r="C66" i="24"/>
  <c r="AL7" i="18" l="1"/>
  <c r="AK7" i="18"/>
  <c r="AJ7" i="18"/>
  <c r="AI7" i="18"/>
  <c r="AH7" i="18"/>
  <c r="AG7" i="18"/>
  <c r="AF7" i="18"/>
  <c r="AE7" i="18"/>
  <c r="AD7" i="18"/>
  <c r="AC7" i="18"/>
  <c r="AB7" i="18"/>
  <c r="AA7" i="18"/>
  <c r="Z7" i="18"/>
  <c r="Y7" i="18"/>
  <c r="X7" i="18"/>
  <c r="W7" i="18"/>
  <c r="V7" i="18"/>
  <c r="U7" i="18"/>
  <c r="T7" i="18"/>
  <c r="S7" i="18"/>
  <c r="R7" i="18"/>
  <c r="Q7" i="18"/>
  <c r="P7" i="18"/>
  <c r="O7" i="18"/>
  <c r="N7" i="18"/>
  <c r="M7" i="18"/>
  <c r="L7" i="18"/>
  <c r="K7" i="18"/>
  <c r="J7" i="18"/>
  <c r="I7" i="18"/>
  <c r="H7" i="18"/>
  <c r="G7" i="18"/>
  <c r="F7" i="18"/>
  <c r="E7" i="18"/>
  <c r="D7" i="18"/>
  <c r="AL5" i="18"/>
  <c r="AK5" i="18"/>
  <c r="AJ5" i="18"/>
  <c r="AI5" i="18"/>
  <c r="AH5" i="18"/>
  <c r="AG5" i="18"/>
  <c r="AF5" i="18"/>
  <c r="AE5" i="18"/>
  <c r="AD5" i="18"/>
  <c r="AC5" i="18"/>
  <c r="AB5" i="18"/>
  <c r="AA5" i="18"/>
  <c r="Z5" i="18"/>
  <c r="Y5" i="18"/>
  <c r="X5" i="18"/>
  <c r="W5" i="18"/>
  <c r="V5" i="18"/>
  <c r="U5" i="18"/>
  <c r="T5" i="18"/>
  <c r="S5" i="18"/>
  <c r="R5" i="18"/>
  <c r="Q5" i="18"/>
  <c r="P5" i="18"/>
  <c r="O5" i="18"/>
  <c r="N5" i="18"/>
  <c r="M5" i="18"/>
  <c r="L5" i="18"/>
  <c r="K5" i="18"/>
  <c r="J5" i="18"/>
  <c r="I5" i="18"/>
  <c r="H5" i="18"/>
  <c r="G5" i="18"/>
  <c r="F5" i="18"/>
  <c r="E5" i="18"/>
  <c r="D5" i="18"/>
  <c r="AL4" i="18"/>
  <c r="AK4" i="18"/>
  <c r="AJ4" i="18"/>
  <c r="AI4" i="18"/>
  <c r="AH4" i="18"/>
  <c r="AG4" i="18"/>
  <c r="AF4" i="18"/>
  <c r="AE4" i="18"/>
  <c r="AD4" i="18"/>
  <c r="AC4" i="18"/>
  <c r="AB4" i="18"/>
  <c r="AA4" i="18"/>
  <c r="Z4" i="18"/>
  <c r="Y4" i="18"/>
  <c r="X4" i="18"/>
  <c r="W4" i="18"/>
  <c r="V4" i="18"/>
  <c r="U4" i="18"/>
  <c r="T4" i="18"/>
  <c r="S4" i="18"/>
  <c r="R4" i="18"/>
  <c r="Q4" i="18"/>
  <c r="P4" i="18"/>
  <c r="O4" i="18"/>
  <c r="N4" i="18"/>
  <c r="M4" i="18"/>
  <c r="L4" i="18"/>
  <c r="K4" i="18"/>
  <c r="J4" i="18"/>
  <c r="I4" i="18"/>
  <c r="H4" i="18"/>
  <c r="G4" i="18"/>
  <c r="F4" i="18"/>
  <c r="E4" i="18"/>
  <c r="D4" i="18"/>
  <c r="AL3" i="18"/>
  <c r="AK3" i="18"/>
  <c r="AJ3" i="18"/>
  <c r="AI3" i="18"/>
  <c r="AH3"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AL2" i="18"/>
  <c r="AK2" i="18"/>
  <c r="AJ2" i="18"/>
  <c r="AI2" i="18"/>
  <c r="AH2" i="18"/>
  <c r="AG2" i="18"/>
  <c r="AF2" i="18"/>
  <c r="AE2" i="18"/>
  <c r="AD2" i="18"/>
  <c r="AC2" i="18"/>
  <c r="AB2" i="18"/>
  <c r="AA2" i="18"/>
  <c r="Z2" i="18"/>
  <c r="Y2" i="18"/>
  <c r="X2" i="18"/>
  <c r="W2" i="18"/>
  <c r="V2" i="18"/>
  <c r="U2" i="18"/>
  <c r="T2" i="18"/>
  <c r="S2" i="18"/>
  <c r="R2" i="18"/>
  <c r="Q2" i="18"/>
  <c r="P2" i="18"/>
  <c r="O2" i="18"/>
  <c r="N2" i="18"/>
  <c r="M2" i="18"/>
  <c r="L2" i="18"/>
  <c r="K2" i="18"/>
  <c r="J2" i="18"/>
  <c r="I2" i="18"/>
  <c r="H2" i="18"/>
  <c r="G2" i="18"/>
  <c r="F2" i="18"/>
  <c r="E2" i="18"/>
  <c r="D2" i="18"/>
  <c r="C5" i="18"/>
  <c r="C4" i="18"/>
  <c r="C3" i="18"/>
  <c r="C2" i="18"/>
  <c r="C7" i="18"/>
  <c r="B7" i="18"/>
  <c r="B5" i="18"/>
  <c r="B4" i="18"/>
  <c r="B3" i="18"/>
  <c r="B2" i="18"/>
  <c r="AL7" i="20"/>
  <c r="AK7" i="20"/>
  <c r="AJ7" i="20"/>
  <c r="AI7" i="20"/>
  <c r="AH7"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L6" i="20"/>
  <c r="AK6" i="20"/>
  <c r="AJ6" i="20"/>
  <c r="AI6" i="20"/>
  <c r="AH6"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L5" i="20"/>
  <c r="AK5" i="20"/>
  <c r="AJ5" i="20"/>
  <c r="AI5" i="20"/>
  <c r="AH5"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L4" i="20"/>
  <c r="AK4" i="20"/>
  <c r="AJ4" i="20"/>
  <c r="AI4" i="20"/>
  <c r="AH4" i="20"/>
  <c r="AG4" i="20"/>
  <c r="AF4" i="20"/>
  <c r="AE4" i="20"/>
  <c r="AD4" i="20"/>
  <c r="AC4" i="20"/>
  <c r="AB4" i="20"/>
  <c r="AA4" i="20"/>
  <c r="Z4" i="20"/>
  <c r="Y4" i="20"/>
  <c r="X4" i="20"/>
  <c r="W4" i="20"/>
  <c r="V4" i="20"/>
  <c r="U4" i="20"/>
  <c r="T4" i="20"/>
  <c r="S4" i="20"/>
  <c r="R4" i="20"/>
  <c r="Q4" i="20"/>
  <c r="P4" i="20"/>
  <c r="O4" i="20"/>
  <c r="N4" i="20"/>
  <c r="M4" i="20"/>
  <c r="L4" i="20"/>
  <c r="K4" i="20"/>
  <c r="J4" i="20"/>
  <c r="I4" i="20"/>
  <c r="H4" i="20"/>
  <c r="G4" i="20"/>
  <c r="F4" i="20"/>
  <c r="E4" i="20"/>
  <c r="D4" i="20"/>
  <c r="C4" i="20"/>
  <c r="B4" i="20"/>
  <c r="AL3" i="20"/>
  <c r="AK3" i="20"/>
  <c r="AJ3" i="20"/>
  <c r="AI3" i="20"/>
  <c r="AH3"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AL2" i="20"/>
  <c r="AK2" i="20"/>
  <c r="AJ2" i="20"/>
  <c r="AI2" i="20"/>
  <c r="AH2" i="20"/>
  <c r="AG2" i="20"/>
  <c r="AF2" i="20"/>
  <c r="AE2" i="20"/>
  <c r="AD2" i="20"/>
  <c r="AC2" i="20"/>
  <c r="AB2" i="20"/>
  <c r="AA2" i="20"/>
  <c r="Z2" i="20"/>
  <c r="Y2" i="20"/>
  <c r="X2" i="20"/>
  <c r="W2" i="20"/>
  <c r="V2" i="20"/>
  <c r="U2" i="20"/>
  <c r="T2" i="20"/>
  <c r="S2" i="20"/>
  <c r="R2" i="20"/>
  <c r="Q2" i="20"/>
  <c r="P2" i="20"/>
  <c r="O2" i="20"/>
  <c r="N2" i="20"/>
  <c r="M2" i="20"/>
  <c r="L2" i="20"/>
  <c r="K2" i="20"/>
  <c r="J2" i="20"/>
  <c r="I2" i="20"/>
  <c r="H2" i="20"/>
  <c r="G2" i="20"/>
  <c r="F2" i="20"/>
  <c r="E2" i="20"/>
  <c r="D2" i="20"/>
  <c r="C2" i="20"/>
  <c r="B2" i="20"/>
  <c r="AL7" i="17"/>
  <c r="AK7" i="17"/>
  <c r="AJ7" i="17"/>
  <c r="AI7" i="17"/>
  <c r="AH7" i="17"/>
  <c r="AG7" i="17"/>
  <c r="AF7" i="17"/>
  <c r="AE7" i="17"/>
  <c r="AD7" i="17"/>
  <c r="AC7" i="17"/>
  <c r="AB7" i="17"/>
  <c r="AA7" i="17"/>
  <c r="Z7" i="17"/>
  <c r="Y7" i="17"/>
  <c r="X7" i="17"/>
  <c r="W7" i="17"/>
  <c r="V7" i="17"/>
  <c r="U7" i="17"/>
  <c r="T7" i="17"/>
  <c r="S7" i="17"/>
  <c r="R7" i="17"/>
  <c r="Q7" i="17"/>
  <c r="P7" i="17"/>
  <c r="O7" i="17"/>
  <c r="N7" i="17"/>
  <c r="M7" i="17"/>
  <c r="L7" i="17"/>
  <c r="K7" i="17"/>
  <c r="J7" i="17"/>
  <c r="I7" i="17"/>
  <c r="H7" i="17"/>
  <c r="G7" i="17"/>
  <c r="F7" i="17"/>
  <c r="E7" i="17"/>
  <c r="D7" i="17"/>
  <c r="C7" i="17"/>
  <c r="AL6" i="17"/>
  <c r="AK6" i="17"/>
  <c r="AJ6" i="17"/>
  <c r="AI6" i="17"/>
  <c r="AH6" i="17"/>
  <c r="AG6" i="17"/>
  <c r="AF6" i="17"/>
  <c r="AE6" i="17"/>
  <c r="AD6" i="17"/>
  <c r="AC6" i="17"/>
  <c r="AB6" i="17"/>
  <c r="AA6" i="17"/>
  <c r="Z6" i="17"/>
  <c r="Y6" i="17"/>
  <c r="X6" i="17"/>
  <c r="W6" i="17"/>
  <c r="V6" i="17"/>
  <c r="U6" i="17"/>
  <c r="T6" i="17"/>
  <c r="S6" i="17"/>
  <c r="R6" i="17"/>
  <c r="Q6" i="17"/>
  <c r="P6" i="17"/>
  <c r="O6" i="17"/>
  <c r="N6" i="17"/>
  <c r="M6" i="17"/>
  <c r="L6" i="17"/>
  <c r="K6" i="17"/>
  <c r="J6" i="17"/>
  <c r="I6" i="17"/>
  <c r="H6" i="17"/>
  <c r="G6" i="17"/>
  <c r="F6" i="17"/>
  <c r="E6" i="17"/>
  <c r="D6" i="17"/>
  <c r="C6" i="17"/>
  <c r="AL5" i="17"/>
  <c r="AK5" i="17"/>
  <c r="AJ5" i="17"/>
  <c r="AI5" i="17"/>
  <c r="AH5" i="17"/>
  <c r="AG5" i="17"/>
  <c r="AF5" i="17"/>
  <c r="AE5" i="17"/>
  <c r="AD5" i="17"/>
  <c r="AC5" i="17"/>
  <c r="AB5" i="17"/>
  <c r="AA5" i="17"/>
  <c r="Z5" i="17"/>
  <c r="Y5" i="17"/>
  <c r="X5" i="17"/>
  <c r="W5" i="17"/>
  <c r="V5" i="17"/>
  <c r="U5" i="17"/>
  <c r="T5" i="17"/>
  <c r="S5" i="17"/>
  <c r="R5" i="17"/>
  <c r="Q5" i="17"/>
  <c r="P5" i="17"/>
  <c r="O5" i="17"/>
  <c r="N5" i="17"/>
  <c r="M5" i="17"/>
  <c r="L5" i="17"/>
  <c r="K5" i="17"/>
  <c r="J5" i="17"/>
  <c r="I5" i="17"/>
  <c r="H5" i="17"/>
  <c r="G5" i="17"/>
  <c r="F5" i="17"/>
  <c r="E5" i="17"/>
  <c r="D5" i="17"/>
  <c r="C5" i="17"/>
  <c r="AL4"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AL3" i="17"/>
  <c r="AK3" i="17"/>
  <c r="AJ3" i="17"/>
  <c r="AI3" i="17"/>
  <c r="AH3" i="17"/>
  <c r="AG3" i="17"/>
  <c r="AF3" i="17"/>
  <c r="AE3" i="17"/>
  <c r="AD3" i="17"/>
  <c r="AC3" i="17"/>
  <c r="AB3" i="17"/>
  <c r="AA3" i="17"/>
  <c r="Z3" i="17"/>
  <c r="Y3" i="17"/>
  <c r="X3" i="17"/>
  <c r="W3" i="17"/>
  <c r="V3" i="17"/>
  <c r="U3" i="17"/>
  <c r="T3" i="17"/>
  <c r="S3" i="17"/>
  <c r="R3" i="17"/>
  <c r="Q3" i="17"/>
  <c r="P3" i="17"/>
  <c r="O3" i="17"/>
  <c r="N3" i="17"/>
  <c r="M3" i="17"/>
  <c r="L3" i="17"/>
  <c r="K3" i="17"/>
  <c r="J3" i="17"/>
  <c r="I3" i="17"/>
  <c r="H3" i="17"/>
  <c r="G3" i="17"/>
  <c r="F3" i="17"/>
  <c r="E3" i="17"/>
  <c r="D3" i="17"/>
  <c r="C3" i="17"/>
  <c r="AL2" i="17"/>
  <c r="AK2" i="17"/>
  <c r="AJ2" i="17"/>
  <c r="AI2" i="17"/>
  <c r="AH2" i="17"/>
  <c r="AG2" i="17"/>
  <c r="AF2" i="17"/>
  <c r="AE2" i="17"/>
  <c r="AD2" i="17"/>
  <c r="AC2" i="17"/>
  <c r="AB2" i="17"/>
  <c r="AA2" i="17"/>
  <c r="Z2" i="17"/>
  <c r="Y2" i="17"/>
  <c r="X2" i="17"/>
  <c r="W2" i="17"/>
  <c r="V2" i="17"/>
  <c r="U2" i="17"/>
  <c r="T2" i="17"/>
  <c r="S2" i="17"/>
  <c r="R2" i="17"/>
  <c r="Q2" i="17"/>
  <c r="P2" i="17"/>
  <c r="O2" i="17"/>
  <c r="N2" i="17"/>
  <c r="M2" i="17"/>
  <c r="L2" i="17"/>
  <c r="K2" i="17"/>
  <c r="J2" i="17"/>
  <c r="I2" i="17"/>
  <c r="H2" i="17"/>
  <c r="G2" i="17"/>
  <c r="F2" i="17"/>
  <c r="E2" i="17"/>
  <c r="D2" i="17"/>
  <c r="C2" i="17"/>
  <c r="B7" i="17"/>
  <c r="B6" i="17"/>
  <c r="B5" i="17"/>
  <c r="B4" i="17"/>
  <c r="B3" i="17"/>
  <c r="B2" i="17"/>
  <c r="AB39" i="25"/>
  <c r="AA39" i="25"/>
  <c r="L39" i="25"/>
  <c r="K39" i="25"/>
  <c r="AP36" i="25"/>
  <c r="AP39" i="25" s="1"/>
  <c r="AO36" i="25"/>
  <c r="AO39" i="25" s="1"/>
  <c r="AN36" i="25"/>
  <c r="AN39" i="25" s="1"/>
  <c r="AM36" i="25"/>
  <c r="AM39" i="25" s="1"/>
  <c r="AL36" i="25"/>
  <c r="AL39" i="25" s="1"/>
  <c r="AK36" i="25"/>
  <c r="AK39" i="25" s="1"/>
  <c r="AJ36" i="25"/>
  <c r="AJ39" i="25" s="1"/>
  <c r="AI36" i="25"/>
  <c r="AH36" i="25"/>
  <c r="AG36" i="25"/>
  <c r="AF36" i="25"/>
  <c r="AE36" i="25"/>
  <c r="AD36" i="25"/>
  <c r="AC36" i="25"/>
  <c r="AB36" i="25"/>
  <c r="AA36" i="25"/>
  <c r="Z36" i="25"/>
  <c r="Z39" i="25" s="1"/>
  <c r="Y36" i="25"/>
  <c r="Y39" i="25" s="1"/>
  <c r="X36" i="25"/>
  <c r="X39" i="25" s="1"/>
  <c r="W36" i="25"/>
  <c r="W39" i="25" s="1"/>
  <c r="V36" i="25"/>
  <c r="V39" i="25" s="1"/>
  <c r="U36" i="25"/>
  <c r="U39" i="25" s="1"/>
  <c r="T36" i="25"/>
  <c r="T39" i="25" s="1"/>
  <c r="S36" i="25"/>
  <c r="R36" i="25"/>
  <c r="Q36" i="25"/>
  <c r="P36" i="25"/>
  <c r="O36" i="25"/>
  <c r="N36" i="25"/>
  <c r="M36" i="25"/>
  <c r="L36" i="25"/>
  <c r="K36" i="25"/>
  <c r="J36" i="25"/>
  <c r="J39" i="25" s="1"/>
  <c r="I36" i="25"/>
  <c r="I39" i="25" s="1"/>
  <c r="H36" i="25"/>
  <c r="H39" i="25" s="1"/>
  <c r="G36" i="25"/>
  <c r="G39" i="25" s="1"/>
  <c r="F36" i="25"/>
  <c r="F39" i="25" s="1"/>
  <c r="E36" i="25"/>
  <c r="E39" i="25" s="1"/>
  <c r="D36" i="25"/>
  <c r="D39" i="25" s="1"/>
  <c r="C36" i="25"/>
  <c r="B36" i="25"/>
  <c r="AP26" i="25"/>
  <c r="AO26" i="25"/>
  <c r="AN26" i="25"/>
  <c r="AM26" i="25"/>
  <c r="AL26" i="25"/>
  <c r="AK26" i="25"/>
  <c r="AJ26" i="25"/>
  <c r="AI26" i="25"/>
  <c r="AI39" i="25" s="1"/>
  <c r="AH26" i="25"/>
  <c r="AH39" i="25" s="1"/>
  <c r="AG26" i="25"/>
  <c r="AG39" i="25" s="1"/>
  <c r="AF26" i="25"/>
  <c r="AF39" i="25" s="1"/>
  <c r="AE26" i="25"/>
  <c r="AE39" i="25" s="1"/>
  <c r="AD26" i="25"/>
  <c r="AD39" i="25" s="1"/>
  <c r="AC26" i="25"/>
  <c r="AC39" i="25" s="1"/>
  <c r="AB26" i="25"/>
  <c r="AA26" i="25"/>
  <c r="Z26" i="25"/>
  <c r="Y26" i="25"/>
  <c r="X26" i="25"/>
  <c r="W26" i="25"/>
  <c r="V26" i="25"/>
  <c r="U26" i="25"/>
  <c r="T26" i="25"/>
  <c r="S26" i="25"/>
  <c r="S39" i="25" s="1"/>
  <c r="R26" i="25"/>
  <c r="R39" i="25" s="1"/>
  <c r="Q26" i="25"/>
  <c r="Q39" i="25" s="1"/>
  <c r="P26" i="25"/>
  <c r="P39" i="25" s="1"/>
  <c r="O26" i="25"/>
  <c r="O39" i="25" s="1"/>
  <c r="N26" i="25"/>
  <c r="N39" i="25" s="1"/>
  <c r="M26" i="25"/>
  <c r="M39" i="25" s="1"/>
  <c r="L26" i="25"/>
  <c r="K26" i="25"/>
  <c r="J26" i="25"/>
  <c r="I26" i="25"/>
  <c r="H26" i="25"/>
  <c r="G26" i="25"/>
  <c r="F26" i="25"/>
  <c r="E26" i="25"/>
  <c r="D26" i="25"/>
  <c r="C26" i="25"/>
  <c r="C39" i="25" s="1"/>
  <c r="B26" i="25"/>
  <c r="B39" i="25" s="1"/>
  <c r="AP39" i="24"/>
  <c r="AO39" i="24"/>
  <c r="AN39" i="24"/>
  <c r="AM39" i="24"/>
  <c r="AL39" i="24"/>
  <c r="AK39" i="24"/>
  <c r="AJ39" i="24"/>
  <c r="AI39" i="24"/>
  <c r="AH39" i="24"/>
  <c r="AG39" i="24"/>
  <c r="AF39" i="24"/>
  <c r="AE39" i="24"/>
  <c r="AD39" i="24"/>
  <c r="AC39" i="24"/>
  <c r="AB39" i="24"/>
  <c r="AA39" i="24"/>
  <c r="Z39" i="24"/>
  <c r="Y39" i="24"/>
  <c r="X39" i="24"/>
  <c r="W39" i="24"/>
  <c r="V39" i="24"/>
  <c r="U39" i="24"/>
  <c r="T39" i="24"/>
  <c r="S39" i="24"/>
  <c r="R39" i="24"/>
  <c r="Q39" i="24"/>
  <c r="P39" i="24"/>
  <c r="O39" i="24"/>
  <c r="N39" i="24"/>
  <c r="M39" i="24"/>
  <c r="L39" i="24"/>
  <c r="K39" i="24"/>
  <c r="J39" i="24"/>
  <c r="I39" i="24"/>
  <c r="H39" i="24"/>
  <c r="G39" i="24"/>
  <c r="F39" i="24"/>
  <c r="E39" i="24"/>
  <c r="D39" i="24"/>
  <c r="C39" i="24"/>
  <c r="B39" i="24"/>
  <c r="AP36" i="24"/>
  <c r="AO36" i="24"/>
  <c r="AN36" i="24"/>
  <c r="AM36" i="24"/>
  <c r="AL36" i="24"/>
  <c r="AK36" i="24"/>
  <c r="AJ36" i="24"/>
  <c r="AI36" i="24"/>
  <c r="AH36" i="24"/>
  <c r="AG36" i="24"/>
  <c r="AF36" i="24"/>
  <c r="AE36" i="24"/>
  <c r="AD36" i="24"/>
  <c r="AC36" i="24"/>
  <c r="AB36" i="24"/>
  <c r="AA36" i="24"/>
  <c r="Z36" i="24"/>
  <c r="Y36" i="24"/>
  <c r="X36" i="24"/>
  <c r="W36" i="24"/>
  <c r="V36" i="24"/>
  <c r="U36" i="24"/>
  <c r="T36" i="24"/>
  <c r="S36" i="24"/>
  <c r="R36" i="24"/>
  <c r="Q36" i="24"/>
  <c r="P36" i="24"/>
  <c r="O36" i="24"/>
  <c r="N36" i="24"/>
  <c r="M36" i="24"/>
  <c r="L36" i="24"/>
  <c r="K36" i="24"/>
  <c r="J36" i="24"/>
  <c r="I36" i="24"/>
  <c r="H36" i="24"/>
  <c r="G36" i="24"/>
  <c r="F36" i="24"/>
  <c r="E36" i="24"/>
  <c r="D36" i="24"/>
  <c r="C36" i="24"/>
  <c r="B36" i="24"/>
  <c r="AP35" i="23"/>
  <c r="AO35" i="23"/>
  <c r="AN35" i="23"/>
  <c r="AM35" i="23"/>
  <c r="AL35" i="23"/>
  <c r="AK35" i="23"/>
  <c r="AJ35" i="23"/>
  <c r="AI35" i="23"/>
  <c r="AH35" i="23"/>
  <c r="AG35" i="23"/>
  <c r="AF35" i="23"/>
  <c r="AE35" i="23"/>
  <c r="AD35" i="23"/>
  <c r="AC35" i="23"/>
  <c r="AB35" i="23"/>
  <c r="AA35" i="23"/>
  <c r="Z35" i="23"/>
  <c r="Y35" i="23"/>
  <c r="X35" i="23"/>
  <c r="W35" i="23"/>
  <c r="V35" i="23"/>
  <c r="U35" i="23"/>
  <c r="T35" i="23"/>
  <c r="S35" i="23"/>
  <c r="R35" i="23"/>
  <c r="Q35" i="23"/>
  <c r="P35" i="23"/>
  <c r="O35" i="23"/>
  <c r="N35" i="23"/>
  <c r="M35" i="23"/>
  <c r="L35" i="23"/>
  <c r="K35" i="23"/>
  <c r="J35" i="23"/>
  <c r="I35" i="23"/>
  <c r="H35" i="23"/>
  <c r="G35" i="23"/>
  <c r="F35" i="23"/>
  <c r="E35" i="23"/>
  <c r="D35" i="23"/>
  <c r="C35" i="23"/>
  <c r="B35"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<sst xmlns="http://schemas.openxmlformats.org/spreadsheetml/2006/main" count="248" uniqueCount="112">
  <si>
    <t>Commercial</t>
  </si>
  <si>
    <t>Residential</t>
  </si>
  <si>
    <t>BASoBC BAU Amount Spent on Building Components</t>
  </si>
  <si>
    <t>Source:</t>
  </si>
  <si>
    <t>heating</t>
  </si>
  <si>
    <t>cooling and ventilation</t>
  </si>
  <si>
    <t>envelope</t>
  </si>
  <si>
    <t>lighting</t>
  </si>
  <si>
    <t>appliances</t>
  </si>
  <si>
    <t>other component</t>
  </si>
  <si>
    <t>Northeast</t>
  </si>
  <si>
    <t>Midwest</t>
  </si>
  <si>
    <t>South</t>
  </si>
  <si>
    <t>Urban vs. Rural Residential Households</t>
  </si>
  <si>
    <t>$</t>
  </si>
  <si>
    <t>Natural gas</t>
  </si>
  <si>
    <t>Brazilian Ministry of Science, Technology, Innovation and Communication (MCTIC)</t>
  </si>
  <si>
    <t>Report: "Greenhouse gas mitigation options in key sectors in Brazil"</t>
  </si>
  <si>
    <t>Version: "Sector modeling of low carbon options for the building sector"</t>
  </si>
  <si>
    <t xml:space="preserve">http://www.mctic.gov.br/mctic/export/sites/institucional/ciencia/SEPED/clima/arquivos/projeto_opcoes_mitigacao/publicacoes/Edificacoes.pdf </t>
  </si>
  <si>
    <t>page 205</t>
  </si>
  <si>
    <t>Figure 131 - Air-conditioning Capex and Opex in the REF Scenario (2010-2050)</t>
  </si>
  <si>
    <t>page 209</t>
  </si>
  <si>
    <t>Figure 136 - Capex and Opex of the Refrigerator at Nominal Value in the REF Scenario (2010-2050)</t>
  </si>
  <si>
    <t>page 212</t>
  </si>
  <si>
    <t>Figure 141 - Freezer Capex and Opex at Nominal Value in the REF Scenario (2010-2050)</t>
  </si>
  <si>
    <t>page 228</t>
  </si>
  <si>
    <t>Figure 159 - Capex and Opex of Air Conditioning at Nominal Value in the REF Scenario in the Commercial and Services Sector (2010-2050)</t>
  </si>
  <si>
    <t>page 229</t>
  </si>
  <si>
    <t>Notes:</t>
  </si>
  <si>
    <t>The variable represents the amount spent on building components.</t>
  </si>
  <si>
    <t>Components meaning</t>
  </si>
  <si>
    <t>Our data source only has values for components that fall into the "cooling and ventilation," "lighting,", "appliances" and "other" subscripts, so we omit any change in costs of "envelope" and "heating" components.</t>
  </si>
  <si>
    <t xml:space="preserve">Cooling means more efficient equipments to cool space (AC) and food cooling (Fridge and Freezers) in residential </t>
  </si>
  <si>
    <t>Appliances in residential sector means more efficient equipaments to heat waters for shower purpose</t>
  </si>
  <si>
    <t>Applicances in commerical sector  represent equipaments to water heating and cooking</t>
  </si>
  <si>
    <t>Other in residential sector means more efficient equipaments to cooking</t>
  </si>
  <si>
    <t>Assumptions about Urban vs. Rural Residential Households:</t>
  </si>
  <si>
    <t>1. Mitigation Option Project does not consider the rural urban split in its analysis, thus we don't assume this breakdown in Brazil's model.</t>
  </si>
  <si>
    <t>Assumptions about heating:</t>
  </si>
  <si>
    <t>1. The annual average temperature in Brazil is 22 to 26 °C, therefore the heating components energy use is assumed negligible in the model.</t>
  </si>
  <si>
    <t>All the values had to be converted from dollar 2010 to dollar 2012.</t>
  </si>
  <si>
    <t>The amount spent on building components is given in 2010 dollar. We adjust 2010 dollars to 2012 dollars using the following conversion factor: 1.0529</t>
  </si>
  <si>
    <t>The table below is from the excel file that generated the results for buildings sector.</t>
  </si>
  <si>
    <t>Freezer</t>
  </si>
  <si>
    <t>CAPEX (MMUS$)</t>
  </si>
  <si>
    <t>Southeast</t>
  </si>
  <si>
    <t>North</t>
  </si>
  <si>
    <t>Total</t>
  </si>
  <si>
    <t>Fridge</t>
  </si>
  <si>
    <t>CAPEX (MMUS $)</t>
  </si>
  <si>
    <t>AC</t>
  </si>
  <si>
    <t>Malls</t>
  </si>
  <si>
    <t>Hospitals</t>
  </si>
  <si>
    <t>Schools</t>
  </si>
  <si>
    <t>Universities</t>
  </si>
  <si>
    <t>      Trade</t>
  </si>
  <si>
    <t>      Information services</t>
  </si>
  <si>
    <t>      Financial intermediation and insurance</t>
  </si>
  <si>
    <t>      Real Estate Services &amp; Rental</t>
  </si>
  <si>
    <t>      Maintenance and repair services</t>
  </si>
  <si>
    <t>      Accommodation and food services</t>
  </si>
  <si>
    <t>      Business Services</t>
  </si>
  <si>
    <t>      Other services</t>
  </si>
  <si>
    <t>      Public administration and social security</t>
  </si>
  <si>
    <t>TOTAL</t>
  </si>
  <si>
    <t xml:space="preserve">These results are not available in MOP report, only the share of each technologies. </t>
  </si>
  <si>
    <t>The table below is from the excel file that generated the results for buildings sector, this file has more detalied informations about the modelling than the report.</t>
  </si>
  <si>
    <t>From page 229</t>
  </si>
  <si>
    <t>For the base year, the following participations are considered by technology, regarding the contribution</t>
  </si>
  <si>
    <t>for the service of the energy service:</t>
  </si>
  <si>
    <t>1) Incandescent: 7.7%;</t>
  </si>
  <si>
    <t>2) Compact fluorescent: 14.7%;</t>
  </si>
  <si>
    <t>3) Tubular fluorescent: 77.6%.</t>
  </si>
  <si>
    <t>Total spent = Share * Energy demand * Price_each_technology</t>
  </si>
  <si>
    <t>The amount spent on building components is given in 2010 dollar. We adjust 2010 dollars to 2012 dollars using the following conversion factor: 1.0529*</t>
  </si>
  <si>
    <t>*According to the Bureau of Labor Statistics consumer price index, prices in 2012 are 5.29% higher than average prices since 2010.</t>
  </si>
  <si>
    <t>Brazil</t>
  </si>
  <si>
    <t>USD</t>
  </si>
  <si>
    <t>Total Cost</t>
  </si>
  <si>
    <t>These results are not available in MOP report.</t>
  </si>
  <si>
    <t>Price technologies used</t>
  </si>
  <si>
    <t>Shower Price (Baseline)</t>
  </si>
  <si>
    <t>Shower Price (Bx Carbon)</t>
  </si>
  <si>
    <t>Gas Heater Price (Baseline)</t>
  </si>
  <si>
    <t>Price Gas Heater (Bx Carbon)</t>
  </si>
  <si>
    <t>Total Electric Shower Sale</t>
  </si>
  <si>
    <t>Sales Growth</t>
  </si>
  <si>
    <t>Sales per year</t>
  </si>
  <si>
    <t>Total GN Heater Sale</t>
  </si>
  <si>
    <t>Amount Spent in Electric Shower - BAU</t>
  </si>
  <si>
    <t>Amount Spent in Gas heater - BAU</t>
  </si>
  <si>
    <t>Appliances represent equipaments to water heating and cooking</t>
  </si>
  <si>
    <t>Electric Cooking</t>
  </si>
  <si>
    <t>REPLACEMENT COST</t>
  </si>
  <si>
    <t>Electric Heating</t>
  </si>
  <si>
    <t>Fuel Cooking</t>
  </si>
  <si>
    <t>GLP</t>
  </si>
  <si>
    <t>Charcoal</t>
  </si>
  <si>
    <t>Firewood</t>
  </si>
  <si>
    <t>Fuel Heating</t>
  </si>
  <si>
    <t>Diesel</t>
  </si>
  <si>
    <t>Fuel oil</t>
  </si>
  <si>
    <t>Amount spent = price*sales</t>
  </si>
  <si>
    <t>Price (LPG and Natural Gas)</t>
  </si>
  <si>
    <t>Price Cooker (Baseline)</t>
  </si>
  <si>
    <t>Stove Price (Bx Carbon)</t>
  </si>
  <si>
    <t>Cooker Yield</t>
  </si>
  <si>
    <t>Sale of Total LPG Stove</t>
  </si>
  <si>
    <t>Sale of Total GN Stove</t>
  </si>
  <si>
    <t>CAPEX (2010US$)</t>
  </si>
  <si>
    <t>Not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</si>
</sst>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5" formatCode="0.0"/>
    <numFmt numFmtId="166" formatCode="0.0%"/>
    <numFmt numFmtId="167" formatCode="_ * #,##0_ ;_ * \-#,##0_ ;_ * &quot;-&quot;??_ ;_ @_ "/>
    <numFmt numFmtId="168" formatCode="_(* #,##0_);_(* \(#,##0\);_(* &quot;-&quot;??_);_(@_)"/>
    <numFmt numFmtId="169" formatCode="#,##0.0"/>
    <numFmt numFmtId="170" formatCode="_-* #,##0_-;\-* #,##0_-;_-* &quot;-&quot;??_-;_-@_-"/>
  </numFmts>
  <fonts count="22" x14ac:knownFonts="1">
    <font>
      <sz val="11"/>
      <color theme="1"/>
      <name val="Calibri"/>
      <family val="2"/>
      <scheme val="minor"/>
    </font>
    <font>
      <b/>
      <sz val="11"/>
      <color theme="1"/>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sz val="11"/>
      <color theme="1"/>
      <name val="Calibri"/>
      <family val="2"/>
      <scheme val="minor"/>
    </font>
    <font>
      <sz val="9"/>
      <color indexed="8"/>
      <name val="Calibri"/>
      <family val="2"/>
    </font>
    <font>
      <b/>
      <sz val="9"/>
      <color indexed="8"/>
      <name val="Calibri"/>
      <family val="2"/>
    </font>
    <font>
      <b/>
      <sz val="12"/>
      <color indexed="30"/>
      <name val="Calibri"/>
      <family val="2"/>
    </font>
    <font>
      <sz val="11"/>
      <color theme="1"/>
      <name val="Calibri"/>
      <family val="2"/>
    </font>
    <font>
      <u/>
      <sz val="11"/>
      <color theme="10"/>
      <name val="Calibri"/>
      <family val="2"/>
      <scheme val="minor"/>
    </font>
    <font>
      <b/>
      <sz val="11"/>
      <color theme="0"/>
      <name val="Calibri"/>
      <family val="2"/>
      <scheme val="minor"/>
    </font>
    <font>
      <b/>
      <sz val="12"/>
      <color rgb="FF000000"/>
      <name val="Calibri"/>
      <family val="2"/>
    </font>
    <font>
      <b/>
      <sz val="11"/>
      <color rgb="FFFFFFFF"/>
      <name val="Calibri"/>
      <family val="2"/>
    </font>
    <font>
      <sz val="11"/>
      <color rgb="FF000000"/>
      <name val="Calibri"/>
      <family val="2"/>
    </font>
    <font>
      <b/>
      <sz val="11"/>
      <color rgb="FF000000"/>
      <name val="Calibri"/>
      <family val="2"/>
    </font>
    <font>
      <sz val="14"/>
      <color rgb="FF000000"/>
      <name val="Segoe UI"/>
      <family val="2"/>
    </font>
    <font>
      <sz val="10"/>
      <name val="MS Sans Serif"/>
      <family val="2"/>
    </font>
    <font>
      <sz val="10"/>
      <name val="Calibri"/>
      <family val="2"/>
    </font>
    <font>
      <sz val="11"/>
      <name val="Calibri"/>
      <family val="2"/>
    </font>
    <font>
      <b/>
      <sz val="11"/>
      <name val="Calibri"/>
      <family val="2"/>
    </font>
    <font>
      <sz val="11"/>
      <color rgb="FFFFFFFF"/>
      <name val="Calibri"/>
      <family val="2"/>
    </font>
  </fonts>
  <fills count="9">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rgb="FF1F497D"/>
        <bgColor rgb="FF000000"/>
      </patternFill>
    </fill>
    <fill>
      <patternFill patternType="solid">
        <fgColor rgb="FFEEECE1"/>
        <bgColor rgb="FF000000"/>
      </patternFill>
    </fill>
    <fill>
      <patternFill patternType="solid">
        <fgColor rgb="FF4BACC6"/>
        <bgColor rgb="FF000000"/>
      </patternFill>
    </fill>
    <fill>
      <patternFill patternType="solid">
        <fgColor rgb="FFEBF1DE"/>
        <bgColor rgb="FF000000"/>
      </patternFill>
    </fill>
    <fill>
      <patternFill patternType="solid">
        <fgColor rgb="FFCCC0DA"/>
        <bgColor rgb="FF000000"/>
      </patternFill>
    </fill>
  </fills>
  <borders count="18">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style="medium">
        <color rgb="FF0096D7"/>
      </top>
      <bottom/>
      <diagonal/>
    </border>
    <border>
      <left/>
      <right/>
      <top/>
      <bottom style="dashed">
        <color rgb="FFBFBFBF"/>
      </bottom>
      <diagonal/>
    </border>
    <border>
      <left/>
      <right/>
      <top/>
      <bottom style="thin">
        <color rgb="FFBFBFBF"/>
      </bottom>
      <diagonal/>
    </border>
    <border>
      <left/>
      <right/>
      <top/>
      <bottom style="thick">
        <color rgb="FF0096D7"/>
      </bottom>
      <diagonal/>
    </border>
    <border>
      <left style="thick">
        <color theme="0"/>
      </left>
      <right style="thick">
        <color theme="0"/>
      </right>
      <top/>
      <bottom style="thin">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17">
    <xf numFmtId="0" fontId="0" fillId="0" borderId="0"/>
    <xf numFmtId="0" fontId="2" fillId="0" borderId="0" applyNumberFormat="0" applyProtection="0">
      <alignment horizontal="left"/>
    </xf>
    <xf numFmtId="0" fontId="3" fillId="0" borderId="0" applyNumberFormat="0" applyFill="0" applyBorder="0" applyAlignment="0" applyProtection="0"/>
    <xf numFmtId="0" fontId="4" fillId="0" borderId="1" applyNumberFormat="0" applyProtection="0">
      <alignment wrapText="1"/>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xf numFmtId="9" fontId="5" fillId="0" borderId="0" applyFont="0" applyFill="0" applyBorder="0" applyAlignment="0" applyProtection="0"/>
    <xf numFmtId="0" fontId="6" fillId="0" borderId="5" applyNumberFormat="0" applyProtection="0">
      <alignment wrapText="1"/>
    </xf>
    <xf numFmtId="0" fontId="6" fillId="0" borderId="6" applyNumberFormat="0" applyFont="0" applyProtection="0">
      <alignment wrapText="1"/>
    </xf>
    <xf numFmtId="0" fontId="7" fillId="0" borderId="7" applyNumberFormat="0" applyProtection="0">
      <alignment wrapText="1"/>
    </xf>
    <xf numFmtId="0" fontId="7" fillId="0" borderId="8" applyNumberFormat="0" applyProtection="0">
      <alignment wrapText="1"/>
    </xf>
    <xf numFmtId="0" fontId="4" fillId="0" borderId="9" applyNumberFormat="0" applyProtection="0">
      <alignment horizontal="left" wrapText="1"/>
    </xf>
    <xf numFmtId="0" fontId="8" fillId="0" borderId="0" applyNumberFormat="0" applyProtection="0">
      <alignment horizontal="left"/>
    </xf>
    <xf numFmtId="43" fontId="5" fillId="0" borderId="0" applyFont="0" applyFill="0" applyBorder="0" applyAlignment="0" applyProtection="0"/>
    <xf numFmtId="0" fontId="10" fillId="0" borderId="0" applyNumberFormat="0" applyFill="0" applyBorder="0" applyAlignment="0" applyProtection="0"/>
    <xf numFmtId="0" fontId="17" fillId="0" borderId="0"/>
  </cellStyleXfs>
  <cellXfs count="67">
    <xf numFmtId="0" fontId="0" fillId="0" borderId="0" xfId="0"/>
    <xf numFmtId="0" fontId="1" fillId="0" borderId="0" xfId="0" applyFont="1"/>
    <xf numFmtId="0" fontId="1" fillId="2" borderId="0" xfId="0" applyFont="1" applyFill="1"/>
    <xf numFmtId="0" fontId="0" fillId="0" borderId="0" xfId="0" applyAlignment="1">
      <alignment horizontal="left"/>
    </xf>
    <xf numFmtId="11" fontId="0" fillId="0" borderId="0" xfId="0" applyNumberFormat="1"/>
    <xf numFmtId="0" fontId="0" fillId="0" borderId="0" xfId="0" applyAlignment="1">
      <alignment wrapText="1"/>
    </xf>
    <xf numFmtId="0" fontId="10" fillId="0" borderId="0" xfId="15"/>
    <xf numFmtId="0" fontId="0" fillId="0" borderId="0" xfId="0" applyAlignment="1">
      <alignment vertical="top"/>
    </xf>
    <xf numFmtId="0" fontId="11" fillId="3" borderId="0" xfId="0" applyFont="1" applyFill="1" applyAlignment="1">
      <alignment horizontal="left"/>
    </xf>
    <xf numFmtId="0" fontId="0" fillId="3" borderId="0" xfId="0" applyFill="1"/>
    <xf numFmtId="0" fontId="12" fillId="0" borderId="0" xfId="0" applyFont="1"/>
    <xf numFmtId="0" fontId="9" fillId="0" borderId="0" xfId="0" applyFont="1"/>
    <xf numFmtId="0" fontId="13" fillId="4" borderId="10" xfId="0" applyFont="1" applyFill="1" applyBorder="1" applyAlignment="1">
      <alignment horizontal="center"/>
    </xf>
    <xf numFmtId="0" fontId="13" fillId="4" borderId="11" xfId="0" applyFont="1" applyFill="1" applyBorder="1" applyAlignment="1">
      <alignment horizontal="center"/>
    </xf>
    <xf numFmtId="0" fontId="9" fillId="0" borderId="10" xfId="0" applyFont="1" applyBorder="1"/>
    <xf numFmtId="1" fontId="14" fillId="5" borderId="10" xfId="14" applyNumberFormat="1" applyFont="1" applyFill="1" applyBorder="1"/>
    <xf numFmtId="0" fontId="15" fillId="0" borderId="10" xfId="0" applyFont="1" applyBorder="1"/>
    <xf numFmtId="167" fontId="15" fillId="5" borderId="10" xfId="14" applyNumberFormat="1" applyFont="1" applyFill="1" applyBorder="1"/>
    <xf numFmtId="0" fontId="15" fillId="0" borderId="12" xfId="0" applyFont="1" applyBorder="1" applyAlignment="1">
      <alignment horizontal="center"/>
    </xf>
    <xf numFmtId="1" fontId="15" fillId="5" borderId="10" xfId="14" applyNumberFormat="1" applyFont="1" applyFill="1" applyBorder="1"/>
    <xf numFmtId="10" fontId="16" fillId="0" borderId="0" xfId="0" applyNumberFormat="1" applyFont="1"/>
    <xf numFmtId="10" fontId="0" fillId="0" borderId="0" xfId="0" applyNumberFormat="1"/>
    <xf numFmtId="0" fontId="13" fillId="6" borderId="10" xfId="16" applyFont="1" applyFill="1" applyBorder="1" applyAlignment="1">
      <alignment horizontal="center" wrapText="1"/>
    </xf>
    <xf numFmtId="0" fontId="18" fillId="0" borderId="0" xfId="16" applyFont="1"/>
    <xf numFmtId="0" fontId="13" fillId="6" borderId="10" xfId="16" applyFont="1" applyFill="1" applyBorder="1" applyAlignment="1">
      <alignment horizontal="center"/>
    </xf>
    <xf numFmtId="0" fontId="19" fillId="5" borderId="10" xfId="16" applyFont="1" applyFill="1" applyBorder="1"/>
    <xf numFmtId="168" fontId="18" fillId="5" borderId="10" xfId="16" applyNumberFormat="1" applyFont="1" applyFill="1" applyBorder="1"/>
    <xf numFmtId="0" fontId="20" fillId="5" borderId="10" xfId="16" applyFont="1" applyFill="1" applyBorder="1"/>
    <xf numFmtId="0" fontId="20" fillId="0" borderId="0" xfId="0" applyFont="1"/>
    <xf numFmtId="169" fontId="21" fillId="4" borderId="0" xfId="0" applyNumberFormat="1" applyFont="1" applyFill="1"/>
    <xf numFmtId="0" fontId="21" fillId="4" borderId="0" xfId="0" applyFont="1" applyFill="1"/>
    <xf numFmtId="169" fontId="9" fillId="0" borderId="13" xfId="0" applyNumberFormat="1" applyFont="1" applyBorder="1"/>
    <xf numFmtId="169" fontId="9" fillId="0" borderId="14" xfId="0" applyNumberFormat="1" applyFont="1" applyBorder="1"/>
    <xf numFmtId="169" fontId="9" fillId="0" borderId="10" xfId="0" applyNumberFormat="1" applyFont="1" applyBorder="1"/>
    <xf numFmtId="0" fontId="1" fillId="0" borderId="13" xfId="0" applyFont="1" applyBorder="1"/>
    <xf numFmtId="169" fontId="0" fillId="0" borderId="14" xfId="0" applyNumberFormat="1" applyBorder="1"/>
    <xf numFmtId="169" fontId="0" fillId="0" borderId="10" xfId="0" applyNumberFormat="1" applyBorder="1"/>
    <xf numFmtId="2" fontId="0" fillId="0" borderId="0" xfId="0" applyNumberFormat="1"/>
    <xf numFmtId="0" fontId="13" fillId="4" borderId="15" xfId="0" applyFont="1" applyFill="1" applyBorder="1" applyAlignment="1">
      <alignment vertical="center" wrapText="1"/>
    </xf>
    <xf numFmtId="0" fontId="13" fillId="4" borderId="10" xfId="0" applyFont="1" applyFill="1" applyBorder="1" applyAlignment="1">
      <alignment horizontal="center" vertical="center"/>
    </xf>
    <xf numFmtId="0" fontId="13" fillId="4" borderId="11" xfId="0" applyFont="1" applyFill="1" applyBorder="1" applyAlignment="1">
      <alignment horizontal="center" vertical="center"/>
    </xf>
    <xf numFmtId="0" fontId="9" fillId="0" borderId="0" xfId="0" applyFont="1" applyAlignment="1">
      <alignment vertical="center"/>
    </xf>
    <xf numFmtId="0" fontId="9" fillId="0" borderId="13" xfId="0" applyFont="1" applyBorder="1" applyAlignment="1">
      <alignment vertical="center"/>
    </xf>
    <xf numFmtId="165" fontId="9" fillId="7" borderId="10" xfId="14" applyNumberFormat="1" applyFont="1" applyFill="1" applyBorder="1" applyAlignment="1">
      <alignment vertical="center"/>
    </xf>
    <xf numFmtId="0" fontId="20" fillId="0" borderId="16" xfId="0" applyFont="1" applyBorder="1" applyAlignment="1">
      <alignment vertical="center"/>
    </xf>
    <xf numFmtId="0" fontId="9" fillId="0" borderId="0" xfId="0" applyFont="1" applyAlignment="1">
      <alignment horizontal="right" vertical="center"/>
    </xf>
    <xf numFmtId="9" fontId="9" fillId="0" borderId="10" xfId="7" applyFont="1" applyFill="1" applyBorder="1" applyAlignment="1">
      <alignment vertical="center"/>
    </xf>
    <xf numFmtId="167" fontId="9" fillId="0" borderId="0" xfId="0" applyNumberFormat="1" applyFont="1"/>
    <xf numFmtId="170" fontId="9" fillId="0" borderId="0" xfId="0" applyNumberFormat="1" applyFont="1"/>
    <xf numFmtId="166" fontId="9" fillId="0" borderId="0" xfId="7" applyNumberFormat="1" applyFont="1" applyFill="1" applyBorder="1"/>
    <xf numFmtId="9" fontId="9" fillId="0" borderId="0" xfId="7" applyFont="1" applyFill="1" applyBorder="1"/>
    <xf numFmtId="0" fontId="13" fillId="4" borderId="10" xfId="0" applyFont="1" applyFill="1" applyBorder="1" applyAlignment="1">
      <alignment horizontal="center" vertical="center" wrapText="1"/>
    </xf>
    <xf numFmtId="167" fontId="9" fillId="8" borderId="10" xfId="14" applyNumberFormat="1" applyFont="1" applyFill="1" applyBorder="1"/>
    <xf numFmtId="170" fontId="9" fillId="8" borderId="10" xfId="14" applyNumberFormat="1" applyFont="1" applyFill="1" applyBorder="1"/>
    <xf numFmtId="43" fontId="0" fillId="0" borderId="0" xfId="0" applyNumberFormat="1"/>
    <xf numFmtId="0" fontId="19" fillId="0" borderId="0" xfId="0" applyFont="1"/>
    <xf numFmtId="169" fontId="19" fillId="0" borderId="0" xfId="0" applyNumberFormat="1" applyFont="1"/>
    <xf numFmtId="169" fontId="20" fillId="0" borderId="0" xfId="0" applyNumberFormat="1" applyFont="1"/>
    <xf numFmtId="169" fontId="14" fillId="0" borderId="0" xfId="0" applyNumberFormat="1" applyFont="1"/>
    <xf numFmtId="0" fontId="13" fillId="4" borderId="17" xfId="0" applyFont="1" applyFill="1" applyBorder="1" applyAlignment="1">
      <alignment horizontal="center" vertical="center" wrapText="1"/>
    </xf>
    <xf numFmtId="165" fontId="9" fillId="7" borderId="10" xfId="14" applyNumberFormat="1" applyFont="1" applyFill="1" applyBorder="1"/>
    <xf numFmtId="2" fontId="9" fillId="7" borderId="10" xfId="14" applyNumberFormat="1" applyFont="1" applyFill="1" applyBorder="1"/>
    <xf numFmtId="0" fontId="15" fillId="0" borderId="0" xfId="0" applyFont="1"/>
    <xf numFmtId="9" fontId="9" fillId="7" borderId="10" xfId="7" applyFont="1" applyFill="1" applyBorder="1" applyAlignment="1">
      <alignment vertical="center"/>
    </xf>
    <xf numFmtId="167" fontId="0" fillId="0" borderId="10" xfId="0" applyNumberFormat="1" applyBorder="1"/>
    <xf numFmtId="1" fontId="0" fillId="0" borderId="0" xfId="0" applyNumberFormat="1"/>
    <xf numFmtId="169" fontId="0" fillId="0" borderId="0" xfId="0" applyNumberFormat="1"/>
  </cellXfs>
  <cellStyles count="17">
    <cellStyle name="Body: normal cell" xfId="4" xr:uid="{00000000-0005-0000-0000-000000000000}"/>
    <cellStyle name="Body: normal cell 2" xfId="9" xr:uid="{D4615DA9-A630-42DA-B934-72FC3FEC6EA0}"/>
    <cellStyle name="Font: Calibri, 9pt regular" xfId="2" xr:uid="{00000000-0005-0000-0000-000001000000}"/>
    <cellStyle name="Footnotes: top row" xfId="6" xr:uid="{00000000-0005-0000-0000-000002000000}"/>
    <cellStyle name="Footnotes: top row 2" xfId="8" xr:uid="{10DADC87-3973-4DB6-B17D-0C3098611B95}"/>
    <cellStyle name="Header: bottom row" xfId="3" xr:uid="{00000000-0005-0000-0000-000003000000}"/>
    <cellStyle name="Header: bottom row 2" xfId="11" xr:uid="{D6BC6EFD-BD7D-45B7-B7BF-C5BFB37A6BA5}"/>
    <cellStyle name="Header: top rows" xfId="12" xr:uid="{3D7E28B1-244F-465D-B813-ED9C6266A39A}"/>
    <cellStyle name="Hiperlink" xfId="15" builtinId="8"/>
    <cellStyle name="Normal" xfId="0" builtinId="0"/>
    <cellStyle name="Normal 2" xfId="16" xr:uid="{D2FB853D-AF77-4A15-A4A2-FCD7EC5661B8}"/>
    <cellStyle name="Parent row" xfId="5" xr:uid="{00000000-0005-0000-0000-000005000000}"/>
    <cellStyle name="Parent row 2" xfId="10" xr:uid="{1F499CAD-80E7-460A-A988-57A53B93EE87}"/>
    <cellStyle name="Porcentagem" xfId="7" builtinId="5"/>
    <cellStyle name="Table title" xfId="1" xr:uid="{00000000-0005-0000-0000-000006000000}"/>
    <cellStyle name="Table title 2" xfId="13" xr:uid="{147E8860-D238-4B71-B6FC-3A78198355DF}"/>
    <cellStyle name="Vírgula" xfId="14"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6</xdr:row>
      <xdr:rowOff>1</xdr:rowOff>
    </xdr:from>
    <xdr:to>
      <xdr:col>14</xdr:col>
      <xdr:colOff>190500</xdr:colOff>
      <xdr:row>25</xdr:row>
      <xdr:rowOff>181725</xdr:rowOff>
    </xdr:to>
    <xdr:pic>
      <xdr:nvPicPr>
        <xdr:cNvPr id="2" name="Picture 1">
          <a:extLst>
            <a:ext uri="{FF2B5EF4-FFF2-40B4-BE49-F238E27FC236}">
              <a16:creationId xmlns:a16="http://schemas.microsoft.com/office/drawing/2014/main" id="{A456818C-5181-4F31-9E2F-FACC4B15C140}"/>
            </a:ext>
          </a:extLst>
        </xdr:cNvPr>
        <xdr:cNvPicPr>
          <a:picLocks noChangeAspect="1"/>
        </xdr:cNvPicPr>
      </xdr:nvPicPr>
      <xdr:blipFill>
        <a:blip xmlns:r="http://schemas.openxmlformats.org/officeDocument/2006/relationships" r:embed="rId1"/>
        <a:stretch>
          <a:fillRect/>
        </a:stretch>
      </xdr:blipFill>
      <xdr:spPr>
        <a:xfrm>
          <a:off x="6271260" y="1097281"/>
          <a:ext cx="5676900" cy="3656444"/>
        </a:xfrm>
        <a:prstGeom prst="rect">
          <a:avLst/>
        </a:prstGeom>
      </xdr:spPr>
    </xdr:pic>
    <xdr:clientData/>
  </xdr:twoCellAnchor>
  <xdr:twoCellAnchor editAs="oneCell">
    <xdr:from>
      <xdr:col>16</xdr:col>
      <xdr:colOff>79368</xdr:colOff>
      <xdr:row>6</xdr:row>
      <xdr:rowOff>9524</xdr:rowOff>
    </xdr:from>
    <xdr:to>
      <xdr:col>24</xdr:col>
      <xdr:colOff>361949</xdr:colOff>
      <xdr:row>24</xdr:row>
      <xdr:rowOff>177837</xdr:rowOff>
    </xdr:to>
    <xdr:pic>
      <xdr:nvPicPr>
        <xdr:cNvPr id="3" name="Picture 3">
          <a:extLst>
            <a:ext uri="{FF2B5EF4-FFF2-40B4-BE49-F238E27FC236}">
              <a16:creationId xmlns:a16="http://schemas.microsoft.com/office/drawing/2014/main" id="{873C1E36-2E56-45D0-A51D-188BD68DFA61}"/>
            </a:ext>
          </a:extLst>
        </xdr:cNvPr>
        <xdr:cNvPicPr>
          <a:picLocks noChangeAspect="1"/>
        </xdr:cNvPicPr>
      </xdr:nvPicPr>
      <xdr:blipFill>
        <a:blip xmlns:r="http://schemas.openxmlformats.org/officeDocument/2006/relationships" r:embed="rId2"/>
        <a:stretch>
          <a:fillRect/>
        </a:stretch>
      </xdr:blipFill>
      <xdr:spPr>
        <a:xfrm>
          <a:off x="13056228" y="1106804"/>
          <a:ext cx="5159381" cy="3460153"/>
        </a:xfrm>
        <a:prstGeom prst="rect">
          <a:avLst/>
        </a:prstGeom>
      </xdr:spPr>
    </xdr:pic>
    <xdr:clientData/>
  </xdr:twoCellAnchor>
  <xdr:twoCellAnchor editAs="oneCell">
    <xdr:from>
      <xdr:col>0</xdr:col>
      <xdr:colOff>1</xdr:colOff>
      <xdr:row>5</xdr:row>
      <xdr:rowOff>190499</xdr:rowOff>
    </xdr:from>
    <xdr:to>
      <xdr:col>3</xdr:col>
      <xdr:colOff>38100</xdr:colOff>
      <xdr:row>25</xdr:row>
      <xdr:rowOff>31696</xdr:rowOff>
    </xdr:to>
    <xdr:pic>
      <xdr:nvPicPr>
        <xdr:cNvPr id="4" name="Picture 4">
          <a:extLst>
            <a:ext uri="{FF2B5EF4-FFF2-40B4-BE49-F238E27FC236}">
              <a16:creationId xmlns:a16="http://schemas.microsoft.com/office/drawing/2014/main" id="{46A39072-FB92-449E-AB15-AA90E641893C}"/>
            </a:ext>
          </a:extLst>
        </xdr:cNvPr>
        <xdr:cNvPicPr>
          <a:picLocks noChangeAspect="1"/>
        </xdr:cNvPicPr>
      </xdr:nvPicPr>
      <xdr:blipFill>
        <a:blip xmlns:r="http://schemas.openxmlformats.org/officeDocument/2006/relationships" r:embed="rId3"/>
        <a:stretch>
          <a:fillRect/>
        </a:stretch>
      </xdr:blipFill>
      <xdr:spPr>
        <a:xfrm>
          <a:off x="1" y="1097279"/>
          <a:ext cx="5090159" cy="3506417"/>
        </a:xfrm>
        <a:prstGeom prst="rect">
          <a:avLst/>
        </a:prstGeom>
      </xdr:spPr>
    </xdr:pic>
    <xdr:clientData/>
  </xdr:twoCellAnchor>
  <xdr:twoCellAnchor editAs="oneCell">
    <xdr:from>
      <xdr:col>26</xdr:col>
      <xdr:colOff>114301</xdr:colOff>
      <xdr:row>6</xdr:row>
      <xdr:rowOff>59336</xdr:rowOff>
    </xdr:from>
    <xdr:to>
      <xdr:col>34</xdr:col>
      <xdr:colOff>514351</xdr:colOff>
      <xdr:row>24</xdr:row>
      <xdr:rowOff>138220</xdr:rowOff>
    </xdr:to>
    <xdr:pic>
      <xdr:nvPicPr>
        <xdr:cNvPr id="5" name="Picture 6">
          <a:extLst>
            <a:ext uri="{FF2B5EF4-FFF2-40B4-BE49-F238E27FC236}">
              <a16:creationId xmlns:a16="http://schemas.microsoft.com/office/drawing/2014/main" id="{5502DD63-B2FB-42FD-876F-287248640F22}"/>
            </a:ext>
          </a:extLst>
        </xdr:cNvPr>
        <xdr:cNvPicPr>
          <a:picLocks noChangeAspect="1"/>
        </xdr:cNvPicPr>
      </xdr:nvPicPr>
      <xdr:blipFill>
        <a:blip xmlns:r="http://schemas.openxmlformats.org/officeDocument/2006/relationships" r:embed="rId4"/>
        <a:stretch>
          <a:fillRect/>
        </a:stretch>
      </xdr:blipFill>
      <xdr:spPr>
        <a:xfrm>
          <a:off x="19187161" y="1156616"/>
          <a:ext cx="5276850" cy="33707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elley/Dropbox%20(Energy%20Innovation)/PC%20(2)/Documents/GitHub_Repositorie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21 Table 4"/>
      <sheetName val="AEO22 Table 4"/>
      <sheetName val="AEO21 Table 5"/>
      <sheetName val="AEO22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2020</v>
          </cell>
          <cell r="D1">
            <v>2021</v>
          </cell>
          <cell r="E1">
            <v>2022</v>
          </cell>
          <cell r="F1">
            <v>2023</v>
          </cell>
          <cell r="G1">
            <v>2024</v>
          </cell>
          <cell r="H1">
            <v>2025</v>
          </cell>
          <cell r="I1">
            <v>2026</v>
          </cell>
          <cell r="J1">
            <v>2027</v>
          </cell>
          <cell r="K1">
            <v>2028</v>
          </cell>
          <cell r="L1">
            <v>2029</v>
          </cell>
          <cell r="M1">
            <v>2030</v>
          </cell>
          <cell r="N1">
            <v>2031</v>
          </cell>
          <cell r="O1">
            <v>2032</v>
          </cell>
          <cell r="P1">
            <v>2033</v>
          </cell>
          <cell r="Q1">
            <v>2034</v>
          </cell>
          <cell r="R1">
            <v>2035</v>
          </cell>
          <cell r="S1">
            <v>2036</v>
          </cell>
          <cell r="T1">
            <v>2037</v>
          </cell>
          <cell r="U1">
            <v>2038</v>
          </cell>
          <cell r="V1">
            <v>2039</v>
          </cell>
          <cell r="W1">
            <v>2040</v>
          </cell>
          <cell r="X1">
            <v>2041</v>
          </cell>
          <cell r="Y1">
            <v>2042</v>
          </cell>
          <cell r="Z1">
            <v>2043</v>
          </cell>
          <cell r="AA1">
            <v>2044</v>
          </cell>
          <cell r="AB1">
            <v>2045</v>
          </cell>
          <cell r="AC1">
            <v>2046</v>
          </cell>
          <cell r="AD1">
            <v>2047</v>
          </cell>
          <cell r="AE1">
            <v>2048</v>
          </cell>
          <cell r="AF1">
            <v>2049</v>
          </cell>
          <cell r="AG1">
            <v>2050</v>
          </cell>
        </row>
        <row r="34">
          <cell r="A34" t="str">
            <v>RKI000:fa_SpaceHeating</v>
          </cell>
          <cell r="C34">
            <v>0.64898400000000001</v>
          </cell>
          <cell r="D34">
            <v>0.698291</v>
          </cell>
          <cell r="E34">
            <v>0.70646799999999998</v>
          </cell>
          <cell r="F34">
            <v>0.70282699999999998</v>
          </cell>
          <cell r="G34">
            <v>0.70100700000000005</v>
          </cell>
          <cell r="H34">
            <v>0.69955000000000001</v>
          </cell>
          <cell r="I34">
            <v>0.69717200000000001</v>
          </cell>
          <cell r="J34">
            <v>0.69381800000000005</v>
          </cell>
          <cell r="K34">
            <v>0.69023100000000004</v>
          </cell>
          <cell r="L34">
            <v>0.68633999999999995</v>
          </cell>
          <cell r="M34">
            <v>0.68220999999999998</v>
          </cell>
          <cell r="N34">
            <v>0.677813</v>
          </cell>
          <cell r="O34">
            <v>0.67333100000000001</v>
          </cell>
          <cell r="P34">
            <v>0.66909799999999997</v>
          </cell>
          <cell r="Q34">
            <v>0.66502499999999998</v>
          </cell>
          <cell r="R34">
            <v>0.66157299999999997</v>
          </cell>
          <cell r="S34">
            <v>0.65805199999999997</v>
          </cell>
          <cell r="T34">
            <v>0.65450399999999997</v>
          </cell>
          <cell r="U34">
            <v>0.65083400000000002</v>
          </cell>
          <cell r="V34">
            <v>0.64706300000000005</v>
          </cell>
          <cell r="W34">
            <v>0.64349699999999999</v>
          </cell>
          <cell r="X34">
            <v>0.63974600000000004</v>
          </cell>
          <cell r="Y34">
            <v>0.635992</v>
          </cell>
          <cell r="Z34">
            <v>0.63249</v>
          </cell>
          <cell r="AA34">
            <v>0.62895299999999998</v>
          </cell>
          <cell r="AB34">
            <v>0.62526700000000002</v>
          </cell>
          <cell r="AC34">
            <v>0.62189499999999998</v>
          </cell>
          <cell r="AD34">
            <v>0.618506</v>
          </cell>
          <cell r="AE34">
            <v>0.61529800000000001</v>
          </cell>
          <cell r="AF34">
            <v>0.61255000000000004</v>
          </cell>
          <cell r="AG34">
            <v>0.60998300000000005</v>
          </cell>
          <cell r="AH34">
            <v>-2.0639999999999999E-3</v>
          </cell>
        </row>
        <row r="35">
          <cell r="A35" t="str">
            <v>RKI000:fa_SpaceCooling</v>
          </cell>
          <cell r="C35">
            <v>0.80538299999999996</v>
          </cell>
          <cell r="D35">
            <v>0.76629999999999998</v>
          </cell>
          <cell r="E35">
            <v>0.862066</v>
          </cell>
          <cell r="F35">
            <v>0.87731000000000003</v>
          </cell>
          <cell r="G35">
            <v>0.89366500000000004</v>
          </cell>
          <cell r="H35">
            <v>0.91085099999999997</v>
          </cell>
          <cell r="I35">
            <v>0.92764500000000005</v>
          </cell>
          <cell r="J35">
            <v>0.94383300000000003</v>
          </cell>
          <cell r="K35">
            <v>0.95990799999999998</v>
          </cell>
          <cell r="L35">
            <v>0.97595699999999996</v>
          </cell>
          <cell r="M35">
            <v>0.99166100000000001</v>
          </cell>
          <cell r="N35">
            <v>1.0076400000000001</v>
          </cell>
          <cell r="O35">
            <v>1.0244169999999999</v>
          </cell>
          <cell r="P35">
            <v>1.0419830000000001</v>
          </cell>
          <cell r="Q35">
            <v>1.0606640000000001</v>
          </cell>
          <cell r="R35">
            <v>1.0810999999999999</v>
          </cell>
          <cell r="S35">
            <v>1.1021099999999999</v>
          </cell>
          <cell r="T35">
            <v>1.124333</v>
          </cell>
          <cell r="U35">
            <v>1.1463190000000001</v>
          </cell>
          <cell r="V35">
            <v>1.1682380000000001</v>
          </cell>
          <cell r="W35">
            <v>1.1908369999999999</v>
          </cell>
          <cell r="X35">
            <v>1.2130559999999999</v>
          </cell>
          <cell r="Y35">
            <v>1.2363010000000001</v>
          </cell>
          <cell r="Z35">
            <v>1.259563</v>
          </cell>
          <cell r="AA35">
            <v>1.2838290000000001</v>
          </cell>
          <cell r="AB35">
            <v>1.3078540000000001</v>
          </cell>
          <cell r="AC35">
            <v>1.3327100000000001</v>
          </cell>
          <cell r="AD35">
            <v>1.3578159999999999</v>
          </cell>
          <cell r="AE35">
            <v>1.3846069999999999</v>
          </cell>
          <cell r="AF35">
            <v>1.4118980000000001</v>
          </cell>
          <cell r="AG35">
            <v>1.440232</v>
          </cell>
          <cell r="AH35">
            <v>1.9564000000000002E-2</v>
          </cell>
        </row>
        <row r="36">
          <cell r="A36" t="str">
            <v>RKI000:fa_WaterHeating</v>
          </cell>
          <cell r="C36">
            <v>0.60754699999999995</v>
          </cell>
          <cell r="D36">
            <v>0.61014400000000002</v>
          </cell>
          <cell r="E36">
            <v>0.61307400000000001</v>
          </cell>
          <cell r="F36">
            <v>0.61509000000000003</v>
          </cell>
          <cell r="G36">
            <v>0.61784600000000001</v>
          </cell>
          <cell r="H36">
            <v>0.62017199999999995</v>
          </cell>
          <cell r="I36">
            <v>0.62165599999999999</v>
          </cell>
          <cell r="J36">
            <v>0.62265599999999999</v>
          </cell>
          <cell r="K36">
            <v>0.62332200000000004</v>
          </cell>
          <cell r="L36">
            <v>0.62390000000000001</v>
          </cell>
          <cell r="M36">
            <v>0.62448300000000001</v>
          </cell>
          <cell r="N36">
            <v>0.62500299999999998</v>
          </cell>
          <cell r="O36">
            <v>0.62585900000000005</v>
          </cell>
          <cell r="P36">
            <v>0.62711399999999995</v>
          </cell>
          <cell r="Q36">
            <v>0.62881900000000002</v>
          </cell>
          <cell r="R36">
            <v>0.631185</v>
          </cell>
          <cell r="S36">
            <v>0.63385100000000005</v>
          </cell>
          <cell r="T36">
            <v>0.63667799999999997</v>
          </cell>
          <cell r="U36">
            <v>0.63955099999999998</v>
          </cell>
          <cell r="V36">
            <v>0.64216099999999998</v>
          </cell>
          <cell r="W36">
            <v>0.64469600000000005</v>
          </cell>
          <cell r="X36">
            <v>0.64713500000000002</v>
          </cell>
          <cell r="Y36">
            <v>0.64963400000000004</v>
          </cell>
          <cell r="Z36">
            <v>0.65232999999999997</v>
          </cell>
          <cell r="AA36">
            <v>0.65517400000000003</v>
          </cell>
          <cell r="AB36">
            <v>0.65808800000000001</v>
          </cell>
          <cell r="AC36">
            <v>0.66132500000000005</v>
          </cell>
          <cell r="AD36">
            <v>0.66480600000000001</v>
          </cell>
          <cell r="AE36">
            <v>0.66864299999999999</v>
          </cell>
          <cell r="AF36">
            <v>0.67298500000000006</v>
          </cell>
          <cell r="AG36">
            <v>0.67757100000000003</v>
          </cell>
          <cell r="AH36">
            <v>3.643E-3</v>
          </cell>
        </row>
        <row r="37">
          <cell r="A37" t="str">
            <v>RKI000:fa_Refrigeration</v>
          </cell>
          <cell r="C37">
            <v>0.29757099999999997</v>
          </cell>
          <cell r="D37">
            <v>0.295346</v>
          </cell>
          <cell r="E37">
            <v>0.293794</v>
          </cell>
          <cell r="F37">
            <v>0.29208899999999999</v>
          </cell>
          <cell r="G37">
            <v>0.29061599999999999</v>
          </cell>
          <cell r="H37">
            <v>0.28947400000000001</v>
          </cell>
          <cell r="I37">
            <v>0.28854099999999999</v>
          </cell>
          <cell r="J37">
            <v>0.28769600000000001</v>
          </cell>
          <cell r="K37">
            <v>0.28695900000000002</v>
          </cell>
          <cell r="L37">
            <v>0.28637600000000002</v>
          </cell>
          <cell r="M37">
            <v>0.28598000000000001</v>
          </cell>
          <cell r="N37">
            <v>0.28582600000000002</v>
          </cell>
          <cell r="O37">
            <v>0.28596500000000002</v>
          </cell>
          <cell r="P37">
            <v>0.28639300000000001</v>
          </cell>
          <cell r="Q37">
            <v>0.28710599999999997</v>
          </cell>
          <cell r="R37">
            <v>0.28817399999999999</v>
          </cell>
          <cell r="S37">
            <v>0.28956700000000002</v>
          </cell>
          <cell r="T37">
            <v>0.29125800000000002</v>
          </cell>
          <cell r="U37">
            <v>0.29325600000000002</v>
          </cell>
          <cell r="V37">
            <v>0.29553299999999999</v>
          </cell>
          <cell r="W37">
            <v>0.298126</v>
          </cell>
          <cell r="X37">
            <v>0.30101800000000001</v>
          </cell>
          <cell r="Y37">
            <v>0.30418000000000001</v>
          </cell>
          <cell r="Z37">
            <v>0.30732399999999999</v>
          </cell>
          <cell r="AA37">
            <v>0.31043999999999999</v>
          </cell>
          <cell r="AB37">
            <v>0.31352000000000002</v>
          </cell>
          <cell r="AC37">
            <v>0.31655800000000001</v>
          </cell>
          <cell r="AD37">
            <v>0.31952199999999997</v>
          </cell>
          <cell r="AE37">
            <v>0.322411</v>
          </cell>
          <cell r="AF37">
            <v>0.325241</v>
          </cell>
          <cell r="AG37">
            <v>0.328011</v>
          </cell>
          <cell r="AH37">
            <v>3.2520000000000001E-3</v>
          </cell>
        </row>
        <row r="38">
          <cell r="A38" t="str">
            <v>RKI000:fa_Cooking</v>
          </cell>
          <cell r="C38">
            <v>5.5007E-2</v>
          </cell>
          <cell r="D38">
            <v>5.5161000000000002E-2</v>
          </cell>
          <cell r="E38">
            <v>5.5460000000000002E-2</v>
          </cell>
          <cell r="F38">
            <v>5.5750000000000001E-2</v>
          </cell>
          <cell r="G38">
            <v>5.6044999999999998E-2</v>
          </cell>
          <cell r="H38">
            <v>5.6356999999999997E-2</v>
          </cell>
          <cell r="I38">
            <v>5.6662999999999998E-2</v>
          </cell>
          <cell r="J38">
            <v>5.6938000000000002E-2</v>
          </cell>
          <cell r="K38">
            <v>5.7182999999999998E-2</v>
          </cell>
          <cell r="L38">
            <v>5.7389000000000003E-2</v>
          </cell>
          <cell r="M38">
            <v>5.7556000000000003E-2</v>
          </cell>
          <cell r="N38">
            <v>5.7675999999999998E-2</v>
          </cell>
          <cell r="O38">
            <v>5.7755000000000001E-2</v>
          </cell>
          <cell r="P38">
            <v>5.7840999999999997E-2</v>
          </cell>
          <cell r="Q38">
            <v>5.7946999999999999E-2</v>
          </cell>
          <cell r="R38">
            <v>5.8089000000000002E-2</v>
          </cell>
          <cell r="S38">
            <v>5.8269000000000001E-2</v>
          </cell>
          <cell r="T38">
            <v>5.8487999999999998E-2</v>
          </cell>
          <cell r="U38">
            <v>5.8698E-2</v>
          </cell>
          <cell r="V38">
            <v>5.8899E-2</v>
          </cell>
          <cell r="W38">
            <v>5.9097999999999998E-2</v>
          </cell>
          <cell r="X38">
            <v>5.9290000000000002E-2</v>
          </cell>
          <cell r="Y38">
            <v>5.9472999999999998E-2</v>
          </cell>
          <cell r="Z38">
            <v>5.9649000000000001E-2</v>
          </cell>
          <cell r="AA38">
            <v>5.9818000000000003E-2</v>
          </cell>
          <cell r="AB38">
            <v>5.9979999999999999E-2</v>
          </cell>
          <cell r="AC38">
            <v>6.0138999999999998E-2</v>
          </cell>
          <cell r="AD38">
            <v>6.0290000000000003E-2</v>
          </cell>
          <cell r="AE38">
            <v>6.0440000000000001E-2</v>
          </cell>
          <cell r="AF38">
            <v>6.0595000000000003E-2</v>
          </cell>
          <cell r="AG38">
            <v>6.0755999999999998E-2</v>
          </cell>
          <cell r="AH38">
            <v>3.3189999999999999E-3</v>
          </cell>
        </row>
        <row r="39">
          <cell r="A39" t="str">
            <v>RKI000:fa_ClothesDryers</v>
          </cell>
          <cell r="C39">
            <v>0.21642</v>
          </cell>
          <cell r="D39">
            <v>0.220336</v>
          </cell>
          <cell r="E39">
            <v>0.224132</v>
          </cell>
          <cell r="F39">
            <v>0.22769200000000001</v>
          </cell>
          <cell r="G39">
            <v>0.23162199999999999</v>
          </cell>
          <cell r="H39">
            <v>0.23560700000000001</v>
          </cell>
          <cell r="I39">
            <v>0.239343</v>
          </cell>
          <cell r="J39">
            <v>0.242757</v>
          </cell>
          <cell r="K39">
            <v>0.246061</v>
          </cell>
          <cell r="L39">
            <v>0.24932599999999999</v>
          </cell>
          <cell r="M39">
            <v>0.25254500000000002</v>
          </cell>
          <cell r="N39">
            <v>0.25559799999999999</v>
          </cell>
          <cell r="O39">
            <v>0.25867800000000002</v>
          </cell>
          <cell r="P39">
            <v>0.26185199999999997</v>
          </cell>
          <cell r="Q39">
            <v>0.265235</v>
          </cell>
          <cell r="R39">
            <v>0.268841</v>
          </cell>
          <cell r="S39">
            <v>0.27256999999999998</v>
          </cell>
          <cell r="T39">
            <v>0.27624399999999999</v>
          </cell>
          <cell r="U39">
            <v>0.27982899999999999</v>
          </cell>
          <cell r="V39">
            <v>0.28336299999999998</v>
          </cell>
          <cell r="W39">
            <v>0.28689100000000001</v>
          </cell>
          <cell r="X39">
            <v>0.29037000000000002</v>
          </cell>
          <cell r="Y39">
            <v>0.29383700000000001</v>
          </cell>
          <cell r="Z39">
            <v>0.29735</v>
          </cell>
          <cell r="AA39">
            <v>0.30087399999999997</v>
          </cell>
          <cell r="AB39">
            <v>0.30434699999999998</v>
          </cell>
          <cell r="AC39">
            <v>0.307894</v>
          </cell>
          <cell r="AD39">
            <v>0.31149100000000002</v>
          </cell>
          <cell r="AE39">
            <v>0.31518600000000002</v>
          </cell>
          <cell r="AF39">
            <v>0.31905499999999998</v>
          </cell>
          <cell r="AG39">
            <v>0.32299800000000001</v>
          </cell>
          <cell r="AH39">
            <v>1.3436999999999999E-2</v>
          </cell>
        </row>
        <row r="40">
          <cell r="A40" t="str">
            <v>RKI000:fa_Freezers</v>
          </cell>
          <cell r="C40">
            <v>6.9181000000000006E-2</v>
          </cell>
          <cell r="D40">
            <v>6.8847000000000005E-2</v>
          </cell>
          <cell r="E40">
            <v>6.8697999999999995E-2</v>
          </cell>
          <cell r="F40">
            <v>6.8526000000000004E-2</v>
          </cell>
          <cell r="G40">
            <v>6.8339999999999998E-2</v>
          </cell>
          <cell r="H40">
            <v>6.8156999999999995E-2</v>
          </cell>
          <cell r="I40">
            <v>6.7953E-2</v>
          </cell>
          <cell r="J40">
            <v>6.7707000000000003E-2</v>
          </cell>
          <cell r="K40">
            <v>6.7460999999999993E-2</v>
          </cell>
          <cell r="L40">
            <v>6.7224000000000006E-2</v>
          </cell>
          <cell r="M40">
            <v>6.6994999999999999E-2</v>
          </cell>
          <cell r="N40">
            <v>6.6774E-2</v>
          </cell>
          <cell r="O40">
            <v>6.6570000000000004E-2</v>
          </cell>
          <cell r="P40">
            <v>6.6382999999999998E-2</v>
          </cell>
          <cell r="Q40">
            <v>6.6213999999999995E-2</v>
          </cell>
          <cell r="R40">
            <v>6.6076999999999997E-2</v>
          </cell>
          <cell r="S40">
            <v>6.5975000000000006E-2</v>
          </cell>
          <cell r="T40">
            <v>6.5902000000000002E-2</v>
          </cell>
          <cell r="U40">
            <v>6.5862000000000004E-2</v>
          </cell>
          <cell r="V40">
            <v>6.5854999999999997E-2</v>
          </cell>
          <cell r="W40">
            <v>6.5888000000000002E-2</v>
          </cell>
          <cell r="X40">
            <v>6.5965999999999997E-2</v>
          </cell>
          <cell r="Y40">
            <v>6.6082000000000002E-2</v>
          </cell>
          <cell r="Z40">
            <v>6.6247E-2</v>
          </cell>
          <cell r="AA40">
            <v>6.6464999999999996E-2</v>
          </cell>
          <cell r="AB40">
            <v>6.6737000000000005E-2</v>
          </cell>
          <cell r="AC40">
            <v>6.7062999999999998E-2</v>
          </cell>
          <cell r="AD40">
            <v>6.7429000000000003E-2</v>
          </cell>
          <cell r="AE40">
            <v>6.7790000000000003E-2</v>
          </cell>
          <cell r="AF40">
            <v>6.8152000000000004E-2</v>
          </cell>
          <cell r="AG40">
            <v>6.8514000000000005E-2</v>
          </cell>
          <cell r="AH40">
            <v>-3.2299999999999999E-4</v>
          </cell>
        </row>
        <row r="41">
          <cell r="A41" t="str">
            <v>RKI000:fa_Lighting</v>
          </cell>
          <cell r="C41">
            <v>0.21124499999999999</v>
          </cell>
          <cell r="D41">
            <v>0.20465800000000001</v>
          </cell>
          <cell r="E41">
            <v>0.20252100000000001</v>
          </cell>
          <cell r="F41">
            <v>0.20193</v>
          </cell>
          <cell r="G41">
            <v>0.202401</v>
          </cell>
          <cell r="H41">
            <v>0.201491</v>
          </cell>
          <cell r="I41">
            <v>0.200873</v>
          </cell>
          <cell r="J41">
            <v>0.20083799999999999</v>
          </cell>
          <cell r="K41">
            <v>0.201379</v>
          </cell>
          <cell r="L41">
            <v>0.20219599999999999</v>
          </cell>
          <cell r="M41">
            <v>0.200463</v>
          </cell>
          <cell r="N41">
            <v>0.19920399999999999</v>
          </cell>
          <cell r="O41">
            <v>0.19839200000000001</v>
          </cell>
          <cell r="P41">
            <v>0.197965</v>
          </cell>
          <cell r="Q41">
            <v>0.19794500000000001</v>
          </cell>
          <cell r="R41">
            <v>0.19828599999999999</v>
          </cell>
          <cell r="S41">
            <v>0.19874800000000001</v>
          </cell>
          <cell r="T41">
            <v>0.19925100000000001</v>
          </cell>
          <cell r="U41">
            <v>0.19975699999999999</v>
          </cell>
          <cell r="V41">
            <v>0.20028799999999999</v>
          </cell>
          <cell r="W41">
            <v>0.197496</v>
          </cell>
          <cell r="X41">
            <v>0.195328</v>
          </cell>
          <cell r="Y41">
            <v>0.19364100000000001</v>
          </cell>
          <cell r="Z41">
            <v>0.19243299999999999</v>
          </cell>
          <cell r="AA41">
            <v>0.19162399999999999</v>
          </cell>
          <cell r="AB41">
            <v>0.19103800000000001</v>
          </cell>
          <cell r="AC41">
            <v>0.19062899999999999</v>
          </cell>
          <cell r="AD41">
            <v>0.190303</v>
          </cell>
          <cell r="AE41">
            <v>0.190083</v>
          </cell>
          <cell r="AF41">
            <v>0.19001399999999999</v>
          </cell>
          <cell r="AG41">
            <v>0.190188</v>
          </cell>
          <cell r="AH41">
            <v>-3.4940000000000001E-3</v>
          </cell>
        </row>
        <row r="42">
          <cell r="A42" t="str">
            <v>RKI000:fa_ClothesWasher</v>
          </cell>
          <cell r="C42">
            <v>3.6778999999999999E-2</v>
          </cell>
          <cell r="D42">
            <v>3.7026000000000003E-2</v>
          </cell>
          <cell r="E42">
            <v>3.7374999999999999E-2</v>
          </cell>
          <cell r="F42">
            <v>3.7720999999999998E-2</v>
          </cell>
          <cell r="G42">
            <v>3.8074999999999998E-2</v>
          </cell>
          <cell r="H42">
            <v>3.8448999999999997E-2</v>
          </cell>
          <cell r="I42">
            <v>3.8823999999999997E-2</v>
          </cell>
          <cell r="J42">
            <v>3.918E-2</v>
          </cell>
          <cell r="K42">
            <v>3.9523000000000003E-2</v>
          </cell>
          <cell r="L42">
            <v>3.9855000000000002E-2</v>
          </cell>
          <cell r="M42">
            <v>4.0193E-2</v>
          </cell>
          <cell r="N42">
            <v>4.0518999999999999E-2</v>
          </cell>
          <cell r="O42">
            <v>4.0839E-2</v>
          </cell>
          <cell r="P42">
            <v>4.1152000000000001E-2</v>
          </cell>
          <cell r="Q42">
            <v>4.1454999999999999E-2</v>
          </cell>
          <cell r="R42">
            <v>4.1758999999999998E-2</v>
          </cell>
          <cell r="S42">
            <v>4.206E-2</v>
          </cell>
          <cell r="T42">
            <v>4.2358E-2</v>
          </cell>
          <cell r="U42">
            <v>4.2653000000000003E-2</v>
          </cell>
          <cell r="V42">
            <v>4.2944999999999997E-2</v>
          </cell>
          <cell r="W42">
            <v>4.3240000000000001E-2</v>
          </cell>
          <cell r="X42">
            <v>4.3534999999999997E-2</v>
          </cell>
          <cell r="Y42">
            <v>4.3829E-2</v>
          </cell>
          <cell r="Z42">
            <v>4.4122000000000001E-2</v>
          </cell>
          <cell r="AA42">
            <v>4.4415999999999997E-2</v>
          </cell>
          <cell r="AB42">
            <v>4.4708999999999999E-2</v>
          </cell>
          <cell r="AC42">
            <v>4.5004000000000002E-2</v>
          </cell>
          <cell r="AD42">
            <v>4.5295000000000002E-2</v>
          </cell>
          <cell r="AE42">
            <v>4.5585000000000001E-2</v>
          </cell>
          <cell r="AF42">
            <v>4.5874999999999999E-2</v>
          </cell>
          <cell r="AG42">
            <v>4.6168000000000001E-2</v>
          </cell>
          <cell r="AH42">
            <v>7.607E-3</v>
          </cell>
        </row>
        <row r="43">
          <cell r="A43" t="str">
            <v>RKI000:fa_Dishwashers</v>
          </cell>
          <cell r="C43">
            <v>2.6616999999999998E-2</v>
          </cell>
          <cell r="D43">
            <v>2.6991999999999999E-2</v>
          </cell>
          <cell r="E43">
            <v>2.7431000000000001E-2</v>
          </cell>
          <cell r="F43">
            <v>2.7858999999999998E-2</v>
          </cell>
          <cell r="G43">
            <v>2.8282999999999999E-2</v>
          </cell>
          <cell r="H43">
            <v>2.8708999999999998E-2</v>
          </cell>
          <cell r="I43">
            <v>2.9123E-2</v>
          </cell>
          <cell r="J43">
            <v>2.9508E-2</v>
          </cell>
          <cell r="K43">
            <v>2.9918E-2</v>
          </cell>
          <cell r="L43">
            <v>3.0360000000000002E-2</v>
          </cell>
          <cell r="M43">
            <v>3.083E-2</v>
          </cell>
          <cell r="N43">
            <v>3.1329999999999997E-2</v>
          </cell>
          <cell r="O43">
            <v>3.1868E-2</v>
          </cell>
          <cell r="P43">
            <v>3.2445000000000002E-2</v>
          </cell>
          <cell r="Q43">
            <v>3.3062000000000001E-2</v>
          </cell>
          <cell r="R43">
            <v>3.3676999999999999E-2</v>
          </cell>
          <cell r="S43">
            <v>3.4289E-2</v>
          </cell>
          <cell r="T43">
            <v>3.4896000000000003E-2</v>
          </cell>
          <cell r="U43">
            <v>3.5500999999999998E-2</v>
          </cell>
          <cell r="V43">
            <v>3.6103000000000003E-2</v>
          </cell>
          <cell r="W43">
            <v>3.6706000000000003E-2</v>
          </cell>
          <cell r="X43">
            <v>3.7309000000000002E-2</v>
          </cell>
          <cell r="Y43">
            <v>3.7909999999999999E-2</v>
          </cell>
          <cell r="Z43">
            <v>3.8510000000000003E-2</v>
          </cell>
          <cell r="AA43">
            <v>3.9109999999999999E-2</v>
          </cell>
          <cell r="AB43">
            <v>3.9710000000000002E-2</v>
          </cell>
          <cell r="AC43">
            <v>4.0308999999999998E-2</v>
          </cell>
          <cell r="AD43">
            <v>4.0904999999999997E-2</v>
          </cell>
          <cell r="AE43">
            <v>4.1499000000000001E-2</v>
          </cell>
          <cell r="AF43">
            <v>4.2092999999999998E-2</v>
          </cell>
          <cell r="AG43">
            <v>4.2686000000000002E-2</v>
          </cell>
          <cell r="AH43">
            <v>1.5869999999999999E-2</v>
          </cell>
        </row>
        <row r="44">
          <cell r="A44" t="str">
            <v>RKI000:fa_ColorTelevisi</v>
          </cell>
          <cell r="C44">
            <v>0.20913000000000001</v>
          </cell>
          <cell r="D44">
            <v>0.20516200000000001</v>
          </cell>
          <cell r="E44">
            <v>0.202737</v>
          </cell>
          <cell r="F44">
            <v>0.20082800000000001</v>
          </cell>
          <cell r="G44">
            <v>0.19992599999999999</v>
          </cell>
          <cell r="H44">
            <v>0.19981199999999999</v>
          </cell>
          <cell r="I44">
            <v>0.20025999999999999</v>
          </cell>
          <cell r="J44">
            <v>0.201233</v>
          </cell>
          <cell r="K44">
            <v>0.20279</v>
          </cell>
          <cell r="L44">
            <v>0.20499000000000001</v>
          </cell>
          <cell r="M44">
            <v>0.20774500000000001</v>
          </cell>
          <cell r="N44">
            <v>0.21087900000000001</v>
          </cell>
          <cell r="O44">
            <v>0.21451600000000001</v>
          </cell>
          <cell r="P44">
            <v>0.21862799999999999</v>
          </cell>
          <cell r="Q44">
            <v>0.22312899999999999</v>
          </cell>
          <cell r="R44">
            <v>0.22802700000000001</v>
          </cell>
          <cell r="S44">
            <v>0.23313400000000001</v>
          </cell>
          <cell r="T44">
            <v>0.23827000000000001</v>
          </cell>
          <cell r="U44">
            <v>0.24330499999999999</v>
          </cell>
          <cell r="V44">
            <v>0.24812600000000001</v>
          </cell>
          <cell r="W44">
            <v>0.252637</v>
          </cell>
          <cell r="X44">
            <v>0.25661600000000001</v>
          </cell>
          <cell r="Y44">
            <v>0.26006899999999999</v>
          </cell>
          <cell r="Z44">
            <v>0.26324199999999998</v>
          </cell>
          <cell r="AA44">
            <v>0.266345</v>
          </cell>
          <cell r="AB44">
            <v>0.26934000000000002</v>
          </cell>
          <cell r="AC44">
            <v>0.27229599999999998</v>
          </cell>
          <cell r="AD44">
            <v>0.27520499999999998</v>
          </cell>
          <cell r="AE44">
            <v>0.27812999999999999</v>
          </cell>
          <cell r="AF44">
            <v>0.28109899999999999</v>
          </cell>
          <cell r="AG44">
            <v>0.284057</v>
          </cell>
          <cell r="AH44">
            <v>1.026E-2</v>
          </cell>
        </row>
        <row r="45">
          <cell r="A45" t="str">
            <v>RKI000:fa_PersonalCompu</v>
          </cell>
          <cell r="C45">
            <v>8.6663000000000004E-2</v>
          </cell>
          <cell r="D45">
            <v>8.3815000000000001E-2</v>
          </cell>
          <cell r="E45">
            <v>8.1571000000000005E-2</v>
          </cell>
          <cell r="F45">
            <v>7.9480999999999996E-2</v>
          </cell>
          <cell r="G45">
            <v>7.7709E-2</v>
          </cell>
          <cell r="H45">
            <v>7.6121999999999995E-2</v>
          </cell>
          <cell r="I45">
            <v>7.4638999999999997E-2</v>
          </cell>
          <cell r="J45">
            <v>7.3223999999999997E-2</v>
          </cell>
          <cell r="K45">
            <v>7.1899000000000005E-2</v>
          </cell>
          <cell r="L45">
            <v>7.0669999999999997E-2</v>
          </cell>
          <cell r="M45">
            <v>6.9486999999999993E-2</v>
          </cell>
          <cell r="N45">
            <v>6.8283999999999997E-2</v>
          </cell>
          <cell r="O45">
            <v>6.7100000000000007E-2</v>
          </cell>
          <cell r="P45">
            <v>6.5909999999999996E-2</v>
          </cell>
          <cell r="Q45">
            <v>6.4686999999999995E-2</v>
          </cell>
          <cell r="R45">
            <v>6.3421000000000005E-2</v>
          </cell>
          <cell r="S45">
            <v>6.2059000000000003E-2</v>
          </cell>
          <cell r="T45">
            <v>6.0712000000000002E-2</v>
          </cell>
          <cell r="U45">
            <v>5.9373000000000002E-2</v>
          </cell>
          <cell r="V45">
            <v>5.8027000000000002E-2</v>
          </cell>
          <cell r="W45">
            <v>5.6675000000000003E-2</v>
          </cell>
          <cell r="X45">
            <v>5.5294999999999997E-2</v>
          </cell>
          <cell r="Y45">
            <v>5.3886999999999997E-2</v>
          </cell>
          <cell r="Z45">
            <v>5.2461000000000001E-2</v>
          </cell>
          <cell r="AA45">
            <v>5.1003E-2</v>
          </cell>
          <cell r="AB45">
            <v>4.9484E-2</v>
          </cell>
          <cell r="AC45">
            <v>4.7905000000000003E-2</v>
          </cell>
          <cell r="AD45">
            <v>4.6247999999999997E-2</v>
          </cell>
          <cell r="AE45">
            <v>4.4521999999999999E-2</v>
          </cell>
          <cell r="AF45">
            <v>4.2687000000000003E-2</v>
          </cell>
          <cell r="AG45">
            <v>4.0729000000000001E-2</v>
          </cell>
          <cell r="AH45">
            <v>-2.4854999999999999E-2</v>
          </cell>
        </row>
        <row r="46">
          <cell r="A46" t="str">
            <v>RKI000:fa_FurnaceFans</v>
          </cell>
          <cell r="C46">
            <v>7.8188999999999995E-2</v>
          </cell>
          <cell r="D46">
            <v>8.4182999999999994E-2</v>
          </cell>
          <cell r="E46">
            <v>8.5001999999999994E-2</v>
          </cell>
          <cell r="F46">
            <v>8.5620000000000002E-2</v>
          </cell>
          <cell r="G46">
            <v>8.6391999999999997E-2</v>
          </cell>
          <cell r="H46">
            <v>8.7022000000000002E-2</v>
          </cell>
          <cell r="I46">
            <v>8.7474999999999997E-2</v>
          </cell>
          <cell r="J46">
            <v>8.7863999999999998E-2</v>
          </cell>
          <cell r="K46">
            <v>8.8203000000000004E-2</v>
          </cell>
          <cell r="L46">
            <v>8.8428000000000007E-2</v>
          </cell>
          <cell r="M46">
            <v>8.8433999999999999E-2</v>
          </cell>
          <cell r="N46">
            <v>8.8325000000000001E-2</v>
          </cell>
          <cell r="O46">
            <v>8.8066000000000005E-2</v>
          </cell>
          <cell r="P46">
            <v>8.7601999999999999E-2</v>
          </cell>
          <cell r="Q46">
            <v>8.6923E-2</v>
          </cell>
          <cell r="R46">
            <v>8.6102999999999999E-2</v>
          </cell>
          <cell r="S46">
            <v>8.5139000000000006E-2</v>
          </cell>
          <cell r="T46">
            <v>8.4037000000000001E-2</v>
          </cell>
          <cell r="U46">
            <v>8.2822999999999994E-2</v>
          </cell>
          <cell r="V46">
            <v>8.1584000000000004E-2</v>
          </cell>
          <cell r="W46">
            <v>8.0390000000000003E-2</v>
          </cell>
          <cell r="X46">
            <v>7.9242000000000007E-2</v>
          </cell>
          <cell r="Y46">
            <v>7.8127000000000002E-2</v>
          </cell>
          <cell r="Z46">
            <v>7.7107999999999996E-2</v>
          </cell>
          <cell r="AA46">
            <v>7.6200000000000004E-2</v>
          </cell>
          <cell r="AB46">
            <v>7.5408000000000003E-2</v>
          </cell>
          <cell r="AC46">
            <v>7.4749999999999997E-2</v>
          </cell>
          <cell r="AD46">
            <v>7.4200000000000002E-2</v>
          </cell>
          <cell r="AE46">
            <v>7.3778999999999997E-2</v>
          </cell>
          <cell r="AF46">
            <v>7.3468000000000006E-2</v>
          </cell>
          <cell r="AG46">
            <v>7.3273000000000005E-2</v>
          </cell>
          <cell r="AH46">
            <v>-2.1619999999999999E-3</v>
          </cell>
        </row>
        <row r="47">
          <cell r="A47" t="str">
            <v>RKI000:fa_OtherUses</v>
          </cell>
          <cell r="C47">
            <v>1.782232</v>
          </cell>
          <cell r="D47">
            <v>1.818837</v>
          </cell>
          <cell r="E47">
            <v>1.7344930000000001</v>
          </cell>
          <cell r="F47">
            <v>1.7519929999999999</v>
          </cell>
          <cell r="G47">
            <v>1.7678430000000001</v>
          </cell>
          <cell r="H47">
            <v>1.7855730000000001</v>
          </cell>
          <cell r="I47">
            <v>1.8115870000000001</v>
          </cell>
          <cell r="J47">
            <v>1.8356129999999999</v>
          </cell>
          <cell r="K47">
            <v>1.8602780000000001</v>
          </cell>
          <cell r="L47">
            <v>1.8846989999999999</v>
          </cell>
          <cell r="M47">
            <v>1.9090450000000001</v>
          </cell>
          <cell r="N47">
            <v>1.9318519999999999</v>
          </cell>
          <cell r="O47">
            <v>1.955325</v>
          </cell>
          <cell r="P47">
            <v>1.97879</v>
          </cell>
          <cell r="Q47">
            <v>2.0066739999999998</v>
          </cell>
          <cell r="R47">
            <v>2.0347849999999998</v>
          </cell>
          <cell r="S47">
            <v>2.063161</v>
          </cell>
          <cell r="T47">
            <v>2.0911780000000002</v>
          </cell>
          <cell r="U47">
            <v>2.118852</v>
          </cell>
          <cell r="V47">
            <v>2.1473849999999999</v>
          </cell>
          <cell r="W47">
            <v>2.1765509999999999</v>
          </cell>
          <cell r="X47">
            <v>2.2055920000000002</v>
          </cell>
          <cell r="Y47">
            <v>2.235001</v>
          </cell>
          <cell r="Z47">
            <v>2.264894</v>
          </cell>
          <cell r="AA47">
            <v>2.294718</v>
          </cell>
          <cell r="AB47">
            <v>2.3253870000000001</v>
          </cell>
          <cell r="AC47">
            <v>2.355893</v>
          </cell>
          <cell r="AD47">
            <v>2.3862860000000001</v>
          </cell>
          <cell r="AE47">
            <v>2.4192659999999999</v>
          </cell>
          <cell r="AF47">
            <v>2.4529139999999998</v>
          </cell>
          <cell r="AG47">
            <v>2.4869430000000001</v>
          </cell>
          <cell r="AH47">
            <v>1.1168000000000001E-2</v>
          </cell>
        </row>
        <row r="48">
          <cell r="A48" t="str">
            <v>RKI000:fa_DeliveredEner</v>
          </cell>
          <cell r="C48">
            <v>5.1309459999999998</v>
          </cell>
          <cell r="D48">
            <v>5.1750970000000001</v>
          </cell>
          <cell r="E48">
            <v>5.1948220000000003</v>
          </cell>
          <cell r="F48">
            <v>5.2247170000000001</v>
          </cell>
          <cell r="G48">
            <v>5.2597699999999996</v>
          </cell>
          <cell r="H48">
            <v>5.2973460000000001</v>
          </cell>
          <cell r="I48">
            <v>5.3417539999999999</v>
          </cell>
          <cell r="J48">
            <v>5.3828639999999996</v>
          </cell>
          <cell r="K48">
            <v>5.4251149999999999</v>
          </cell>
          <cell r="L48">
            <v>5.4677100000000003</v>
          </cell>
          <cell r="M48">
            <v>5.5076280000000004</v>
          </cell>
          <cell r="N48">
            <v>5.5467219999999999</v>
          </cell>
          <cell r="O48">
            <v>5.5886829999999996</v>
          </cell>
          <cell r="P48">
            <v>5.6331569999999997</v>
          </cell>
          <cell r="Q48">
            <v>5.6848840000000003</v>
          </cell>
          <cell r="R48">
            <v>5.7410990000000002</v>
          </cell>
          <cell r="S48">
            <v>5.7989839999999999</v>
          </cell>
          <cell r="T48">
            <v>5.8581079999999996</v>
          </cell>
          <cell r="U48">
            <v>5.9166119999999998</v>
          </cell>
          <cell r="V48">
            <v>5.9755700000000003</v>
          </cell>
          <cell r="W48">
            <v>6.0327279999999996</v>
          </cell>
          <cell r="X48">
            <v>6.0894979999999999</v>
          </cell>
          <cell r="Y48">
            <v>6.147964</v>
          </cell>
          <cell r="Z48">
            <v>6.2077249999999999</v>
          </cell>
          <cell r="AA48">
            <v>6.2689680000000001</v>
          </cell>
          <cell r="AB48">
            <v>6.3308669999999996</v>
          </cell>
          <cell r="AC48">
            <v>6.3943700000000003</v>
          </cell>
          <cell r="AD48">
            <v>6.4583029999999999</v>
          </cell>
          <cell r="AE48">
            <v>6.5272379999999997</v>
          </cell>
          <cell r="AF48">
            <v>6.5986260000000003</v>
          </cell>
          <cell r="AG48">
            <v>6.6721069999999996</v>
          </cell>
          <cell r="AH48">
            <v>8.7930000000000005E-3</v>
          </cell>
        </row>
        <row r="49">
          <cell r="A49" t="str">
            <v>RKI000:fa_OwnGeneration</v>
          </cell>
          <cell r="C49">
            <v>7.8133999999999995E-2</v>
          </cell>
          <cell r="D49">
            <v>8.9459999999999998E-2</v>
          </cell>
          <cell r="E49">
            <v>9.9012000000000003E-2</v>
          </cell>
          <cell r="F49">
            <v>0.108281</v>
          </cell>
          <cell r="G49">
            <v>0.11738</v>
          </cell>
          <cell r="H49">
            <v>0.126529</v>
          </cell>
          <cell r="I49">
            <v>0.13586699999999999</v>
          </cell>
          <cell r="J49">
            <v>0.145236</v>
          </cell>
          <cell r="K49">
            <v>0.154673</v>
          </cell>
          <cell r="L49">
            <v>0.16417200000000001</v>
          </cell>
          <cell r="M49">
            <v>0.17386699999999999</v>
          </cell>
          <cell r="N49">
            <v>0.18379300000000001</v>
          </cell>
          <cell r="O49">
            <v>0.19391700000000001</v>
          </cell>
          <cell r="P49">
            <v>0.20421900000000001</v>
          </cell>
          <cell r="Q49">
            <v>0.214726</v>
          </cell>
          <cell r="R49">
            <v>0.22539300000000001</v>
          </cell>
          <cell r="S49">
            <v>0.23625399999999999</v>
          </cell>
          <cell r="T49">
            <v>0.247311</v>
          </cell>
          <cell r="U49">
            <v>0.25860100000000003</v>
          </cell>
          <cell r="V49">
            <v>0.27011499999999999</v>
          </cell>
          <cell r="W49">
            <v>0.28189500000000001</v>
          </cell>
          <cell r="X49">
            <v>0.29394199999999998</v>
          </cell>
          <cell r="Y49">
            <v>0.30629499999999998</v>
          </cell>
          <cell r="Z49">
            <v>0.31898300000000002</v>
          </cell>
          <cell r="AA49">
            <v>0.33201700000000001</v>
          </cell>
          <cell r="AB49">
            <v>0.34545999999999999</v>
          </cell>
          <cell r="AC49">
            <v>0.35925099999999999</v>
          </cell>
          <cell r="AD49">
            <v>0.373388</v>
          </cell>
          <cell r="AE49">
            <v>0.38795400000000002</v>
          </cell>
          <cell r="AF49">
            <v>0.40290599999999999</v>
          </cell>
          <cell r="AG49">
            <v>0.41825600000000002</v>
          </cell>
          <cell r="AH49">
            <v>5.7514999999999997E-2</v>
          </cell>
        </row>
        <row r="50">
          <cell r="A50" t="str">
            <v>RKI000:fa_PurchasedElec</v>
          </cell>
          <cell r="C50">
            <v>5.0528120000000003</v>
          </cell>
          <cell r="D50">
            <v>5.0856370000000002</v>
          </cell>
          <cell r="E50">
            <v>5.0958110000000003</v>
          </cell>
          <cell r="F50">
            <v>5.1164360000000002</v>
          </cell>
          <cell r="G50">
            <v>5.1423909999999999</v>
          </cell>
          <cell r="H50">
            <v>5.1708170000000004</v>
          </cell>
          <cell r="I50">
            <v>5.2058869999999997</v>
          </cell>
          <cell r="J50">
            <v>5.237628</v>
          </cell>
          <cell r="K50">
            <v>5.2704420000000001</v>
          </cell>
          <cell r="L50">
            <v>5.3035379999999996</v>
          </cell>
          <cell r="M50">
            <v>5.333761</v>
          </cell>
          <cell r="N50">
            <v>5.3629300000000004</v>
          </cell>
          <cell r="O50">
            <v>5.3947649999999996</v>
          </cell>
          <cell r="P50">
            <v>5.4289379999999996</v>
          </cell>
          <cell r="Q50">
            <v>5.4701579999999996</v>
          </cell>
          <cell r="R50">
            <v>5.5157069999999999</v>
          </cell>
          <cell r="S50">
            <v>5.562729</v>
          </cell>
          <cell r="T50">
            <v>5.6107959999999997</v>
          </cell>
          <cell r="U50">
            <v>5.65801</v>
          </cell>
          <cell r="V50">
            <v>5.7054549999999997</v>
          </cell>
          <cell r="W50">
            <v>5.7508330000000001</v>
          </cell>
          <cell r="X50">
            <v>5.7955560000000004</v>
          </cell>
          <cell r="Y50">
            <v>5.8416689999999996</v>
          </cell>
          <cell r="Z50">
            <v>5.8887409999999996</v>
          </cell>
          <cell r="AA50">
            <v>5.9369509999999996</v>
          </cell>
          <cell r="AB50">
            <v>5.9854070000000004</v>
          </cell>
          <cell r="AC50">
            <v>6.0351189999999999</v>
          </cell>
          <cell r="AD50">
            <v>6.0849159999999998</v>
          </cell>
          <cell r="AE50">
            <v>6.139284</v>
          </cell>
          <cell r="AF50">
            <v>6.1957209999999998</v>
          </cell>
          <cell r="AG50">
            <v>6.253851</v>
          </cell>
          <cell r="AH50">
            <v>7.1339999999999997E-3</v>
          </cell>
        </row>
        <row r="53">
          <cell r="A53" t="str">
            <v>RKI000:ga_SpaceHeating</v>
          </cell>
          <cell r="C53">
            <v>3.5271979999999998</v>
          </cell>
          <cell r="D53">
            <v>3.4068170000000002</v>
          </cell>
          <cell r="E53">
            <v>3.5381719999999999</v>
          </cell>
          <cell r="F53">
            <v>3.5356019999999999</v>
          </cell>
          <cell r="G53">
            <v>3.5398179999999999</v>
          </cell>
          <cell r="H53">
            <v>3.535704</v>
          </cell>
          <cell r="I53">
            <v>3.5229430000000002</v>
          </cell>
          <cell r="J53">
            <v>3.505328</v>
          </cell>
          <cell r="K53">
            <v>3.4882430000000002</v>
          </cell>
          <cell r="L53">
            <v>3.4696370000000001</v>
          </cell>
          <cell r="M53">
            <v>3.4476300000000002</v>
          </cell>
          <cell r="N53">
            <v>3.4280680000000001</v>
          </cell>
          <cell r="O53">
            <v>3.4110649999999998</v>
          </cell>
          <cell r="P53">
            <v>3.3951519999999999</v>
          </cell>
          <cell r="Q53">
            <v>3.3800249999999998</v>
          </cell>
          <cell r="R53">
            <v>3.3672270000000002</v>
          </cell>
          <cell r="S53">
            <v>3.3551799999999998</v>
          </cell>
          <cell r="T53">
            <v>3.3433769999999998</v>
          </cell>
          <cell r="U53">
            <v>3.3330289999999998</v>
          </cell>
          <cell r="V53">
            <v>3.3236430000000001</v>
          </cell>
          <cell r="W53">
            <v>3.3156490000000001</v>
          </cell>
          <cell r="X53">
            <v>3.3071489999999999</v>
          </cell>
          <cell r="Y53">
            <v>3.298006</v>
          </cell>
          <cell r="Z53">
            <v>3.2885770000000001</v>
          </cell>
          <cell r="AA53">
            <v>3.2791389999999998</v>
          </cell>
          <cell r="AB53">
            <v>3.2696429999999999</v>
          </cell>
          <cell r="AC53">
            <v>3.2606869999999999</v>
          </cell>
          <cell r="AD53">
            <v>3.2516229999999999</v>
          </cell>
          <cell r="AE53">
            <v>3.2431939999999999</v>
          </cell>
          <cell r="AF53">
            <v>3.234245</v>
          </cell>
          <cell r="AG53">
            <v>3.2248079999999999</v>
          </cell>
          <cell r="AH53">
            <v>-2.983E-3</v>
          </cell>
        </row>
        <row r="54">
          <cell r="A54" t="str">
            <v>RKI000:ga_SpaceCooling</v>
          </cell>
          <cell r="C54">
            <v>5.8618000000000003E-2</v>
          </cell>
          <cell r="D54">
            <v>5.5421999999999999E-2</v>
          </cell>
          <cell r="E54">
            <v>6.0291999999999998E-2</v>
          </cell>
          <cell r="F54">
            <v>6.0192000000000002E-2</v>
          </cell>
          <cell r="G54">
            <v>6.0163000000000001E-2</v>
          </cell>
          <cell r="H54">
            <v>6.0023E-2</v>
          </cell>
          <cell r="I54">
            <v>5.9796000000000002E-2</v>
          </cell>
          <cell r="J54">
            <v>5.9541999999999998E-2</v>
          </cell>
          <cell r="K54">
            <v>5.9324000000000002E-2</v>
          </cell>
          <cell r="L54">
            <v>5.9101000000000001E-2</v>
          </cell>
          <cell r="M54">
            <v>5.8810000000000001E-2</v>
          </cell>
          <cell r="N54">
            <v>5.8534999999999997E-2</v>
          </cell>
          <cell r="O54">
            <v>5.8282E-2</v>
          </cell>
          <cell r="P54">
            <v>5.8022999999999998E-2</v>
          </cell>
          <cell r="Q54">
            <v>5.7819000000000002E-2</v>
          </cell>
          <cell r="R54">
            <v>5.7718999999999999E-2</v>
          </cell>
          <cell r="S54">
            <v>5.7716999999999997E-2</v>
          </cell>
          <cell r="T54">
            <v>5.7849999999999999E-2</v>
          </cell>
          <cell r="U54">
            <v>5.8006000000000002E-2</v>
          </cell>
          <cell r="V54">
            <v>5.8187000000000003E-2</v>
          </cell>
          <cell r="W54">
            <v>5.8388000000000002E-2</v>
          </cell>
          <cell r="X54">
            <v>5.8542999999999998E-2</v>
          </cell>
          <cell r="Y54">
            <v>5.8715000000000003E-2</v>
          </cell>
          <cell r="Z54">
            <v>5.8860999999999997E-2</v>
          </cell>
          <cell r="AA54">
            <v>5.9041999999999997E-2</v>
          </cell>
          <cell r="AB54">
            <v>5.9193999999999997E-2</v>
          </cell>
          <cell r="AC54">
            <v>5.9373000000000002E-2</v>
          </cell>
          <cell r="AD54">
            <v>5.9533000000000003E-2</v>
          </cell>
          <cell r="AE54">
            <v>5.9739E-2</v>
          </cell>
          <cell r="AF54">
            <v>5.9929999999999997E-2</v>
          </cell>
          <cell r="AG54">
            <v>6.0134E-2</v>
          </cell>
          <cell r="AH54">
            <v>8.52E-4</v>
          </cell>
        </row>
        <row r="55">
          <cell r="A55" t="str">
            <v>RKI000:ga_WaterHeating</v>
          </cell>
          <cell r="C55">
            <v>1.007279</v>
          </cell>
          <cell r="D55">
            <v>1.0041690000000001</v>
          </cell>
          <cell r="E55">
            <v>1.007347</v>
          </cell>
          <cell r="F55">
            <v>1.014073</v>
          </cell>
          <cell r="G55">
            <v>1.0237890000000001</v>
          </cell>
          <cell r="H55">
            <v>1.0331030000000001</v>
          </cell>
          <cell r="I55">
            <v>1.0415760000000001</v>
          </cell>
          <cell r="J55">
            <v>1.0490330000000001</v>
          </cell>
          <cell r="K55">
            <v>1.0568759999999999</v>
          </cell>
          <cell r="L55">
            <v>1.0648519999999999</v>
          </cell>
          <cell r="M55">
            <v>1.0706519999999999</v>
          </cell>
          <cell r="N55">
            <v>1.0764830000000001</v>
          </cell>
          <cell r="O55">
            <v>1.0828819999999999</v>
          </cell>
          <cell r="P55">
            <v>1.089521</v>
          </cell>
          <cell r="Q55">
            <v>1.095863</v>
          </cell>
          <cell r="R55">
            <v>1.10233</v>
          </cell>
          <cell r="S55">
            <v>1.108471</v>
          </cell>
          <cell r="T55">
            <v>1.114128</v>
          </cell>
          <cell r="U55">
            <v>1.1194850000000001</v>
          </cell>
          <cell r="V55">
            <v>1.124763</v>
          </cell>
          <cell r="W55">
            <v>1.1300380000000001</v>
          </cell>
          <cell r="X55">
            <v>1.1350690000000001</v>
          </cell>
          <cell r="Y55">
            <v>1.139977</v>
          </cell>
          <cell r="Z55">
            <v>1.1451070000000001</v>
          </cell>
          <cell r="AA55">
            <v>1.1505080000000001</v>
          </cell>
          <cell r="AB55">
            <v>1.1562790000000001</v>
          </cell>
          <cell r="AC55">
            <v>1.16249</v>
          </cell>
          <cell r="AD55">
            <v>1.1689529999999999</v>
          </cell>
          <cell r="AE55">
            <v>1.175813</v>
          </cell>
          <cell r="AF55">
            <v>1.18275</v>
          </cell>
          <cell r="AG55">
            <v>1.189524</v>
          </cell>
          <cell r="AH55">
            <v>5.5589999999999997E-3</v>
          </cell>
        </row>
        <row r="56">
          <cell r="A56" t="str">
            <v>RKI000:ga_Cooking</v>
          </cell>
          <cell r="C56">
            <v>0.10345600000000001</v>
          </cell>
          <cell r="D56">
            <v>0.103327</v>
          </cell>
          <cell r="E56">
            <v>0.103488</v>
          </cell>
          <cell r="F56">
            <v>0.103641</v>
          </cell>
          <cell r="G56">
            <v>0.103815</v>
          </cell>
          <cell r="H56">
            <v>0.10403</v>
          </cell>
          <cell r="I56">
            <v>0.10424</v>
          </cell>
          <cell r="J56">
            <v>0.104418</v>
          </cell>
          <cell r="K56">
            <v>0.10459599999999999</v>
          </cell>
          <cell r="L56">
            <v>0.104837</v>
          </cell>
          <cell r="M56">
            <v>0.105138</v>
          </cell>
          <cell r="N56">
            <v>0.105513</v>
          </cell>
          <cell r="O56">
            <v>0.105978</v>
          </cell>
          <cell r="P56">
            <v>0.10654</v>
          </cell>
          <cell r="Q56">
            <v>0.107144</v>
          </cell>
          <cell r="R56">
            <v>0.10781</v>
          </cell>
          <cell r="S56">
            <v>0.10852199999999999</v>
          </cell>
          <cell r="T56">
            <v>0.109274</v>
          </cell>
          <cell r="U56">
            <v>0.11004700000000001</v>
          </cell>
          <cell r="V56">
            <v>0.110843</v>
          </cell>
          <cell r="W56">
            <v>0.11167000000000001</v>
          </cell>
          <cell r="X56">
            <v>0.112526</v>
          </cell>
          <cell r="Y56">
            <v>0.113409</v>
          </cell>
          <cell r="Z56">
            <v>0.11432199999999999</v>
          </cell>
          <cell r="AA56">
            <v>0.115263</v>
          </cell>
          <cell r="AB56">
            <v>0.116226</v>
          </cell>
          <cell r="AC56">
            <v>0.117205</v>
          </cell>
          <cell r="AD56">
            <v>0.118188</v>
          </cell>
          <cell r="AE56">
            <v>0.11916499999999999</v>
          </cell>
          <cell r="AF56">
            <v>0.120132</v>
          </cell>
          <cell r="AG56">
            <v>0.12108099999999999</v>
          </cell>
          <cell r="AH56">
            <v>5.2570000000000004E-3</v>
          </cell>
        </row>
        <row r="57">
          <cell r="A57" t="str">
            <v>RKI000:ga_ClothesDryers</v>
          </cell>
          <cell r="C57">
            <v>3.9426999999999997E-2</v>
          </cell>
          <cell r="D57">
            <v>3.9794000000000003E-2</v>
          </cell>
          <cell r="E57">
            <v>4.0383000000000002E-2</v>
          </cell>
          <cell r="F57">
            <v>4.1098000000000003E-2</v>
          </cell>
          <cell r="G57">
            <v>4.1911999999999998E-2</v>
          </cell>
          <cell r="H57">
            <v>4.2687999999999997E-2</v>
          </cell>
          <cell r="I57">
            <v>4.3422000000000002E-2</v>
          </cell>
          <cell r="J57">
            <v>4.4122000000000001E-2</v>
          </cell>
          <cell r="K57">
            <v>4.4798999999999999E-2</v>
          </cell>
          <cell r="L57">
            <v>4.5449999999999997E-2</v>
          </cell>
          <cell r="M57">
            <v>4.5976000000000003E-2</v>
          </cell>
          <cell r="N57">
            <v>4.6544000000000002E-2</v>
          </cell>
          <cell r="O57">
            <v>4.7157999999999999E-2</v>
          </cell>
          <cell r="P57">
            <v>4.7801000000000003E-2</v>
          </cell>
          <cell r="Q57">
            <v>4.8443E-2</v>
          </cell>
          <cell r="R57">
            <v>4.9086999999999999E-2</v>
          </cell>
          <cell r="S57">
            <v>4.9716000000000003E-2</v>
          </cell>
          <cell r="T57">
            <v>5.0361999999999997E-2</v>
          </cell>
          <cell r="U57">
            <v>5.1031E-2</v>
          </cell>
          <cell r="V57">
            <v>5.1721000000000003E-2</v>
          </cell>
          <cell r="W57">
            <v>5.2427000000000001E-2</v>
          </cell>
          <cell r="X57">
            <v>5.3130999999999998E-2</v>
          </cell>
          <cell r="Y57">
            <v>5.3830999999999997E-2</v>
          </cell>
          <cell r="Z57">
            <v>5.4533999999999999E-2</v>
          </cell>
          <cell r="AA57">
            <v>5.5234999999999999E-2</v>
          </cell>
          <cell r="AB57">
            <v>5.5934999999999999E-2</v>
          </cell>
          <cell r="AC57">
            <v>5.6635999999999999E-2</v>
          </cell>
          <cell r="AD57">
            <v>5.7333000000000002E-2</v>
          </cell>
          <cell r="AE57">
            <v>5.8035000000000003E-2</v>
          </cell>
          <cell r="AF57">
            <v>5.8729000000000003E-2</v>
          </cell>
          <cell r="AG57">
            <v>5.9408000000000002E-2</v>
          </cell>
          <cell r="AH57">
            <v>1.376E-2</v>
          </cell>
        </row>
        <row r="58">
          <cell r="A58" t="str">
            <v>RKI000:ga_OtherNatGas</v>
          </cell>
          <cell r="C58">
            <v>0.233372</v>
          </cell>
          <cell r="D58">
            <v>0.23185500000000001</v>
          </cell>
          <cell r="E58">
            <v>0.23150200000000001</v>
          </cell>
          <cell r="F58">
            <v>0.23178599999999999</v>
          </cell>
          <cell r="G58">
            <v>0.23241100000000001</v>
          </cell>
          <cell r="H58">
            <v>0.232655</v>
          </cell>
          <cell r="I58">
            <v>0.232517</v>
          </cell>
          <cell r="J58">
            <v>0.23203799999999999</v>
          </cell>
          <cell r="K58">
            <v>0.23147699999999999</v>
          </cell>
          <cell r="L58">
            <v>0.23080999999999999</v>
          </cell>
          <cell r="M58">
            <v>0.229433</v>
          </cell>
          <cell r="N58">
            <v>0.22833200000000001</v>
          </cell>
          <cell r="O58">
            <v>0.22751299999999999</v>
          </cell>
          <cell r="P58">
            <v>0.226939</v>
          </cell>
          <cell r="Q58">
            <v>0.22645000000000001</v>
          </cell>
          <cell r="R58">
            <v>0.22605900000000001</v>
          </cell>
          <cell r="S58">
            <v>0.22570499999999999</v>
          </cell>
          <cell r="T58">
            <v>0.225355</v>
          </cell>
          <cell r="U58">
            <v>0.22502800000000001</v>
          </cell>
          <cell r="V58">
            <v>0.22472800000000001</v>
          </cell>
          <cell r="W58">
            <v>0.22443299999999999</v>
          </cell>
          <cell r="X58">
            <v>0.22409799999999999</v>
          </cell>
          <cell r="Y58">
            <v>0.22373199999999999</v>
          </cell>
          <cell r="Z58">
            <v>0.22336800000000001</v>
          </cell>
          <cell r="AA58">
            <v>0.223001</v>
          </cell>
          <cell r="AB58">
            <v>0.222637</v>
          </cell>
          <cell r="AC58">
            <v>0.22229299999999999</v>
          </cell>
          <cell r="AD58">
            <v>0.22195400000000001</v>
          </cell>
          <cell r="AE58">
            <v>0.22166</v>
          </cell>
          <cell r="AF58">
            <v>0.221362</v>
          </cell>
          <cell r="AG58">
            <v>0.221026</v>
          </cell>
          <cell r="AH58">
            <v>-1.81E-3</v>
          </cell>
        </row>
        <row r="59">
          <cell r="A59" t="str">
            <v>RKI000:ga_DeliveredEner</v>
          </cell>
          <cell r="C59">
            <v>4.9693500000000004</v>
          </cell>
          <cell r="D59">
            <v>4.8413839999999997</v>
          </cell>
          <cell r="E59">
            <v>4.9811839999999998</v>
          </cell>
          <cell r="F59">
            <v>4.9863920000000004</v>
          </cell>
          <cell r="G59">
            <v>5.0019070000000001</v>
          </cell>
          <cell r="H59">
            <v>5.008203</v>
          </cell>
          <cell r="I59">
            <v>5.0044950000000004</v>
          </cell>
          <cell r="J59">
            <v>4.9944800000000003</v>
          </cell>
          <cell r="K59">
            <v>4.9853160000000001</v>
          </cell>
          <cell r="L59">
            <v>4.9746870000000003</v>
          </cell>
          <cell r="M59">
            <v>4.9576399999999996</v>
          </cell>
          <cell r="N59">
            <v>4.9434750000000003</v>
          </cell>
          <cell r="O59">
            <v>4.9328779999999997</v>
          </cell>
          <cell r="P59">
            <v>4.9239769999999998</v>
          </cell>
          <cell r="Q59">
            <v>4.9157450000000003</v>
          </cell>
          <cell r="R59">
            <v>4.9102319999999997</v>
          </cell>
          <cell r="S59">
            <v>4.9053110000000002</v>
          </cell>
          <cell r="T59">
            <v>4.9003480000000001</v>
          </cell>
          <cell r="U59">
            <v>4.8966260000000004</v>
          </cell>
          <cell r="V59">
            <v>4.893885</v>
          </cell>
          <cell r="W59">
            <v>4.8926049999999996</v>
          </cell>
          <cell r="X59">
            <v>4.8905159999999999</v>
          </cell>
          <cell r="Y59">
            <v>4.88767</v>
          </cell>
          <cell r="Z59">
            <v>4.8847680000000002</v>
          </cell>
          <cell r="AA59">
            <v>4.8821870000000001</v>
          </cell>
          <cell r="AB59">
            <v>4.8799149999999996</v>
          </cell>
          <cell r="AC59">
            <v>4.8786829999999997</v>
          </cell>
          <cell r="AD59">
            <v>4.8775849999999998</v>
          </cell>
          <cell r="AE59">
            <v>4.877605</v>
          </cell>
          <cell r="AF59">
            <v>4.877148</v>
          </cell>
          <cell r="AG59">
            <v>4.8759800000000002</v>
          </cell>
          <cell r="AH59">
            <v>-6.3199999999999997E-4</v>
          </cell>
        </row>
        <row r="62">
          <cell r="A62" t="str">
            <v>RKI000:ha_SpaceHeating</v>
          </cell>
          <cell r="C62">
            <v>0.372664</v>
          </cell>
          <cell r="D62">
            <v>0.399955</v>
          </cell>
          <cell r="E62">
            <v>0.39968799999999999</v>
          </cell>
          <cell r="F62">
            <v>0.38928299999999999</v>
          </cell>
          <cell r="G62">
            <v>0.37951299999999999</v>
          </cell>
          <cell r="H62">
            <v>0.37123200000000001</v>
          </cell>
          <cell r="I62">
            <v>0.36319899999999999</v>
          </cell>
          <cell r="J62">
            <v>0.35584300000000002</v>
          </cell>
          <cell r="K62">
            <v>0.34920899999999999</v>
          </cell>
          <cell r="L62">
            <v>0.34301399999999999</v>
          </cell>
          <cell r="M62">
            <v>0.337038</v>
          </cell>
          <cell r="N62">
            <v>0.33146399999999998</v>
          </cell>
          <cell r="O62">
            <v>0.32606499999999999</v>
          </cell>
          <cell r="P62">
            <v>0.320905</v>
          </cell>
          <cell r="Q62">
            <v>0.31589800000000001</v>
          </cell>
          <cell r="R62">
            <v>0.31137300000000001</v>
          </cell>
          <cell r="S62">
            <v>0.30709900000000001</v>
          </cell>
          <cell r="T62">
            <v>0.30277500000000002</v>
          </cell>
          <cell r="U62">
            <v>0.29836299999999999</v>
          </cell>
          <cell r="V62">
            <v>0.29428900000000002</v>
          </cell>
          <cell r="W62">
            <v>0.29003899999999999</v>
          </cell>
          <cell r="X62">
            <v>0.28581899999999999</v>
          </cell>
          <cell r="Y62">
            <v>0.281613</v>
          </cell>
          <cell r="Z62">
            <v>0.27742600000000001</v>
          </cell>
          <cell r="AA62">
            <v>0.27319500000000002</v>
          </cell>
          <cell r="AB62">
            <v>0.268874</v>
          </cell>
          <cell r="AC62">
            <v>0.26463199999999998</v>
          </cell>
          <cell r="AD62">
            <v>0.26042599999999999</v>
          </cell>
          <cell r="AE62">
            <v>0.256324</v>
          </cell>
          <cell r="AF62">
            <v>0.25215399999999999</v>
          </cell>
          <cell r="AG62">
            <v>0.24796299999999999</v>
          </cell>
          <cell r="AH62">
            <v>-1.3488E-2</v>
          </cell>
        </row>
        <row r="63">
          <cell r="A63" t="str">
            <v>RKI000:ha_WaterHeating</v>
          </cell>
          <cell r="C63">
            <v>4.8758999999999997E-2</v>
          </cell>
          <cell r="D63">
            <v>4.7107999999999997E-2</v>
          </cell>
          <cell r="E63">
            <v>4.5227999999999997E-2</v>
          </cell>
          <cell r="F63">
            <v>4.3108E-2</v>
          </cell>
          <cell r="G63">
            <v>4.1235000000000001E-2</v>
          </cell>
          <cell r="H63">
            <v>3.9720999999999999E-2</v>
          </cell>
          <cell r="I63">
            <v>3.8404000000000001E-2</v>
          </cell>
          <cell r="J63">
            <v>3.7331000000000003E-2</v>
          </cell>
          <cell r="K63">
            <v>3.6495E-2</v>
          </cell>
          <cell r="L63">
            <v>3.5866000000000002E-2</v>
          </cell>
          <cell r="M63">
            <v>3.5411999999999999E-2</v>
          </cell>
          <cell r="N63">
            <v>3.4931999999999998E-2</v>
          </cell>
          <cell r="O63">
            <v>3.4422000000000001E-2</v>
          </cell>
          <cell r="P63">
            <v>3.3897999999999998E-2</v>
          </cell>
          <cell r="Q63">
            <v>3.3360000000000001E-2</v>
          </cell>
          <cell r="R63">
            <v>3.2837999999999999E-2</v>
          </cell>
          <cell r="S63">
            <v>3.2328999999999997E-2</v>
          </cell>
          <cell r="T63">
            <v>3.1798E-2</v>
          </cell>
          <cell r="U63">
            <v>3.1244000000000001E-2</v>
          </cell>
          <cell r="V63">
            <v>3.0721999999999999E-2</v>
          </cell>
          <cell r="W63">
            <v>3.0176000000000001E-2</v>
          </cell>
          <cell r="X63">
            <v>2.9644E-2</v>
          </cell>
          <cell r="Y63">
            <v>2.9135999999999999E-2</v>
          </cell>
          <cell r="Z63">
            <v>2.8657999999999999E-2</v>
          </cell>
          <cell r="AA63">
            <v>2.8198999999999998E-2</v>
          </cell>
          <cell r="AB63">
            <v>2.775E-2</v>
          </cell>
          <cell r="AC63">
            <v>2.733E-2</v>
          </cell>
          <cell r="AD63">
            <v>2.6935000000000001E-2</v>
          </cell>
          <cell r="AE63">
            <v>2.6564000000000001E-2</v>
          </cell>
          <cell r="AF63">
            <v>2.6193999999999999E-2</v>
          </cell>
          <cell r="AG63">
            <v>2.5829000000000001E-2</v>
          </cell>
          <cell r="AH63">
            <v>-2.0957E-2</v>
          </cell>
        </row>
        <row r="64">
          <cell r="A64" t="str">
            <v>RKI000:Other_ha_ha</v>
          </cell>
          <cell r="C64">
            <v>7.8510000000000003E-3</v>
          </cell>
          <cell r="D64">
            <v>7.9019999999999993E-3</v>
          </cell>
          <cell r="E64">
            <v>7.8910000000000004E-3</v>
          </cell>
          <cell r="F64">
            <v>7.8130000000000005E-3</v>
          </cell>
          <cell r="G64">
            <v>7.7390000000000002E-3</v>
          </cell>
          <cell r="H64">
            <v>7.6880000000000004E-3</v>
          </cell>
          <cell r="I64">
            <v>7.6400000000000001E-3</v>
          </cell>
          <cell r="J64">
            <v>7.5989999999999999E-3</v>
          </cell>
          <cell r="K64">
            <v>7.5659999999999998E-3</v>
          </cell>
          <cell r="L64">
            <v>7.5360000000000002E-3</v>
          </cell>
          <cell r="M64">
            <v>7.5050000000000004E-3</v>
          </cell>
          <cell r="N64">
            <v>7.4790000000000004E-3</v>
          </cell>
          <cell r="O64">
            <v>7.4539999999999997E-3</v>
          </cell>
          <cell r="P64">
            <v>7.43E-3</v>
          </cell>
          <cell r="Q64">
            <v>7.4079999999999997E-3</v>
          </cell>
          <cell r="R64">
            <v>7.3920000000000001E-3</v>
          </cell>
          <cell r="S64">
            <v>7.3800000000000003E-3</v>
          </cell>
          <cell r="T64">
            <v>7.3629999999999998E-3</v>
          </cell>
          <cell r="U64">
            <v>7.3419999999999996E-3</v>
          </cell>
          <cell r="V64">
            <v>7.326E-3</v>
          </cell>
          <cell r="W64">
            <v>7.3020000000000003E-3</v>
          </cell>
          <cell r="X64">
            <v>7.2789999999999999E-3</v>
          </cell>
          <cell r="Y64">
            <v>7.2560000000000003E-3</v>
          </cell>
          <cell r="Z64">
            <v>7.2360000000000002E-3</v>
          </cell>
          <cell r="AA64">
            <v>7.2139999999999999E-3</v>
          </cell>
          <cell r="AB64">
            <v>7.1900000000000002E-3</v>
          </cell>
          <cell r="AC64">
            <v>7.1679999999999999E-3</v>
          </cell>
          <cell r="AD64">
            <v>7.1479999999999998E-3</v>
          </cell>
          <cell r="AE64">
            <v>7.1310000000000002E-3</v>
          </cell>
          <cell r="AF64">
            <v>7.1120000000000003E-3</v>
          </cell>
          <cell r="AG64">
            <v>7.0920000000000002E-3</v>
          </cell>
          <cell r="AH64">
            <v>-3.3800000000000002E-3</v>
          </cell>
        </row>
        <row r="65">
          <cell r="A65" t="str">
            <v>RKI000:ha_DeliveredEner</v>
          </cell>
          <cell r="C65">
            <v>0.42927399999999999</v>
          </cell>
          <cell r="D65">
            <v>0.45496599999999998</v>
          </cell>
          <cell r="E65">
            <v>0.45280599999999999</v>
          </cell>
          <cell r="F65">
            <v>0.44020399999999998</v>
          </cell>
          <cell r="G65">
            <v>0.42848700000000001</v>
          </cell>
          <cell r="H65">
            <v>0.41864099999999999</v>
          </cell>
          <cell r="I65">
            <v>0.40924300000000002</v>
          </cell>
          <cell r="J65">
            <v>0.40077299999999999</v>
          </cell>
          <cell r="K65">
            <v>0.39327000000000001</v>
          </cell>
          <cell r="L65">
            <v>0.38641599999999998</v>
          </cell>
          <cell r="M65">
            <v>0.37995499999999999</v>
          </cell>
          <cell r="N65">
            <v>0.37387599999999999</v>
          </cell>
          <cell r="O65">
            <v>0.36794100000000002</v>
          </cell>
          <cell r="P65">
            <v>0.36223300000000003</v>
          </cell>
          <cell r="Q65">
            <v>0.35666599999999998</v>
          </cell>
          <cell r="R65">
            <v>0.351603</v>
          </cell>
          <cell r="S65">
            <v>0.34680699999999998</v>
          </cell>
          <cell r="T65">
            <v>0.34193600000000002</v>
          </cell>
          <cell r="U65">
            <v>0.336949</v>
          </cell>
          <cell r="V65">
            <v>0.33233699999999999</v>
          </cell>
          <cell r="W65">
            <v>0.32751799999999998</v>
          </cell>
          <cell r="X65">
            <v>0.32274199999999997</v>
          </cell>
          <cell r="Y65">
            <v>0.31800600000000001</v>
          </cell>
          <cell r="Z65">
            <v>0.31331900000000001</v>
          </cell>
          <cell r="AA65">
            <v>0.30860799999999999</v>
          </cell>
          <cell r="AB65">
            <v>0.30381399999999997</v>
          </cell>
          <cell r="AC65">
            <v>0.29912899999999998</v>
          </cell>
          <cell r="AD65">
            <v>0.29450900000000002</v>
          </cell>
          <cell r="AE65">
            <v>0.29001900000000003</v>
          </cell>
          <cell r="AF65">
            <v>0.28545999999999999</v>
          </cell>
          <cell r="AG65">
            <v>0.28089700000000001</v>
          </cell>
          <cell r="AH65">
            <v>-1.4037000000000001E-2</v>
          </cell>
        </row>
        <row r="68">
          <cell r="A68" t="str">
            <v>RKI000:ia_SpaceHeating</v>
          </cell>
          <cell r="C68">
            <v>0.30082599999999998</v>
          </cell>
          <cell r="D68">
            <v>0.319245</v>
          </cell>
          <cell r="E68">
            <v>0.31642700000000001</v>
          </cell>
          <cell r="F68">
            <v>0.31378600000000001</v>
          </cell>
          <cell r="G68">
            <v>0.311282</v>
          </cell>
          <cell r="H68">
            <v>0.30873200000000001</v>
          </cell>
          <cell r="I68">
            <v>0.30631199999999997</v>
          </cell>
          <cell r="J68">
            <v>0.30398900000000001</v>
          </cell>
          <cell r="K68">
            <v>0.30152699999999999</v>
          </cell>
          <cell r="L68">
            <v>0.29885800000000001</v>
          </cell>
          <cell r="M68">
            <v>0.29563699999999998</v>
          </cell>
          <cell r="N68">
            <v>0.29248200000000002</v>
          </cell>
          <cell r="O68">
            <v>0.28951300000000002</v>
          </cell>
          <cell r="P68">
            <v>0.28678999999999999</v>
          </cell>
          <cell r="Q68">
            <v>0.28419699999999998</v>
          </cell>
          <cell r="R68">
            <v>0.28186800000000001</v>
          </cell>
          <cell r="S68">
            <v>0.27961000000000003</v>
          </cell>
          <cell r="T68">
            <v>0.27726200000000001</v>
          </cell>
          <cell r="U68">
            <v>0.27491900000000002</v>
          </cell>
          <cell r="V68">
            <v>0.27269199999999999</v>
          </cell>
          <cell r="W68">
            <v>0.27064199999999999</v>
          </cell>
          <cell r="X68">
            <v>0.26865499999999998</v>
          </cell>
          <cell r="Y68">
            <v>0.26665699999999998</v>
          </cell>
          <cell r="Z68">
            <v>0.26476</v>
          </cell>
          <cell r="AA68">
            <v>0.26284800000000003</v>
          </cell>
          <cell r="AB68">
            <v>0.26092900000000002</v>
          </cell>
          <cell r="AC68">
            <v>0.25897900000000001</v>
          </cell>
          <cell r="AD68">
            <v>0.25696999999999998</v>
          </cell>
          <cell r="AE68">
            <v>0.25494800000000001</v>
          </cell>
          <cell r="AF68">
            <v>0.25290699999999999</v>
          </cell>
          <cell r="AG68">
            <v>0.25086700000000001</v>
          </cell>
          <cell r="AH68">
            <v>-6.0350000000000004E-3</v>
          </cell>
        </row>
        <row r="69">
          <cell r="A69" t="str">
            <v>RKI000:ia_WaterHeating</v>
          </cell>
          <cell r="C69">
            <v>6.5346000000000001E-2</v>
          </cell>
          <cell r="D69">
            <v>6.3722000000000001E-2</v>
          </cell>
          <cell r="E69">
            <v>6.2054999999999999E-2</v>
          </cell>
          <cell r="F69">
            <v>6.0464999999999998E-2</v>
          </cell>
          <cell r="G69">
            <v>5.9104999999999998E-2</v>
          </cell>
          <cell r="H69">
            <v>5.7937000000000002E-2</v>
          </cell>
          <cell r="I69">
            <v>5.6966999999999997E-2</v>
          </cell>
          <cell r="J69">
            <v>5.6138E-2</v>
          </cell>
          <cell r="K69">
            <v>5.5392999999999998E-2</v>
          </cell>
          <cell r="L69">
            <v>5.4729E-2</v>
          </cell>
          <cell r="M69">
            <v>5.4049E-2</v>
          </cell>
          <cell r="N69">
            <v>5.3270999999999999E-2</v>
          </cell>
          <cell r="O69">
            <v>5.2456999999999997E-2</v>
          </cell>
          <cell r="P69">
            <v>5.1631999999999997E-2</v>
          </cell>
          <cell r="Q69">
            <v>5.0781E-2</v>
          </cell>
          <cell r="R69">
            <v>4.9942E-2</v>
          </cell>
          <cell r="S69">
            <v>4.9103000000000001E-2</v>
          </cell>
          <cell r="T69">
            <v>4.8235E-2</v>
          </cell>
          <cell r="U69">
            <v>4.7364000000000003E-2</v>
          </cell>
          <cell r="V69">
            <v>4.6526999999999999E-2</v>
          </cell>
          <cell r="W69">
            <v>4.5739000000000002E-2</v>
          </cell>
          <cell r="X69">
            <v>4.4993999999999999E-2</v>
          </cell>
          <cell r="Y69">
            <v>4.4291999999999998E-2</v>
          </cell>
          <cell r="Z69">
            <v>4.3656E-2</v>
          </cell>
          <cell r="AA69">
            <v>4.3063999999999998E-2</v>
          </cell>
          <cell r="AB69">
            <v>4.2515999999999998E-2</v>
          </cell>
          <cell r="AC69">
            <v>4.1997E-2</v>
          </cell>
          <cell r="AD69">
            <v>4.1496999999999999E-2</v>
          </cell>
          <cell r="AE69">
            <v>4.1015000000000003E-2</v>
          </cell>
          <cell r="AF69">
            <v>4.0548000000000001E-2</v>
          </cell>
          <cell r="AG69">
            <v>4.0093999999999998E-2</v>
          </cell>
          <cell r="AH69">
            <v>-1.6150000000000001E-2</v>
          </cell>
        </row>
        <row r="70">
          <cell r="A70" t="str">
            <v>RKI000:ia_Cooking</v>
          </cell>
          <cell r="C70">
            <v>1.7066999999999999E-2</v>
          </cell>
          <cell r="D70">
            <v>1.6858999999999999E-2</v>
          </cell>
          <cell r="E70">
            <v>1.6695999999999999E-2</v>
          </cell>
          <cell r="F70">
            <v>1.6528000000000001E-2</v>
          </cell>
          <cell r="G70">
            <v>1.6358000000000001E-2</v>
          </cell>
          <cell r="H70">
            <v>1.6188999999999999E-2</v>
          </cell>
          <cell r="I70">
            <v>1.601E-2</v>
          </cell>
          <cell r="J70">
            <v>1.5814999999999999E-2</v>
          </cell>
          <cell r="K70">
            <v>1.5609E-2</v>
          </cell>
          <cell r="L70">
            <v>1.5391999999999999E-2</v>
          </cell>
          <cell r="M70">
            <v>1.5162999999999999E-2</v>
          </cell>
          <cell r="N70">
            <v>1.4926999999999999E-2</v>
          </cell>
          <cell r="O70">
            <v>1.4685E-2</v>
          </cell>
          <cell r="P70">
            <v>1.448E-2</v>
          </cell>
          <cell r="Q70">
            <v>1.4312999999999999E-2</v>
          </cell>
          <cell r="R70">
            <v>1.4186000000000001E-2</v>
          </cell>
          <cell r="S70">
            <v>1.4101000000000001E-2</v>
          </cell>
          <cell r="T70">
            <v>1.4056000000000001E-2</v>
          </cell>
          <cell r="U70">
            <v>1.4005E-2</v>
          </cell>
          <cell r="V70">
            <v>1.3950000000000001E-2</v>
          </cell>
          <cell r="W70">
            <v>1.389E-2</v>
          </cell>
          <cell r="X70">
            <v>1.3826E-2</v>
          </cell>
          <cell r="Y70">
            <v>1.3757999999999999E-2</v>
          </cell>
          <cell r="Z70">
            <v>1.3687E-2</v>
          </cell>
          <cell r="AA70">
            <v>1.3616E-2</v>
          </cell>
          <cell r="AB70">
            <v>1.3546000000000001E-2</v>
          </cell>
          <cell r="AC70">
            <v>1.3480000000000001E-2</v>
          </cell>
          <cell r="AD70">
            <v>1.3417E-2</v>
          </cell>
          <cell r="AE70">
            <v>1.3358999999999999E-2</v>
          </cell>
          <cell r="AF70">
            <v>1.3304E-2</v>
          </cell>
          <cell r="AG70">
            <v>1.325E-2</v>
          </cell>
          <cell r="AH70">
            <v>-8.4010000000000005E-3</v>
          </cell>
        </row>
        <row r="71">
          <cell r="A71" t="str">
            <v>RKI000:ia_OtherUses</v>
          </cell>
          <cell r="C71">
            <v>7.1942000000000006E-2</v>
          </cell>
          <cell r="D71">
            <v>7.4218999999999993E-2</v>
          </cell>
          <cell r="E71">
            <v>7.6272000000000006E-2</v>
          </cell>
          <cell r="F71">
            <v>7.8184000000000003E-2</v>
          </cell>
          <cell r="G71">
            <v>8.0131999999999995E-2</v>
          </cell>
          <cell r="H71">
            <v>8.2116999999999996E-2</v>
          </cell>
          <cell r="I71">
            <v>8.4159999999999999E-2</v>
          </cell>
          <cell r="J71">
            <v>8.6215E-2</v>
          </cell>
          <cell r="K71">
            <v>8.8203000000000004E-2</v>
          </cell>
          <cell r="L71">
            <v>9.0112999999999999E-2</v>
          </cell>
          <cell r="M71">
            <v>9.1786000000000006E-2</v>
          </cell>
          <cell r="N71">
            <v>9.3445E-2</v>
          </cell>
          <cell r="O71">
            <v>9.5152E-2</v>
          </cell>
          <cell r="P71">
            <v>9.6923999999999996E-2</v>
          </cell>
          <cell r="Q71">
            <v>9.8706000000000002E-2</v>
          </cell>
          <cell r="R71">
            <v>0.10054200000000001</v>
          </cell>
          <cell r="S71">
            <v>0.102393</v>
          </cell>
          <cell r="T71">
            <v>0.104196</v>
          </cell>
          <cell r="U71">
            <v>0.105976</v>
          </cell>
          <cell r="V71">
            <v>0.10778500000000001</v>
          </cell>
          <cell r="W71">
            <v>0.109637</v>
          </cell>
          <cell r="X71">
            <v>0.11151</v>
          </cell>
          <cell r="Y71">
            <v>0.113397</v>
          </cell>
          <cell r="Z71">
            <v>0.115342</v>
          </cell>
          <cell r="AA71">
            <v>0.11730599999999999</v>
          </cell>
          <cell r="AB71">
            <v>0.119287</v>
          </cell>
          <cell r="AC71">
            <v>0.12126199999999999</v>
          </cell>
          <cell r="AD71">
            <v>0.123226</v>
          </cell>
          <cell r="AE71">
            <v>0.12518599999999999</v>
          </cell>
          <cell r="AF71">
            <v>0.12714300000000001</v>
          </cell>
          <cell r="AG71">
            <v>0.12910099999999999</v>
          </cell>
          <cell r="AH71">
            <v>1.9682000000000002E-2</v>
          </cell>
        </row>
        <row r="72">
          <cell r="A72" t="str">
            <v>RKI000:ia_DeliveredEner</v>
          </cell>
          <cell r="C72">
            <v>0.45517999999999997</v>
          </cell>
          <cell r="D72">
            <v>0.47404499999999999</v>
          </cell>
          <cell r="E72">
            <v>0.47144999999999998</v>
          </cell>
          <cell r="F72">
            <v>0.46896199999999999</v>
          </cell>
          <cell r="G72">
            <v>0.46687699999999999</v>
          </cell>
          <cell r="H72">
            <v>0.464974</v>
          </cell>
          <cell r="I72">
            <v>0.46344999999999997</v>
          </cell>
          <cell r="J72">
            <v>0.46215699999999998</v>
          </cell>
          <cell r="K72">
            <v>0.460731</v>
          </cell>
          <cell r="L72">
            <v>0.459092</v>
          </cell>
          <cell r="M72">
            <v>0.45663599999999999</v>
          </cell>
          <cell r="N72">
            <v>0.454125</v>
          </cell>
          <cell r="O72">
            <v>0.45180599999999999</v>
          </cell>
          <cell r="P72">
            <v>0.449826</v>
          </cell>
          <cell r="Q72">
            <v>0.44799600000000001</v>
          </cell>
          <cell r="R72">
            <v>0.44653900000000002</v>
          </cell>
          <cell r="S72">
            <v>0.44520599999999999</v>
          </cell>
          <cell r="T72">
            <v>0.443749</v>
          </cell>
          <cell r="U72">
            <v>0.44226399999999999</v>
          </cell>
          <cell r="V72">
            <v>0.44095299999999998</v>
          </cell>
          <cell r="W72">
            <v>0.43990800000000002</v>
          </cell>
          <cell r="X72">
            <v>0.43898500000000001</v>
          </cell>
          <cell r="Y72">
            <v>0.43810500000000002</v>
          </cell>
          <cell r="Z72">
            <v>0.43744499999999997</v>
          </cell>
          <cell r="AA72">
            <v>0.436834</v>
          </cell>
          <cell r="AB72">
            <v>0.436278</v>
          </cell>
          <cell r="AC72">
            <v>0.43571799999999999</v>
          </cell>
          <cell r="AD72">
            <v>0.43511100000000003</v>
          </cell>
          <cell r="AE72">
            <v>0.43450800000000001</v>
          </cell>
          <cell r="AF72">
            <v>0.43390099999999998</v>
          </cell>
          <cell r="AG72">
            <v>0.43331199999999997</v>
          </cell>
          <cell r="AH72">
            <v>-1.64E-3</v>
          </cell>
        </row>
        <row r="74">
          <cell r="A74" t="str">
            <v>RKI000:ja_MarketedRenew</v>
          </cell>
          <cell r="C74">
            <v>0.457513</v>
          </cell>
          <cell r="D74">
            <v>0.454262</v>
          </cell>
          <cell r="E74">
            <v>0.442685</v>
          </cell>
          <cell r="F74">
            <v>0.44422</v>
          </cell>
          <cell r="G74">
            <v>0.44559199999999999</v>
          </cell>
          <cell r="H74">
            <v>0.44251099999999999</v>
          </cell>
          <cell r="I74">
            <v>0.43917499999999998</v>
          </cell>
          <cell r="J74">
            <v>0.43575999999999998</v>
          </cell>
          <cell r="K74">
            <v>0.43166700000000002</v>
          </cell>
          <cell r="L74">
            <v>0.42710900000000002</v>
          </cell>
          <cell r="M74">
            <v>0.42239900000000002</v>
          </cell>
          <cell r="N74">
            <v>0.41673700000000002</v>
          </cell>
          <cell r="O74">
            <v>0.41094700000000001</v>
          </cell>
          <cell r="P74">
            <v>0.40475699999999998</v>
          </cell>
          <cell r="Q74">
            <v>0.39816499999999999</v>
          </cell>
          <cell r="R74">
            <v>0.39063300000000001</v>
          </cell>
          <cell r="S74">
            <v>0.38230999999999998</v>
          </cell>
          <cell r="T74">
            <v>0.37514199999999998</v>
          </cell>
          <cell r="U74">
            <v>0.36930200000000002</v>
          </cell>
          <cell r="V74">
            <v>0.36285899999999999</v>
          </cell>
          <cell r="W74">
            <v>0.35800900000000002</v>
          </cell>
          <cell r="X74">
            <v>0.35352299999999998</v>
          </cell>
          <cell r="Y74">
            <v>0.34909699999999999</v>
          </cell>
          <cell r="Z74">
            <v>0.34477099999999999</v>
          </cell>
          <cell r="AA74">
            <v>0.341088</v>
          </cell>
          <cell r="AB74">
            <v>0.33825</v>
          </cell>
          <cell r="AC74">
            <v>0.33548600000000001</v>
          </cell>
          <cell r="AD74">
            <v>0.33226699999999998</v>
          </cell>
          <cell r="AE74">
            <v>0.32857900000000001</v>
          </cell>
          <cell r="AF74">
            <v>0.32532699999999998</v>
          </cell>
          <cell r="AG74">
            <v>0.32218599999999997</v>
          </cell>
          <cell r="AH74">
            <v>-1.1620999999999999E-2</v>
          </cell>
        </row>
      </sheetData>
      <sheetData sheetId="2">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0.70460999999999996</v>
          </cell>
          <cell r="D34">
            <v>0.72093200000000002</v>
          </cell>
          <cell r="E34">
            <v>0.67700400000000005</v>
          </cell>
          <cell r="F34">
            <v>0.67444800000000005</v>
          </cell>
          <cell r="G34">
            <v>0.671319</v>
          </cell>
          <cell r="H34">
            <v>0.66683199999999998</v>
          </cell>
          <cell r="I34">
            <v>0.66086199999999995</v>
          </cell>
          <cell r="J34">
            <v>0.65453799999999995</v>
          </cell>
          <cell r="K34">
            <v>0.64790400000000004</v>
          </cell>
          <cell r="L34">
            <v>0.64132199999999995</v>
          </cell>
          <cell r="M34">
            <v>0.63484200000000002</v>
          </cell>
          <cell r="N34">
            <v>0.628359</v>
          </cell>
          <cell r="O34">
            <v>0.62173400000000001</v>
          </cell>
          <cell r="P34">
            <v>0.61539100000000002</v>
          </cell>
          <cell r="Q34">
            <v>0.60991300000000004</v>
          </cell>
          <cell r="R34">
            <v>0.60485299999999997</v>
          </cell>
          <cell r="S34">
            <v>0.60023499999999996</v>
          </cell>
          <cell r="T34">
            <v>0.59577500000000005</v>
          </cell>
          <cell r="U34">
            <v>0.59081600000000001</v>
          </cell>
          <cell r="V34">
            <v>0.58592299999999997</v>
          </cell>
          <cell r="W34">
            <v>0.58091999999999999</v>
          </cell>
          <cell r="X34">
            <v>0.57595799999999997</v>
          </cell>
          <cell r="Y34">
            <v>0.57112300000000005</v>
          </cell>
          <cell r="Z34">
            <v>0.56661399999999995</v>
          </cell>
          <cell r="AA34">
            <v>0.56184800000000001</v>
          </cell>
          <cell r="AB34">
            <v>0.55703899999999995</v>
          </cell>
          <cell r="AC34">
            <v>0.55211500000000002</v>
          </cell>
          <cell r="AD34">
            <v>0.54703800000000002</v>
          </cell>
          <cell r="AE34">
            <v>0.54217400000000004</v>
          </cell>
          <cell r="AF34">
            <v>0.53778499999999996</v>
          </cell>
          <cell r="AG34">
            <v>-9.2739999999999993E-3</v>
          </cell>
        </row>
        <row r="35">
          <cell r="A35" t="str">
            <v>RKI000:fa_SpaceCooling</v>
          </cell>
          <cell r="C35">
            <v>0.80244599999999999</v>
          </cell>
          <cell r="D35">
            <v>0.73904499999999995</v>
          </cell>
          <cell r="E35">
            <v>0.87340200000000001</v>
          </cell>
          <cell r="F35">
            <v>0.891123</v>
          </cell>
          <cell r="G35">
            <v>0.909304</v>
          </cell>
          <cell r="H35">
            <v>0.92656499999999997</v>
          </cell>
          <cell r="I35">
            <v>0.94118900000000005</v>
          </cell>
          <cell r="J35">
            <v>0.95506899999999995</v>
          </cell>
          <cell r="K35">
            <v>0.96864600000000001</v>
          </cell>
          <cell r="L35">
            <v>0.982962</v>
          </cell>
          <cell r="M35">
            <v>0.99810200000000004</v>
          </cell>
          <cell r="N35">
            <v>1.0141340000000001</v>
          </cell>
          <cell r="O35">
            <v>1.0305169999999999</v>
          </cell>
          <cell r="P35">
            <v>1.047377</v>
          </cell>
          <cell r="Q35">
            <v>1.0665089999999999</v>
          </cell>
          <cell r="R35">
            <v>1.0869850000000001</v>
          </cell>
          <cell r="S35">
            <v>1.1094790000000001</v>
          </cell>
          <cell r="T35">
            <v>1.132312</v>
          </cell>
          <cell r="U35">
            <v>1.154909</v>
          </cell>
          <cell r="V35">
            <v>1.1769620000000001</v>
          </cell>
          <cell r="W35">
            <v>1.1995119999999999</v>
          </cell>
          <cell r="X35">
            <v>1.2227030000000001</v>
          </cell>
          <cell r="Y35">
            <v>1.2463150000000001</v>
          </cell>
          <cell r="Z35">
            <v>1.2711790000000001</v>
          </cell>
          <cell r="AA35">
            <v>1.29606</v>
          </cell>
          <cell r="AB35">
            <v>1.320721</v>
          </cell>
          <cell r="AC35">
            <v>1.3454809999999999</v>
          </cell>
          <cell r="AD35">
            <v>1.370344</v>
          </cell>
          <cell r="AE35">
            <v>1.3956770000000001</v>
          </cell>
          <cell r="AF35">
            <v>1.422356</v>
          </cell>
          <cell r="AG35">
            <v>1.9934E-2</v>
          </cell>
        </row>
        <row r="36">
          <cell r="A36" t="str">
            <v>RKI000:fa_WaterHeating</v>
          </cell>
          <cell r="C36">
            <v>0.60053400000000001</v>
          </cell>
          <cell r="D36">
            <v>0.60263800000000001</v>
          </cell>
          <cell r="E36">
            <v>0.60392400000000002</v>
          </cell>
          <cell r="F36">
            <v>0.606514</v>
          </cell>
          <cell r="G36">
            <v>0.60854699999999995</v>
          </cell>
          <cell r="H36">
            <v>0.60927299999999995</v>
          </cell>
          <cell r="I36">
            <v>0.60907800000000001</v>
          </cell>
          <cell r="J36">
            <v>0.60838300000000001</v>
          </cell>
          <cell r="K36">
            <v>0.607599</v>
          </cell>
          <cell r="L36">
            <v>0.60705100000000001</v>
          </cell>
          <cell r="M36">
            <v>0.60694899999999996</v>
          </cell>
          <cell r="N36">
            <v>0.60722299999999996</v>
          </cell>
          <cell r="O36">
            <v>0.607514</v>
          </cell>
          <cell r="P36">
            <v>0.60802800000000001</v>
          </cell>
          <cell r="Q36">
            <v>0.60964099999999999</v>
          </cell>
          <cell r="R36">
            <v>0.61182199999999998</v>
          </cell>
          <cell r="S36">
            <v>0.61463100000000004</v>
          </cell>
          <cell r="T36">
            <v>0.61772700000000003</v>
          </cell>
          <cell r="U36">
            <v>0.62016899999999997</v>
          </cell>
          <cell r="V36">
            <v>0.62219800000000003</v>
          </cell>
          <cell r="W36">
            <v>0.624278</v>
          </cell>
          <cell r="X36">
            <v>0.62624599999999997</v>
          </cell>
          <cell r="Y36">
            <v>0.62835300000000005</v>
          </cell>
          <cell r="Z36">
            <v>0.63095699999999999</v>
          </cell>
          <cell r="AA36">
            <v>0.63343899999999997</v>
          </cell>
          <cell r="AB36">
            <v>0.63596200000000003</v>
          </cell>
          <cell r="AC36">
            <v>0.63855300000000004</v>
          </cell>
          <cell r="AD36">
            <v>0.64102300000000001</v>
          </cell>
          <cell r="AE36">
            <v>0.64375599999999999</v>
          </cell>
          <cell r="AF36">
            <v>0.647146</v>
          </cell>
          <cell r="AG36">
            <v>2.581E-3</v>
          </cell>
        </row>
        <row r="37">
          <cell r="A37" t="str">
            <v>RKI000:fa_Refrigeration</v>
          </cell>
          <cell r="C37">
            <v>0.29647699999999999</v>
          </cell>
          <cell r="D37">
            <v>0.29521999999999998</v>
          </cell>
          <cell r="E37">
            <v>0.29368899999999998</v>
          </cell>
          <cell r="F37">
            <v>0.29236400000000001</v>
          </cell>
          <cell r="G37">
            <v>0.291213</v>
          </cell>
          <cell r="H37">
            <v>0.29018300000000002</v>
          </cell>
          <cell r="I37">
            <v>0.28924100000000003</v>
          </cell>
          <cell r="J37">
            <v>0.28846300000000002</v>
          </cell>
          <cell r="K37">
            <v>0.28791699999999998</v>
          </cell>
          <cell r="L37">
            <v>0.28761599999999998</v>
          </cell>
          <cell r="M37">
            <v>0.28756999999999999</v>
          </cell>
          <cell r="N37">
            <v>0.28783399999999998</v>
          </cell>
          <cell r="O37">
            <v>0.28841800000000001</v>
          </cell>
          <cell r="P37">
            <v>0.28931899999999999</v>
          </cell>
          <cell r="Q37">
            <v>0.29056700000000002</v>
          </cell>
          <cell r="R37">
            <v>0.29213600000000001</v>
          </cell>
          <cell r="S37">
            <v>0.294016</v>
          </cell>
          <cell r="T37">
            <v>0.29620999999999997</v>
          </cell>
          <cell r="U37">
            <v>0.29868400000000001</v>
          </cell>
          <cell r="V37">
            <v>0.30146899999999999</v>
          </cell>
          <cell r="W37">
            <v>0.30453000000000002</v>
          </cell>
          <cell r="X37">
            <v>0.30782300000000001</v>
          </cell>
          <cell r="Y37">
            <v>0.31107499999999999</v>
          </cell>
          <cell r="Z37">
            <v>0.31429000000000001</v>
          </cell>
          <cell r="AA37">
            <v>0.31746799999999997</v>
          </cell>
          <cell r="AB37">
            <v>0.32058799999999998</v>
          </cell>
          <cell r="AC37">
            <v>0.323633</v>
          </cell>
          <cell r="AD37">
            <v>0.32658300000000001</v>
          </cell>
          <cell r="AE37">
            <v>0.32945200000000002</v>
          </cell>
          <cell r="AF37">
            <v>0.33224100000000001</v>
          </cell>
          <cell r="AG37">
            <v>3.9350000000000001E-3</v>
          </cell>
        </row>
        <row r="38">
          <cell r="A38" t="str">
            <v>RKI000:fa_Cooking</v>
          </cell>
          <cell r="C38">
            <v>5.5386999999999999E-2</v>
          </cell>
          <cell r="D38">
            <v>5.5742E-2</v>
          </cell>
          <cell r="E38">
            <v>5.6065999999999998E-2</v>
          </cell>
          <cell r="F38">
            <v>5.6384999999999998E-2</v>
          </cell>
          <cell r="G38">
            <v>5.6693E-2</v>
          </cell>
          <cell r="H38">
            <v>5.6980999999999997E-2</v>
          </cell>
          <cell r="I38">
            <v>5.7241E-2</v>
          </cell>
          <cell r="J38">
            <v>5.7482999999999999E-2</v>
          </cell>
          <cell r="K38">
            <v>5.7701000000000002E-2</v>
          </cell>
          <cell r="L38">
            <v>5.7889000000000003E-2</v>
          </cell>
          <cell r="M38">
            <v>5.8035000000000003E-2</v>
          </cell>
          <cell r="N38">
            <v>5.8141999999999999E-2</v>
          </cell>
          <cell r="O38">
            <v>5.8262000000000001E-2</v>
          </cell>
          <cell r="P38">
            <v>5.8407000000000001E-2</v>
          </cell>
          <cell r="Q38">
            <v>5.8583999999999997E-2</v>
          </cell>
          <cell r="R38">
            <v>5.8797000000000002E-2</v>
          </cell>
          <cell r="S38">
            <v>5.9053000000000001E-2</v>
          </cell>
          <cell r="T38">
            <v>5.9299999999999999E-2</v>
          </cell>
          <cell r="U38">
            <v>5.9539000000000002E-2</v>
          </cell>
          <cell r="V38">
            <v>5.9773E-2</v>
          </cell>
          <cell r="W38">
            <v>5.9995E-2</v>
          </cell>
          <cell r="X38">
            <v>6.0200999999999998E-2</v>
          </cell>
          <cell r="Y38">
            <v>6.0396999999999999E-2</v>
          </cell>
          <cell r="Z38">
            <v>6.0582999999999998E-2</v>
          </cell>
          <cell r="AA38">
            <v>6.0763999999999999E-2</v>
          </cell>
          <cell r="AB38">
            <v>6.0937999999999999E-2</v>
          </cell>
          <cell r="AC38">
            <v>6.1106000000000001E-2</v>
          </cell>
          <cell r="AD38">
            <v>6.1268999999999997E-2</v>
          </cell>
          <cell r="AE38">
            <v>6.1433000000000001E-2</v>
          </cell>
          <cell r="AF38">
            <v>6.1601000000000003E-2</v>
          </cell>
          <cell r="AG38">
            <v>3.673E-3</v>
          </cell>
        </row>
        <row r="39">
          <cell r="A39" t="str">
            <v>RKI000:fa_ClothesDryers</v>
          </cell>
          <cell r="C39">
            <v>0.21925900000000001</v>
          </cell>
          <cell r="D39">
            <v>0.22376699999999999</v>
          </cell>
          <cell r="E39">
            <v>0.22775599999999999</v>
          </cell>
          <cell r="F39">
            <v>0.23193</v>
          </cell>
          <cell r="G39">
            <v>0.23600299999999999</v>
          </cell>
          <cell r="H39">
            <v>0.239593</v>
          </cell>
          <cell r="I39">
            <v>0.24265500000000001</v>
          </cell>
          <cell r="J39">
            <v>0.24554500000000001</v>
          </cell>
          <cell r="K39">
            <v>0.24841199999999999</v>
          </cell>
          <cell r="L39">
            <v>0.25134699999999999</v>
          </cell>
          <cell r="M39">
            <v>0.25425700000000001</v>
          </cell>
          <cell r="N39">
            <v>0.25720999999999999</v>
          </cell>
          <cell r="O39">
            <v>0.260102</v>
          </cell>
          <cell r="P39">
            <v>0.26313999999999999</v>
          </cell>
          <cell r="Q39">
            <v>0.26660600000000001</v>
          </cell>
          <cell r="R39">
            <v>0.27028799999999997</v>
          </cell>
          <cell r="S39">
            <v>0.27407599999999999</v>
          </cell>
          <cell r="T39">
            <v>0.27787099999999998</v>
          </cell>
          <cell r="U39">
            <v>0.28147899999999998</v>
          </cell>
          <cell r="V39">
            <v>0.28495100000000001</v>
          </cell>
          <cell r="W39">
            <v>0.28845300000000001</v>
          </cell>
          <cell r="X39">
            <v>0.291875</v>
          </cell>
          <cell r="Y39">
            <v>0.295325</v>
          </cell>
          <cell r="Z39">
            <v>0.29893799999999998</v>
          </cell>
          <cell r="AA39">
            <v>0.302429</v>
          </cell>
          <cell r="AB39">
            <v>0.30585600000000002</v>
          </cell>
          <cell r="AC39">
            <v>0.30923800000000001</v>
          </cell>
          <cell r="AD39">
            <v>0.31250699999999998</v>
          </cell>
          <cell r="AE39">
            <v>0.31584499999999999</v>
          </cell>
          <cell r="AF39">
            <v>0.31944</v>
          </cell>
          <cell r="AG39">
            <v>1.3061E-2</v>
          </cell>
        </row>
        <row r="40">
          <cell r="A40" t="str">
            <v>RKI000:fa_Freezers</v>
          </cell>
          <cell r="C40">
            <v>6.9059999999999996E-2</v>
          </cell>
          <cell r="D40">
            <v>6.8963999999999998E-2</v>
          </cell>
          <cell r="E40">
            <v>6.8820999999999993E-2</v>
          </cell>
          <cell r="F40">
            <v>6.8662000000000001E-2</v>
          </cell>
          <cell r="G40">
            <v>6.8474999999999994E-2</v>
          </cell>
          <cell r="H40">
            <v>6.8251000000000006E-2</v>
          </cell>
          <cell r="I40">
            <v>6.7984000000000003E-2</v>
          </cell>
          <cell r="J40">
            <v>6.7732000000000001E-2</v>
          </cell>
          <cell r="K40">
            <v>6.7503999999999995E-2</v>
          </cell>
          <cell r="L40">
            <v>6.7298999999999998E-2</v>
          </cell>
          <cell r="M40">
            <v>6.7107E-2</v>
          </cell>
          <cell r="N40">
            <v>6.6934999999999995E-2</v>
          </cell>
          <cell r="O40">
            <v>6.6785999999999998E-2</v>
          </cell>
          <cell r="P40">
            <v>6.6663E-2</v>
          </cell>
          <cell r="Q40">
            <v>6.6569000000000003E-2</v>
          </cell>
          <cell r="R40">
            <v>6.6506999999999997E-2</v>
          </cell>
          <cell r="S40">
            <v>6.6475000000000006E-2</v>
          </cell>
          <cell r="T40">
            <v>6.6475999999999993E-2</v>
          </cell>
          <cell r="U40">
            <v>6.6507999999999998E-2</v>
          </cell>
          <cell r="V40">
            <v>6.6577999999999998E-2</v>
          </cell>
          <cell r="W40">
            <v>6.6686999999999996E-2</v>
          </cell>
          <cell r="X40">
            <v>6.6826999999999998E-2</v>
          </cell>
          <cell r="Y40">
            <v>6.701E-2</v>
          </cell>
          <cell r="Z40">
            <v>6.7244999999999999E-2</v>
          </cell>
          <cell r="AA40">
            <v>6.7533999999999997E-2</v>
          </cell>
          <cell r="AB40">
            <v>6.7874000000000004E-2</v>
          </cell>
          <cell r="AC40">
            <v>6.8253999999999995E-2</v>
          </cell>
          <cell r="AD40">
            <v>6.8627999999999995E-2</v>
          </cell>
          <cell r="AE40">
            <v>6.8997000000000003E-2</v>
          </cell>
          <cell r="AF40">
            <v>6.9363999999999995E-2</v>
          </cell>
          <cell r="AG40">
            <v>1.5100000000000001E-4</v>
          </cell>
        </row>
        <row r="41">
          <cell r="A41" t="str">
            <v>RKI000:fa_Lighting</v>
          </cell>
          <cell r="C41">
            <v>0.20255300000000001</v>
          </cell>
          <cell r="D41">
            <v>0.20119300000000001</v>
          </cell>
          <cell r="E41">
            <v>0.20108899999999999</v>
          </cell>
          <cell r="F41">
            <v>0.20184299999999999</v>
          </cell>
          <cell r="G41">
            <v>0.201131</v>
          </cell>
          <cell r="H41">
            <v>0.200433</v>
          </cell>
          <cell r="I41">
            <v>0.20013800000000001</v>
          </cell>
          <cell r="J41">
            <v>0.20036100000000001</v>
          </cell>
          <cell r="K41">
            <v>0.20085600000000001</v>
          </cell>
          <cell r="L41">
            <v>0.19889899999999999</v>
          </cell>
          <cell r="M41">
            <v>0.19750000000000001</v>
          </cell>
          <cell r="N41">
            <v>0.19653799999999999</v>
          </cell>
          <cell r="O41">
            <v>0.19584199999999999</v>
          </cell>
          <cell r="P41">
            <v>0.19550799999999999</v>
          </cell>
          <cell r="Q41">
            <v>0.19570199999999999</v>
          </cell>
          <cell r="R41">
            <v>0.19608800000000001</v>
          </cell>
          <cell r="S41">
            <v>0.19661799999999999</v>
          </cell>
          <cell r="T41">
            <v>0.19722300000000001</v>
          </cell>
          <cell r="U41">
            <v>0.19774800000000001</v>
          </cell>
          <cell r="V41">
            <v>0.19495799999999999</v>
          </cell>
          <cell r="W41">
            <v>0.19283600000000001</v>
          </cell>
          <cell r="X41">
            <v>0.19112799999999999</v>
          </cell>
          <cell r="Y41">
            <v>0.18987899999999999</v>
          </cell>
          <cell r="Z41">
            <v>0.189139</v>
          </cell>
          <cell r="AA41">
            <v>0.18856500000000001</v>
          </cell>
          <cell r="AB41">
            <v>0.188081</v>
          </cell>
          <cell r="AC41">
            <v>0.18764600000000001</v>
          </cell>
          <cell r="AD41">
            <v>0.18718299999999999</v>
          </cell>
          <cell r="AE41">
            <v>0.186803</v>
          </cell>
          <cell r="AF41">
            <v>0.186807</v>
          </cell>
          <cell r="AG41">
            <v>-2.787E-3</v>
          </cell>
        </row>
        <row r="42">
          <cell r="A42" t="str">
            <v>RKI000:fa_ClothesWasher</v>
          </cell>
          <cell r="C42">
            <v>3.7005000000000003E-2</v>
          </cell>
          <cell r="D42">
            <v>3.7352999999999997E-2</v>
          </cell>
          <cell r="E42">
            <v>3.7682E-2</v>
          </cell>
          <cell r="F42">
            <v>3.8012999999999998E-2</v>
          </cell>
          <cell r="G42">
            <v>3.8341E-2</v>
          </cell>
          <cell r="H42">
            <v>3.8655000000000002E-2</v>
          </cell>
          <cell r="I42">
            <v>3.8949999999999999E-2</v>
          </cell>
          <cell r="J42">
            <v>3.9244000000000001E-2</v>
          </cell>
          <cell r="K42">
            <v>3.9543000000000002E-2</v>
          </cell>
          <cell r="L42">
            <v>3.9863999999999997E-2</v>
          </cell>
          <cell r="M42">
            <v>4.0181000000000001E-2</v>
          </cell>
          <cell r="N42">
            <v>4.0501000000000002E-2</v>
          </cell>
          <cell r="O42">
            <v>4.0823999999999999E-2</v>
          </cell>
          <cell r="P42">
            <v>4.1147000000000003E-2</v>
          </cell>
          <cell r="Q42">
            <v>4.147E-2</v>
          </cell>
          <cell r="R42">
            <v>4.1789E-2</v>
          </cell>
          <cell r="S42">
            <v>4.2106999999999999E-2</v>
          </cell>
          <cell r="T42">
            <v>4.2424000000000003E-2</v>
          </cell>
          <cell r="U42">
            <v>4.2737999999999998E-2</v>
          </cell>
          <cell r="V42">
            <v>4.3053000000000001E-2</v>
          </cell>
          <cell r="W42">
            <v>4.3364E-2</v>
          </cell>
          <cell r="X42">
            <v>4.3667999999999998E-2</v>
          </cell>
          <cell r="Y42">
            <v>4.3969000000000001E-2</v>
          </cell>
          <cell r="Z42">
            <v>4.4269000000000003E-2</v>
          </cell>
          <cell r="AA42">
            <v>4.4568999999999998E-2</v>
          </cell>
          <cell r="AB42">
            <v>4.4866999999999997E-2</v>
          </cell>
          <cell r="AC42">
            <v>4.5162000000000001E-2</v>
          </cell>
          <cell r="AD42">
            <v>4.5451999999999999E-2</v>
          </cell>
          <cell r="AE42">
            <v>4.5740000000000003E-2</v>
          </cell>
          <cell r="AF42">
            <v>4.6025999999999997E-2</v>
          </cell>
          <cell r="AG42">
            <v>7.5510000000000004E-3</v>
          </cell>
        </row>
        <row r="43">
          <cell r="A43" t="str">
            <v>RKI000:fa_Dishwashers</v>
          </cell>
          <cell r="C43">
            <v>2.7106999999999999E-2</v>
          </cell>
          <cell r="D43">
            <v>2.7577000000000001E-2</v>
          </cell>
          <cell r="E43">
            <v>2.8024E-2</v>
          </cell>
          <cell r="F43">
            <v>2.8462999999999999E-2</v>
          </cell>
          <cell r="G43">
            <v>2.8889000000000001E-2</v>
          </cell>
          <cell r="H43">
            <v>2.9291999999999999E-2</v>
          </cell>
          <cell r="I43">
            <v>2.9666999999999999E-2</v>
          </cell>
          <cell r="J43">
            <v>3.0075000000000001E-2</v>
          </cell>
          <cell r="K43">
            <v>3.0521E-2</v>
          </cell>
          <cell r="L43">
            <v>3.1001999999999998E-2</v>
          </cell>
          <cell r="M43">
            <v>3.1515000000000001E-2</v>
          </cell>
          <cell r="N43">
            <v>3.2067999999999999E-2</v>
          </cell>
          <cell r="O43">
            <v>3.2662999999999998E-2</v>
          </cell>
          <cell r="P43">
            <v>3.3300999999999997E-2</v>
          </cell>
          <cell r="Q43">
            <v>3.3937000000000002E-2</v>
          </cell>
          <cell r="R43">
            <v>3.4569000000000003E-2</v>
          </cell>
          <cell r="S43">
            <v>3.5198E-2</v>
          </cell>
          <cell r="T43">
            <v>3.5825999999999997E-2</v>
          </cell>
          <cell r="U43">
            <v>3.6450999999999997E-2</v>
          </cell>
          <cell r="V43">
            <v>3.7075999999999998E-2</v>
          </cell>
          <cell r="W43">
            <v>3.7699000000000003E-2</v>
          </cell>
          <cell r="X43">
            <v>3.8314000000000001E-2</v>
          </cell>
          <cell r="Y43">
            <v>3.8927999999999997E-2</v>
          </cell>
          <cell r="Z43">
            <v>3.9539999999999999E-2</v>
          </cell>
          <cell r="AA43">
            <v>4.0150999999999999E-2</v>
          </cell>
          <cell r="AB43">
            <v>4.0760999999999999E-2</v>
          </cell>
          <cell r="AC43">
            <v>4.1369000000000003E-2</v>
          </cell>
          <cell r="AD43">
            <v>4.1971000000000001E-2</v>
          </cell>
          <cell r="AE43">
            <v>4.2571999999999999E-2</v>
          </cell>
          <cell r="AF43">
            <v>4.317E-2</v>
          </cell>
          <cell r="AG43">
            <v>1.6175999999999999E-2</v>
          </cell>
        </row>
        <row r="44">
          <cell r="A44" t="str">
            <v>RKI000:fa_ColorTelevisi</v>
          </cell>
          <cell r="C44">
            <v>0.19078300000000001</v>
          </cell>
          <cell r="D44">
            <v>0.18640399999999999</v>
          </cell>
          <cell r="E44">
            <v>0.18235000000000001</v>
          </cell>
          <cell r="F44">
            <v>0.17868000000000001</v>
          </cell>
          <cell r="G44">
            <v>0.175066</v>
          </cell>
          <cell r="H44">
            <v>0.17125799999999999</v>
          </cell>
          <cell r="I44">
            <v>0.167298</v>
          </cell>
          <cell r="J44">
            <v>0.163462</v>
          </cell>
          <cell r="K44">
            <v>0.159832</v>
          </cell>
          <cell r="L44">
            <v>0.15643099999999999</v>
          </cell>
          <cell r="M44">
            <v>0.15321100000000001</v>
          </cell>
          <cell r="N44">
            <v>0.15018100000000001</v>
          </cell>
          <cell r="O44">
            <v>0.14732100000000001</v>
          </cell>
          <cell r="P44">
            <v>0.14468</v>
          </cell>
          <cell r="Q44">
            <v>0.14246700000000001</v>
          </cell>
          <cell r="R44">
            <v>0.14053399999999999</v>
          </cell>
          <cell r="S44">
            <v>0.1389</v>
          </cell>
          <cell r="T44">
            <v>0.13750399999999999</v>
          </cell>
          <cell r="U44">
            <v>0.13624900000000001</v>
          </cell>
          <cell r="V44">
            <v>0.13517699999999999</v>
          </cell>
          <cell r="W44">
            <v>0.13434399999999999</v>
          </cell>
          <cell r="X44">
            <v>0.13369300000000001</v>
          </cell>
          <cell r="Y44">
            <v>0.133238</v>
          </cell>
          <cell r="Z44">
            <v>0.133079</v>
          </cell>
          <cell r="AA44">
            <v>0.133104</v>
          </cell>
          <cell r="AB44">
            <v>0.13328400000000001</v>
          </cell>
          <cell r="AC44">
            <v>0.13360900000000001</v>
          </cell>
          <cell r="AD44">
            <v>0.133996</v>
          </cell>
          <cell r="AE44">
            <v>0.13452</v>
          </cell>
          <cell r="AF44">
            <v>0.135244</v>
          </cell>
          <cell r="AG44">
            <v>-1.1794000000000001E-2</v>
          </cell>
        </row>
        <row r="45">
          <cell r="A45" t="str">
            <v>RKI000:fa_PersonalCompu</v>
          </cell>
          <cell r="C45">
            <v>0.12266000000000001</v>
          </cell>
          <cell r="D45">
            <v>0.120975</v>
          </cell>
          <cell r="E45">
            <v>0.119128</v>
          </cell>
          <cell r="F45">
            <v>0.117203</v>
          </cell>
          <cell r="G45">
            <v>0.114993</v>
          </cell>
          <cell r="H45">
            <v>0.112402</v>
          </cell>
          <cell r="I45">
            <v>0.109487</v>
          </cell>
          <cell r="J45">
            <v>0.106464</v>
          </cell>
          <cell r="K45">
            <v>0.103391</v>
          </cell>
          <cell r="L45">
            <v>0.100315</v>
          </cell>
          <cell r="M45">
            <v>9.7203999999999999E-2</v>
          </cell>
          <cell r="N45">
            <v>9.4117000000000006E-2</v>
          </cell>
          <cell r="O45">
            <v>9.1046000000000002E-2</v>
          </cell>
          <cell r="P45">
            <v>8.8045999999999999E-2</v>
          </cell>
          <cell r="Q45">
            <v>8.5250000000000006E-2</v>
          </cell>
          <cell r="R45">
            <v>8.2597000000000004E-2</v>
          </cell>
          <cell r="S45">
            <v>8.0079999999999998E-2</v>
          </cell>
          <cell r="T45">
            <v>7.7709E-2</v>
          </cell>
          <cell r="U45">
            <v>7.5436000000000003E-2</v>
          </cell>
          <cell r="V45">
            <v>7.3297000000000001E-2</v>
          </cell>
          <cell r="W45">
            <v>7.1341000000000002E-2</v>
          </cell>
          <cell r="X45">
            <v>6.9568000000000005E-2</v>
          </cell>
          <cell r="Y45">
            <v>6.7991999999999997E-2</v>
          </cell>
          <cell r="Z45">
            <v>6.6694000000000003E-2</v>
          </cell>
          <cell r="AA45">
            <v>6.5598000000000004E-2</v>
          </cell>
          <cell r="AB45">
            <v>6.4785999999999996E-2</v>
          </cell>
          <cell r="AC45">
            <v>6.4201999999999995E-2</v>
          </cell>
          <cell r="AD45">
            <v>6.3794000000000003E-2</v>
          </cell>
          <cell r="AE45">
            <v>6.3606999999999997E-2</v>
          </cell>
          <cell r="AF45">
            <v>6.3631999999999994E-2</v>
          </cell>
          <cell r="AG45">
            <v>-2.2377000000000001E-2</v>
          </cell>
        </row>
        <row r="46">
          <cell r="A46" t="str">
            <v>RKI000:fa_FurnaceFans</v>
          </cell>
          <cell r="C46">
            <v>8.1742999999999996E-2</v>
          </cell>
          <cell r="D46">
            <v>8.6498000000000005E-2</v>
          </cell>
          <cell r="E46">
            <v>8.1921999999999995E-2</v>
          </cell>
          <cell r="F46">
            <v>8.2629999999999995E-2</v>
          </cell>
          <cell r="G46">
            <v>8.3335000000000006E-2</v>
          </cell>
          <cell r="H46">
            <v>8.3842E-2</v>
          </cell>
          <cell r="I46">
            <v>8.4235000000000004E-2</v>
          </cell>
          <cell r="J46">
            <v>8.4443000000000004E-2</v>
          </cell>
          <cell r="K46">
            <v>8.4472000000000005E-2</v>
          </cell>
          <cell r="L46">
            <v>8.4407999999999997E-2</v>
          </cell>
          <cell r="M46">
            <v>8.4100999999999995E-2</v>
          </cell>
          <cell r="N46">
            <v>8.3678000000000002E-2</v>
          </cell>
          <cell r="O46">
            <v>8.3039000000000002E-2</v>
          </cell>
          <cell r="P46">
            <v>8.2255999999999996E-2</v>
          </cell>
          <cell r="Q46">
            <v>8.1365999999999994E-2</v>
          </cell>
          <cell r="R46">
            <v>8.0339999999999995E-2</v>
          </cell>
          <cell r="S46">
            <v>7.9174999999999995E-2</v>
          </cell>
          <cell r="T46">
            <v>7.7896000000000007E-2</v>
          </cell>
          <cell r="U46">
            <v>7.6582999999999998E-2</v>
          </cell>
          <cell r="V46">
            <v>7.5323000000000001E-2</v>
          </cell>
          <cell r="W46">
            <v>7.4116000000000001E-2</v>
          </cell>
          <cell r="X46">
            <v>7.2963E-2</v>
          </cell>
          <cell r="Y46">
            <v>7.1904999999999997E-2</v>
          </cell>
          <cell r="Z46">
            <v>7.0967000000000002E-2</v>
          </cell>
          <cell r="AA46">
            <v>7.0124000000000006E-2</v>
          </cell>
          <cell r="AB46">
            <v>6.9391999999999995E-2</v>
          </cell>
          <cell r="AC46">
            <v>6.8753999999999996E-2</v>
          </cell>
          <cell r="AD46">
            <v>6.8222000000000005E-2</v>
          </cell>
          <cell r="AE46">
            <v>6.7792000000000005E-2</v>
          </cell>
          <cell r="AF46">
            <v>6.7470000000000002E-2</v>
          </cell>
          <cell r="AG46">
            <v>-6.5950000000000002E-3</v>
          </cell>
        </row>
        <row r="47">
          <cell r="A47" t="str">
            <v>RKI000:fa_OtherUses</v>
          </cell>
          <cell r="C47">
            <v>1.7725740000000001</v>
          </cell>
          <cell r="D47">
            <v>1.730593</v>
          </cell>
          <cell r="E47">
            <v>1.7993349999999999</v>
          </cell>
          <cell r="F47">
            <v>1.8349759999999999</v>
          </cell>
          <cell r="G47">
            <v>1.8704879999999999</v>
          </cell>
          <cell r="H47">
            <v>1.9027799999999999</v>
          </cell>
          <cell r="I47">
            <v>1.9308700000000001</v>
          </cell>
          <cell r="J47">
            <v>1.9596659999999999</v>
          </cell>
          <cell r="K47">
            <v>1.989282</v>
          </cell>
          <cell r="L47">
            <v>2.0200260000000001</v>
          </cell>
          <cell r="M47">
            <v>2.0501450000000001</v>
          </cell>
          <cell r="N47">
            <v>2.0808249999999999</v>
          </cell>
          <cell r="O47">
            <v>2.1120420000000002</v>
          </cell>
          <cell r="P47">
            <v>2.1434989999999998</v>
          </cell>
          <cell r="Q47">
            <v>2.17753</v>
          </cell>
          <cell r="R47">
            <v>2.2134670000000001</v>
          </cell>
          <cell r="S47">
            <v>2.2517520000000002</v>
          </cell>
          <cell r="T47">
            <v>2.2904610000000001</v>
          </cell>
          <cell r="U47">
            <v>2.3284440000000002</v>
          </cell>
          <cell r="V47">
            <v>2.366425</v>
          </cell>
          <cell r="W47">
            <v>2.4041070000000002</v>
          </cell>
          <cell r="X47">
            <v>2.442904</v>
          </cell>
          <cell r="Y47">
            <v>2.4821979999999999</v>
          </cell>
          <cell r="Z47">
            <v>2.5235759999999998</v>
          </cell>
          <cell r="AA47">
            <v>2.5660799999999999</v>
          </cell>
          <cell r="AB47">
            <v>2.6093030000000002</v>
          </cell>
          <cell r="AC47">
            <v>2.6529470000000002</v>
          </cell>
          <cell r="AD47">
            <v>2.6972</v>
          </cell>
          <cell r="AE47">
            <v>2.7435070000000001</v>
          </cell>
          <cell r="AF47">
            <v>2.7927770000000001</v>
          </cell>
          <cell r="AG47">
            <v>1.5800000000000002E-2</v>
          </cell>
        </row>
        <row r="48">
          <cell r="A48" t="str">
            <v>RKI000:fa_DeliveredEner</v>
          </cell>
          <cell r="C48">
            <v>5.1821999999999999</v>
          </cell>
          <cell r="D48">
            <v>5.0968999999999998</v>
          </cell>
          <cell r="E48">
            <v>5.2501930000000003</v>
          </cell>
          <cell r="F48">
            <v>5.3032329999999996</v>
          </cell>
          <cell r="G48">
            <v>5.3537949999999999</v>
          </cell>
          <cell r="H48">
            <v>5.3963409999999996</v>
          </cell>
          <cell r="I48">
            <v>5.4288970000000001</v>
          </cell>
          <cell r="J48">
            <v>5.4609269999999999</v>
          </cell>
          <cell r="K48">
            <v>5.4935799999999997</v>
          </cell>
          <cell r="L48">
            <v>5.5264309999999996</v>
          </cell>
          <cell r="M48">
            <v>5.5607189999999997</v>
          </cell>
          <cell r="N48">
            <v>5.5977449999999997</v>
          </cell>
          <cell r="O48">
            <v>5.6361090000000003</v>
          </cell>
          <cell r="P48">
            <v>5.6767630000000002</v>
          </cell>
          <cell r="Q48">
            <v>5.726108</v>
          </cell>
          <cell r="R48">
            <v>5.7807719999999998</v>
          </cell>
          <cell r="S48">
            <v>5.8417969999999997</v>
          </cell>
          <cell r="T48">
            <v>5.9047150000000004</v>
          </cell>
          <cell r="U48">
            <v>5.9657530000000003</v>
          </cell>
          <cell r="V48">
            <v>6.0231640000000004</v>
          </cell>
          <cell r="W48">
            <v>6.0821820000000004</v>
          </cell>
          <cell r="X48">
            <v>6.1438709999999999</v>
          </cell>
          <cell r="Y48">
            <v>6.2077059999999999</v>
          </cell>
          <cell r="Z48">
            <v>6.2770710000000003</v>
          </cell>
          <cell r="AA48">
            <v>6.3477329999999998</v>
          </cell>
          <cell r="AB48">
            <v>6.4194519999999997</v>
          </cell>
          <cell r="AC48">
            <v>6.4920679999999997</v>
          </cell>
          <cell r="AD48">
            <v>6.5652109999999997</v>
          </cell>
          <cell r="AE48">
            <v>6.6418739999999996</v>
          </cell>
          <cell r="AF48">
            <v>6.72506</v>
          </cell>
          <cell r="AG48">
            <v>9.0270000000000003E-3</v>
          </cell>
        </row>
        <row r="49">
          <cell r="A49" t="str">
            <v>RKI000:fa_OwnGeneration</v>
          </cell>
          <cell r="C49">
            <v>9.6992999999999996E-2</v>
          </cell>
          <cell r="D49">
            <v>0.10822</v>
          </cell>
          <cell r="E49">
            <v>0.1197</v>
          </cell>
          <cell r="F49">
            <v>0.12862499999999999</v>
          </cell>
          <cell r="G49">
            <v>0.13755999999999999</v>
          </cell>
          <cell r="H49">
            <v>0.14668300000000001</v>
          </cell>
          <cell r="I49">
            <v>0.15606800000000001</v>
          </cell>
          <cell r="J49">
            <v>0.16575699999999999</v>
          </cell>
          <cell r="K49">
            <v>0.175733</v>
          </cell>
          <cell r="L49">
            <v>0.18587799999999999</v>
          </cell>
          <cell r="M49">
            <v>0.19658900000000001</v>
          </cell>
          <cell r="N49">
            <v>0.207621</v>
          </cell>
          <cell r="O49">
            <v>0.21959999999999999</v>
          </cell>
          <cell r="P49">
            <v>0.232436</v>
          </cell>
          <cell r="Q49">
            <v>0.24544199999999999</v>
          </cell>
          <cell r="R49">
            <v>0.25907799999999997</v>
          </cell>
          <cell r="S49">
            <v>0.27332499999999998</v>
          </cell>
          <cell r="T49">
            <v>0.287825</v>
          </cell>
          <cell r="U49">
            <v>0.30341699999999999</v>
          </cell>
          <cell r="V49">
            <v>0.31978299999999998</v>
          </cell>
          <cell r="W49">
            <v>0.33658700000000003</v>
          </cell>
          <cell r="X49">
            <v>0.35464600000000002</v>
          </cell>
          <cell r="Y49">
            <v>0.373921</v>
          </cell>
          <cell r="Z49">
            <v>0.39326699999999998</v>
          </cell>
          <cell r="AA49">
            <v>0.41395999999999999</v>
          </cell>
          <cell r="AB49">
            <v>0.43567099999999997</v>
          </cell>
          <cell r="AC49">
            <v>0.457789</v>
          </cell>
          <cell r="AD49">
            <v>0.48163099999999998</v>
          </cell>
          <cell r="AE49">
            <v>0.50673900000000005</v>
          </cell>
          <cell r="AF49">
            <v>0.53222100000000006</v>
          </cell>
          <cell r="AG49">
            <v>6.0461000000000001E-2</v>
          </cell>
        </row>
        <row r="50">
          <cell r="A50" t="str">
            <v>RKI000:fa_PurchasedElec</v>
          </cell>
          <cell r="C50">
            <v>5.0852069999999996</v>
          </cell>
          <cell r="D50">
            <v>4.9886809999999997</v>
          </cell>
          <cell r="E50">
            <v>5.1304930000000004</v>
          </cell>
          <cell r="F50">
            <v>5.1746080000000001</v>
          </cell>
          <cell r="G50">
            <v>5.2162360000000003</v>
          </cell>
          <cell r="H50">
            <v>5.2496590000000003</v>
          </cell>
          <cell r="I50">
            <v>5.2728289999999998</v>
          </cell>
          <cell r="J50">
            <v>5.2951689999999996</v>
          </cell>
          <cell r="K50">
            <v>5.3178470000000004</v>
          </cell>
          <cell r="L50">
            <v>5.3405529999999999</v>
          </cell>
          <cell r="M50">
            <v>5.3641300000000003</v>
          </cell>
          <cell r="N50">
            <v>5.3901240000000001</v>
          </cell>
          <cell r="O50">
            <v>5.4165089999999996</v>
          </cell>
          <cell r="P50">
            <v>5.4443270000000004</v>
          </cell>
          <cell r="Q50">
            <v>5.4806660000000003</v>
          </cell>
          <cell r="R50">
            <v>5.521693</v>
          </cell>
          <cell r="S50">
            <v>5.5684709999999997</v>
          </cell>
          <cell r="T50">
            <v>5.6168899999999997</v>
          </cell>
          <cell r="U50">
            <v>5.6623349999999997</v>
          </cell>
          <cell r="V50">
            <v>5.7033800000000001</v>
          </cell>
          <cell r="W50">
            <v>5.7455949999999998</v>
          </cell>
          <cell r="X50">
            <v>5.7892250000000001</v>
          </cell>
          <cell r="Y50">
            <v>5.8337859999999999</v>
          </cell>
          <cell r="Z50">
            <v>5.8838039999999996</v>
          </cell>
          <cell r="AA50">
            <v>5.9337739999999997</v>
          </cell>
          <cell r="AB50">
            <v>5.9837809999999996</v>
          </cell>
          <cell r="AC50">
            <v>6.0342789999999997</v>
          </cell>
          <cell r="AD50">
            <v>6.0835800000000004</v>
          </cell>
          <cell r="AE50">
            <v>6.1351360000000001</v>
          </cell>
          <cell r="AF50">
            <v>6.1928380000000001</v>
          </cell>
          <cell r="AG50">
            <v>6.8180000000000003E-3</v>
          </cell>
        </row>
        <row r="53">
          <cell r="A53" t="str">
            <v>RKI000:ga_SpaceHeating</v>
          </cell>
          <cell r="C53">
            <v>3.581966</v>
          </cell>
          <cell r="D53">
            <v>3.6507990000000001</v>
          </cell>
          <cell r="E53">
            <v>3.5738620000000001</v>
          </cell>
          <cell r="F53">
            <v>3.5794790000000001</v>
          </cell>
          <cell r="G53">
            <v>3.5840179999999999</v>
          </cell>
          <cell r="H53">
            <v>3.5795970000000001</v>
          </cell>
          <cell r="I53">
            <v>3.5686689999999999</v>
          </cell>
          <cell r="J53">
            <v>3.5520839999999998</v>
          </cell>
          <cell r="K53">
            <v>3.530939</v>
          </cell>
          <cell r="L53">
            <v>3.5104289999999998</v>
          </cell>
          <cell r="M53">
            <v>3.4869289999999999</v>
          </cell>
          <cell r="N53">
            <v>3.466926</v>
          </cell>
          <cell r="O53">
            <v>3.446984</v>
          </cell>
          <cell r="P53">
            <v>3.4298229999999998</v>
          </cell>
          <cell r="Q53">
            <v>3.415997</v>
          </cell>
          <cell r="R53">
            <v>3.4029430000000001</v>
          </cell>
          <cell r="S53">
            <v>3.389243</v>
          </cell>
          <cell r="T53">
            <v>3.3760289999999999</v>
          </cell>
          <cell r="U53">
            <v>3.3630749999999998</v>
          </cell>
          <cell r="V53">
            <v>3.351731</v>
          </cell>
          <cell r="W53">
            <v>3.3406699999999998</v>
          </cell>
          <cell r="X53">
            <v>3.3299270000000001</v>
          </cell>
          <cell r="Y53">
            <v>3.3191679999999999</v>
          </cell>
          <cell r="Z53">
            <v>3.3091590000000002</v>
          </cell>
          <cell r="AA53">
            <v>3.2983549999999999</v>
          </cell>
          <cell r="AB53">
            <v>3.2871929999999998</v>
          </cell>
          <cell r="AC53">
            <v>3.2752669999999999</v>
          </cell>
          <cell r="AD53">
            <v>3.263074</v>
          </cell>
          <cell r="AE53">
            <v>3.2500589999999998</v>
          </cell>
          <cell r="AF53">
            <v>3.2369270000000001</v>
          </cell>
          <cell r="AG53">
            <v>-3.4870000000000001E-3</v>
          </cell>
        </row>
        <row r="54">
          <cell r="A54" t="str">
            <v>RKI000:ga_SpaceCooling</v>
          </cell>
          <cell r="C54">
            <v>5.6049000000000002E-2</v>
          </cell>
          <cell r="D54">
            <v>5.2453E-2</v>
          </cell>
          <cell r="E54">
            <v>5.9924999999999999E-2</v>
          </cell>
          <cell r="F54">
            <v>5.9984999999999997E-2</v>
          </cell>
          <cell r="G54">
            <v>6.0037E-2</v>
          </cell>
          <cell r="H54">
            <v>6.0027999999999998E-2</v>
          </cell>
          <cell r="I54">
            <v>5.9912E-2</v>
          </cell>
          <cell r="J54">
            <v>5.9756999999999998E-2</v>
          </cell>
          <cell r="K54">
            <v>5.9537E-2</v>
          </cell>
          <cell r="L54">
            <v>5.9338000000000002E-2</v>
          </cell>
          <cell r="M54">
            <v>5.9082000000000003E-2</v>
          </cell>
          <cell r="N54">
            <v>5.8825000000000002E-2</v>
          </cell>
          <cell r="O54">
            <v>5.8603000000000002E-2</v>
          </cell>
          <cell r="P54">
            <v>5.8427E-2</v>
          </cell>
          <cell r="Q54">
            <v>5.8363999999999999E-2</v>
          </cell>
          <cell r="R54">
            <v>5.8411999999999999E-2</v>
          </cell>
          <cell r="S54">
            <v>5.858E-2</v>
          </cell>
          <cell r="T54">
            <v>5.8770999999999997E-2</v>
          </cell>
          <cell r="U54">
            <v>5.8985999999999997E-2</v>
          </cell>
          <cell r="V54">
            <v>5.9185000000000001E-2</v>
          </cell>
          <cell r="W54">
            <v>5.9393000000000001E-2</v>
          </cell>
          <cell r="X54">
            <v>5.9610000000000003E-2</v>
          </cell>
          <cell r="Y54">
            <v>5.9812999999999998E-2</v>
          </cell>
          <cell r="Z54">
            <v>6.0042999999999999E-2</v>
          </cell>
          <cell r="AA54">
            <v>6.0268000000000002E-2</v>
          </cell>
          <cell r="AB54">
            <v>6.0482000000000001E-2</v>
          </cell>
          <cell r="AC54">
            <v>6.0715999999999999E-2</v>
          </cell>
          <cell r="AD54">
            <v>6.0954000000000001E-2</v>
          </cell>
          <cell r="AE54">
            <v>6.1190000000000001E-2</v>
          </cell>
          <cell r="AF54">
            <v>6.1409999999999999E-2</v>
          </cell>
          <cell r="AG54">
            <v>3.1549999999999998E-3</v>
          </cell>
        </row>
        <row r="55">
          <cell r="A55" t="str">
            <v>RKI000:ga_WaterHeating</v>
          </cell>
          <cell r="C55">
            <v>0.99534999999999996</v>
          </cell>
          <cell r="D55">
            <v>0.99401099999999998</v>
          </cell>
          <cell r="E55">
            <v>0.99949100000000002</v>
          </cell>
          <cell r="F55">
            <v>1.0114860000000001</v>
          </cell>
          <cell r="G55">
            <v>1.0253779999999999</v>
          </cell>
          <cell r="H55">
            <v>1.038697</v>
          </cell>
          <cell r="I55">
            <v>1.051086</v>
          </cell>
          <cell r="J55">
            <v>1.0618799999999999</v>
          </cell>
          <cell r="K55">
            <v>1.0715520000000001</v>
          </cell>
          <cell r="L55">
            <v>1.0816730000000001</v>
          </cell>
          <cell r="M55">
            <v>1.088241</v>
          </cell>
          <cell r="N55">
            <v>1.0956429999999999</v>
          </cell>
          <cell r="O55">
            <v>1.102924</v>
          </cell>
          <cell r="P55">
            <v>1.1108769999999999</v>
          </cell>
          <cell r="Q55">
            <v>1.1193439999999999</v>
          </cell>
          <cell r="R55">
            <v>1.1274770000000001</v>
          </cell>
          <cell r="S55">
            <v>1.1346259999999999</v>
          </cell>
          <cell r="T55">
            <v>1.1410450000000001</v>
          </cell>
          <cell r="U55">
            <v>1.147076</v>
          </cell>
          <cell r="V55">
            <v>1.153043</v>
          </cell>
          <cell r="W55">
            <v>1.1587890000000001</v>
          </cell>
          <cell r="X55">
            <v>1.164606</v>
          </cell>
          <cell r="Y55">
            <v>1.1705859999999999</v>
          </cell>
          <cell r="Z55">
            <v>1.1769430000000001</v>
          </cell>
          <cell r="AA55">
            <v>1.1834880000000001</v>
          </cell>
          <cell r="AB55">
            <v>1.190215</v>
          </cell>
          <cell r="AC55">
            <v>1.1969810000000001</v>
          </cell>
          <cell r="AD55">
            <v>1.203978</v>
          </cell>
          <cell r="AE55">
            <v>1.2108719999999999</v>
          </cell>
          <cell r="AF55">
            <v>1.217773</v>
          </cell>
          <cell r="AG55">
            <v>6.979E-3</v>
          </cell>
        </row>
        <row r="56">
          <cell r="A56" t="str">
            <v>RKI000:ga_Cooking</v>
          </cell>
          <cell r="C56">
            <v>0.103447</v>
          </cell>
          <cell r="D56">
            <v>0.10367999999999999</v>
          </cell>
          <cell r="E56">
            <v>0.103879</v>
          </cell>
          <cell r="F56">
            <v>0.104091</v>
          </cell>
          <cell r="G56">
            <v>0.104312</v>
          </cell>
          <cell r="H56">
            <v>0.10451000000000001</v>
          </cell>
          <cell r="I56">
            <v>0.104675</v>
          </cell>
          <cell r="J56">
            <v>0.104854</v>
          </cell>
          <cell r="K56">
            <v>0.105111</v>
          </cell>
          <cell r="L56">
            <v>0.105444</v>
          </cell>
          <cell r="M56">
            <v>0.10585</v>
          </cell>
          <cell r="N56">
            <v>0.106352</v>
          </cell>
          <cell r="O56">
            <v>0.106958</v>
          </cell>
          <cell r="P56">
            <v>0.107615</v>
          </cell>
          <cell r="Q56">
            <v>0.108332</v>
          </cell>
          <cell r="R56">
            <v>0.109096</v>
          </cell>
          <cell r="S56">
            <v>0.109904</v>
          </cell>
          <cell r="T56">
            <v>0.110734</v>
          </cell>
          <cell r="U56">
            <v>0.111586</v>
          </cell>
          <cell r="V56">
            <v>0.112469</v>
          </cell>
          <cell r="W56">
            <v>0.11337700000000001</v>
          </cell>
          <cell r="X56">
            <v>0.114303</v>
          </cell>
          <cell r="Y56">
            <v>0.115256</v>
          </cell>
          <cell r="Z56">
            <v>0.116234</v>
          </cell>
          <cell r="AA56">
            <v>0.11723600000000001</v>
          </cell>
          <cell r="AB56">
            <v>0.118252</v>
          </cell>
          <cell r="AC56">
            <v>0.119269</v>
          </cell>
          <cell r="AD56">
            <v>0.120278</v>
          </cell>
          <cell r="AE56">
            <v>0.12127</v>
          </cell>
          <cell r="AF56">
            <v>0.122241</v>
          </cell>
          <cell r="AG56">
            <v>5.7730000000000004E-3</v>
          </cell>
        </row>
        <row r="57">
          <cell r="A57" t="str">
            <v>RKI000:ga_ClothesDryers</v>
          </cell>
          <cell r="C57">
            <v>3.9681000000000001E-2</v>
          </cell>
          <cell r="D57">
            <v>4.0011999999999999E-2</v>
          </cell>
          <cell r="E57">
            <v>4.0605000000000002E-2</v>
          </cell>
          <cell r="F57">
            <v>4.1438999999999997E-2</v>
          </cell>
          <cell r="G57">
            <v>4.2341999999999998E-2</v>
          </cell>
          <cell r="H57">
            <v>4.3222999999999998E-2</v>
          </cell>
          <cell r="I57">
            <v>4.4084999999999999E-2</v>
          </cell>
          <cell r="J57">
            <v>4.4838999999999997E-2</v>
          </cell>
          <cell r="K57">
            <v>4.5510000000000002E-2</v>
          </cell>
          <cell r="L57">
            <v>4.6172999999999999E-2</v>
          </cell>
          <cell r="M57">
            <v>4.6711999999999997E-2</v>
          </cell>
          <cell r="N57">
            <v>4.7306000000000001E-2</v>
          </cell>
          <cell r="O57">
            <v>4.7912000000000003E-2</v>
          </cell>
          <cell r="P57">
            <v>4.8562000000000001E-2</v>
          </cell>
          <cell r="Q57">
            <v>4.9237999999999997E-2</v>
          </cell>
          <cell r="R57">
            <v>4.9904999999999998E-2</v>
          </cell>
          <cell r="S57">
            <v>5.0573E-2</v>
          </cell>
          <cell r="T57">
            <v>5.1251999999999999E-2</v>
          </cell>
          <cell r="U57">
            <v>5.1944999999999998E-2</v>
          </cell>
          <cell r="V57">
            <v>5.2658999999999997E-2</v>
          </cell>
          <cell r="W57">
            <v>5.3379999999999997E-2</v>
          </cell>
          <cell r="X57">
            <v>5.4114000000000002E-2</v>
          </cell>
          <cell r="Y57">
            <v>5.4852999999999999E-2</v>
          </cell>
          <cell r="Z57">
            <v>5.5599000000000003E-2</v>
          </cell>
          <cell r="AA57">
            <v>5.6336999999999998E-2</v>
          </cell>
          <cell r="AB57">
            <v>5.7065999999999999E-2</v>
          </cell>
          <cell r="AC57">
            <v>5.7780999999999999E-2</v>
          </cell>
          <cell r="AD57">
            <v>5.8494999999999998E-2</v>
          </cell>
          <cell r="AE57">
            <v>5.9193999999999997E-2</v>
          </cell>
          <cell r="AF57">
            <v>5.9887999999999997E-2</v>
          </cell>
          <cell r="AG57">
            <v>1.4293999999999999E-2</v>
          </cell>
        </row>
        <row r="58">
          <cell r="A58" t="str">
            <v>RKI000:ga_OtherNatGas</v>
          </cell>
          <cell r="C58">
            <v>0.230883</v>
          </cell>
          <cell r="D58">
            <v>0.229241</v>
          </cell>
          <cell r="E58">
            <v>0.228655</v>
          </cell>
          <cell r="F58">
            <v>0.22922899999999999</v>
          </cell>
          <cell r="G58">
            <v>0.23011999999999999</v>
          </cell>
          <cell r="H58">
            <v>0.23082</v>
          </cell>
          <cell r="I58">
            <v>0.231266</v>
          </cell>
          <cell r="J58">
            <v>0.23114599999999999</v>
          </cell>
          <cell r="K58">
            <v>0.23056499999999999</v>
          </cell>
          <cell r="L58">
            <v>0.22992599999999999</v>
          </cell>
          <cell r="M58">
            <v>0.228599</v>
          </cell>
          <cell r="N58">
            <v>0.22758800000000001</v>
          </cell>
          <cell r="O58">
            <v>0.22672200000000001</v>
          </cell>
          <cell r="P58">
            <v>0.22616800000000001</v>
          </cell>
          <cell r="Q58">
            <v>0.22581699999999999</v>
          </cell>
          <cell r="R58">
            <v>0.22553500000000001</v>
          </cell>
          <cell r="S58">
            <v>0.225193</v>
          </cell>
          <cell r="T58">
            <v>0.22483700000000001</v>
          </cell>
          <cell r="U58">
            <v>0.22447700000000001</v>
          </cell>
          <cell r="V58">
            <v>0.224134</v>
          </cell>
          <cell r="W58">
            <v>0.22378500000000001</v>
          </cell>
          <cell r="X58">
            <v>0.22347500000000001</v>
          </cell>
          <cell r="Y58">
            <v>0.22318499999999999</v>
          </cell>
          <cell r="Z58">
            <v>0.22292899999999999</v>
          </cell>
          <cell r="AA58">
            <v>0.22264800000000001</v>
          </cell>
          <cell r="AB58">
            <v>0.222353</v>
          </cell>
          <cell r="AC58">
            <v>0.22204199999999999</v>
          </cell>
          <cell r="AD58">
            <v>0.22175600000000001</v>
          </cell>
          <cell r="AE58">
            <v>0.221447</v>
          </cell>
          <cell r="AF58">
            <v>0.22114500000000001</v>
          </cell>
          <cell r="AG58">
            <v>-1.485E-3</v>
          </cell>
        </row>
        <row r="59">
          <cell r="A59" t="str">
            <v>RKI000:ga_DeliveredEner</v>
          </cell>
          <cell r="C59">
            <v>5.0073759999999998</v>
          </cell>
          <cell r="D59">
            <v>5.0701960000000001</v>
          </cell>
          <cell r="E59">
            <v>5.006418</v>
          </cell>
          <cell r="F59">
            <v>5.0257100000000001</v>
          </cell>
          <cell r="G59">
            <v>5.0462069999999999</v>
          </cell>
          <cell r="H59">
            <v>5.0568770000000001</v>
          </cell>
          <cell r="I59">
            <v>5.0596949999999996</v>
          </cell>
          <cell r="J59">
            <v>5.0545609999999996</v>
          </cell>
          <cell r="K59">
            <v>5.0432160000000001</v>
          </cell>
          <cell r="L59">
            <v>5.0329839999999999</v>
          </cell>
          <cell r="M59">
            <v>5.0154139999999998</v>
          </cell>
          <cell r="N59">
            <v>5.0026409999999997</v>
          </cell>
          <cell r="O59">
            <v>4.9901039999999997</v>
          </cell>
          <cell r="P59">
            <v>4.9814720000000001</v>
          </cell>
          <cell r="Q59">
            <v>4.977093</v>
          </cell>
          <cell r="R59">
            <v>4.9733669999999996</v>
          </cell>
          <cell r="S59">
            <v>4.9681170000000003</v>
          </cell>
          <cell r="T59">
            <v>4.9626669999999997</v>
          </cell>
          <cell r="U59">
            <v>4.9571440000000004</v>
          </cell>
          <cell r="V59">
            <v>4.9532210000000001</v>
          </cell>
          <cell r="W59">
            <v>4.9493939999999998</v>
          </cell>
          <cell r="X59">
            <v>4.9460360000000003</v>
          </cell>
          <cell r="Y59">
            <v>4.9428619999999999</v>
          </cell>
          <cell r="Z59">
            <v>4.9409070000000002</v>
          </cell>
          <cell r="AA59">
            <v>4.9383319999999999</v>
          </cell>
          <cell r="AB59">
            <v>4.9355609999999999</v>
          </cell>
          <cell r="AC59">
            <v>4.9320570000000004</v>
          </cell>
          <cell r="AD59">
            <v>4.9285350000000001</v>
          </cell>
          <cell r="AE59">
            <v>4.9240320000000004</v>
          </cell>
          <cell r="AF59">
            <v>4.9193829999999998</v>
          </cell>
          <cell r="AG59">
            <v>-6.11E-4</v>
          </cell>
        </row>
        <row r="62">
          <cell r="A62" t="str">
            <v>RKI000:ha_SpaceHeating</v>
          </cell>
          <cell r="C62">
            <v>0.36505799999999999</v>
          </cell>
          <cell r="D62">
            <v>0.38912400000000003</v>
          </cell>
          <cell r="E62">
            <v>0.36383399999999999</v>
          </cell>
          <cell r="F62">
            <v>0.35516500000000001</v>
          </cell>
          <cell r="G62">
            <v>0.34659699999999999</v>
          </cell>
          <cell r="H62">
            <v>0.33831800000000001</v>
          </cell>
          <cell r="I62">
            <v>0.33052199999999998</v>
          </cell>
          <cell r="J62">
            <v>0.32349</v>
          </cell>
          <cell r="K62">
            <v>0.31716</v>
          </cell>
          <cell r="L62">
            <v>0.31141000000000002</v>
          </cell>
          <cell r="M62">
            <v>0.30567699999999998</v>
          </cell>
          <cell r="N62">
            <v>0.30012699999999998</v>
          </cell>
          <cell r="O62">
            <v>0.29481000000000002</v>
          </cell>
          <cell r="P62">
            <v>0.28976200000000002</v>
          </cell>
          <cell r="Q62">
            <v>0.284829</v>
          </cell>
          <cell r="R62">
            <v>0.27995399999999998</v>
          </cell>
          <cell r="S62">
            <v>0.27509099999999997</v>
          </cell>
          <cell r="T62">
            <v>0.270426</v>
          </cell>
          <cell r="U62">
            <v>0.26594600000000002</v>
          </cell>
          <cell r="V62">
            <v>0.26158300000000001</v>
          </cell>
          <cell r="W62">
            <v>0.25731900000000002</v>
          </cell>
          <cell r="X62">
            <v>0.25317899999999999</v>
          </cell>
          <cell r="Y62">
            <v>0.24889</v>
          </cell>
          <cell r="Z62">
            <v>0.24448800000000001</v>
          </cell>
          <cell r="AA62">
            <v>0.240177</v>
          </cell>
          <cell r="AB62">
            <v>0.235878</v>
          </cell>
          <cell r="AC62">
            <v>0.23169600000000001</v>
          </cell>
          <cell r="AD62">
            <v>0.22764699999999999</v>
          </cell>
          <cell r="AE62">
            <v>0.22364600000000001</v>
          </cell>
          <cell r="AF62">
            <v>0.21970000000000001</v>
          </cell>
          <cell r="AG62">
            <v>-1.7357999999999998E-2</v>
          </cell>
        </row>
        <row r="63">
          <cell r="A63" t="str">
            <v>RKI000:ha_WaterHeating</v>
          </cell>
          <cell r="C63">
            <v>4.6672999999999999E-2</v>
          </cell>
          <cell r="D63">
            <v>4.4492999999999998E-2</v>
          </cell>
          <cell r="E63">
            <v>4.2604999999999997E-2</v>
          </cell>
          <cell r="F63">
            <v>4.0875000000000002E-2</v>
          </cell>
          <cell r="G63">
            <v>3.9349000000000002E-2</v>
          </cell>
          <cell r="H63">
            <v>3.8025999999999997E-2</v>
          </cell>
          <cell r="I63">
            <v>3.6917999999999999E-2</v>
          </cell>
          <cell r="J63">
            <v>3.6053000000000002E-2</v>
          </cell>
          <cell r="K63">
            <v>3.5425999999999999E-2</v>
          </cell>
          <cell r="L63">
            <v>3.5022999999999999E-2</v>
          </cell>
          <cell r="M63">
            <v>3.4551999999999999E-2</v>
          </cell>
          <cell r="N63">
            <v>3.4051999999999999E-2</v>
          </cell>
          <cell r="O63">
            <v>3.3538999999999999E-2</v>
          </cell>
          <cell r="P63">
            <v>3.3027000000000001E-2</v>
          </cell>
          <cell r="Q63">
            <v>3.2501000000000002E-2</v>
          </cell>
          <cell r="R63">
            <v>3.1958E-2</v>
          </cell>
          <cell r="S63">
            <v>3.1397000000000001E-2</v>
          </cell>
          <cell r="T63">
            <v>3.0838000000000001E-2</v>
          </cell>
          <cell r="U63">
            <v>3.0301999999999999E-2</v>
          </cell>
          <cell r="V63">
            <v>2.9769E-2</v>
          </cell>
          <cell r="W63">
            <v>2.9255E-2</v>
          </cell>
          <cell r="X63">
            <v>2.8773E-2</v>
          </cell>
          <cell r="Y63">
            <v>2.8302000000000001E-2</v>
          </cell>
          <cell r="Z63">
            <v>2.7838000000000002E-2</v>
          </cell>
          <cell r="AA63">
            <v>2.7401999999999999E-2</v>
          </cell>
          <cell r="AB63">
            <v>2.6984999999999999E-2</v>
          </cell>
          <cell r="AC63">
            <v>2.6596000000000002E-2</v>
          </cell>
          <cell r="AD63">
            <v>2.6238000000000001E-2</v>
          </cell>
          <cell r="AE63">
            <v>2.5897E-2</v>
          </cell>
          <cell r="AF63">
            <v>2.5566999999999999E-2</v>
          </cell>
          <cell r="AG63">
            <v>-2.0541E-2</v>
          </cell>
        </row>
        <row r="64">
          <cell r="A64" t="str">
            <v>RKI000:Other_ha_ha</v>
          </cell>
          <cell r="C64">
            <v>7.8150000000000008E-3</v>
          </cell>
          <cell r="D64">
            <v>7.7609999999999997E-3</v>
          </cell>
          <cell r="E64">
            <v>7.7210000000000004E-3</v>
          </cell>
          <cell r="F64">
            <v>7.672E-3</v>
          </cell>
          <cell r="G64">
            <v>7.6210000000000002E-3</v>
          </cell>
          <cell r="H64">
            <v>7.5729999999999999E-3</v>
          </cell>
          <cell r="I64">
            <v>7.5290000000000001E-3</v>
          </cell>
          <cell r="J64">
            <v>7.4949999999999999E-3</v>
          </cell>
          <cell r="K64">
            <v>7.4679999999999998E-3</v>
          </cell>
          <cell r="L64">
            <v>7.45E-3</v>
          </cell>
          <cell r="M64">
            <v>7.4269999999999996E-3</v>
          </cell>
          <cell r="N64">
            <v>7.4050000000000001E-3</v>
          </cell>
          <cell r="O64">
            <v>7.3839999999999999E-3</v>
          </cell>
          <cell r="P64">
            <v>7.3660000000000002E-3</v>
          </cell>
          <cell r="Q64">
            <v>7.3480000000000004E-3</v>
          </cell>
          <cell r="R64">
            <v>7.3280000000000003E-3</v>
          </cell>
          <cell r="S64">
            <v>7.3049999999999999E-3</v>
          </cell>
          <cell r="T64">
            <v>7.2830000000000004E-3</v>
          </cell>
          <cell r="U64">
            <v>7.2649999999999998E-3</v>
          </cell>
          <cell r="V64">
            <v>7.2439999999999996E-3</v>
          </cell>
          <cell r="W64">
            <v>7.2249999999999997E-3</v>
          </cell>
          <cell r="X64">
            <v>7.208E-3</v>
          </cell>
          <cell r="Y64">
            <v>7.1890000000000001E-3</v>
          </cell>
          <cell r="Z64">
            <v>7.1669999999999998E-3</v>
          </cell>
          <cell r="AA64">
            <v>7.1459999999999996E-3</v>
          </cell>
          <cell r="AB64">
            <v>7.1260000000000004E-3</v>
          </cell>
          <cell r="AC64">
            <v>7.1089999999999999E-3</v>
          </cell>
          <cell r="AD64">
            <v>7.0949999999999997E-3</v>
          </cell>
          <cell r="AE64">
            <v>7.084E-3</v>
          </cell>
          <cell r="AF64">
            <v>7.0730000000000003E-3</v>
          </cell>
          <cell r="AG64">
            <v>-3.4329999999999999E-3</v>
          </cell>
        </row>
        <row r="65">
          <cell r="A65" t="str">
            <v>RKI000:ha_DeliveredEner</v>
          </cell>
          <cell r="C65">
            <v>0.41954599999999997</v>
          </cell>
          <cell r="D65">
            <v>0.44137799999999999</v>
          </cell>
          <cell r="E65">
            <v>0.414161</v>
          </cell>
          <cell r="F65">
            <v>0.40371299999999999</v>
          </cell>
          <cell r="G65">
            <v>0.39356799999999997</v>
          </cell>
          <cell r="H65">
            <v>0.38391700000000001</v>
          </cell>
          <cell r="I65">
            <v>0.374969</v>
          </cell>
          <cell r="J65">
            <v>0.367037</v>
          </cell>
          <cell r="K65">
            <v>0.36005500000000001</v>
          </cell>
          <cell r="L65">
            <v>0.353883</v>
          </cell>
          <cell r="M65">
            <v>0.34765600000000002</v>
          </cell>
          <cell r="N65">
            <v>0.34158300000000003</v>
          </cell>
          <cell r="O65">
            <v>0.335733</v>
          </cell>
          <cell r="P65">
            <v>0.330154</v>
          </cell>
          <cell r="Q65">
            <v>0.32467800000000002</v>
          </cell>
          <cell r="R65">
            <v>0.31924000000000002</v>
          </cell>
          <cell r="S65">
            <v>0.31379299999999999</v>
          </cell>
          <cell r="T65">
            <v>0.30854700000000002</v>
          </cell>
          <cell r="U65">
            <v>0.303512</v>
          </cell>
          <cell r="V65">
            <v>0.29859599999999997</v>
          </cell>
          <cell r="W65">
            <v>0.29379899999999998</v>
          </cell>
          <cell r="X65">
            <v>0.289161</v>
          </cell>
          <cell r="Y65">
            <v>0.28438099999999999</v>
          </cell>
          <cell r="Z65">
            <v>0.27949299999999999</v>
          </cell>
          <cell r="AA65">
            <v>0.274725</v>
          </cell>
          <cell r="AB65">
            <v>0.26998899999999998</v>
          </cell>
          <cell r="AC65">
            <v>0.265401</v>
          </cell>
          <cell r="AD65">
            <v>0.26097999999999999</v>
          </cell>
          <cell r="AE65">
            <v>0.25662699999999999</v>
          </cell>
          <cell r="AF65">
            <v>0.252357</v>
          </cell>
          <cell r="AG65">
            <v>-1.7375999999999999E-2</v>
          </cell>
        </row>
        <row r="68">
          <cell r="A68" t="str">
            <v>RKI000:ia_SpaceHeating</v>
          </cell>
          <cell r="C68">
            <v>0.32519300000000001</v>
          </cell>
          <cell r="D68">
            <v>0.33094699999999999</v>
          </cell>
          <cell r="E68">
            <v>0.31385000000000002</v>
          </cell>
          <cell r="F68">
            <v>0.31026799999999999</v>
          </cell>
          <cell r="G68">
            <v>0.30719200000000002</v>
          </cell>
          <cell r="H68">
            <v>0.30394500000000002</v>
          </cell>
          <cell r="I68">
            <v>0.30044300000000002</v>
          </cell>
          <cell r="J68">
            <v>0.29669499999999999</v>
          </cell>
          <cell r="K68">
            <v>0.29288700000000001</v>
          </cell>
          <cell r="L68">
            <v>0.28916700000000001</v>
          </cell>
          <cell r="M68">
            <v>0.28548800000000002</v>
          </cell>
          <cell r="N68">
            <v>0.28202899999999997</v>
          </cell>
          <cell r="O68">
            <v>0.27876000000000001</v>
          </cell>
          <cell r="P68">
            <v>0.27576200000000001</v>
          </cell>
          <cell r="Q68">
            <v>0.273007</v>
          </cell>
          <cell r="R68">
            <v>0.27041399999999999</v>
          </cell>
          <cell r="S68">
            <v>0.26789000000000002</v>
          </cell>
          <cell r="T68">
            <v>0.26546199999999998</v>
          </cell>
          <cell r="U68">
            <v>0.26311499999999999</v>
          </cell>
          <cell r="V68">
            <v>0.26084299999999999</v>
          </cell>
          <cell r="W68">
            <v>0.25861200000000001</v>
          </cell>
          <cell r="X68">
            <v>0.25643899999999997</v>
          </cell>
          <cell r="Y68">
            <v>0.25426799999999999</v>
          </cell>
          <cell r="Z68">
            <v>0.252079</v>
          </cell>
          <cell r="AA68">
            <v>0.24992500000000001</v>
          </cell>
          <cell r="AB68">
            <v>0.247812</v>
          </cell>
          <cell r="AC68">
            <v>0.245752</v>
          </cell>
          <cell r="AD68">
            <v>0.24373600000000001</v>
          </cell>
          <cell r="AE68">
            <v>0.241789</v>
          </cell>
          <cell r="AF68">
            <v>0.239929</v>
          </cell>
          <cell r="AG68">
            <v>-1.0430999999999999E-2</v>
          </cell>
        </row>
        <row r="69">
          <cell r="A69" t="str">
            <v>RKI000:ia_WaterHeating</v>
          </cell>
          <cell r="C69">
            <v>6.3190999999999997E-2</v>
          </cell>
          <cell r="D69">
            <v>6.0519999999999997E-2</v>
          </cell>
          <cell r="E69">
            <v>5.8376999999999998E-2</v>
          </cell>
          <cell r="F69">
            <v>5.6762E-2</v>
          </cell>
          <cell r="G69">
            <v>5.5440000000000003E-2</v>
          </cell>
          <cell r="H69">
            <v>5.4253000000000003E-2</v>
          </cell>
          <cell r="I69">
            <v>5.3148000000000001E-2</v>
          </cell>
          <cell r="J69">
            <v>5.212E-2</v>
          </cell>
          <cell r="K69">
            <v>5.1226000000000001E-2</v>
          </cell>
          <cell r="L69">
            <v>5.0488999999999999E-2</v>
          </cell>
          <cell r="M69">
            <v>4.9620999999999998E-2</v>
          </cell>
          <cell r="N69">
            <v>4.8719999999999999E-2</v>
          </cell>
          <cell r="O69">
            <v>4.7799000000000001E-2</v>
          </cell>
          <cell r="P69">
            <v>4.6883000000000001E-2</v>
          </cell>
          <cell r="Q69">
            <v>4.5977999999999998E-2</v>
          </cell>
          <cell r="R69">
            <v>4.5081999999999997E-2</v>
          </cell>
          <cell r="S69">
            <v>4.4191000000000001E-2</v>
          </cell>
          <cell r="T69">
            <v>4.3312000000000003E-2</v>
          </cell>
          <cell r="U69">
            <v>4.2467999999999999E-2</v>
          </cell>
          <cell r="V69">
            <v>4.1653999999999997E-2</v>
          </cell>
          <cell r="W69">
            <v>4.0875000000000002E-2</v>
          </cell>
          <cell r="X69">
            <v>4.0150999999999999E-2</v>
          </cell>
          <cell r="Y69">
            <v>3.9475999999999997E-2</v>
          </cell>
          <cell r="Z69">
            <v>3.8841000000000001E-2</v>
          </cell>
          <cell r="AA69">
            <v>3.8259000000000001E-2</v>
          </cell>
          <cell r="AB69">
            <v>3.7724000000000001E-2</v>
          </cell>
          <cell r="AC69">
            <v>3.7227000000000003E-2</v>
          </cell>
          <cell r="AD69">
            <v>3.6762000000000003E-2</v>
          </cell>
          <cell r="AE69">
            <v>3.6332999999999997E-2</v>
          </cell>
          <cell r="AF69">
            <v>3.5933E-2</v>
          </cell>
          <cell r="AG69">
            <v>-1.9278E-2</v>
          </cell>
        </row>
        <row r="70">
          <cell r="A70" t="str">
            <v>RKI000:ia_Cooking</v>
          </cell>
          <cell r="C70">
            <v>1.6975000000000001E-2</v>
          </cell>
          <cell r="D70">
            <v>1.6809000000000001E-2</v>
          </cell>
          <cell r="E70">
            <v>1.6632999999999998E-2</v>
          </cell>
          <cell r="F70">
            <v>1.6454E-2</v>
          </cell>
          <cell r="G70">
            <v>1.627E-2</v>
          </cell>
          <cell r="H70">
            <v>1.6074000000000001E-2</v>
          </cell>
          <cell r="I70">
            <v>1.5861E-2</v>
          </cell>
          <cell r="J70">
            <v>1.5637000000000002E-2</v>
          </cell>
          <cell r="K70">
            <v>1.5403999999999999E-2</v>
          </cell>
          <cell r="L70">
            <v>1.5162E-2</v>
          </cell>
          <cell r="M70">
            <v>1.491E-2</v>
          </cell>
          <cell r="N70">
            <v>1.4654E-2</v>
          </cell>
          <cell r="O70">
            <v>1.4437E-2</v>
          </cell>
          <cell r="P70">
            <v>1.4260999999999999E-2</v>
          </cell>
          <cell r="Q70">
            <v>1.4126E-2</v>
          </cell>
          <cell r="R70">
            <v>1.4033E-2</v>
          </cell>
          <cell r="S70">
            <v>1.3982E-2</v>
          </cell>
          <cell r="T70">
            <v>1.3925999999999999E-2</v>
          </cell>
          <cell r="U70">
            <v>1.3864E-2</v>
          </cell>
          <cell r="V70">
            <v>1.3795999999999999E-2</v>
          </cell>
          <cell r="W70">
            <v>1.3723000000000001E-2</v>
          </cell>
          <cell r="X70">
            <v>1.3644999999999999E-2</v>
          </cell>
          <cell r="Y70">
            <v>1.3564E-2</v>
          </cell>
          <cell r="Z70">
            <v>1.3481999999999999E-2</v>
          </cell>
          <cell r="AA70">
            <v>1.3403E-2</v>
          </cell>
          <cell r="AB70">
            <v>1.3327E-2</v>
          </cell>
          <cell r="AC70">
            <v>1.3256E-2</v>
          </cell>
          <cell r="AD70">
            <v>1.319E-2</v>
          </cell>
          <cell r="AE70">
            <v>1.3128000000000001E-2</v>
          </cell>
          <cell r="AF70">
            <v>1.3069000000000001E-2</v>
          </cell>
          <cell r="AG70">
            <v>-8.9759999999999996E-3</v>
          </cell>
        </row>
        <row r="71">
          <cell r="A71" t="str">
            <v>RKI000:ia_OtherUses</v>
          </cell>
          <cell r="C71">
            <v>7.3329000000000005E-2</v>
          </cell>
          <cell r="D71">
            <v>7.4426999999999993E-2</v>
          </cell>
          <cell r="E71">
            <v>7.5826000000000005E-2</v>
          </cell>
          <cell r="F71">
            <v>7.7632999999999994E-2</v>
          </cell>
          <cell r="G71">
            <v>7.9589999999999994E-2</v>
          </cell>
          <cell r="H71">
            <v>8.1514000000000003E-2</v>
          </cell>
          <cell r="I71">
            <v>8.3346000000000003E-2</v>
          </cell>
          <cell r="J71">
            <v>8.5066000000000003E-2</v>
          </cell>
          <cell r="K71">
            <v>8.6749999999999994E-2</v>
          </cell>
          <cell r="L71">
            <v>8.8425000000000004E-2</v>
          </cell>
          <cell r="M71">
            <v>9.0024000000000007E-2</v>
          </cell>
          <cell r="N71">
            <v>9.1666999999999998E-2</v>
          </cell>
          <cell r="O71">
            <v>9.3354000000000006E-2</v>
          </cell>
          <cell r="P71">
            <v>9.5101000000000005E-2</v>
          </cell>
          <cell r="Q71">
            <v>9.6906000000000006E-2</v>
          </cell>
          <cell r="R71">
            <v>9.8744999999999999E-2</v>
          </cell>
          <cell r="S71">
            <v>0.100589</v>
          </cell>
          <cell r="T71">
            <v>0.102439</v>
          </cell>
          <cell r="U71">
            <v>0.104311</v>
          </cell>
          <cell r="V71">
            <v>0.106185</v>
          </cell>
          <cell r="W71">
            <v>0.10806</v>
          </cell>
          <cell r="X71">
            <v>0.10996400000000001</v>
          </cell>
          <cell r="Y71">
            <v>0.111886</v>
          </cell>
          <cell r="Z71">
            <v>0.11380700000000001</v>
          </cell>
          <cell r="AA71">
            <v>0.11576</v>
          </cell>
          <cell r="AB71">
            <v>0.117741</v>
          </cell>
          <cell r="AC71">
            <v>0.119745</v>
          </cell>
          <cell r="AD71">
            <v>0.121766</v>
          </cell>
          <cell r="AE71">
            <v>0.123822</v>
          </cell>
          <cell r="AF71">
            <v>0.125912</v>
          </cell>
          <cell r="AG71">
            <v>1.8817E-2</v>
          </cell>
        </row>
        <row r="72">
          <cell r="A72" t="str">
            <v>RKI000:ia_DeliveredEner</v>
          </cell>
          <cell r="C72">
            <v>0.478688</v>
          </cell>
          <cell r="D72">
            <v>0.48270299999999999</v>
          </cell>
          <cell r="E72">
            <v>0.46468700000000002</v>
          </cell>
          <cell r="F72">
            <v>0.461117</v>
          </cell>
          <cell r="G72">
            <v>0.45849200000000001</v>
          </cell>
          <cell r="H72">
            <v>0.455787</v>
          </cell>
          <cell r="I72">
            <v>0.45279799999999998</v>
          </cell>
          <cell r="J72">
            <v>0.449519</v>
          </cell>
          <cell r="K72">
            <v>0.446268</v>
          </cell>
          <cell r="L72">
            <v>0.44324200000000002</v>
          </cell>
          <cell r="M72">
            <v>0.44004300000000002</v>
          </cell>
          <cell r="N72">
            <v>0.43706899999999999</v>
          </cell>
          <cell r="O72">
            <v>0.43435000000000001</v>
          </cell>
          <cell r="P72">
            <v>0.432006</v>
          </cell>
          <cell r="Q72">
            <v>0.43001699999999998</v>
          </cell>
          <cell r="R72">
            <v>0.42827399999999999</v>
          </cell>
          <cell r="S72">
            <v>0.426653</v>
          </cell>
          <cell r="T72">
            <v>0.42513899999999999</v>
          </cell>
          <cell r="U72">
            <v>0.42375800000000002</v>
          </cell>
          <cell r="V72">
            <v>0.42247800000000002</v>
          </cell>
          <cell r="W72">
            <v>0.421269</v>
          </cell>
          <cell r="X72">
            <v>0.42019899999999999</v>
          </cell>
          <cell r="Y72">
            <v>0.41919400000000001</v>
          </cell>
          <cell r="Z72">
            <v>0.418209</v>
          </cell>
          <cell r="AA72">
            <v>0.417348</v>
          </cell>
          <cell r="AB72">
            <v>0.41660399999999997</v>
          </cell>
          <cell r="AC72">
            <v>0.41597899999999999</v>
          </cell>
          <cell r="AD72">
            <v>0.41545399999999999</v>
          </cell>
          <cell r="AE72">
            <v>0.41507300000000003</v>
          </cell>
          <cell r="AF72">
            <v>0.41484300000000002</v>
          </cell>
          <cell r="AG72">
            <v>-4.9240000000000004E-3</v>
          </cell>
        </row>
        <row r="74">
          <cell r="A74" t="str">
            <v>RKI000:ja_MarketedRenew</v>
          </cell>
          <cell r="C74">
            <v>0.46377800000000002</v>
          </cell>
          <cell r="D74">
            <v>0.48373500000000003</v>
          </cell>
          <cell r="E74">
            <v>0.453515</v>
          </cell>
          <cell r="F74">
            <v>0.45087899999999997</v>
          </cell>
          <cell r="G74">
            <v>0.44873000000000002</v>
          </cell>
          <cell r="H74">
            <v>0.446162</v>
          </cell>
          <cell r="I74">
            <v>0.44251200000000002</v>
          </cell>
          <cell r="J74">
            <v>0.43797000000000003</v>
          </cell>
          <cell r="K74">
            <v>0.43209500000000001</v>
          </cell>
          <cell r="L74">
            <v>0.42460100000000001</v>
          </cell>
          <cell r="M74">
            <v>0.417937</v>
          </cell>
          <cell r="N74">
            <v>0.411333</v>
          </cell>
          <cell r="O74">
            <v>0.40426499999999999</v>
          </cell>
          <cell r="P74">
            <v>0.39680700000000002</v>
          </cell>
          <cell r="Q74">
            <v>0.38940399999999997</v>
          </cell>
          <cell r="R74">
            <v>0.382276</v>
          </cell>
          <cell r="S74">
            <v>0.37601000000000001</v>
          </cell>
          <cell r="T74">
            <v>0.37000699999999997</v>
          </cell>
          <cell r="U74">
            <v>0.36373699999999998</v>
          </cell>
          <cell r="V74">
            <v>0.35793700000000001</v>
          </cell>
          <cell r="W74">
            <v>0.35236699999999999</v>
          </cell>
          <cell r="X74">
            <v>0.34685199999999999</v>
          </cell>
          <cell r="Y74">
            <v>0.34216800000000003</v>
          </cell>
          <cell r="Z74">
            <v>0.33841300000000002</v>
          </cell>
          <cell r="AA74">
            <v>0.33475199999999999</v>
          </cell>
          <cell r="AB74">
            <v>0.33147300000000002</v>
          </cell>
          <cell r="AC74">
            <v>0.32768599999999998</v>
          </cell>
          <cell r="AD74">
            <v>0.32328000000000001</v>
          </cell>
          <cell r="AE74">
            <v>0.318664</v>
          </cell>
          <cell r="AF74">
            <v>0.31390800000000002</v>
          </cell>
          <cell r="AG74">
            <v>-1.3369000000000001E-2</v>
          </cell>
        </row>
      </sheetData>
      <sheetData sheetId="3">
        <row r="1">
          <cell r="C1">
            <v>2020</v>
          </cell>
          <cell r="D1">
            <v>2021</v>
          </cell>
          <cell r="E1">
            <v>2022</v>
          </cell>
          <cell r="F1">
            <v>2023</v>
          </cell>
          <cell r="G1">
            <v>2024</v>
          </cell>
          <cell r="H1">
            <v>2025</v>
          </cell>
          <cell r="I1">
            <v>2026</v>
          </cell>
          <cell r="J1">
            <v>2027</v>
          </cell>
          <cell r="K1">
            <v>2028</v>
          </cell>
          <cell r="L1">
            <v>2029</v>
          </cell>
          <cell r="M1">
            <v>2030</v>
          </cell>
          <cell r="N1">
            <v>2031</v>
          </cell>
          <cell r="O1">
            <v>2032</v>
          </cell>
          <cell r="P1">
            <v>2033</v>
          </cell>
          <cell r="Q1">
            <v>2034</v>
          </cell>
          <cell r="R1">
            <v>2035</v>
          </cell>
          <cell r="S1">
            <v>2036</v>
          </cell>
          <cell r="T1">
            <v>2037</v>
          </cell>
          <cell r="U1">
            <v>2038</v>
          </cell>
          <cell r="V1">
            <v>2039</v>
          </cell>
          <cell r="W1">
            <v>2040</v>
          </cell>
          <cell r="X1">
            <v>2041</v>
          </cell>
          <cell r="Y1">
            <v>2042</v>
          </cell>
          <cell r="Z1">
            <v>2043</v>
          </cell>
          <cell r="AA1">
            <v>2044</v>
          </cell>
          <cell r="AB1">
            <v>2045</v>
          </cell>
          <cell r="AC1">
            <v>2046</v>
          </cell>
          <cell r="AD1">
            <v>2047</v>
          </cell>
          <cell r="AE1">
            <v>2048</v>
          </cell>
          <cell r="AF1">
            <v>2049</v>
          </cell>
          <cell r="AG1">
            <v>2050</v>
          </cell>
        </row>
        <row r="29">
          <cell r="A29" t="str">
            <v>CKI000:ga_SpaceHeating</v>
          </cell>
          <cell r="C29">
            <v>0.113108</v>
          </cell>
          <cell r="D29">
            <v>0.115901</v>
          </cell>
          <cell r="E29">
            <v>0.11478099999999999</v>
          </cell>
          <cell r="F29">
            <v>0.114161</v>
          </cell>
          <cell r="G29">
            <v>0.11368499999999999</v>
          </cell>
          <cell r="H29">
            <v>0.11312800000000001</v>
          </cell>
          <cell r="I29">
            <v>0.112423</v>
          </cell>
          <cell r="J29">
            <v>0.11151899999999999</v>
          </cell>
          <cell r="K29">
            <v>0.110527</v>
          </cell>
          <cell r="L29">
            <v>0.10946500000000001</v>
          </cell>
          <cell r="M29">
            <v>0.108322</v>
          </cell>
          <cell r="N29">
            <v>0.107237</v>
          </cell>
          <cell r="O29">
            <v>0.106139</v>
          </cell>
          <cell r="P29">
            <v>0.10502400000000001</v>
          </cell>
          <cell r="Q29">
            <v>0.10392700000000001</v>
          </cell>
          <cell r="R29">
            <v>0.102731</v>
          </cell>
          <cell r="S29">
            <v>0.101536</v>
          </cell>
          <cell r="T29">
            <v>0.10032000000000001</v>
          </cell>
          <cell r="U29">
            <v>9.9071999999999993E-2</v>
          </cell>
          <cell r="V29">
            <v>9.7779000000000005E-2</v>
          </cell>
          <cell r="W29">
            <v>9.6482999999999999E-2</v>
          </cell>
          <cell r="X29">
            <v>9.5223000000000002E-2</v>
          </cell>
          <cell r="Y29">
            <v>9.393E-2</v>
          </cell>
          <cell r="Z29">
            <v>9.2608999999999997E-2</v>
          </cell>
          <cell r="AA29">
            <v>9.1304999999999997E-2</v>
          </cell>
          <cell r="AB29">
            <v>8.9989E-2</v>
          </cell>
          <cell r="AC29">
            <v>8.8691000000000006E-2</v>
          </cell>
          <cell r="AD29">
            <v>8.7389999999999995E-2</v>
          </cell>
          <cell r="AE29">
            <v>8.6102999999999999E-2</v>
          </cell>
          <cell r="AF29">
            <v>8.4830000000000003E-2</v>
          </cell>
          <cell r="AG29">
            <v>8.3562999999999998E-2</v>
          </cell>
          <cell r="AH29">
            <v>-1.0041E-2</v>
          </cell>
        </row>
        <row r="30">
          <cell r="A30" t="str">
            <v>CKI000:ga_SpaceCooling</v>
          </cell>
          <cell r="C30">
            <v>0.53048399999999996</v>
          </cell>
          <cell r="D30">
            <v>0.49940099999999998</v>
          </cell>
          <cell r="E30">
            <v>0.54127000000000003</v>
          </cell>
          <cell r="F30">
            <v>0.54580099999999998</v>
          </cell>
          <cell r="G30">
            <v>0.55119300000000004</v>
          </cell>
          <cell r="H30">
            <v>0.55642000000000003</v>
          </cell>
          <cell r="I30">
            <v>0.56096599999999996</v>
          </cell>
          <cell r="J30">
            <v>0.56501500000000004</v>
          </cell>
          <cell r="K30">
            <v>0.56886400000000004</v>
          </cell>
          <cell r="L30">
            <v>0.57253799999999999</v>
          </cell>
          <cell r="M30">
            <v>0.57571300000000003</v>
          </cell>
          <cell r="N30">
            <v>0.57973799999999998</v>
          </cell>
          <cell r="O30">
            <v>0.58424699999999996</v>
          </cell>
          <cell r="P30">
            <v>0.589036</v>
          </cell>
          <cell r="Q30">
            <v>0.59434299999999995</v>
          </cell>
          <cell r="R30">
            <v>0.60035700000000003</v>
          </cell>
          <cell r="S30">
            <v>0.60645899999999997</v>
          </cell>
          <cell r="T30">
            <v>0.61268100000000003</v>
          </cell>
          <cell r="U30">
            <v>0.61884399999999995</v>
          </cell>
          <cell r="V30">
            <v>0.62501600000000002</v>
          </cell>
          <cell r="W30">
            <v>0.63111899999999999</v>
          </cell>
          <cell r="X30">
            <v>0.63766900000000004</v>
          </cell>
          <cell r="Y30">
            <v>0.64483199999999996</v>
          </cell>
          <cell r="Z30">
            <v>0.65201200000000004</v>
          </cell>
          <cell r="AA30">
            <v>0.65969199999999995</v>
          </cell>
          <cell r="AB30">
            <v>0.66742400000000002</v>
          </cell>
          <cell r="AC30">
            <v>0.67552199999999996</v>
          </cell>
          <cell r="AD30">
            <v>0.68384199999999995</v>
          </cell>
          <cell r="AE30">
            <v>0.69297200000000003</v>
          </cell>
          <cell r="AF30">
            <v>0.70240400000000003</v>
          </cell>
          <cell r="AG30">
            <v>0.71213800000000005</v>
          </cell>
          <cell r="AH30">
            <v>9.8639999999999995E-3</v>
          </cell>
        </row>
        <row r="31">
          <cell r="A31" t="str">
            <v>CKI000:ga_WaterHeating</v>
          </cell>
          <cell r="C31">
            <v>2.5259E-2</v>
          </cell>
          <cell r="D31">
            <v>2.4811E-2</v>
          </cell>
          <cell r="E31">
            <v>2.4421999999999999E-2</v>
          </cell>
          <cell r="F31">
            <v>2.4157000000000001E-2</v>
          </cell>
          <cell r="G31">
            <v>2.3959000000000001E-2</v>
          </cell>
          <cell r="H31">
            <v>2.3758000000000001E-2</v>
          </cell>
          <cell r="I31">
            <v>2.3536000000000001E-2</v>
          </cell>
          <cell r="J31">
            <v>2.3290000000000002E-2</v>
          </cell>
          <cell r="K31">
            <v>2.3033999999999999E-2</v>
          </cell>
          <cell r="L31">
            <v>2.2773000000000002E-2</v>
          </cell>
          <cell r="M31">
            <v>2.2513999999999999E-2</v>
          </cell>
          <cell r="N31">
            <v>2.2266999999999999E-2</v>
          </cell>
          <cell r="O31">
            <v>2.2034999999999999E-2</v>
          </cell>
          <cell r="P31">
            <v>2.1814E-2</v>
          </cell>
          <cell r="Q31">
            <v>2.1606E-2</v>
          </cell>
          <cell r="R31">
            <v>2.1409999999999998E-2</v>
          </cell>
          <cell r="S31">
            <v>2.1221E-2</v>
          </cell>
          <cell r="T31">
            <v>2.1028999999999999E-2</v>
          </cell>
          <cell r="U31">
            <v>2.0830000000000001E-2</v>
          </cell>
          <cell r="V31">
            <v>2.0631E-2</v>
          </cell>
          <cell r="W31">
            <v>2.0435999999999999E-2</v>
          </cell>
          <cell r="X31">
            <v>2.0261999999999999E-2</v>
          </cell>
          <cell r="Y31">
            <v>2.0094000000000001E-2</v>
          </cell>
          <cell r="Z31">
            <v>1.993E-2</v>
          </cell>
          <cell r="AA31">
            <v>1.9769999999999999E-2</v>
          </cell>
          <cell r="AB31">
            <v>1.9612000000000001E-2</v>
          </cell>
          <cell r="AC31">
            <v>1.9456999999999999E-2</v>
          </cell>
          <cell r="AD31">
            <v>1.9306E-2</v>
          </cell>
          <cell r="AE31">
            <v>1.9164E-2</v>
          </cell>
          <cell r="AF31">
            <v>1.9032E-2</v>
          </cell>
          <cell r="AG31">
            <v>1.89E-2</v>
          </cell>
          <cell r="AH31">
            <v>-9.6200000000000001E-3</v>
          </cell>
        </row>
        <row r="32">
          <cell r="A32" t="str">
            <v>CKI000:ga_Ventilation</v>
          </cell>
          <cell r="C32">
            <v>0.50582700000000003</v>
          </cell>
          <cell r="D32">
            <v>0.501606</v>
          </cell>
          <cell r="E32">
            <v>0.49821599999999999</v>
          </cell>
          <cell r="F32">
            <v>0.49702400000000002</v>
          </cell>
          <cell r="G32">
            <v>0.49727700000000002</v>
          </cell>
          <cell r="H32">
            <v>0.497199</v>
          </cell>
          <cell r="I32">
            <v>0.48862499999999998</v>
          </cell>
          <cell r="J32">
            <v>0.48024600000000001</v>
          </cell>
          <cell r="K32">
            <v>0.472302</v>
          </cell>
          <cell r="L32">
            <v>0.46496799999999999</v>
          </cell>
          <cell r="M32">
            <v>0.45758700000000002</v>
          </cell>
          <cell r="N32">
            <v>0.45099099999999998</v>
          </cell>
          <cell r="O32">
            <v>0.44511499999999998</v>
          </cell>
          <cell r="P32">
            <v>0.43976900000000002</v>
          </cell>
          <cell r="Q32">
            <v>0.43518499999999999</v>
          </cell>
          <cell r="R32">
            <v>0.43122300000000002</v>
          </cell>
          <cell r="S32">
            <v>0.42785899999999999</v>
          </cell>
          <cell r="T32">
            <v>0.42490099999999997</v>
          </cell>
          <cell r="U32">
            <v>0.422213</v>
          </cell>
          <cell r="V32">
            <v>0.41984700000000003</v>
          </cell>
          <cell r="W32">
            <v>0.41677199999999998</v>
          </cell>
          <cell r="X32">
            <v>0.41436699999999999</v>
          </cell>
          <cell r="Y32">
            <v>0.41240500000000002</v>
          </cell>
          <cell r="Z32">
            <v>0.41082099999999999</v>
          </cell>
          <cell r="AA32">
            <v>0.40966599999999997</v>
          </cell>
          <cell r="AB32">
            <v>0.40884999999999999</v>
          </cell>
          <cell r="AC32">
            <v>0.40842000000000001</v>
          </cell>
          <cell r="AD32">
            <v>0.408362</v>
          </cell>
          <cell r="AE32">
            <v>0.408748</v>
          </cell>
          <cell r="AF32">
            <v>0.40959499999999999</v>
          </cell>
          <cell r="AG32">
            <v>0.41073399999999999</v>
          </cell>
          <cell r="AH32">
            <v>-6.9179999999999997E-3</v>
          </cell>
        </row>
        <row r="33">
          <cell r="A33" t="str">
            <v>CKI000:ga_Cooking</v>
          </cell>
          <cell r="C33">
            <v>8.4764999999999993E-2</v>
          </cell>
          <cell r="D33">
            <v>8.4110000000000004E-2</v>
          </cell>
          <cell r="E33">
            <v>8.3668999999999993E-2</v>
          </cell>
          <cell r="F33">
            <v>8.3581000000000003E-2</v>
          </cell>
          <cell r="G33">
            <v>8.3670999999999995E-2</v>
          </cell>
          <cell r="H33">
            <v>8.3723000000000006E-2</v>
          </cell>
          <cell r="I33">
            <v>8.3681000000000005E-2</v>
          </cell>
          <cell r="J33">
            <v>8.3543999999999993E-2</v>
          </cell>
          <cell r="K33">
            <v>8.3345000000000002E-2</v>
          </cell>
          <cell r="L33">
            <v>8.3090999999999998E-2</v>
          </cell>
          <cell r="M33">
            <v>8.2788E-2</v>
          </cell>
          <cell r="N33">
            <v>8.2504999999999995E-2</v>
          </cell>
          <cell r="O33">
            <v>8.2242999999999997E-2</v>
          </cell>
          <cell r="P33">
            <v>8.1995999999999999E-2</v>
          </cell>
          <cell r="Q33">
            <v>8.1770999999999996E-2</v>
          </cell>
          <cell r="R33">
            <v>8.1555000000000002E-2</v>
          </cell>
          <cell r="S33">
            <v>8.133E-2</v>
          </cell>
          <cell r="T33">
            <v>8.1077999999999997E-2</v>
          </cell>
          <cell r="U33">
            <v>8.0789E-2</v>
          </cell>
          <cell r="V33">
            <v>8.0484E-2</v>
          </cell>
          <cell r="W33">
            <v>8.0180000000000001E-2</v>
          </cell>
          <cell r="X33">
            <v>7.9950999999999994E-2</v>
          </cell>
          <cell r="Y33">
            <v>7.9723000000000002E-2</v>
          </cell>
          <cell r="Z33">
            <v>7.9502000000000003E-2</v>
          </cell>
          <cell r="AA33">
            <v>7.9274999999999998E-2</v>
          </cell>
          <cell r="AB33">
            <v>7.9034999999999994E-2</v>
          </cell>
          <cell r="AC33">
            <v>7.8794000000000003E-2</v>
          </cell>
          <cell r="AD33">
            <v>7.8550999999999996E-2</v>
          </cell>
          <cell r="AE33">
            <v>7.8322000000000003E-2</v>
          </cell>
          <cell r="AF33">
            <v>7.8112000000000001E-2</v>
          </cell>
          <cell r="AG33">
            <v>7.7890000000000001E-2</v>
          </cell>
          <cell r="AH33">
            <v>-2.8159999999999999E-3</v>
          </cell>
        </row>
        <row r="34">
          <cell r="A34" t="str">
            <v>CKI000:ga_Lighting</v>
          </cell>
          <cell r="C34">
            <v>0.53477300000000005</v>
          </cell>
          <cell r="D34">
            <v>0.51842600000000005</v>
          </cell>
          <cell r="E34">
            <v>0.50512299999999999</v>
          </cell>
          <cell r="F34">
            <v>0.49513200000000002</v>
          </cell>
          <cell r="G34">
            <v>0.48716599999999999</v>
          </cell>
          <cell r="H34">
            <v>0.480211</v>
          </cell>
          <cell r="I34">
            <v>0.47419899999999998</v>
          </cell>
          <cell r="J34">
            <v>0.46879700000000002</v>
          </cell>
          <cell r="K34">
            <v>0.461557</v>
          </cell>
          <cell r="L34">
            <v>0.45454499999999998</v>
          </cell>
          <cell r="M34">
            <v>0.44033699999999998</v>
          </cell>
          <cell r="N34">
            <v>0.428149</v>
          </cell>
          <cell r="O34">
            <v>0.41752400000000001</v>
          </cell>
          <cell r="P34">
            <v>0.408416</v>
          </cell>
          <cell r="Q34">
            <v>0.40073199999999998</v>
          </cell>
          <cell r="R34">
            <v>0.394175</v>
          </cell>
          <cell r="S34">
            <v>0.38869199999999998</v>
          </cell>
          <cell r="T34">
            <v>0.38391700000000001</v>
          </cell>
          <cell r="U34">
            <v>0.379658</v>
          </cell>
          <cell r="V34">
            <v>0.37587700000000002</v>
          </cell>
          <cell r="W34">
            <v>0.370444</v>
          </cell>
          <cell r="X34">
            <v>0.36624499999999999</v>
          </cell>
          <cell r="Y34">
            <v>0.36268800000000001</v>
          </cell>
          <cell r="Z34">
            <v>0.35947400000000002</v>
          </cell>
          <cell r="AA34">
            <v>0.35683799999999999</v>
          </cell>
          <cell r="AB34">
            <v>0.35471000000000003</v>
          </cell>
          <cell r="AC34">
            <v>0.353074</v>
          </cell>
          <cell r="AD34">
            <v>0.35192200000000001</v>
          </cell>
          <cell r="AE34">
            <v>0.35126499999999999</v>
          </cell>
          <cell r="AF34">
            <v>0.35107500000000003</v>
          </cell>
          <cell r="AG34">
            <v>0.351211</v>
          </cell>
          <cell r="AH34">
            <v>-1.3917000000000001E-2</v>
          </cell>
        </row>
        <row r="35">
          <cell r="A35" t="str">
            <v>CKI000:ga_Refrigeration</v>
          </cell>
          <cell r="C35">
            <v>0.65267500000000001</v>
          </cell>
          <cell r="D35">
            <v>0.64821899999999999</v>
          </cell>
          <cell r="E35">
            <v>0.64407099999999995</v>
          </cell>
          <cell r="F35">
            <v>0.64253700000000002</v>
          </cell>
          <cell r="G35">
            <v>0.64270700000000003</v>
          </cell>
          <cell r="H35">
            <v>0.64365099999999997</v>
          </cell>
          <cell r="I35">
            <v>0.64488599999999996</v>
          </cell>
          <cell r="J35">
            <v>0.64618600000000004</v>
          </cell>
          <cell r="K35">
            <v>0.64755200000000002</v>
          </cell>
          <cell r="L35">
            <v>0.649011</v>
          </cell>
          <cell r="M35">
            <v>0.64871100000000004</v>
          </cell>
          <cell r="N35">
            <v>0.649393</v>
          </cell>
          <cell r="O35">
            <v>0.65064699999999998</v>
          </cell>
          <cell r="P35">
            <v>0.65229899999999996</v>
          </cell>
          <cell r="Q35">
            <v>0.65434400000000004</v>
          </cell>
          <cell r="R35">
            <v>0.65670899999999999</v>
          </cell>
          <cell r="S35">
            <v>0.65926700000000005</v>
          </cell>
          <cell r="T35">
            <v>0.66180799999999995</v>
          </cell>
          <cell r="U35">
            <v>0.66427700000000001</v>
          </cell>
          <cell r="V35">
            <v>0.66683599999999998</v>
          </cell>
          <cell r="W35">
            <v>0.66918900000000003</v>
          </cell>
          <cell r="X35">
            <v>0.67248399999999997</v>
          </cell>
          <cell r="Y35">
            <v>0.67595899999999998</v>
          </cell>
          <cell r="Z35">
            <v>0.67956899999999998</v>
          </cell>
          <cell r="AA35">
            <v>0.68328</v>
          </cell>
          <cell r="AB35">
            <v>0.68710199999999999</v>
          </cell>
          <cell r="AC35">
            <v>0.69105099999999997</v>
          </cell>
          <cell r="AD35">
            <v>0.69503999999999999</v>
          </cell>
          <cell r="AE35">
            <v>0.69916199999999995</v>
          </cell>
          <cell r="AF35">
            <v>0.70339700000000005</v>
          </cell>
          <cell r="AG35">
            <v>0.70757099999999995</v>
          </cell>
          <cell r="AH35">
            <v>2.696E-3</v>
          </cell>
        </row>
        <row r="36">
          <cell r="A36" t="str">
            <v>CKI000:ga_OfficeEquipme</v>
          </cell>
          <cell r="C36">
            <v>0.33015899999999998</v>
          </cell>
          <cell r="D36">
            <v>0.32575500000000002</v>
          </cell>
          <cell r="E36">
            <v>0.32198100000000002</v>
          </cell>
          <cell r="F36">
            <v>0.31943500000000002</v>
          </cell>
          <cell r="G36">
            <v>0.31791799999999998</v>
          </cell>
          <cell r="H36">
            <v>0.31721500000000002</v>
          </cell>
          <cell r="I36">
            <v>0.31684099999999998</v>
          </cell>
          <cell r="J36">
            <v>0.31725399999999998</v>
          </cell>
          <cell r="K36">
            <v>0.31851200000000002</v>
          </cell>
          <cell r="L36">
            <v>0.32017899999999999</v>
          </cell>
          <cell r="M36">
            <v>0.32181300000000002</v>
          </cell>
          <cell r="N36">
            <v>0.32437700000000003</v>
          </cell>
          <cell r="O36">
            <v>0.32749299999999998</v>
          </cell>
          <cell r="P36">
            <v>0.330646</v>
          </cell>
          <cell r="Q36">
            <v>0.33385999999999999</v>
          </cell>
          <cell r="R36">
            <v>0.33760699999999999</v>
          </cell>
          <cell r="S36">
            <v>0.34136899999999998</v>
          </cell>
          <cell r="T36">
            <v>0.34508699999999998</v>
          </cell>
          <cell r="U36">
            <v>0.34877999999999998</v>
          </cell>
          <cell r="V36">
            <v>0.35195799999999999</v>
          </cell>
          <cell r="W36">
            <v>0.355182</v>
          </cell>
          <cell r="X36">
            <v>0.35843700000000001</v>
          </cell>
          <cell r="Y36">
            <v>0.360651</v>
          </cell>
          <cell r="Z36">
            <v>0.362867</v>
          </cell>
          <cell r="AA36">
            <v>0.36398999999999998</v>
          </cell>
          <cell r="AB36">
            <v>0.36454700000000001</v>
          </cell>
          <cell r="AC36">
            <v>0.36452400000000001</v>
          </cell>
          <cell r="AD36">
            <v>0.36388300000000001</v>
          </cell>
          <cell r="AE36">
            <v>0.36150700000000002</v>
          </cell>
          <cell r="AF36">
            <v>0.35849500000000001</v>
          </cell>
          <cell r="AG36">
            <v>0.35363800000000001</v>
          </cell>
          <cell r="AH36">
            <v>2.2929999999999999E-3</v>
          </cell>
        </row>
        <row r="37">
          <cell r="A37" t="str">
            <v>CKI000:ha_OfficeEquipme</v>
          </cell>
          <cell r="C37">
            <v>0.43508599999999997</v>
          </cell>
          <cell r="D37">
            <v>0.45525500000000002</v>
          </cell>
          <cell r="E37">
            <v>0.47462599999999999</v>
          </cell>
          <cell r="F37">
            <v>0.49363299999999999</v>
          </cell>
          <cell r="G37">
            <v>0.51234199999999996</v>
          </cell>
          <cell r="H37">
            <v>0.53010999999999997</v>
          </cell>
          <cell r="I37">
            <v>0.54692700000000005</v>
          </cell>
          <cell r="J37">
            <v>0.56244799999999995</v>
          </cell>
          <cell r="K37">
            <v>0.57694500000000004</v>
          </cell>
          <cell r="L37">
            <v>0.59069700000000003</v>
          </cell>
          <cell r="M37">
            <v>0.60377199999999998</v>
          </cell>
          <cell r="N37">
            <v>0.61621899999999996</v>
          </cell>
          <cell r="O37">
            <v>0.62873000000000001</v>
          </cell>
          <cell r="P37">
            <v>0.64066800000000002</v>
          </cell>
          <cell r="Q37">
            <v>0.65253399999999995</v>
          </cell>
          <cell r="R37">
            <v>0.66425800000000002</v>
          </cell>
          <cell r="S37">
            <v>0.67603000000000002</v>
          </cell>
          <cell r="T37">
            <v>0.68746200000000002</v>
          </cell>
          <cell r="U37">
            <v>0.69917899999999999</v>
          </cell>
          <cell r="V37">
            <v>0.71102399999999999</v>
          </cell>
          <cell r="W37">
            <v>0.72371399999999997</v>
          </cell>
          <cell r="X37">
            <v>0.73691399999999996</v>
          </cell>
          <cell r="Y37">
            <v>0.75090299999999999</v>
          </cell>
          <cell r="Z37">
            <v>0.76567700000000005</v>
          </cell>
          <cell r="AA37">
            <v>0.78152600000000005</v>
          </cell>
          <cell r="AB37">
            <v>0.79853200000000002</v>
          </cell>
          <cell r="AC37">
            <v>0.81672599999999995</v>
          </cell>
          <cell r="AD37">
            <v>0.83667999999999998</v>
          </cell>
          <cell r="AE37">
            <v>0.85823199999999999</v>
          </cell>
          <cell r="AF37">
            <v>0.88141199999999997</v>
          </cell>
          <cell r="AG37">
            <v>0.90680700000000003</v>
          </cell>
          <cell r="AH37">
            <v>2.4781999999999998E-2</v>
          </cell>
        </row>
        <row r="38">
          <cell r="A38" t="str">
            <v>CKI000:ha_OtherUses</v>
          </cell>
          <cell r="C38">
            <v>1.212048</v>
          </cell>
          <cell r="D38">
            <v>1.3228869999999999</v>
          </cell>
          <cell r="E38">
            <v>1.39411</v>
          </cell>
          <cell r="F38">
            <v>1.464612</v>
          </cell>
          <cell r="G38">
            <v>1.536923</v>
          </cell>
          <cell r="H38">
            <v>1.60941</v>
          </cell>
          <cell r="I38">
            <v>1.625645</v>
          </cell>
          <cell r="J38">
            <v>1.643251</v>
          </cell>
          <cell r="K38">
            <v>1.661111</v>
          </cell>
          <cell r="L38">
            <v>1.679179</v>
          </cell>
          <cell r="M38">
            <v>1.6976020000000001</v>
          </cell>
          <cell r="N38">
            <v>1.7165570000000001</v>
          </cell>
          <cell r="O38">
            <v>1.7368950000000001</v>
          </cell>
          <cell r="P38">
            <v>1.7580690000000001</v>
          </cell>
          <cell r="Q38">
            <v>1.780321</v>
          </cell>
          <cell r="R38">
            <v>1.803553</v>
          </cell>
          <cell r="S38">
            <v>1.827615</v>
          </cell>
          <cell r="T38">
            <v>1.8526530000000001</v>
          </cell>
          <cell r="U38">
            <v>1.8784940000000001</v>
          </cell>
          <cell r="V38">
            <v>1.90567</v>
          </cell>
          <cell r="W38">
            <v>1.9344079999999999</v>
          </cell>
          <cell r="X38">
            <v>1.9648099999999999</v>
          </cell>
          <cell r="Y38">
            <v>1.996669</v>
          </cell>
          <cell r="Z38">
            <v>2.0307490000000001</v>
          </cell>
          <cell r="AA38">
            <v>2.0661339999999999</v>
          </cell>
          <cell r="AB38">
            <v>2.1035840000000001</v>
          </cell>
          <cell r="AC38">
            <v>2.142973</v>
          </cell>
          <cell r="AD38">
            <v>2.1843140000000001</v>
          </cell>
          <cell r="AE38">
            <v>2.2280350000000002</v>
          </cell>
          <cell r="AF38">
            <v>2.2741159999999998</v>
          </cell>
          <cell r="AG38">
            <v>2.3226870000000002</v>
          </cell>
          <cell r="AH38">
            <v>2.1916999999999999E-2</v>
          </cell>
        </row>
        <row r="39">
          <cell r="A39" t="str">
            <v>CKI000:ha_ElecSubtotal</v>
          </cell>
          <cell r="C39">
            <v>4.4241840000000003</v>
          </cell>
          <cell r="D39">
            <v>4.4963730000000002</v>
          </cell>
          <cell r="E39">
            <v>4.6022679999999996</v>
          </cell>
          <cell r="F39">
            <v>4.6800730000000001</v>
          </cell>
          <cell r="G39">
            <v>4.7668400000000002</v>
          </cell>
          <cell r="H39">
            <v>4.8548249999999999</v>
          </cell>
          <cell r="I39">
            <v>4.8777280000000003</v>
          </cell>
          <cell r="J39">
            <v>4.9015500000000003</v>
          </cell>
          <cell r="K39">
            <v>4.9237479999999998</v>
          </cell>
          <cell r="L39">
            <v>4.946447</v>
          </cell>
          <cell r="M39">
            <v>4.9591589999999997</v>
          </cell>
          <cell r="N39">
            <v>4.9774320000000003</v>
          </cell>
          <cell r="O39">
            <v>5.0010669999999999</v>
          </cell>
          <cell r="P39">
            <v>5.0277370000000001</v>
          </cell>
          <cell r="Q39">
            <v>5.0586229999999999</v>
          </cell>
          <cell r="R39">
            <v>5.0935790000000001</v>
          </cell>
          <cell r="S39">
            <v>5.1313769999999996</v>
          </cell>
          <cell r="T39">
            <v>5.1709360000000002</v>
          </cell>
          <cell r="U39">
            <v>5.2121360000000001</v>
          </cell>
          <cell r="V39">
            <v>5.2551209999999999</v>
          </cell>
          <cell r="W39">
            <v>5.2979269999999996</v>
          </cell>
          <cell r="X39">
            <v>5.3463609999999999</v>
          </cell>
          <cell r="Y39">
            <v>5.3978539999999997</v>
          </cell>
          <cell r="Z39">
            <v>5.4532100000000003</v>
          </cell>
          <cell r="AA39">
            <v>5.5114770000000002</v>
          </cell>
          <cell r="AB39">
            <v>5.573385</v>
          </cell>
          <cell r="AC39">
            <v>5.6392319999999998</v>
          </cell>
          <cell r="AD39">
            <v>5.7092900000000002</v>
          </cell>
          <cell r="AE39">
            <v>5.7835109999999998</v>
          </cell>
          <cell r="AF39">
            <v>5.8624689999999999</v>
          </cell>
          <cell r="AG39">
            <v>5.945138</v>
          </cell>
          <cell r="AH39">
            <v>9.8980000000000005E-3</v>
          </cell>
        </row>
        <row r="40">
          <cell r="A40" t="str">
            <v>CKI000:ha_OwnGeneration</v>
          </cell>
          <cell r="C40">
            <v>8.8754E-2</v>
          </cell>
          <cell r="D40">
            <v>0.100767</v>
          </cell>
          <cell r="E40">
            <v>0.108803</v>
          </cell>
          <cell r="F40">
            <v>0.11328000000000001</v>
          </cell>
          <cell r="G40">
            <v>0.116855</v>
          </cell>
          <cell r="H40">
            <v>0.12341199999999999</v>
          </cell>
          <cell r="I40">
            <v>0.12740099999999999</v>
          </cell>
          <cell r="J40">
            <v>0.13471</v>
          </cell>
          <cell r="K40">
            <v>0.13939099999999999</v>
          </cell>
          <cell r="L40">
            <v>0.14404900000000001</v>
          </cell>
          <cell r="M40">
            <v>0.148256</v>
          </cell>
          <cell r="N40">
            <v>0.15443200000000001</v>
          </cell>
          <cell r="O40">
            <v>0.15736600000000001</v>
          </cell>
          <cell r="P40">
            <v>0.16201599999999999</v>
          </cell>
          <cell r="Q40">
            <v>0.166467</v>
          </cell>
          <cell r="R40">
            <v>0.17158599999999999</v>
          </cell>
          <cell r="S40">
            <v>0.179007</v>
          </cell>
          <cell r="T40">
            <v>0.183781</v>
          </cell>
          <cell r="U40">
            <v>0.18956300000000001</v>
          </cell>
          <cell r="V40">
            <v>0.19514300000000001</v>
          </cell>
          <cell r="W40">
            <v>0.20108500000000001</v>
          </cell>
          <cell r="X40">
            <v>0.20661299999999999</v>
          </cell>
          <cell r="Y40">
            <v>0.21216699999999999</v>
          </cell>
          <cell r="Z40">
            <v>0.21770999999999999</v>
          </cell>
          <cell r="AA40">
            <v>0.22253400000000001</v>
          </cell>
          <cell r="AB40">
            <v>0.22815199999999999</v>
          </cell>
          <cell r="AC40">
            <v>0.23599400000000001</v>
          </cell>
          <cell r="AD40">
            <v>0.239927</v>
          </cell>
          <cell r="AE40">
            <v>0.24339</v>
          </cell>
          <cell r="AF40">
            <v>0.24571999999999999</v>
          </cell>
          <cell r="AG40">
            <v>0.24898600000000001</v>
          </cell>
          <cell r="AH40">
            <v>3.4981999999999999E-2</v>
          </cell>
        </row>
        <row r="41">
          <cell r="A41" t="str">
            <v>CKI000:ha_PurchasedElec</v>
          </cell>
          <cell r="C41">
            <v>4.3354299999999997</v>
          </cell>
          <cell r="D41">
            <v>4.3956049999999998</v>
          </cell>
          <cell r="E41">
            <v>4.4934659999999997</v>
          </cell>
          <cell r="F41">
            <v>4.5667920000000004</v>
          </cell>
          <cell r="G41">
            <v>4.6499860000000002</v>
          </cell>
          <cell r="H41">
            <v>4.7314129999999999</v>
          </cell>
          <cell r="I41">
            <v>4.7503270000000004</v>
          </cell>
          <cell r="J41">
            <v>4.7668410000000003</v>
          </cell>
          <cell r="K41">
            <v>4.7843559999999998</v>
          </cell>
          <cell r="L41">
            <v>4.8023980000000002</v>
          </cell>
          <cell r="M41">
            <v>4.8109029999999997</v>
          </cell>
          <cell r="N41">
            <v>4.8230000000000004</v>
          </cell>
          <cell r="O41">
            <v>4.8437000000000001</v>
          </cell>
          <cell r="P41">
            <v>4.8657209999999997</v>
          </cell>
          <cell r="Q41">
            <v>4.8921559999999999</v>
          </cell>
          <cell r="R41">
            <v>4.9219929999999996</v>
          </cell>
          <cell r="S41">
            <v>4.9523710000000003</v>
          </cell>
          <cell r="T41">
            <v>4.9871549999999996</v>
          </cell>
          <cell r="U41">
            <v>5.0225730000000004</v>
          </cell>
          <cell r="V41">
            <v>5.0599780000000001</v>
          </cell>
          <cell r="W41">
            <v>5.0968419999999997</v>
          </cell>
          <cell r="X41">
            <v>5.139748</v>
          </cell>
          <cell r="Y41">
            <v>5.1856869999999997</v>
          </cell>
          <cell r="Z41">
            <v>5.2355</v>
          </cell>
          <cell r="AA41">
            <v>5.2889429999999997</v>
          </cell>
          <cell r="AB41">
            <v>5.3452320000000002</v>
          </cell>
          <cell r="AC41">
            <v>5.4032390000000001</v>
          </cell>
          <cell r="AD41">
            <v>5.4693630000000004</v>
          </cell>
          <cell r="AE41">
            <v>5.5401210000000001</v>
          </cell>
          <cell r="AF41">
            <v>5.6167480000000003</v>
          </cell>
          <cell r="AG41">
            <v>5.6961519999999997</v>
          </cell>
          <cell r="AH41">
            <v>9.1400000000000006E-3</v>
          </cell>
        </row>
        <row r="44">
          <cell r="A44" t="str">
            <v>CKI000:ia_SpaceHeating</v>
          </cell>
          <cell r="C44">
            <v>1.772856</v>
          </cell>
          <cell r="D44">
            <v>1.8318430000000001</v>
          </cell>
          <cell r="E44">
            <v>1.8273820000000001</v>
          </cell>
          <cell r="F44">
            <v>1.8345530000000001</v>
          </cell>
          <cell r="G44">
            <v>1.8551150000000001</v>
          </cell>
          <cell r="H44">
            <v>1.86914</v>
          </cell>
          <cell r="I44">
            <v>1.8738030000000001</v>
          </cell>
          <cell r="J44">
            <v>1.8717539999999999</v>
          </cell>
          <cell r="K44">
            <v>1.868644</v>
          </cell>
          <cell r="L44">
            <v>1.8623510000000001</v>
          </cell>
          <cell r="M44">
            <v>1.8527690000000001</v>
          </cell>
          <cell r="N44">
            <v>1.8468869999999999</v>
          </cell>
          <cell r="O44">
            <v>1.8435029999999999</v>
          </cell>
          <cell r="P44">
            <v>1.8403339999999999</v>
          </cell>
          <cell r="Q44">
            <v>1.837623</v>
          </cell>
          <cell r="R44">
            <v>1.8362050000000001</v>
          </cell>
          <cell r="S44">
            <v>1.8349009999999999</v>
          </cell>
          <cell r="T44">
            <v>1.8327800000000001</v>
          </cell>
          <cell r="U44">
            <v>1.830921</v>
          </cell>
          <cell r="V44">
            <v>1.8291869999999999</v>
          </cell>
          <cell r="W44">
            <v>1.8272379999999999</v>
          </cell>
          <cell r="X44">
            <v>1.8246519999999999</v>
          </cell>
          <cell r="Y44">
            <v>1.820829</v>
          </cell>
          <cell r="Z44">
            <v>1.816435</v>
          </cell>
          <cell r="AA44">
            <v>1.811472</v>
          </cell>
          <cell r="AB44">
            <v>1.80613</v>
          </cell>
          <cell r="AC44">
            <v>1.8009390000000001</v>
          </cell>
          <cell r="AD44">
            <v>1.7959270000000001</v>
          </cell>
          <cell r="AE44">
            <v>1.791825</v>
          </cell>
          <cell r="AF44">
            <v>1.786999</v>
          </cell>
          <cell r="AG44">
            <v>1.780834</v>
          </cell>
          <cell r="AH44">
            <v>1.4999999999999999E-4</v>
          </cell>
        </row>
        <row r="45">
          <cell r="A45" t="str">
            <v>CKI000:ia_SpaceCooling</v>
          </cell>
          <cell r="C45">
            <v>2.7616000000000002E-2</v>
          </cell>
          <cell r="D45">
            <v>2.3902E-2</v>
          </cell>
          <cell r="E45">
            <v>2.6169000000000001E-2</v>
          </cell>
          <cell r="F45">
            <v>2.6034000000000002E-2</v>
          </cell>
          <cell r="G45">
            <v>2.6061000000000001E-2</v>
          </cell>
          <cell r="H45">
            <v>2.6022E-2</v>
          </cell>
          <cell r="I45">
            <v>2.5873E-2</v>
          </cell>
          <cell r="J45">
            <v>2.5704000000000001E-2</v>
          </cell>
          <cell r="K45">
            <v>2.5538999999999999E-2</v>
          </cell>
          <cell r="L45">
            <v>2.5346E-2</v>
          </cell>
          <cell r="M45">
            <v>2.5099E-2</v>
          </cell>
          <cell r="N45">
            <v>2.4910000000000002E-2</v>
          </cell>
          <cell r="O45">
            <v>2.4764999999999999E-2</v>
          </cell>
          <cell r="P45">
            <v>2.4636000000000002E-2</v>
          </cell>
          <cell r="Q45">
            <v>2.4524000000000001E-2</v>
          </cell>
          <cell r="R45">
            <v>2.4441999999999998E-2</v>
          </cell>
          <cell r="S45">
            <v>2.4374E-2</v>
          </cell>
          <cell r="T45">
            <v>2.4313999999999999E-2</v>
          </cell>
          <cell r="U45">
            <v>2.4268000000000001E-2</v>
          </cell>
          <cell r="V45">
            <v>2.4244000000000002E-2</v>
          </cell>
          <cell r="W45">
            <v>2.4220999999999999E-2</v>
          </cell>
          <cell r="X45">
            <v>2.4191000000000001E-2</v>
          </cell>
          <cell r="Y45">
            <v>2.4163E-2</v>
          </cell>
          <cell r="Z45">
            <v>2.4128E-2</v>
          </cell>
          <cell r="AA45">
            <v>2.4105999999999999E-2</v>
          </cell>
          <cell r="AB45">
            <v>2.409E-2</v>
          </cell>
          <cell r="AC45">
            <v>2.4081000000000002E-2</v>
          </cell>
          <cell r="AD45">
            <v>2.4088999999999999E-2</v>
          </cell>
          <cell r="AE45">
            <v>2.4138E-2</v>
          </cell>
          <cell r="AF45">
            <v>2.4176E-2</v>
          </cell>
          <cell r="AG45">
            <v>2.4209000000000001E-2</v>
          </cell>
          <cell r="AH45">
            <v>-4.3800000000000002E-3</v>
          </cell>
        </row>
        <row r="46">
          <cell r="A46" t="str">
            <v>CKI000:ia_WaterHeating</v>
          </cell>
          <cell r="C46">
            <v>0.61248599999999997</v>
          </cell>
          <cell r="D46">
            <v>0.61118399999999995</v>
          </cell>
          <cell r="E46">
            <v>0.61050000000000004</v>
          </cell>
          <cell r="F46">
            <v>0.61542799999999998</v>
          </cell>
          <cell r="G46">
            <v>0.62461900000000004</v>
          </cell>
          <cell r="H46">
            <v>0.63197999999999999</v>
          </cell>
          <cell r="I46">
            <v>0.63673299999999999</v>
          </cell>
          <cell r="J46">
            <v>0.63974600000000004</v>
          </cell>
          <cell r="K46">
            <v>0.64255799999999996</v>
          </cell>
          <cell r="L46">
            <v>0.64451400000000003</v>
          </cell>
          <cell r="M46">
            <v>0.64402599999999999</v>
          </cell>
          <cell r="N46">
            <v>0.64512199999999997</v>
          </cell>
          <cell r="O46">
            <v>0.647698</v>
          </cell>
          <cell r="P46">
            <v>0.65103100000000003</v>
          </cell>
          <cell r="Q46">
            <v>0.65477700000000005</v>
          </cell>
          <cell r="R46">
            <v>0.65908100000000003</v>
          </cell>
          <cell r="S46">
            <v>0.66358399999999995</v>
          </cell>
          <cell r="T46">
            <v>0.667906</v>
          </cell>
          <cell r="U46">
            <v>0.67236700000000005</v>
          </cell>
          <cell r="V46">
            <v>0.67705000000000004</v>
          </cell>
          <cell r="W46">
            <v>0.68181000000000003</v>
          </cell>
          <cell r="X46">
            <v>0.68668300000000004</v>
          </cell>
          <cell r="Y46">
            <v>0.691272</v>
          </cell>
          <cell r="Z46">
            <v>0.69582599999999994</v>
          </cell>
          <cell r="AA46">
            <v>0.70026699999999997</v>
          </cell>
          <cell r="AB46">
            <v>0.70472599999999996</v>
          </cell>
          <cell r="AC46">
            <v>0.709345</v>
          </cell>
          <cell r="AD46">
            <v>0.71410499999999999</v>
          </cell>
          <cell r="AE46">
            <v>0.71932700000000005</v>
          </cell>
          <cell r="AF46">
            <v>0.72442099999999998</v>
          </cell>
          <cell r="AG46">
            <v>0.72904800000000003</v>
          </cell>
          <cell r="AH46">
            <v>5.8240000000000002E-3</v>
          </cell>
        </row>
        <row r="47">
          <cell r="A47" t="str">
            <v>CKI000:ia_Cooking</v>
          </cell>
          <cell r="C47">
            <v>0.34441100000000002</v>
          </cell>
          <cell r="D47">
            <v>0.34606900000000002</v>
          </cell>
          <cell r="E47">
            <v>0.34880499999999998</v>
          </cell>
          <cell r="F47">
            <v>0.35458499999999998</v>
          </cell>
          <cell r="G47">
            <v>0.36260100000000001</v>
          </cell>
          <cell r="H47">
            <v>0.36971399999999999</v>
          </cell>
          <cell r="I47">
            <v>0.37549100000000002</v>
          </cell>
          <cell r="J47">
            <v>0.38034099999999998</v>
          </cell>
          <cell r="K47">
            <v>0.38495600000000002</v>
          </cell>
          <cell r="L47">
            <v>0.389017</v>
          </cell>
          <cell r="M47">
            <v>0.39107799999999998</v>
          </cell>
          <cell r="N47">
            <v>0.39416499999999999</v>
          </cell>
          <cell r="O47">
            <v>0.39808500000000002</v>
          </cell>
          <cell r="P47">
            <v>0.40253800000000001</v>
          </cell>
          <cell r="Q47">
            <v>0.407136</v>
          </cell>
          <cell r="R47">
            <v>0.41198699999999999</v>
          </cell>
          <cell r="S47">
            <v>0.41685299999999997</v>
          </cell>
          <cell r="T47">
            <v>0.42153600000000002</v>
          </cell>
          <cell r="U47">
            <v>0.42616500000000002</v>
          </cell>
          <cell r="V47">
            <v>0.43086400000000002</v>
          </cell>
          <cell r="W47">
            <v>0.43560100000000002</v>
          </cell>
          <cell r="X47">
            <v>0.44056099999999998</v>
          </cell>
          <cell r="Y47">
            <v>0.44535200000000003</v>
          </cell>
          <cell r="Z47">
            <v>0.45011000000000001</v>
          </cell>
          <cell r="AA47">
            <v>0.45476899999999998</v>
          </cell>
          <cell r="AB47">
            <v>0.45943299999999998</v>
          </cell>
          <cell r="AC47">
            <v>0.464175</v>
          </cell>
          <cell r="AD47">
            <v>0.46889399999999998</v>
          </cell>
          <cell r="AE47">
            <v>0.47382099999999999</v>
          </cell>
          <cell r="AF47">
            <v>0.47865999999999997</v>
          </cell>
          <cell r="AG47">
            <v>0.48319000000000001</v>
          </cell>
          <cell r="AH47">
            <v>1.1350000000000001E-2</v>
          </cell>
        </row>
        <row r="48">
          <cell r="A48" t="str">
            <v>CKI000:ia_OtherUses</v>
          </cell>
          <cell r="C48">
            <v>0.55567</v>
          </cell>
          <cell r="D48">
            <v>0.60908799999999996</v>
          </cell>
          <cell r="E48">
            <v>0.58064400000000005</v>
          </cell>
          <cell r="F48">
            <v>0.69352599999999998</v>
          </cell>
          <cell r="G48">
            <v>0.74161100000000002</v>
          </cell>
          <cell r="H48">
            <v>0.78722499999999995</v>
          </cell>
          <cell r="I48">
            <v>0.78947699999999998</v>
          </cell>
          <cell r="J48">
            <v>0.79001100000000002</v>
          </cell>
          <cell r="K48">
            <v>0.79020299999999999</v>
          </cell>
          <cell r="L48">
            <v>0.78970799999999997</v>
          </cell>
          <cell r="M48">
            <v>0.78868099999999997</v>
          </cell>
          <cell r="N48">
            <v>0.78846899999999998</v>
          </cell>
          <cell r="O48">
            <v>0.78884699999999996</v>
          </cell>
          <cell r="P48">
            <v>0.78971100000000005</v>
          </cell>
          <cell r="Q48">
            <v>0.79061199999999998</v>
          </cell>
          <cell r="R48">
            <v>0.79205099999999995</v>
          </cell>
          <cell r="S48">
            <v>0.79358499999999998</v>
          </cell>
          <cell r="T48">
            <v>0.79514399999999996</v>
          </cell>
          <cell r="U48">
            <v>0.79693199999999997</v>
          </cell>
          <cell r="V48">
            <v>0.79894699999999996</v>
          </cell>
          <cell r="W48">
            <v>0.80098000000000003</v>
          </cell>
          <cell r="X48">
            <v>0.80260600000000004</v>
          </cell>
          <cell r="Y48">
            <v>0.80393800000000004</v>
          </cell>
          <cell r="Z48">
            <v>0.80542499999999995</v>
          </cell>
          <cell r="AA48">
            <v>0.80667199999999994</v>
          </cell>
          <cell r="AB48">
            <v>0.80797600000000003</v>
          </cell>
          <cell r="AC48">
            <v>0.80944300000000002</v>
          </cell>
          <cell r="AD48">
            <v>0.81096800000000002</v>
          </cell>
          <cell r="AE48">
            <v>0.81283899999999998</v>
          </cell>
          <cell r="AF48">
            <v>0.81465399999999999</v>
          </cell>
          <cell r="AG48">
            <v>0.81615700000000002</v>
          </cell>
          <cell r="AH48">
            <v>1.2897E-2</v>
          </cell>
        </row>
        <row r="49">
          <cell r="A49" t="str">
            <v>CKI000:ia_DeliveredEner</v>
          </cell>
          <cell r="C49">
            <v>3.3130389999999998</v>
          </cell>
          <cell r="D49">
            <v>3.4220869999999999</v>
          </cell>
          <cell r="E49">
            <v>3.3934989999999998</v>
          </cell>
          <cell r="F49">
            <v>3.524127</v>
          </cell>
          <cell r="G49">
            <v>3.6100080000000001</v>
          </cell>
          <cell r="H49">
            <v>3.6840809999999999</v>
          </cell>
          <cell r="I49">
            <v>3.7013780000000001</v>
          </cell>
          <cell r="J49">
            <v>3.7075559999999999</v>
          </cell>
          <cell r="K49">
            <v>3.7119</v>
          </cell>
          <cell r="L49">
            <v>3.7109369999999999</v>
          </cell>
          <cell r="M49">
            <v>3.7016529999999999</v>
          </cell>
          <cell r="N49">
            <v>3.6995529999999999</v>
          </cell>
          <cell r="O49">
            <v>3.7028970000000001</v>
          </cell>
          <cell r="P49">
            <v>3.7082489999999999</v>
          </cell>
          <cell r="Q49">
            <v>3.7146729999999999</v>
          </cell>
          <cell r="R49">
            <v>3.7237640000000001</v>
          </cell>
          <cell r="S49">
            <v>3.7332969999999999</v>
          </cell>
          <cell r="T49">
            <v>3.7416800000000001</v>
          </cell>
          <cell r="U49">
            <v>3.7506529999999998</v>
          </cell>
          <cell r="V49">
            <v>3.7602920000000002</v>
          </cell>
          <cell r="W49">
            <v>3.7698499999999999</v>
          </cell>
          <cell r="X49">
            <v>3.7786919999999999</v>
          </cell>
          <cell r="Y49">
            <v>3.7855539999999999</v>
          </cell>
          <cell r="Z49">
            <v>3.7919230000000002</v>
          </cell>
          <cell r="AA49">
            <v>3.797285</v>
          </cell>
          <cell r="AB49">
            <v>3.8023549999999999</v>
          </cell>
          <cell r="AC49">
            <v>3.8079839999999998</v>
          </cell>
          <cell r="AD49">
            <v>3.8139829999999999</v>
          </cell>
          <cell r="AE49">
            <v>3.821949</v>
          </cell>
          <cell r="AF49">
            <v>3.8289110000000002</v>
          </cell>
          <cell r="AG49">
            <v>3.8334380000000001</v>
          </cell>
          <cell r="AH49">
            <v>4.875E-3</v>
          </cell>
        </row>
        <row r="52">
          <cell r="A52" t="str">
            <v>CKI000:ja_SpaceHeating</v>
          </cell>
          <cell r="C52">
            <v>0.21654300000000001</v>
          </cell>
          <cell r="D52">
            <v>0.22902400000000001</v>
          </cell>
          <cell r="E52">
            <v>0.22828000000000001</v>
          </cell>
          <cell r="F52">
            <v>0.22578100000000001</v>
          </cell>
          <cell r="G52">
            <v>0.22393099999999999</v>
          </cell>
          <cell r="H52">
            <v>0.22332099999999999</v>
          </cell>
          <cell r="I52">
            <v>0.22251299999999999</v>
          </cell>
          <cell r="J52">
            <v>0.22084699999999999</v>
          </cell>
          <cell r="K52">
            <v>0.21849199999999999</v>
          </cell>
          <cell r="L52">
            <v>0.21584800000000001</v>
          </cell>
          <cell r="M52">
            <v>0.21321599999999999</v>
          </cell>
          <cell r="N52">
            <v>0.21102000000000001</v>
          </cell>
          <cell r="O52">
            <v>0.20879700000000001</v>
          </cell>
          <cell r="P52">
            <v>0.20666899999999999</v>
          </cell>
          <cell r="Q52">
            <v>0.20456199999999999</v>
          </cell>
          <cell r="R52">
            <v>0.20278199999999999</v>
          </cell>
          <cell r="S52">
            <v>0.20127800000000001</v>
          </cell>
          <cell r="T52">
            <v>0.19941500000000001</v>
          </cell>
          <cell r="U52">
            <v>0.19720799999999999</v>
          </cell>
          <cell r="V52">
            <v>0.19528799999999999</v>
          </cell>
          <cell r="W52">
            <v>0.19292100000000001</v>
          </cell>
          <cell r="X52">
            <v>0.19064400000000001</v>
          </cell>
          <cell r="Y52">
            <v>0.18842200000000001</v>
          </cell>
          <cell r="Z52">
            <v>0.18626000000000001</v>
          </cell>
          <cell r="AA52">
            <v>0.18405299999999999</v>
          </cell>
          <cell r="AB52">
            <v>0.181699</v>
          </cell>
          <cell r="AC52">
            <v>0.179448</v>
          </cell>
          <cell r="AD52">
            <v>0.17726900000000001</v>
          </cell>
          <cell r="AE52">
            <v>0.17522799999999999</v>
          </cell>
          <cell r="AF52">
            <v>0.17304900000000001</v>
          </cell>
          <cell r="AG52">
            <v>0.17083699999999999</v>
          </cell>
          <cell r="AH52">
            <v>-7.8720000000000005E-3</v>
          </cell>
        </row>
        <row r="53">
          <cell r="A53" t="str">
            <v>CKI000:ja_WaterHeating</v>
          </cell>
          <cell r="C53">
            <v>6.5240000000000003E-3</v>
          </cell>
          <cell r="D53">
            <v>6.581E-3</v>
          </cell>
          <cell r="E53">
            <v>6.587E-3</v>
          </cell>
          <cell r="F53">
            <v>6.5420000000000001E-3</v>
          </cell>
          <cell r="G53">
            <v>6.5269999999999998E-3</v>
          </cell>
          <cell r="H53">
            <v>6.5539999999999999E-3</v>
          </cell>
          <cell r="I53">
            <v>6.5700000000000003E-3</v>
          </cell>
          <cell r="J53">
            <v>6.5550000000000001E-3</v>
          </cell>
          <cell r="K53">
            <v>6.5129999999999997E-3</v>
          </cell>
          <cell r="L53">
            <v>6.4609999999999997E-3</v>
          </cell>
          <cell r="M53">
            <v>6.4060000000000002E-3</v>
          </cell>
          <cell r="N53">
            <v>6.3629999999999997E-3</v>
          </cell>
          <cell r="O53">
            <v>6.3239999999999998E-3</v>
          </cell>
          <cell r="P53">
            <v>6.2909999999999997E-3</v>
          </cell>
          <cell r="Q53">
            <v>6.2589999999999998E-3</v>
          </cell>
          <cell r="R53">
            <v>6.2360000000000002E-3</v>
          </cell>
          <cell r="S53">
            <v>6.221E-3</v>
          </cell>
          <cell r="T53">
            <v>6.1929999999999997E-3</v>
          </cell>
          <cell r="U53">
            <v>6.1549999999999999E-3</v>
          </cell>
          <cell r="V53">
            <v>6.1260000000000004E-3</v>
          </cell>
          <cell r="W53">
            <v>6.0879999999999997E-3</v>
          </cell>
          <cell r="X53">
            <v>6.0530000000000002E-3</v>
          </cell>
          <cell r="Y53">
            <v>6.0200000000000002E-3</v>
          </cell>
          <cell r="Z53">
            <v>5.9890000000000004E-3</v>
          </cell>
          <cell r="AA53">
            <v>5.9560000000000004E-3</v>
          </cell>
          <cell r="AB53">
            <v>5.9189999999999998E-3</v>
          </cell>
          <cell r="AC53">
            <v>5.8849999999999996E-3</v>
          </cell>
          <cell r="AD53">
            <v>5.8529999999999997E-3</v>
          </cell>
          <cell r="AE53">
            <v>5.8269999999999997E-3</v>
          </cell>
          <cell r="AF53">
            <v>5.7949999999999998E-3</v>
          </cell>
          <cell r="AG53">
            <v>5.7629999999999999E-3</v>
          </cell>
          <cell r="AH53">
            <v>-4.1250000000000002E-3</v>
          </cell>
        </row>
        <row r="54">
          <cell r="A54" t="str">
            <v>CKI000:ja_OtherUses</v>
          </cell>
          <cell r="C54">
            <v>8.6303000000000005E-2</v>
          </cell>
          <cell r="D54">
            <v>8.5565000000000002E-2</v>
          </cell>
          <cell r="E54">
            <v>9.8080000000000001E-2</v>
          </cell>
          <cell r="F54">
            <v>0.100283</v>
          </cell>
          <cell r="G54">
            <v>0.102809</v>
          </cell>
          <cell r="H54">
            <v>0.10600900000000001</v>
          </cell>
          <cell r="I54">
            <v>0.107263</v>
          </cell>
          <cell r="J54">
            <v>0.10788499999999999</v>
          </cell>
          <cell r="K54">
            <v>0.108032</v>
          </cell>
          <cell r="L54">
            <v>0.107989</v>
          </cell>
          <cell r="M54">
            <v>0.107421</v>
          </cell>
          <cell r="N54">
            <v>0.107156</v>
          </cell>
          <cell r="O54">
            <v>0.107033</v>
          </cell>
          <cell r="P54">
            <v>0.107168</v>
          </cell>
          <cell r="Q54">
            <v>0.107361</v>
          </cell>
          <cell r="R54">
            <v>0.10775700000000001</v>
          </cell>
          <cell r="S54">
            <v>0.108346</v>
          </cell>
          <cell r="T54">
            <v>0.10874399999999999</v>
          </cell>
          <cell r="U54">
            <v>0.108942</v>
          </cell>
          <cell r="V54">
            <v>0.109332</v>
          </cell>
          <cell r="W54">
            <v>0.10947800000000001</v>
          </cell>
          <cell r="X54">
            <v>0.109621</v>
          </cell>
          <cell r="Y54">
            <v>0.109806</v>
          </cell>
          <cell r="Z54">
            <v>0.11003300000000001</v>
          </cell>
          <cell r="AA54">
            <v>0.110218</v>
          </cell>
          <cell r="AB54">
            <v>0.110304</v>
          </cell>
          <cell r="AC54">
            <v>0.110468</v>
          </cell>
          <cell r="AD54">
            <v>0.110692</v>
          </cell>
          <cell r="AE54">
            <v>0.110995</v>
          </cell>
          <cell r="AF54">
            <v>0.111206</v>
          </cell>
          <cell r="AG54">
            <v>0.111432</v>
          </cell>
          <cell r="AH54">
            <v>8.5550000000000001E-3</v>
          </cell>
        </row>
        <row r="55">
          <cell r="A55" t="str">
            <v>CKI000:ja_DeliveredEner</v>
          </cell>
          <cell r="C55">
            <v>0.30936999999999998</v>
          </cell>
          <cell r="D55">
            <v>0.32117000000000001</v>
          </cell>
          <cell r="E55">
            <v>0.33294699999999999</v>
          </cell>
          <cell r="F55">
            <v>0.33260600000000001</v>
          </cell>
          <cell r="G55">
            <v>0.33326699999999998</v>
          </cell>
          <cell r="H55">
            <v>0.33588400000000002</v>
          </cell>
          <cell r="I55">
            <v>0.33634700000000001</v>
          </cell>
          <cell r="J55">
            <v>0.335287</v>
          </cell>
          <cell r="K55">
            <v>0.333038</v>
          </cell>
          <cell r="L55">
            <v>0.33029799999999998</v>
          </cell>
          <cell r="M55">
            <v>0.32704299999999997</v>
          </cell>
          <cell r="N55">
            <v>0.32453900000000002</v>
          </cell>
          <cell r="O55">
            <v>0.322154</v>
          </cell>
          <cell r="P55">
            <v>0.32012699999999999</v>
          </cell>
          <cell r="Q55">
            <v>0.31818200000000002</v>
          </cell>
          <cell r="R55">
            <v>0.31677499999999997</v>
          </cell>
          <cell r="S55">
            <v>0.31584400000000001</v>
          </cell>
          <cell r="T55">
            <v>0.31435200000000002</v>
          </cell>
          <cell r="U55">
            <v>0.312305</v>
          </cell>
          <cell r="V55">
            <v>0.31074600000000002</v>
          </cell>
          <cell r="W55">
            <v>0.30848700000000001</v>
          </cell>
          <cell r="X55">
            <v>0.30631799999999998</v>
          </cell>
          <cell r="Y55">
            <v>0.30424800000000002</v>
          </cell>
          <cell r="Z55">
            <v>0.302282</v>
          </cell>
          <cell r="AA55">
            <v>0.30022799999999999</v>
          </cell>
          <cell r="AB55">
            <v>0.29792200000000002</v>
          </cell>
          <cell r="AC55">
            <v>0.29580099999999998</v>
          </cell>
          <cell r="AD55">
            <v>0.29381400000000002</v>
          </cell>
          <cell r="AE55">
            <v>0.29204999999999998</v>
          </cell>
          <cell r="AF55">
            <v>0.29004999999999997</v>
          </cell>
          <cell r="AG55">
            <v>0.28803200000000001</v>
          </cell>
          <cell r="AH55">
            <v>-2.379E-3</v>
          </cell>
        </row>
        <row r="57">
          <cell r="A57" t="str">
            <v>CKI000:ka_MarketedRenew</v>
          </cell>
          <cell r="C57">
            <v>0.131216</v>
          </cell>
          <cell r="D57">
            <v>0.131216</v>
          </cell>
          <cell r="E57">
            <v>0.131216</v>
          </cell>
          <cell r="F57">
            <v>0.131216</v>
          </cell>
          <cell r="G57">
            <v>0.131216</v>
          </cell>
          <cell r="H57">
            <v>0.131216</v>
          </cell>
          <cell r="I57">
            <v>0.131216</v>
          </cell>
          <cell r="J57">
            <v>0.131216</v>
          </cell>
          <cell r="K57">
            <v>0.131216</v>
          </cell>
          <cell r="L57">
            <v>0.131216</v>
          </cell>
          <cell r="M57">
            <v>0.131216</v>
          </cell>
          <cell r="N57">
            <v>0.131216</v>
          </cell>
          <cell r="O57">
            <v>0.131216</v>
          </cell>
          <cell r="P57">
            <v>0.131216</v>
          </cell>
          <cell r="Q57">
            <v>0.131216</v>
          </cell>
          <cell r="R57">
            <v>0.131216</v>
          </cell>
          <cell r="S57">
            <v>0.131216</v>
          </cell>
          <cell r="T57">
            <v>0.131216</v>
          </cell>
          <cell r="U57">
            <v>0.131216</v>
          </cell>
          <cell r="V57">
            <v>0.131216</v>
          </cell>
          <cell r="W57">
            <v>0.131216</v>
          </cell>
          <cell r="X57">
            <v>0.131216</v>
          </cell>
          <cell r="Y57">
            <v>0.131216</v>
          </cell>
          <cell r="Z57">
            <v>0.131216</v>
          </cell>
          <cell r="AA57">
            <v>0.131216</v>
          </cell>
          <cell r="AB57">
            <v>0.131216</v>
          </cell>
          <cell r="AC57">
            <v>0.131216</v>
          </cell>
          <cell r="AD57">
            <v>0.131216</v>
          </cell>
          <cell r="AE57">
            <v>0.131216</v>
          </cell>
          <cell r="AF57">
            <v>0.131216</v>
          </cell>
          <cell r="AG57">
            <v>0.131216</v>
          </cell>
          <cell r="AH57">
            <v>0</v>
          </cell>
        </row>
        <row r="58">
          <cell r="A58" t="str">
            <v>CKI000:ka_OtherFuels</v>
          </cell>
          <cell r="C58">
            <v>0.51361999999999997</v>
          </cell>
          <cell r="D58">
            <v>0.54222099999999995</v>
          </cell>
          <cell r="E58">
            <v>0.54560299999999995</v>
          </cell>
          <cell r="F58">
            <v>0.55256700000000003</v>
          </cell>
          <cell r="G58">
            <v>0.55947400000000003</v>
          </cell>
          <cell r="H58">
            <v>0.56686899999999996</v>
          </cell>
          <cell r="I58">
            <v>0.56917899999999999</v>
          </cell>
          <cell r="J58">
            <v>0.57126299999999997</v>
          </cell>
          <cell r="K58">
            <v>0.573353</v>
          </cell>
          <cell r="L58">
            <v>0.57518800000000003</v>
          </cell>
          <cell r="M58">
            <v>0.57604500000000003</v>
          </cell>
          <cell r="N58">
            <v>0.57826</v>
          </cell>
          <cell r="O58">
            <v>0.58015899999999998</v>
          </cell>
          <cell r="P58">
            <v>0.58228400000000002</v>
          </cell>
          <cell r="Q58">
            <v>0.584179</v>
          </cell>
          <cell r="R58">
            <v>0.58677400000000002</v>
          </cell>
          <cell r="S58">
            <v>0.58909800000000001</v>
          </cell>
          <cell r="T58">
            <v>0.59101300000000001</v>
          </cell>
          <cell r="U58">
            <v>0.59292900000000004</v>
          </cell>
          <cell r="V58">
            <v>0.59532300000000005</v>
          </cell>
          <cell r="W58">
            <v>0.597279</v>
          </cell>
          <cell r="X58">
            <v>0.59941999999999995</v>
          </cell>
          <cell r="Y58">
            <v>0.601885</v>
          </cell>
          <cell r="Z58">
            <v>0.60425399999999996</v>
          </cell>
          <cell r="AA58">
            <v>0.60638599999999998</v>
          </cell>
          <cell r="AB58">
            <v>0.60850700000000002</v>
          </cell>
          <cell r="AC58">
            <v>0.61078500000000002</v>
          </cell>
          <cell r="AD58">
            <v>0.61297999999999997</v>
          </cell>
          <cell r="AE58">
            <v>0.61517500000000003</v>
          </cell>
          <cell r="AF58">
            <v>0.61724999999999997</v>
          </cell>
          <cell r="AG58">
            <v>0.61945399999999995</v>
          </cell>
          <cell r="AH58">
            <v>6.2649999999999997E-3</v>
          </cell>
        </row>
      </sheetData>
      <sheetData sheetId="4">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0.115372</v>
          </cell>
          <cell r="D29">
            <v>0.11688</v>
          </cell>
          <cell r="E29">
            <v>0.112749</v>
          </cell>
          <cell r="F29">
            <v>0.112468</v>
          </cell>
          <cell r="G29">
            <v>0.11192100000000001</v>
          </cell>
          <cell r="H29">
            <v>0.111126</v>
          </cell>
          <cell r="I29">
            <v>0.11013199999999999</v>
          </cell>
          <cell r="J29">
            <v>0.10902100000000001</v>
          </cell>
          <cell r="K29">
            <v>0.107776</v>
          </cell>
          <cell r="L29">
            <v>0.106445</v>
          </cell>
          <cell r="M29">
            <v>0.105224</v>
          </cell>
          <cell r="N29">
            <v>0.103978</v>
          </cell>
          <cell r="O29">
            <v>0.102654</v>
          </cell>
          <cell r="P29">
            <v>0.10133399999999999</v>
          </cell>
          <cell r="Q29">
            <v>0.100073</v>
          </cell>
          <cell r="R29">
            <v>9.8827999999999999E-2</v>
          </cell>
          <cell r="S29">
            <v>9.7543000000000005E-2</v>
          </cell>
          <cell r="T29">
            <v>9.6225000000000005E-2</v>
          </cell>
          <cell r="U29">
            <v>9.4810000000000005E-2</v>
          </cell>
          <cell r="V29">
            <v>9.3338000000000004E-2</v>
          </cell>
          <cell r="W29">
            <v>9.1958999999999999E-2</v>
          </cell>
          <cell r="X29">
            <v>9.0549000000000004E-2</v>
          </cell>
          <cell r="Y29">
            <v>8.9121000000000006E-2</v>
          </cell>
          <cell r="Z29">
            <v>8.7769E-2</v>
          </cell>
          <cell r="AA29">
            <v>8.6362999999999995E-2</v>
          </cell>
          <cell r="AB29">
            <v>8.4944000000000006E-2</v>
          </cell>
          <cell r="AC29">
            <v>8.3534999999999998E-2</v>
          </cell>
          <cell r="AD29">
            <v>8.2083000000000003E-2</v>
          </cell>
          <cell r="AE29">
            <v>8.0625000000000002E-2</v>
          </cell>
          <cell r="AF29">
            <v>7.9223000000000002E-2</v>
          </cell>
          <cell r="AG29">
            <v>-1.2878000000000001E-2</v>
          </cell>
        </row>
        <row r="30">
          <cell r="A30" t="str">
            <v>CKI000:ga_SpaceCooling</v>
          </cell>
          <cell r="C30">
            <v>0.52339899999999995</v>
          </cell>
          <cell r="D30">
            <v>0.48430099999999998</v>
          </cell>
          <cell r="E30">
            <v>0.54630900000000004</v>
          </cell>
          <cell r="F30">
            <v>0.55334899999999998</v>
          </cell>
          <cell r="G30">
            <v>0.56007499999999999</v>
          </cell>
          <cell r="H30">
            <v>0.565994</v>
          </cell>
          <cell r="I30">
            <v>0.570465</v>
          </cell>
          <cell r="J30">
            <v>0.57436500000000001</v>
          </cell>
          <cell r="K30">
            <v>0.57791199999999998</v>
          </cell>
          <cell r="L30">
            <v>0.58161799999999997</v>
          </cell>
          <cell r="M30">
            <v>0.58634900000000001</v>
          </cell>
          <cell r="N30">
            <v>0.591418</v>
          </cell>
          <cell r="O30">
            <v>0.59642600000000001</v>
          </cell>
          <cell r="P30">
            <v>0.60132399999999997</v>
          </cell>
          <cell r="Q30">
            <v>0.60728300000000002</v>
          </cell>
          <cell r="R30">
            <v>0.61354799999999998</v>
          </cell>
          <cell r="S30">
            <v>0.62048700000000001</v>
          </cell>
          <cell r="T30">
            <v>0.62778999999999996</v>
          </cell>
          <cell r="U30">
            <v>0.63476500000000002</v>
          </cell>
          <cell r="V30">
            <v>0.64100800000000002</v>
          </cell>
          <cell r="W30">
            <v>0.64824400000000004</v>
          </cell>
          <cell r="X30">
            <v>0.65574699999999997</v>
          </cell>
          <cell r="Y30">
            <v>0.66328500000000001</v>
          </cell>
          <cell r="Z30">
            <v>0.67161300000000002</v>
          </cell>
          <cell r="AA30">
            <v>0.67989599999999994</v>
          </cell>
          <cell r="AB30">
            <v>0.68818000000000001</v>
          </cell>
          <cell r="AC30">
            <v>0.69669800000000004</v>
          </cell>
          <cell r="AD30">
            <v>0.70520300000000002</v>
          </cell>
          <cell r="AE30">
            <v>0.71389899999999995</v>
          </cell>
          <cell r="AF30">
            <v>0.72362099999999996</v>
          </cell>
          <cell r="AG30">
            <v>1.1232000000000001E-2</v>
          </cell>
        </row>
        <row r="31">
          <cell r="A31" t="str">
            <v>CKI000:ga_WaterHeating</v>
          </cell>
          <cell r="C31">
            <v>2.4849E-2</v>
          </cell>
          <cell r="D31">
            <v>2.4395E-2</v>
          </cell>
          <cell r="E31">
            <v>2.4074000000000002E-2</v>
          </cell>
          <cell r="F31">
            <v>2.3880999999999999E-2</v>
          </cell>
          <cell r="G31">
            <v>2.3674000000000001E-2</v>
          </cell>
          <cell r="H31">
            <v>2.3486E-2</v>
          </cell>
          <cell r="I31">
            <v>2.3261E-2</v>
          </cell>
          <cell r="J31">
            <v>2.3016000000000002E-2</v>
          </cell>
          <cell r="K31">
            <v>2.2764E-2</v>
          </cell>
          <cell r="L31">
            <v>2.2519000000000001E-2</v>
          </cell>
          <cell r="M31">
            <v>2.2297999999999998E-2</v>
          </cell>
          <cell r="N31">
            <v>2.2085E-2</v>
          </cell>
          <cell r="O31">
            <v>2.1861999999999999E-2</v>
          </cell>
          <cell r="P31">
            <v>2.1635000000000001E-2</v>
          </cell>
          <cell r="Q31">
            <v>2.1437999999999999E-2</v>
          </cell>
          <cell r="R31">
            <v>2.1250999999999999E-2</v>
          </cell>
          <cell r="S31">
            <v>2.1076999999999999E-2</v>
          </cell>
          <cell r="T31">
            <v>2.0908E-2</v>
          </cell>
          <cell r="U31">
            <v>2.0723999999999999E-2</v>
          </cell>
          <cell r="V31">
            <v>2.0532999999999999E-2</v>
          </cell>
          <cell r="W31">
            <v>2.0371E-2</v>
          </cell>
          <cell r="X31">
            <v>2.0206999999999999E-2</v>
          </cell>
          <cell r="Y31">
            <v>2.0042999999999998E-2</v>
          </cell>
          <cell r="Z31">
            <v>1.9899E-2</v>
          </cell>
          <cell r="AA31">
            <v>1.9744000000000001E-2</v>
          </cell>
          <cell r="AB31">
            <v>1.9587E-2</v>
          </cell>
          <cell r="AC31">
            <v>1.9435000000000001E-2</v>
          </cell>
          <cell r="AD31">
            <v>1.9272999999999998E-2</v>
          </cell>
          <cell r="AE31">
            <v>1.9113000000000002E-2</v>
          </cell>
          <cell r="AF31">
            <v>1.8977000000000001E-2</v>
          </cell>
          <cell r="AG31">
            <v>-9.2530000000000008E-3</v>
          </cell>
        </row>
        <row r="32">
          <cell r="A32" t="str">
            <v>CKI000:ga_Ventilation</v>
          </cell>
          <cell r="C32">
            <v>0.50243300000000002</v>
          </cell>
          <cell r="D32">
            <v>0.49899100000000002</v>
          </cell>
          <cell r="E32">
            <v>0.49803399999999998</v>
          </cell>
          <cell r="F32">
            <v>0.49950800000000001</v>
          </cell>
          <cell r="G32">
            <v>0.50023499999999999</v>
          </cell>
          <cell r="H32">
            <v>0.49154799999999998</v>
          </cell>
          <cell r="I32">
            <v>0.48290499999999997</v>
          </cell>
          <cell r="J32">
            <v>0.47470200000000001</v>
          </cell>
          <cell r="K32">
            <v>0.46707900000000002</v>
          </cell>
          <cell r="L32">
            <v>0.45949899999999999</v>
          </cell>
          <cell r="M32">
            <v>0.45295000000000002</v>
          </cell>
          <cell r="N32">
            <v>0.44710800000000001</v>
          </cell>
          <cell r="O32">
            <v>0.44153300000000001</v>
          </cell>
          <cell r="P32">
            <v>0.43646400000000002</v>
          </cell>
          <cell r="Q32">
            <v>0.43243599999999999</v>
          </cell>
          <cell r="R32">
            <v>0.42907299999999998</v>
          </cell>
          <cell r="S32">
            <v>0.42626399999999998</v>
          </cell>
          <cell r="T32">
            <v>0.42394300000000001</v>
          </cell>
          <cell r="U32">
            <v>0.42161900000000002</v>
          </cell>
          <cell r="V32">
            <v>0.41845900000000003</v>
          </cell>
          <cell r="W32">
            <v>0.41617100000000001</v>
          </cell>
          <cell r="X32">
            <v>0.41419</v>
          </cell>
          <cell r="Y32">
            <v>0.41251199999999999</v>
          </cell>
          <cell r="Z32">
            <v>0.41157100000000002</v>
          </cell>
          <cell r="AA32">
            <v>0.41076499999999999</v>
          </cell>
          <cell r="AB32">
            <v>0.41021200000000002</v>
          </cell>
          <cell r="AC32">
            <v>0.41009800000000002</v>
          </cell>
          <cell r="AD32">
            <v>0.41007300000000002</v>
          </cell>
          <cell r="AE32">
            <v>0.41036099999999998</v>
          </cell>
          <cell r="AF32">
            <v>0.41134399999999999</v>
          </cell>
          <cell r="AG32">
            <v>-6.8739999999999999E-3</v>
          </cell>
        </row>
        <row r="33">
          <cell r="A33" t="str">
            <v>CKI000:ga_Cooking</v>
          </cell>
          <cell r="C33">
            <v>8.4322999999999995E-2</v>
          </cell>
          <cell r="D33">
            <v>8.3906999999999995E-2</v>
          </cell>
          <cell r="E33">
            <v>8.3880999999999997E-2</v>
          </cell>
          <cell r="F33">
            <v>8.4142999999999996E-2</v>
          </cell>
          <cell r="G33">
            <v>8.4264000000000006E-2</v>
          </cell>
          <cell r="H33">
            <v>8.4212999999999996E-2</v>
          </cell>
          <cell r="I33">
            <v>8.4026000000000003E-2</v>
          </cell>
          <cell r="J33">
            <v>8.3756999999999998E-2</v>
          </cell>
          <cell r="K33">
            <v>8.3446000000000006E-2</v>
          </cell>
          <cell r="L33">
            <v>8.3116999999999996E-2</v>
          </cell>
          <cell r="M33">
            <v>8.2860000000000003E-2</v>
          </cell>
          <cell r="N33">
            <v>8.2617999999999997E-2</v>
          </cell>
          <cell r="O33">
            <v>8.2346000000000003E-2</v>
          </cell>
          <cell r="P33">
            <v>8.2059999999999994E-2</v>
          </cell>
          <cell r="Q33">
            <v>8.1840999999999997E-2</v>
          </cell>
          <cell r="R33">
            <v>8.1625000000000003E-2</v>
          </cell>
          <cell r="S33">
            <v>8.1424999999999997E-2</v>
          </cell>
          <cell r="T33">
            <v>8.1217999999999999E-2</v>
          </cell>
          <cell r="U33">
            <v>8.0948000000000006E-2</v>
          </cell>
          <cell r="V33">
            <v>8.0638000000000001E-2</v>
          </cell>
          <cell r="W33">
            <v>8.0422999999999994E-2</v>
          </cell>
          <cell r="X33">
            <v>8.0198000000000005E-2</v>
          </cell>
          <cell r="Y33">
            <v>7.9963999999999993E-2</v>
          </cell>
          <cell r="Z33">
            <v>7.9766000000000004E-2</v>
          </cell>
          <cell r="AA33">
            <v>7.9530000000000003E-2</v>
          </cell>
          <cell r="AB33">
            <v>7.9271999999999995E-2</v>
          </cell>
          <cell r="AC33">
            <v>7.9005000000000006E-2</v>
          </cell>
          <cell r="AD33">
            <v>7.8702999999999995E-2</v>
          </cell>
          <cell r="AE33">
            <v>7.8403E-2</v>
          </cell>
          <cell r="AF33">
            <v>7.8151999999999999E-2</v>
          </cell>
          <cell r="AG33">
            <v>-2.617E-3</v>
          </cell>
        </row>
        <row r="34">
          <cell r="A34" t="str">
            <v>CKI000:ga_Lighting</v>
          </cell>
          <cell r="C34">
            <v>0.51833600000000002</v>
          </cell>
          <cell r="D34">
            <v>0.50489300000000004</v>
          </cell>
          <cell r="E34">
            <v>0.49493700000000002</v>
          </cell>
          <cell r="F34">
            <v>0.48804500000000001</v>
          </cell>
          <cell r="G34">
            <v>0.48189199999999999</v>
          </cell>
          <cell r="H34">
            <v>0.47619299999999998</v>
          </cell>
          <cell r="I34">
            <v>0.47084799999999999</v>
          </cell>
          <cell r="J34">
            <v>0.46276400000000001</v>
          </cell>
          <cell r="K34">
            <v>0.45572099999999999</v>
          </cell>
          <cell r="L34">
            <v>0.44149300000000002</v>
          </cell>
          <cell r="M34">
            <v>0.42951299999999998</v>
          </cell>
          <cell r="N34">
            <v>0.419101</v>
          </cell>
          <cell r="O34">
            <v>0.409914</v>
          </cell>
          <cell r="P34">
            <v>0.40182600000000002</v>
          </cell>
          <cell r="Q34">
            <v>0.395258</v>
          </cell>
          <cell r="R34">
            <v>0.389843</v>
          </cell>
          <cell r="S34">
            <v>0.38531599999999999</v>
          </cell>
          <cell r="T34">
            <v>0.381525</v>
          </cell>
          <cell r="U34">
            <v>0.37787599999999999</v>
          </cell>
          <cell r="V34">
            <v>0.37235099999999999</v>
          </cell>
          <cell r="W34">
            <v>0.368251</v>
          </cell>
          <cell r="X34">
            <v>0.364593</v>
          </cell>
          <cell r="Y34">
            <v>0.361238</v>
          </cell>
          <cell r="Z34">
            <v>0.35877399999999998</v>
          </cell>
          <cell r="AA34">
            <v>0.35661399999999999</v>
          </cell>
          <cell r="AB34">
            <v>0.35486099999999998</v>
          </cell>
          <cell r="AC34">
            <v>0.35362300000000002</v>
          </cell>
          <cell r="AD34">
            <v>0.35255799999999998</v>
          </cell>
          <cell r="AE34">
            <v>0.35188700000000001</v>
          </cell>
          <cell r="AF34">
            <v>0.35190700000000003</v>
          </cell>
          <cell r="AG34">
            <v>-1.3265000000000001E-2</v>
          </cell>
        </row>
        <row r="35">
          <cell r="A35" t="str">
            <v>CKI000:ga_Refrigeration</v>
          </cell>
          <cell r="C35">
            <v>0.64944999999999997</v>
          </cell>
          <cell r="D35">
            <v>0.64615100000000003</v>
          </cell>
          <cell r="E35">
            <v>0.64540500000000001</v>
          </cell>
          <cell r="F35">
            <v>0.64657100000000001</v>
          </cell>
          <cell r="G35">
            <v>0.64801500000000001</v>
          </cell>
          <cell r="H35">
            <v>0.64954199999999995</v>
          </cell>
          <cell r="I35">
            <v>0.65104899999999999</v>
          </cell>
          <cell r="J35">
            <v>0.65264599999999995</v>
          </cell>
          <cell r="K35">
            <v>0.65441800000000006</v>
          </cell>
          <cell r="L35">
            <v>0.65465200000000001</v>
          </cell>
          <cell r="M35">
            <v>0.65605599999999997</v>
          </cell>
          <cell r="N35">
            <v>0.65796699999999997</v>
          </cell>
          <cell r="O35">
            <v>0.66003100000000003</v>
          </cell>
          <cell r="P35">
            <v>0.66227199999999997</v>
          </cell>
          <cell r="Q35">
            <v>0.66498100000000004</v>
          </cell>
          <cell r="R35">
            <v>0.66793599999999997</v>
          </cell>
          <cell r="S35">
            <v>0.67108500000000004</v>
          </cell>
          <cell r="T35">
            <v>0.67437100000000005</v>
          </cell>
          <cell r="U35">
            <v>0.67749700000000002</v>
          </cell>
          <cell r="V35">
            <v>0.68024899999999999</v>
          </cell>
          <cell r="W35">
            <v>0.68399399999999999</v>
          </cell>
          <cell r="X35">
            <v>0.68776999999999999</v>
          </cell>
          <cell r="Y35">
            <v>0.69159700000000002</v>
          </cell>
          <cell r="Z35">
            <v>0.69574899999999995</v>
          </cell>
          <cell r="AA35">
            <v>0.69989299999999999</v>
          </cell>
          <cell r="AB35">
            <v>0.70413899999999996</v>
          </cell>
          <cell r="AC35">
            <v>0.70853699999999997</v>
          </cell>
          <cell r="AD35">
            <v>0.71280299999999996</v>
          </cell>
          <cell r="AE35">
            <v>0.71709800000000001</v>
          </cell>
          <cell r="AF35">
            <v>0.72172899999999995</v>
          </cell>
          <cell r="AG35">
            <v>3.6449999999999998E-3</v>
          </cell>
        </row>
        <row r="36">
          <cell r="A36" t="str">
            <v>CKI000:ga_OfficeEquipme</v>
          </cell>
          <cell r="C36">
            <v>0.42910900000000002</v>
          </cell>
          <cell r="D36">
            <v>0.43390699999999999</v>
          </cell>
          <cell r="E36">
            <v>0.43921399999999999</v>
          </cell>
          <cell r="F36">
            <v>0.44551099999999999</v>
          </cell>
          <cell r="G36">
            <v>0.45266699999999999</v>
          </cell>
          <cell r="H36">
            <v>0.45981300000000003</v>
          </cell>
          <cell r="I36">
            <v>0.46690700000000002</v>
          </cell>
          <cell r="J36">
            <v>0.474939</v>
          </cell>
          <cell r="K36">
            <v>0.48300100000000001</v>
          </cell>
          <cell r="L36">
            <v>0.49163400000000002</v>
          </cell>
          <cell r="M36">
            <v>0.50033899999999998</v>
          </cell>
          <cell r="N36">
            <v>0.50964100000000001</v>
          </cell>
          <cell r="O36">
            <v>0.51896299999999995</v>
          </cell>
          <cell r="P36">
            <v>0.52885199999999999</v>
          </cell>
          <cell r="Q36">
            <v>0.53891</v>
          </cell>
          <cell r="R36">
            <v>0.55010400000000004</v>
          </cell>
          <cell r="S36">
            <v>0.56088700000000002</v>
          </cell>
          <cell r="T36">
            <v>0.572855</v>
          </cell>
          <cell r="U36">
            <v>0.58487</v>
          </cell>
          <cell r="V36">
            <v>0.59700600000000004</v>
          </cell>
          <cell r="W36">
            <v>0.60931299999999999</v>
          </cell>
          <cell r="X36">
            <v>0.62227900000000003</v>
          </cell>
          <cell r="Y36">
            <v>0.635911</v>
          </cell>
          <cell r="Z36">
            <v>0.64924199999999999</v>
          </cell>
          <cell r="AA36">
            <v>0.66324300000000003</v>
          </cell>
          <cell r="AB36">
            <v>0.67797600000000002</v>
          </cell>
          <cell r="AC36">
            <v>0.69234799999999996</v>
          </cell>
          <cell r="AD36">
            <v>0.70740199999999998</v>
          </cell>
          <cell r="AE36">
            <v>0.72265800000000002</v>
          </cell>
          <cell r="AF36">
            <v>0.73826199999999997</v>
          </cell>
          <cell r="AG36">
            <v>1.8886E-2</v>
          </cell>
        </row>
        <row r="37">
          <cell r="A37" t="str">
            <v>CKI000:ha_OfficeEquipme</v>
          </cell>
          <cell r="C37">
            <v>0.176791</v>
          </cell>
          <cell r="D37">
            <v>0.175063</v>
          </cell>
          <cell r="E37">
            <v>0.17426</v>
          </cell>
          <cell r="F37">
            <v>0.17410400000000001</v>
          </cell>
          <cell r="G37">
            <v>0.17433100000000001</v>
          </cell>
          <cell r="H37">
            <v>0.17496600000000001</v>
          </cell>
          <cell r="I37">
            <v>0.17575499999999999</v>
          </cell>
          <cell r="J37">
            <v>0.17673</v>
          </cell>
          <cell r="K37">
            <v>0.17793</v>
          </cell>
          <cell r="L37">
            <v>0.179401</v>
          </cell>
          <cell r="M37">
            <v>0.18088000000000001</v>
          </cell>
          <cell r="N37">
            <v>0.182643</v>
          </cell>
          <cell r="O37">
            <v>0.184393</v>
          </cell>
          <cell r="P37">
            <v>0.18584300000000001</v>
          </cell>
          <cell r="Q37">
            <v>0.187579</v>
          </cell>
          <cell r="R37">
            <v>0.18901399999999999</v>
          </cell>
          <cell r="S37">
            <v>0.190439</v>
          </cell>
          <cell r="T37">
            <v>0.19186400000000001</v>
          </cell>
          <cell r="U37">
            <v>0.19267100000000001</v>
          </cell>
          <cell r="V37">
            <v>0.193466</v>
          </cell>
          <cell r="W37">
            <v>0.19394800000000001</v>
          </cell>
          <cell r="X37">
            <v>0.19378400000000001</v>
          </cell>
          <cell r="Y37">
            <v>0.19326299999999999</v>
          </cell>
          <cell r="Z37">
            <v>0.192411</v>
          </cell>
          <cell r="AA37">
            <v>0.19087499999999999</v>
          </cell>
          <cell r="AB37">
            <v>0.18897</v>
          </cell>
          <cell r="AC37">
            <v>0.186364</v>
          </cell>
          <cell r="AD37">
            <v>0.18301100000000001</v>
          </cell>
          <cell r="AE37">
            <v>0.17891699999999999</v>
          </cell>
          <cell r="AF37">
            <v>0.173762</v>
          </cell>
          <cell r="AG37">
            <v>-5.9599999999999996E-4</v>
          </cell>
        </row>
        <row r="38">
          <cell r="A38" t="str">
            <v>CKI000:ha_OtherUses</v>
          </cell>
          <cell r="C38">
            <v>1.5711040000000001</v>
          </cell>
          <cell r="D38">
            <v>1.67832</v>
          </cell>
          <cell r="E38">
            <v>1.6764140000000001</v>
          </cell>
          <cell r="F38">
            <v>1.6754709999999999</v>
          </cell>
          <cell r="G38">
            <v>1.674363</v>
          </cell>
          <cell r="H38">
            <v>1.6738710000000001</v>
          </cell>
          <cell r="I38">
            <v>1.69221</v>
          </cell>
          <cell r="J38">
            <v>1.7096070000000001</v>
          </cell>
          <cell r="K38">
            <v>1.727711</v>
          </cell>
          <cell r="L38">
            <v>1.7460230000000001</v>
          </cell>
          <cell r="M38">
            <v>1.7650790000000001</v>
          </cell>
          <cell r="N38">
            <v>1.7847310000000001</v>
          </cell>
          <cell r="O38">
            <v>1.8049459999999999</v>
          </cell>
          <cell r="P38">
            <v>1.8255300000000001</v>
          </cell>
          <cell r="Q38">
            <v>1.8469930000000001</v>
          </cell>
          <cell r="R38">
            <v>1.8694660000000001</v>
          </cell>
          <cell r="S38">
            <v>1.8923140000000001</v>
          </cell>
          <cell r="T38">
            <v>1.916142</v>
          </cell>
          <cell r="U38">
            <v>1.9407479999999999</v>
          </cell>
          <cell r="V38">
            <v>1.9658690000000001</v>
          </cell>
          <cell r="W38">
            <v>1.9922010000000001</v>
          </cell>
          <cell r="X38">
            <v>2.0192079999999999</v>
          </cell>
          <cell r="Y38">
            <v>2.0472220000000001</v>
          </cell>
          <cell r="Z38">
            <v>2.0762550000000002</v>
          </cell>
          <cell r="AA38">
            <v>2.106525</v>
          </cell>
          <cell r="AB38">
            <v>2.1373190000000002</v>
          </cell>
          <cell r="AC38">
            <v>2.1693159999999998</v>
          </cell>
          <cell r="AD38">
            <v>2.2023869999999999</v>
          </cell>
          <cell r="AE38">
            <v>2.2364769999999998</v>
          </cell>
          <cell r="AF38">
            <v>2.272173</v>
          </cell>
          <cell r="AG38">
            <v>1.2803999999999999E-2</v>
          </cell>
        </row>
        <row r="39">
          <cell r="A39" t="str">
            <v>CKI000:ha_ElecSubtotal</v>
          </cell>
          <cell r="C39">
            <v>4.5951639999999996</v>
          </cell>
          <cell r="D39">
            <v>4.6468069999999999</v>
          </cell>
          <cell r="E39">
            <v>4.6952790000000002</v>
          </cell>
          <cell r="F39">
            <v>4.7030519999999996</v>
          </cell>
          <cell r="G39">
            <v>4.711436</v>
          </cell>
          <cell r="H39">
            <v>4.7107530000000004</v>
          </cell>
          <cell r="I39">
            <v>4.727557</v>
          </cell>
          <cell r="J39">
            <v>4.7415469999999997</v>
          </cell>
          <cell r="K39">
            <v>4.7577579999999999</v>
          </cell>
          <cell r="L39">
            <v>4.7664020000000002</v>
          </cell>
          <cell r="M39">
            <v>4.7815479999999999</v>
          </cell>
          <cell r="N39">
            <v>4.8012899999999998</v>
          </cell>
          <cell r="O39">
            <v>4.8230680000000001</v>
          </cell>
          <cell r="P39">
            <v>4.8471419999999998</v>
          </cell>
          <cell r="Q39">
            <v>4.876792</v>
          </cell>
          <cell r="R39">
            <v>4.9106889999999996</v>
          </cell>
          <cell r="S39">
            <v>4.9468360000000002</v>
          </cell>
          <cell r="T39">
            <v>4.9868410000000001</v>
          </cell>
          <cell r="U39">
            <v>5.0265279999999999</v>
          </cell>
          <cell r="V39">
            <v>5.0629169999999997</v>
          </cell>
          <cell r="W39">
            <v>5.1048749999999998</v>
          </cell>
          <cell r="X39">
            <v>5.1485250000000002</v>
          </cell>
          <cell r="Y39">
            <v>5.1941550000000003</v>
          </cell>
          <cell r="Z39">
            <v>5.2430479999999999</v>
          </cell>
          <cell r="AA39">
            <v>5.2934489999999998</v>
          </cell>
          <cell r="AB39">
            <v>5.345459</v>
          </cell>
          <cell r="AC39">
            <v>5.3989580000000004</v>
          </cell>
          <cell r="AD39">
            <v>5.4534960000000003</v>
          </cell>
          <cell r="AE39">
            <v>5.5094380000000003</v>
          </cell>
          <cell r="AF39">
            <v>5.5691490000000003</v>
          </cell>
          <cell r="AG39">
            <v>6.6509999999999998E-3</v>
          </cell>
        </row>
        <row r="40">
          <cell r="A40" t="str">
            <v>CKI000:ha_OwnGeneration</v>
          </cell>
          <cell r="C40">
            <v>9.5620999999999998E-2</v>
          </cell>
          <cell r="D40">
            <v>0.10685500000000001</v>
          </cell>
          <cell r="E40">
            <v>0.118325</v>
          </cell>
          <cell r="F40">
            <v>0.12968099999999999</v>
          </cell>
          <cell r="G40">
            <v>0.13766</v>
          </cell>
          <cell r="H40">
            <v>0.146618</v>
          </cell>
          <cell r="I40">
            <v>0.15415799999999999</v>
          </cell>
          <cell r="J40">
            <v>0.159692</v>
          </cell>
          <cell r="K40">
            <v>0.16678399999999999</v>
          </cell>
          <cell r="L40">
            <v>0.17127300000000001</v>
          </cell>
          <cell r="M40">
            <v>0.17811299999999999</v>
          </cell>
          <cell r="N40">
            <v>0.182839</v>
          </cell>
          <cell r="O40">
            <v>0.189632</v>
          </cell>
          <cell r="P40">
            <v>0.195544</v>
          </cell>
          <cell r="Q40">
            <v>0.198097</v>
          </cell>
          <cell r="R40">
            <v>0.204844</v>
          </cell>
          <cell r="S40">
            <v>0.211534</v>
          </cell>
          <cell r="T40">
            <v>0.217638</v>
          </cell>
          <cell r="U40">
            <v>0.22692300000000001</v>
          </cell>
          <cell r="V40">
            <v>0.23549200000000001</v>
          </cell>
          <cell r="W40">
            <v>0.242482</v>
          </cell>
          <cell r="X40">
            <v>0.25086700000000001</v>
          </cell>
          <cell r="Y40">
            <v>0.26011000000000001</v>
          </cell>
          <cell r="Z40">
            <v>0.26594400000000001</v>
          </cell>
          <cell r="AA40">
            <v>0.27569500000000002</v>
          </cell>
          <cell r="AB40">
            <v>0.28823700000000002</v>
          </cell>
          <cell r="AC40">
            <v>0.29553299999999999</v>
          </cell>
          <cell r="AD40">
            <v>0.30629600000000001</v>
          </cell>
          <cell r="AE40">
            <v>0.31517200000000001</v>
          </cell>
          <cell r="AF40">
            <v>0.32165300000000002</v>
          </cell>
          <cell r="AG40">
            <v>4.2717999999999999E-2</v>
          </cell>
        </row>
        <row r="41">
          <cell r="A41" t="str">
            <v>CKI000:ha_PurchasedElec</v>
          </cell>
          <cell r="C41">
            <v>4.4995430000000001</v>
          </cell>
          <cell r="D41">
            <v>4.5399520000000004</v>
          </cell>
          <cell r="E41">
            <v>4.5769529999999996</v>
          </cell>
          <cell r="F41">
            <v>4.5733699999999997</v>
          </cell>
          <cell r="G41">
            <v>4.5737769999999998</v>
          </cell>
          <cell r="H41">
            <v>4.5641350000000003</v>
          </cell>
          <cell r="I41">
            <v>4.5734000000000004</v>
          </cell>
          <cell r="J41">
            <v>4.5818539999999999</v>
          </cell>
          <cell r="K41">
            <v>4.5909740000000001</v>
          </cell>
          <cell r="L41">
            <v>4.595129</v>
          </cell>
          <cell r="M41">
            <v>4.6034350000000002</v>
          </cell>
          <cell r="N41">
            <v>4.6184510000000003</v>
          </cell>
          <cell r="O41">
            <v>4.6334350000000004</v>
          </cell>
          <cell r="P41">
            <v>4.6515979999999999</v>
          </cell>
          <cell r="Q41">
            <v>4.6786950000000003</v>
          </cell>
          <cell r="R41">
            <v>4.7058450000000001</v>
          </cell>
          <cell r="S41">
            <v>4.7353019999999999</v>
          </cell>
          <cell r="T41">
            <v>4.7692019999999999</v>
          </cell>
          <cell r="U41">
            <v>4.7996049999999997</v>
          </cell>
          <cell r="V41">
            <v>4.8274249999999999</v>
          </cell>
          <cell r="W41">
            <v>4.862393</v>
          </cell>
          <cell r="X41">
            <v>4.8976579999999998</v>
          </cell>
          <cell r="Y41">
            <v>4.9340450000000002</v>
          </cell>
          <cell r="Z41">
            <v>4.9771039999999998</v>
          </cell>
          <cell r="AA41">
            <v>5.017754</v>
          </cell>
          <cell r="AB41">
            <v>5.0572220000000003</v>
          </cell>
          <cell r="AC41">
            <v>5.1034259999999998</v>
          </cell>
          <cell r="AD41">
            <v>5.1471999999999998</v>
          </cell>
          <cell r="AE41">
            <v>5.1942649999999997</v>
          </cell>
          <cell r="AF41">
            <v>5.2474959999999999</v>
          </cell>
          <cell r="AG41">
            <v>5.3169999999999997E-3</v>
          </cell>
        </row>
        <row r="44">
          <cell r="A44" t="str">
            <v>CKI000:ia_SpaceHeating</v>
          </cell>
          <cell r="C44">
            <v>1.8042739999999999</v>
          </cell>
          <cell r="D44">
            <v>1.832203</v>
          </cell>
          <cell r="E44">
            <v>1.7731749999999999</v>
          </cell>
          <cell r="F44">
            <v>1.7856540000000001</v>
          </cell>
          <cell r="G44">
            <v>1.7998689999999999</v>
          </cell>
          <cell r="H44">
            <v>1.8080419999999999</v>
          </cell>
          <cell r="I44">
            <v>1.809979</v>
          </cell>
          <cell r="J44">
            <v>1.80684</v>
          </cell>
          <cell r="K44">
            <v>1.7991349999999999</v>
          </cell>
          <cell r="L44">
            <v>1.7915859999999999</v>
          </cell>
          <cell r="M44">
            <v>1.7839780000000001</v>
          </cell>
          <cell r="N44">
            <v>1.779091</v>
          </cell>
          <cell r="O44">
            <v>1.7730109999999999</v>
          </cell>
          <cell r="P44">
            <v>1.768429</v>
          </cell>
          <cell r="Q44">
            <v>1.766343</v>
          </cell>
          <cell r="R44">
            <v>1.7643009999999999</v>
          </cell>
          <cell r="S44">
            <v>1.7601009999999999</v>
          </cell>
          <cell r="T44">
            <v>1.7549250000000001</v>
          </cell>
          <cell r="U44">
            <v>1.74899</v>
          </cell>
          <cell r="V44">
            <v>1.743317</v>
          </cell>
          <cell r="W44">
            <v>1.738327</v>
          </cell>
          <cell r="X44">
            <v>1.733492</v>
          </cell>
          <cell r="Y44">
            <v>1.72827</v>
          </cell>
          <cell r="Z44">
            <v>1.723463</v>
          </cell>
          <cell r="AA44">
            <v>1.7176469999999999</v>
          </cell>
          <cell r="AB44">
            <v>1.7112849999999999</v>
          </cell>
          <cell r="AC44">
            <v>1.7041379999999999</v>
          </cell>
          <cell r="AD44">
            <v>1.69676</v>
          </cell>
          <cell r="AE44">
            <v>1.6884490000000001</v>
          </cell>
          <cell r="AF44">
            <v>1.6800520000000001</v>
          </cell>
          <cell r="AG44">
            <v>-2.457E-3</v>
          </cell>
        </row>
        <row r="45">
          <cell r="A45" t="str">
            <v>CKI000:ia_SpaceCooling</v>
          </cell>
          <cell r="C45">
            <v>2.4750000000000001E-2</v>
          </cell>
          <cell r="D45">
            <v>2.1655000000000001E-2</v>
          </cell>
          <cell r="E45">
            <v>2.6110999999999999E-2</v>
          </cell>
          <cell r="F45">
            <v>2.6110000000000001E-2</v>
          </cell>
          <cell r="G45">
            <v>2.6138999999999999E-2</v>
          </cell>
          <cell r="H45">
            <v>2.6102E-2</v>
          </cell>
          <cell r="I45">
            <v>2.5989999999999999E-2</v>
          </cell>
          <cell r="J45">
            <v>2.5843000000000001E-2</v>
          </cell>
          <cell r="K45">
            <v>2.5651E-2</v>
          </cell>
          <cell r="L45">
            <v>2.5479000000000002E-2</v>
          </cell>
          <cell r="M45">
            <v>2.5322000000000001E-2</v>
          </cell>
          <cell r="N45">
            <v>2.5204000000000001E-2</v>
          </cell>
          <cell r="O45">
            <v>2.5089E-2</v>
          </cell>
          <cell r="P45">
            <v>2.4997999999999999E-2</v>
          </cell>
          <cell r="Q45">
            <v>2.4948999999999999E-2</v>
          </cell>
          <cell r="R45">
            <v>2.4913000000000001E-2</v>
          </cell>
          <cell r="S45">
            <v>2.487E-2</v>
          </cell>
          <cell r="T45">
            <v>2.4812000000000001E-2</v>
          </cell>
          <cell r="U45">
            <v>2.4763E-2</v>
          </cell>
          <cell r="V45">
            <v>2.4722999999999998E-2</v>
          </cell>
          <cell r="W45">
            <v>2.4712000000000001E-2</v>
          </cell>
          <cell r="X45">
            <v>2.4716999999999999E-2</v>
          </cell>
          <cell r="Y45">
            <v>2.4719000000000001E-2</v>
          </cell>
          <cell r="Z45">
            <v>2.4733999999999999E-2</v>
          </cell>
          <cell r="AA45">
            <v>2.4757999999999999E-2</v>
          </cell>
          <cell r="AB45">
            <v>2.4771000000000001E-2</v>
          </cell>
          <cell r="AC45">
            <v>2.4785999999999999E-2</v>
          </cell>
          <cell r="AD45">
            <v>2.4822E-2</v>
          </cell>
          <cell r="AE45">
            <v>2.4836E-2</v>
          </cell>
          <cell r="AF45">
            <v>2.486E-2</v>
          </cell>
          <cell r="AG45">
            <v>1.5300000000000001E-4</v>
          </cell>
        </row>
        <row r="46">
          <cell r="A46" t="str">
            <v>CKI000:ia_WaterHeating</v>
          </cell>
          <cell r="C46">
            <v>0.611896</v>
          </cell>
          <cell r="D46">
            <v>0.60751500000000003</v>
          </cell>
          <cell r="E46">
            <v>0.60975199999999996</v>
          </cell>
          <cell r="F46">
            <v>0.61787899999999996</v>
          </cell>
          <cell r="G46">
            <v>0.62652399999999997</v>
          </cell>
          <cell r="H46">
            <v>0.63338300000000003</v>
          </cell>
          <cell r="I46">
            <v>0.63841300000000001</v>
          </cell>
          <cell r="J46">
            <v>0.64204000000000006</v>
          </cell>
          <cell r="K46">
            <v>0.64447299999999996</v>
          </cell>
          <cell r="L46">
            <v>0.64724499999999996</v>
          </cell>
          <cell r="M46">
            <v>0.64856199999999997</v>
          </cell>
          <cell r="N46">
            <v>0.65142</v>
          </cell>
          <cell r="O46">
            <v>0.65439999999999998</v>
          </cell>
          <cell r="P46">
            <v>0.65837000000000001</v>
          </cell>
          <cell r="Q46">
            <v>0.663385</v>
          </cell>
          <cell r="R46">
            <v>0.66861599999999999</v>
          </cell>
          <cell r="S46">
            <v>0.67324300000000004</v>
          </cell>
          <cell r="T46">
            <v>0.67766400000000004</v>
          </cell>
          <cell r="U46">
            <v>0.68190099999999998</v>
          </cell>
          <cell r="V46">
            <v>0.68633200000000005</v>
          </cell>
          <cell r="W46">
            <v>0.69128000000000001</v>
          </cell>
          <cell r="X46">
            <v>0.69640000000000002</v>
          </cell>
          <cell r="Y46">
            <v>0.70152899999999996</v>
          </cell>
          <cell r="Z46">
            <v>0.70691899999999996</v>
          </cell>
          <cell r="AA46">
            <v>0.71211199999999997</v>
          </cell>
          <cell r="AB46">
            <v>0.71725300000000003</v>
          </cell>
          <cell r="AC46">
            <v>0.72223099999999996</v>
          </cell>
          <cell r="AD46">
            <v>0.72724200000000006</v>
          </cell>
          <cell r="AE46">
            <v>0.73199199999999998</v>
          </cell>
          <cell r="AF46">
            <v>0.73682800000000004</v>
          </cell>
          <cell r="AG46">
            <v>6.4270000000000004E-3</v>
          </cell>
        </row>
        <row r="47">
          <cell r="A47" t="str">
            <v>CKI000:ia_Cooking</v>
          </cell>
          <cell r="C47">
            <v>0.34442600000000001</v>
          </cell>
          <cell r="D47">
            <v>0.34544200000000003</v>
          </cell>
          <cell r="E47">
            <v>0.35008099999999998</v>
          </cell>
          <cell r="F47">
            <v>0.357761</v>
          </cell>
          <cell r="G47">
            <v>0.36561300000000002</v>
          </cell>
          <cell r="H47">
            <v>0.372359</v>
          </cell>
          <cell r="I47">
            <v>0.37798999999999999</v>
          </cell>
          <cell r="J47">
            <v>0.38278299999999998</v>
          </cell>
          <cell r="K47">
            <v>0.38687199999999999</v>
          </cell>
          <cell r="L47">
            <v>0.39113500000000001</v>
          </cell>
          <cell r="M47">
            <v>0.39428800000000003</v>
          </cell>
          <cell r="N47">
            <v>0.39835599999999999</v>
          </cell>
          <cell r="O47">
            <v>0.40257500000000002</v>
          </cell>
          <cell r="P47">
            <v>0.407387</v>
          </cell>
          <cell r="Q47">
            <v>0.412688</v>
          </cell>
          <cell r="R47">
            <v>0.41800399999999999</v>
          </cell>
          <cell r="S47">
            <v>0.42293500000000001</v>
          </cell>
          <cell r="T47">
            <v>0.42767699999999997</v>
          </cell>
          <cell r="U47">
            <v>0.43235699999999999</v>
          </cell>
          <cell r="V47">
            <v>0.43708599999999997</v>
          </cell>
          <cell r="W47">
            <v>0.44216499999999997</v>
          </cell>
          <cell r="X47">
            <v>0.447326</v>
          </cell>
          <cell r="Y47">
            <v>0.45247300000000001</v>
          </cell>
          <cell r="Z47">
            <v>0.45774599999999999</v>
          </cell>
          <cell r="AA47">
            <v>0.46294299999999999</v>
          </cell>
          <cell r="AB47">
            <v>0.468111</v>
          </cell>
          <cell r="AC47">
            <v>0.473159</v>
          </cell>
          <cell r="AD47">
            <v>0.47821799999999998</v>
          </cell>
          <cell r="AE47">
            <v>0.48310500000000001</v>
          </cell>
          <cell r="AF47">
            <v>0.48798000000000002</v>
          </cell>
          <cell r="AG47">
            <v>1.2086E-2</v>
          </cell>
        </row>
        <row r="48">
          <cell r="A48" t="str">
            <v>CKI000:ia_OtherUses</v>
          </cell>
          <cell r="C48">
            <v>0.69580799999999998</v>
          </cell>
          <cell r="D48">
            <v>0.81159300000000001</v>
          </cell>
          <cell r="E48">
            <v>0.80718800000000002</v>
          </cell>
          <cell r="F48">
            <v>0.78792899999999999</v>
          </cell>
          <cell r="G48">
            <v>0.76992899999999997</v>
          </cell>
          <cell r="H48">
            <v>0.74975000000000003</v>
          </cell>
          <cell r="I48">
            <v>0.75180400000000003</v>
          </cell>
          <cell r="J48">
            <v>0.75220399999999998</v>
          </cell>
          <cell r="K48">
            <v>0.75154299999999996</v>
          </cell>
          <cell r="L48">
            <v>0.75134599999999996</v>
          </cell>
          <cell r="M48">
            <v>0.75105299999999997</v>
          </cell>
          <cell r="N48">
            <v>0.75155700000000003</v>
          </cell>
          <cell r="O48">
            <v>0.75223600000000002</v>
          </cell>
          <cell r="P48">
            <v>0.75331000000000004</v>
          </cell>
          <cell r="Q48">
            <v>0.75497700000000001</v>
          </cell>
          <cell r="R48">
            <v>0.75680700000000001</v>
          </cell>
          <cell r="S48">
            <v>0.75821000000000005</v>
          </cell>
          <cell r="T48">
            <v>0.75942699999999996</v>
          </cell>
          <cell r="U48">
            <v>0.76100699999999999</v>
          </cell>
          <cell r="V48">
            <v>0.76246899999999995</v>
          </cell>
          <cell r="W48">
            <v>0.76380499999999996</v>
          </cell>
          <cell r="X48">
            <v>0.76571500000000003</v>
          </cell>
          <cell r="Y48">
            <v>0.76771699999999998</v>
          </cell>
          <cell r="Z48">
            <v>0.769513</v>
          </cell>
          <cell r="AA48">
            <v>0.77151099999999995</v>
          </cell>
          <cell r="AB48">
            <v>0.77319700000000002</v>
          </cell>
          <cell r="AC48">
            <v>0.77468300000000001</v>
          </cell>
          <cell r="AD48">
            <v>0.77661599999999997</v>
          </cell>
          <cell r="AE48">
            <v>0.77803900000000004</v>
          </cell>
          <cell r="AF48">
            <v>0.77946599999999999</v>
          </cell>
          <cell r="AG48">
            <v>3.9230000000000003E-3</v>
          </cell>
        </row>
        <row r="49">
          <cell r="A49" t="str">
            <v>CKI000:ia_DeliveredEner</v>
          </cell>
          <cell r="C49">
            <v>3.4811529999999999</v>
          </cell>
          <cell r="D49">
            <v>3.6184080000000001</v>
          </cell>
          <cell r="E49">
            <v>3.566306</v>
          </cell>
          <cell r="F49">
            <v>3.575332</v>
          </cell>
          <cell r="G49">
            <v>3.5880740000000002</v>
          </cell>
          <cell r="H49">
            <v>3.5896370000000002</v>
          </cell>
          <cell r="I49">
            <v>3.6041759999999998</v>
          </cell>
          <cell r="J49">
            <v>3.6097100000000002</v>
          </cell>
          <cell r="K49">
            <v>3.6076730000000001</v>
          </cell>
          <cell r="L49">
            <v>3.6067900000000002</v>
          </cell>
          <cell r="M49">
            <v>3.6032030000000002</v>
          </cell>
          <cell r="N49">
            <v>3.6056270000000001</v>
          </cell>
          <cell r="O49">
            <v>3.60731</v>
          </cell>
          <cell r="P49">
            <v>3.612495</v>
          </cell>
          <cell r="Q49">
            <v>3.622341</v>
          </cell>
          <cell r="R49">
            <v>3.632641</v>
          </cell>
          <cell r="S49">
            <v>3.6393599999999999</v>
          </cell>
          <cell r="T49">
            <v>3.6445059999999998</v>
          </cell>
          <cell r="U49">
            <v>3.6490170000000002</v>
          </cell>
          <cell r="V49">
            <v>3.6539280000000001</v>
          </cell>
          <cell r="W49">
            <v>3.660288</v>
          </cell>
          <cell r="X49">
            <v>3.6676500000000001</v>
          </cell>
          <cell r="Y49">
            <v>3.6747070000000002</v>
          </cell>
          <cell r="Z49">
            <v>3.682375</v>
          </cell>
          <cell r="AA49">
            <v>3.6889699999999999</v>
          </cell>
          <cell r="AB49">
            <v>3.6946180000000002</v>
          </cell>
          <cell r="AC49">
            <v>3.698998</v>
          </cell>
          <cell r="AD49">
            <v>3.7036579999999999</v>
          </cell>
          <cell r="AE49">
            <v>3.7064210000000002</v>
          </cell>
          <cell r="AF49">
            <v>3.709187</v>
          </cell>
          <cell r="AG49">
            <v>2.1900000000000001E-3</v>
          </cell>
        </row>
        <row r="52">
          <cell r="A52" t="str">
            <v>CKI000:ja_SpaceHeating</v>
          </cell>
          <cell r="C52">
            <v>0.21453900000000001</v>
          </cell>
          <cell r="D52">
            <v>0.22256300000000001</v>
          </cell>
          <cell r="E52">
            <v>0.21479200000000001</v>
          </cell>
          <cell r="F52">
            <v>0.21345700000000001</v>
          </cell>
          <cell r="G52">
            <v>0.21237600000000001</v>
          </cell>
          <cell r="H52">
            <v>0.21140200000000001</v>
          </cell>
          <cell r="I52">
            <v>0.21058299999999999</v>
          </cell>
          <cell r="J52">
            <v>0.20891000000000001</v>
          </cell>
          <cell r="K52">
            <v>0.20678199999999999</v>
          </cell>
          <cell r="L52">
            <v>0.204621</v>
          </cell>
          <cell r="M52">
            <v>0.20246800000000001</v>
          </cell>
          <cell r="N52">
            <v>0.20028399999999999</v>
          </cell>
          <cell r="O52">
            <v>0.198155</v>
          </cell>
          <cell r="P52">
            <v>0.19612299999999999</v>
          </cell>
          <cell r="Q52">
            <v>0.194048</v>
          </cell>
          <cell r="R52">
            <v>0.191857</v>
          </cell>
          <cell r="S52">
            <v>0.18947</v>
          </cell>
          <cell r="T52">
            <v>0.18713399999999999</v>
          </cell>
          <cell r="U52">
            <v>0.18490899999999999</v>
          </cell>
          <cell r="V52">
            <v>0.18254400000000001</v>
          </cell>
          <cell r="W52">
            <v>0.18030399999999999</v>
          </cell>
          <cell r="X52">
            <v>0.178199</v>
          </cell>
          <cell r="Y52">
            <v>0.175951</v>
          </cell>
          <cell r="Z52">
            <v>0.17355000000000001</v>
          </cell>
          <cell r="AA52">
            <v>0.17122100000000001</v>
          </cell>
          <cell r="AB52">
            <v>0.168904</v>
          </cell>
          <cell r="AC52">
            <v>0.166736</v>
          </cell>
          <cell r="AD52">
            <v>0.16472800000000001</v>
          </cell>
          <cell r="AE52">
            <v>0.162772</v>
          </cell>
          <cell r="AF52">
            <v>0.16084000000000001</v>
          </cell>
          <cell r="AG52">
            <v>-9.8849999999999997E-3</v>
          </cell>
        </row>
        <row r="53">
          <cell r="A53" t="str">
            <v>CKI000:ja_WaterHeating</v>
          </cell>
          <cell r="C53">
            <v>6.4819999999999999E-3</v>
          </cell>
          <cell r="D53">
            <v>6.3969999999999999E-3</v>
          </cell>
          <cell r="E53">
            <v>6.3850000000000001E-3</v>
          </cell>
          <cell r="F53">
            <v>6.3940000000000004E-3</v>
          </cell>
          <cell r="G53">
            <v>6.4079999999999996E-3</v>
          </cell>
          <cell r="H53">
            <v>6.4200000000000004E-3</v>
          </cell>
          <cell r="I53">
            <v>6.4310000000000001E-3</v>
          </cell>
          <cell r="J53">
            <v>6.4140000000000004E-3</v>
          </cell>
          <cell r="K53">
            <v>6.3819999999999997E-3</v>
          </cell>
          <cell r="L53">
            <v>6.3540000000000003E-3</v>
          </cell>
          <cell r="M53">
            <v>6.3239999999999998E-3</v>
          </cell>
          <cell r="N53">
            <v>6.2960000000000004E-3</v>
          </cell>
          <cell r="O53">
            <v>6.2709999999999997E-3</v>
          </cell>
          <cell r="P53">
            <v>6.2480000000000001E-3</v>
          </cell>
          <cell r="Q53">
            <v>6.2220000000000001E-3</v>
          </cell>
          <cell r="R53">
            <v>6.1910000000000003E-3</v>
          </cell>
          <cell r="S53">
            <v>6.1539999999999997E-3</v>
          </cell>
          <cell r="T53">
            <v>6.1180000000000002E-3</v>
          </cell>
          <cell r="U53">
            <v>6.0879999999999997E-3</v>
          </cell>
          <cell r="V53">
            <v>6.0559999999999998E-3</v>
          </cell>
          <cell r="W53">
            <v>6.0280000000000004E-3</v>
          </cell>
          <cell r="X53">
            <v>6.0029999999999997E-3</v>
          </cell>
          <cell r="Y53">
            <v>5.9740000000000001E-3</v>
          </cell>
          <cell r="Z53">
            <v>5.9389999999999998E-3</v>
          </cell>
          <cell r="AA53">
            <v>5.9069999999999999E-3</v>
          </cell>
          <cell r="AB53">
            <v>5.8770000000000003E-3</v>
          </cell>
          <cell r="AC53">
            <v>5.8520000000000004E-3</v>
          </cell>
          <cell r="AD53">
            <v>5.8320000000000004E-3</v>
          </cell>
          <cell r="AE53">
            <v>5.8149999999999999E-3</v>
          </cell>
          <cell r="AF53">
            <v>5.7980000000000002E-3</v>
          </cell>
          <cell r="AG53">
            <v>-3.836E-3</v>
          </cell>
        </row>
        <row r="54">
          <cell r="A54" t="str">
            <v>CKI000:ja_OtherUses</v>
          </cell>
          <cell r="C54">
            <v>9.3368999999999994E-2</v>
          </cell>
          <cell r="D54">
            <v>9.5399999999999999E-2</v>
          </cell>
          <cell r="E54">
            <v>0.10090200000000001</v>
          </cell>
          <cell r="F54">
            <v>9.9529000000000006E-2</v>
          </cell>
          <cell r="G54">
            <v>9.8310999999999996E-2</v>
          </cell>
          <cell r="H54">
            <v>9.7179000000000001E-2</v>
          </cell>
          <cell r="I54">
            <v>9.8383999999999999E-2</v>
          </cell>
          <cell r="J54">
            <v>9.9066000000000001E-2</v>
          </cell>
          <cell r="K54">
            <v>9.9454000000000001E-2</v>
          </cell>
          <cell r="L54">
            <v>9.9830000000000002E-2</v>
          </cell>
          <cell r="M54">
            <v>9.9534999999999998E-2</v>
          </cell>
          <cell r="N54">
            <v>9.9419999999999994E-2</v>
          </cell>
          <cell r="O54">
            <v>9.9481E-2</v>
          </cell>
          <cell r="P54">
            <v>9.9794999999999995E-2</v>
          </cell>
          <cell r="Q54">
            <v>0.100116</v>
          </cell>
          <cell r="R54">
            <v>0.10038999999999999</v>
          </cell>
          <cell r="S54">
            <v>0.10057199999999999</v>
          </cell>
          <cell r="T54">
            <v>0.100788</v>
          </cell>
          <cell r="U54">
            <v>0.10108300000000001</v>
          </cell>
          <cell r="V54">
            <v>0.101358</v>
          </cell>
          <cell r="W54">
            <v>0.101633</v>
          </cell>
          <cell r="X54">
            <v>0.10197000000000001</v>
          </cell>
          <cell r="Y54">
            <v>0.102204</v>
          </cell>
          <cell r="Z54">
            <v>0.102336</v>
          </cell>
          <cell r="AA54">
            <v>0.102519</v>
          </cell>
          <cell r="AB54">
            <v>0.10274800000000001</v>
          </cell>
          <cell r="AC54">
            <v>0.10305400000000001</v>
          </cell>
          <cell r="AD54">
            <v>0.103449</v>
          </cell>
          <cell r="AE54">
            <v>0.103906</v>
          </cell>
          <cell r="AF54">
            <v>0.10442899999999999</v>
          </cell>
          <cell r="AG54">
            <v>3.8679999999999999E-3</v>
          </cell>
        </row>
        <row r="55">
          <cell r="A55" t="str">
            <v>CKI000:ja_DeliveredEner</v>
          </cell>
          <cell r="C55">
            <v>0.31439</v>
          </cell>
          <cell r="D55">
            <v>0.32435999999999998</v>
          </cell>
          <cell r="E55">
            <v>0.32207999999999998</v>
          </cell>
          <cell r="F55">
            <v>0.31938</v>
          </cell>
          <cell r="G55">
            <v>0.31709399999999999</v>
          </cell>
          <cell r="H55">
            <v>0.31500099999999998</v>
          </cell>
          <cell r="I55">
            <v>0.31539800000000001</v>
          </cell>
          <cell r="J55">
            <v>0.31438899999999997</v>
          </cell>
          <cell r="K55">
            <v>0.31261800000000001</v>
          </cell>
          <cell r="L55">
            <v>0.31080600000000003</v>
          </cell>
          <cell r="M55">
            <v>0.30832799999999999</v>
          </cell>
          <cell r="N55">
            <v>0.30599999999999999</v>
          </cell>
          <cell r="O55">
            <v>0.30390699999999998</v>
          </cell>
          <cell r="P55">
            <v>0.30216700000000002</v>
          </cell>
          <cell r="Q55">
            <v>0.30038599999999999</v>
          </cell>
          <cell r="R55">
            <v>0.29843799999999998</v>
          </cell>
          <cell r="S55">
            <v>0.29619600000000001</v>
          </cell>
          <cell r="T55">
            <v>0.29404000000000002</v>
          </cell>
          <cell r="U55">
            <v>0.29208099999999998</v>
          </cell>
          <cell r="V55">
            <v>0.28995799999999999</v>
          </cell>
          <cell r="W55">
            <v>0.28796500000000003</v>
          </cell>
          <cell r="X55">
            <v>0.28617199999999998</v>
          </cell>
          <cell r="Y55">
            <v>0.28412799999999999</v>
          </cell>
          <cell r="Z55">
            <v>0.28182499999999999</v>
          </cell>
          <cell r="AA55">
            <v>0.27964800000000001</v>
          </cell>
          <cell r="AB55">
            <v>0.27753</v>
          </cell>
          <cell r="AC55">
            <v>0.275642</v>
          </cell>
          <cell r="AD55">
            <v>0.274009</v>
          </cell>
          <cell r="AE55">
            <v>0.27249299999999999</v>
          </cell>
          <cell r="AF55">
            <v>0.271067</v>
          </cell>
          <cell r="AG55">
            <v>-5.1000000000000004E-3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0.54864999999999997</v>
          </cell>
          <cell r="D58">
            <v>0.55747100000000005</v>
          </cell>
          <cell r="E58">
            <v>0.56107700000000005</v>
          </cell>
          <cell r="F58">
            <v>0.55943699999999996</v>
          </cell>
          <cell r="G58">
            <v>0.55818999999999996</v>
          </cell>
          <cell r="H58">
            <v>0.55689200000000005</v>
          </cell>
          <cell r="I58">
            <v>0.55936600000000003</v>
          </cell>
          <cell r="J58">
            <v>0.56114200000000003</v>
          </cell>
          <cell r="K58">
            <v>0.56320400000000004</v>
          </cell>
          <cell r="L58">
            <v>0.56536500000000001</v>
          </cell>
          <cell r="M58">
            <v>0.56717399999999996</v>
          </cell>
          <cell r="N58">
            <v>0.56958399999999998</v>
          </cell>
          <cell r="O58">
            <v>0.57206400000000002</v>
          </cell>
          <cell r="P58">
            <v>0.57466700000000004</v>
          </cell>
          <cell r="Q58">
            <v>0.57754899999999998</v>
          </cell>
          <cell r="R58">
            <v>0.58010099999999998</v>
          </cell>
          <cell r="S58">
            <v>0.58257300000000001</v>
          </cell>
          <cell r="T58">
            <v>0.58490500000000001</v>
          </cell>
          <cell r="U58">
            <v>0.587561</v>
          </cell>
          <cell r="V58">
            <v>0.58982500000000004</v>
          </cell>
          <cell r="W58">
            <v>0.593333</v>
          </cell>
          <cell r="X58">
            <v>0.59629100000000002</v>
          </cell>
          <cell r="Y58">
            <v>0.59874000000000005</v>
          </cell>
          <cell r="Z58">
            <v>0.60101400000000005</v>
          </cell>
          <cell r="AA58">
            <v>0.60362700000000002</v>
          </cell>
          <cell r="AB58">
            <v>0.60611000000000004</v>
          </cell>
          <cell r="AC58">
            <v>0.60878600000000005</v>
          </cell>
          <cell r="AD58">
            <v>0.61161900000000002</v>
          </cell>
          <cell r="AE58">
            <v>0.61443199999999998</v>
          </cell>
          <cell r="AF58">
            <v>0.61731199999999997</v>
          </cell>
          <cell r="AG58">
            <v>4.0740000000000004E-3</v>
          </cell>
        </row>
      </sheetData>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ctic.gov.br/mctic/export/sites/institucional/ciencia/SEPED/clima/arquivos/projeto_opcoes_mitigacao/publicacoes/Edificacoes.pdf" TargetMode="External"/><Relationship Id="rId2" Type="http://schemas.openxmlformats.org/officeDocument/2006/relationships/hyperlink" Target="http://www.mctic.gov.br/mctic/export/sites/institucional/ciencia/SEPED/clima/arquivos/projeto_opcoes_mitigacao/publicacoes/Edificacoes.pdf" TargetMode="External"/><Relationship Id="rId1" Type="http://schemas.openxmlformats.org/officeDocument/2006/relationships/hyperlink" Target="http://www.mctic.gov.br/mctic/export/sites/institucional/ciencia/SEPED/clima/arquivos/projeto_opcoes_mitigacao/publicacoes/Edificacoes.pdf" TargetMode="External"/><Relationship Id="rId6" Type="http://schemas.openxmlformats.org/officeDocument/2006/relationships/printerSettings" Target="../printerSettings/printerSettings1.bin"/><Relationship Id="rId5" Type="http://schemas.openxmlformats.org/officeDocument/2006/relationships/hyperlink" Target="http://www.mctic.gov.br/mctic/export/sites/institucional/ciencia/SEPED/clima/arquivos/projeto_opcoes_mitigacao/publicacoes/Edificacoes.pdf" TargetMode="External"/><Relationship Id="rId4" Type="http://schemas.openxmlformats.org/officeDocument/2006/relationships/hyperlink" Target="http://www.mctic.gov.br/mctic/export/sites/institucional/ciencia/SEPED/clima/arquivos/projeto_opcoes_mitigacao/publicacoes/Edificacoes.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
  <sheetViews>
    <sheetView workbookViewId="0">
      <selection sqref="A1:B1048576"/>
    </sheetView>
  </sheetViews>
  <sheetFormatPr defaultRowHeight="14.4" x14ac:dyDescent="0.3"/>
  <cols>
    <col min="1" max="1" width="9.88671875" customWidth="1"/>
    <col min="2" max="2" width="109.109375" customWidth="1"/>
  </cols>
  <sheetData>
    <row r="1" spans="1:2" x14ac:dyDescent="0.3">
      <c r="A1" s="1" t="s">
        <v>2</v>
      </c>
    </row>
    <row r="3" spans="1:2" x14ac:dyDescent="0.3">
      <c r="A3" s="1" t="s">
        <v>3</v>
      </c>
      <c r="B3" s="2" t="s">
        <v>13</v>
      </c>
    </row>
    <row r="4" spans="1:2" x14ac:dyDescent="0.3">
      <c r="B4" s="1" t="s">
        <v>3</v>
      </c>
    </row>
    <row r="5" spans="1:2" x14ac:dyDescent="0.3">
      <c r="B5" t="s">
        <v>16</v>
      </c>
    </row>
    <row r="6" spans="1:2" x14ac:dyDescent="0.3">
      <c r="B6" s="3">
        <v>2017</v>
      </c>
    </row>
    <row r="7" spans="1:2" x14ac:dyDescent="0.3">
      <c r="A7" s="3"/>
      <c r="B7" t="s">
        <v>17</v>
      </c>
    </row>
    <row r="8" spans="1:2" x14ac:dyDescent="0.3">
      <c r="B8" t="s">
        <v>18</v>
      </c>
    </row>
    <row r="9" spans="1:2" x14ac:dyDescent="0.3">
      <c r="B9" s="6" t="s">
        <v>19</v>
      </c>
    </row>
    <row r="11" spans="1:2" x14ac:dyDescent="0.3">
      <c r="B11" s="2" t="s">
        <v>5</v>
      </c>
    </row>
    <row r="12" spans="1:2" x14ac:dyDescent="0.3">
      <c r="B12" t="s">
        <v>16</v>
      </c>
    </row>
    <row r="13" spans="1:2" x14ac:dyDescent="0.3">
      <c r="B13" s="3">
        <v>2017</v>
      </c>
    </row>
    <row r="14" spans="1:2" x14ac:dyDescent="0.3">
      <c r="B14" t="s">
        <v>17</v>
      </c>
    </row>
    <row r="15" spans="1:2" x14ac:dyDescent="0.3">
      <c r="B15" t="s">
        <v>18</v>
      </c>
    </row>
    <row r="16" spans="1:2" x14ac:dyDescent="0.3">
      <c r="B16" s="6" t="s">
        <v>19</v>
      </c>
    </row>
    <row r="17" spans="2:2" x14ac:dyDescent="0.3">
      <c r="B17" t="s">
        <v>20</v>
      </c>
    </row>
    <row r="18" spans="2:2" x14ac:dyDescent="0.3">
      <c r="B18" t="s">
        <v>21</v>
      </c>
    </row>
    <row r="20" spans="2:2" x14ac:dyDescent="0.3">
      <c r="B20" t="s">
        <v>22</v>
      </c>
    </row>
    <row r="21" spans="2:2" x14ac:dyDescent="0.3">
      <c r="B21" t="s">
        <v>23</v>
      </c>
    </row>
    <row r="23" spans="2:2" x14ac:dyDescent="0.3">
      <c r="B23" t="s">
        <v>24</v>
      </c>
    </row>
    <row r="24" spans="2:2" x14ac:dyDescent="0.3">
      <c r="B24" t="s">
        <v>25</v>
      </c>
    </row>
    <row r="26" spans="2:2" x14ac:dyDescent="0.3">
      <c r="B26" t="s">
        <v>26</v>
      </c>
    </row>
    <row r="27" spans="2:2" x14ac:dyDescent="0.3">
      <c r="B27" t="s">
        <v>27</v>
      </c>
    </row>
    <row r="29" spans="2:2" x14ac:dyDescent="0.3">
      <c r="B29" s="2" t="s">
        <v>7</v>
      </c>
    </row>
    <row r="30" spans="2:2" x14ac:dyDescent="0.3">
      <c r="B30" t="s">
        <v>16</v>
      </c>
    </row>
    <row r="31" spans="2:2" x14ac:dyDescent="0.3">
      <c r="B31" s="3">
        <v>2017</v>
      </c>
    </row>
    <row r="32" spans="2:2" x14ac:dyDescent="0.3">
      <c r="B32" t="s">
        <v>17</v>
      </c>
    </row>
    <row r="33" spans="2:2" x14ac:dyDescent="0.3">
      <c r="B33" t="s">
        <v>18</v>
      </c>
    </row>
    <row r="34" spans="2:2" x14ac:dyDescent="0.3">
      <c r="B34" s="6" t="s">
        <v>19</v>
      </c>
    </row>
    <row r="35" spans="2:2" x14ac:dyDescent="0.3">
      <c r="B35" t="s">
        <v>28</v>
      </c>
    </row>
    <row r="36" spans="2:2" x14ac:dyDescent="0.3">
      <c r="B36" s="1"/>
    </row>
    <row r="37" spans="2:2" x14ac:dyDescent="0.3">
      <c r="B37" s="2" t="s">
        <v>8</v>
      </c>
    </row>
    <row r="38" spans="2:2" x14ac:dyDescent="0.3">
      <c r="B38" t="s">
        <v>16</v>
      </c>
    </row>
    <row r="39" spans="2:2" x14ac:dyDescent="0.3">
      <c r="B39" s="3">
        <v>2017</v>
      </c>
    </row>
    <row r="40" spans="2:2" x14ac:dyDescent="0.3">
      <c r="B40" t="s">
        <v>17</v>
      </c>
    </row>
    <row r="41" spans="2:2" x14ac:dyDescent="0.3">
      <c r="B41" t="s">
        <v>18</v>
      </c>
    </row>
    <row r="42" spans="2:2" x14ac:dyDescent="0.3">
      <c r="B42" s="6" t="s">
        <v>19</v>
      </c>
    </row>
    <row r="44" spans="2:2" x14ac:dyDescent="0.3">
      <c r="B44" s="2" t="s">
        <v>9</v>
      </c>
    </row>
    <row r="45" spans="2:2" x14ac:dyDescent="0.3">
      <c r="B45" t="s">
        <v>16</v>
      </c>
    </row>
    <row r="46" spans="2:2" x14ac:dyDescent="0.3">
      <c r="B46" s="3">
        <v>2017</v>
      </c>
    </row>
    <row r="47" spans="2:2" x14ac:dyDescent="0.3">
      <c r="B47" t="s">
        <v>17</v>
      </c>
    </row>
    <row r="48" spans="2:2" x14ac:dyDescent="0.3">
      <c r="B48" t="s">
        <v>18</v>
      </c>
    </row>
    <row r="49" spans="1:2" x14ac:dyDescent="0.3">
      <c r="B49" s="6" t="s">
        <v>19</v>
      </c>
    </row>
    <row r="51" spans="1:2" x14ac:dyDescent="0.3">
      <c r="A51" s="6"/>
    </row>
    <row r="52" spans="1:2" x14ac:dyDescent="0.3">
      <c r="A52" s="1" t="s">
        <v>29</v>
      </c>
      <c r="B52" t="s">
        <v>30</v>
      </c>
    </row>
    <row r="54" spans="1:2" x14ac:dyDescent="0.3">
      <c r="B54" t="s">
        <v>31</v>
      </c>
    </row>
    <row r="55" spans="1:2" ht="28.8" x14ac:dyDescent="0.3">
      <c r="B55" s="5" t="s">
        <v>32</v>
      </c>
    </row>
    <row r="56" spans="1:2" x14ac:dyDescent="0.3">
      <c r="B56" t="s">
        <v>33</v>
      </c>
    </row>
    <row r="57" spans="1:2" x14ac:dyDescent="0.3">
      <c r="B57" t="s">
        <v>34</v>
      </c>
    </row>
    <row r="58" spans="1:2" x14ac:dyDescent="0.3">
      <c r="B58" t="s">
        <v>35</v>
      </c>
    </row>
    <row r="59" spans="1:2" x14ac:dyDescent="0.3">
      <c r="B59" t="s">
        <v>36</v>
      </c>
    </row>
    <row r="60" spans="1:2" x14ac:dyDescent="0.3">
      <c r="A60" t="s">
        <v>6</v>
      </c>
      <c r="B60" s="3">
        <v>0</v>
      </c>
    </row>
    <row r="62" spans="1:2" x14ac:dyDescent="0.3">
      <c r="B62" t="s">
        <v>37</v>
      </c>
    </row>
    <row r="63" spans="1:2" x14ac:dyDescent="0.3">
      <c r="B63" t="s">
        <v>38</v>
      </c>
    </row>
    <row r="64" spans="1:2" x14ac:dyDescent="0.3">
      <c r="B64" s="3">
        <v>0</v>
      </c>
    </row>
    <row r="66" spans="2:2" x14ac:dyDescent="0.3">
      <c r="B66" t="s">
        <v>39</v>
      </c>
    </row>
    <row r="67" spans="2:2" x14ac:dyDescent="0.3">
      <c r="B67" t="s">
        <v>40</v>
      </c>
    </row>
    <row r="68" spans="2:2" x14ac:dyDescent="0.3">
      <c r="B68" s="3">
        <v>0</v>
      </c>
    </row>
    <row r="70" spans="2:2" x14ac:dyDescent="0.3">
      <c r="B70" t="s">
        <v>41</v>
      </c>
    </row>
  </sheetData>
  <hyperlinks>
    <hyperlink ref="B9" r:id="rId1" xr:uid="{10B4F69E-24CC-43D2-824F-47CC4FA027A8}"/>
    <hyperlink ref="B16" r:id="rId2" xr:uid="{BA6B125A-570F-437C-82C2-5B542015F92D}"/>
    <hyperlink ref="B34" r:id="rId3" xr:uid="{921175E3-A311-42BD-8CF9-A24DAD8E2D8A}"/>
    <hyperlink ref="B42" r:id="rId4" xr:uid="{30D49543-7FB9-4758-8191-83CAE21C852C}"/>
    <hyperlink ref="B49" r:id="rId5" xr:uid="{76902DE4-3420-47AC-85B2-7F703CABF29A}"/>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05ADE-2591-4460-AA13-CB0E16051C9B}">
  <dimension ref="A1:AP73"/>
  <sheetViews>
    <sheetView workbookViewId="0">
      <selection activeCell="A2" sqref="A2"/>
    </sheetView>
  </sheetViews>
  <sheetFormatPr defaultColWidth="8.88671875" defaultRowHeight="14.4" x14ac:dyDescent="0.3"/>
  <cols>
    <col min="1" max="1" width="55.88671875" customWidth="1"/>
  </cols>
  <sheetData>
    <row r="1" spans="1:27" x14ac:dyDescent="0.3">
      <c r="A1" s="1" t="s">
        <v>29</v>
      </c>
    </row>
    <row r="2" spans="1:27" x14ac:dyDescent="0.3">
      <c r="A2" t="s">
        <v>42</v>
      </c>
    </row>
    <row r="3" spans="1:27" x14ac:dyDescent="0.3">
      <c r="A3" s="3">
        <v>1.0528999999999999</v>
      </c>
    </row>
    <row r="4" spans="1:27" x14ac:dyDescent="0.3">
      <c r="A4" s="3"/>
    </row>
    <row r="5" spans="1:27" x14ac:dyDescent="0.3">
      <c r="A5" t="s">
        <v>20</v>
      </c>
      <c r="F5" t="s">
        <v>22</v>
      </c>
      <c r="Q5" t="s">
        <v>24</v>
      </c>
      <c r="AA5" t="s">
        <v>26</v>
      </c>
    </row>
    <row r="6" spans="1:27" x14ac:dyDescent="0.3">
      <c r="A6" t="s">
        <v>21</v>
      </c>
      <c r="F6" t="s">
        <v>23</v>
      </c>
      <c r="Q6" t="s">
        <v>25</v>
      </c>
      <c r="AA6" t="s">
        <v>27</v>
      </c>
    </row>
    <row r="28" spans="1:42" x14ac:dyDescent="0.3">
      <c r="A28" s="7" t="s">
        <v>43</v>
      </c>
    </row>
    <row r="29" spans="1:42" s="9" customFormat="1" x14ac:dyDescent="0.3">
      <c r="A29" s="8" t="s">
        <v>1</v>
      </c>
    </row>
    <row r="30" spans="1:42" s="11" customFormat="1" ht="15.6" x14ac:dyDescent="0.3">
      <c r="A30" s="10" t="s">
        <v>44</v>
      </c>
    </row>
    <row r="31" spans="1:42" s="11" customFormat="1" x14ac:dyDescent="0.3">
      <c r="A31" s="12" t="s">
        <v>45</v>
      </c>
      <c r="B31" s="12">
        <v>2010</v>
      </c>
      <c r="C31" s="12">
        <v>2011</v>
      </c>
      <c r="D31" s="13">
        <v>2012</v>
      </c>
      <c r="E31" s="12">
        <v>2013</v>
      </c>
      <c r="F31" s="13">
        <v>2014</v>
      </c>
      <c r="G31" s="12">
        <v>2015</v>
      </c>
      <c r="H31" s="13">
        <v>2016</v>
      </c>
      <c r="I31" s="12">
        <v>2017</v>
      </c>
      <c r="J31" s="13">
        <v>2018</v>
      </c>
      <c r="K31" s="12">
        <v>2019</v>
      </c>
      <c r="L31" s="13">
        <v>2020</v>
      </c>
      <c r="M31" s="12">
        <v>2021</v>
      </c>
      <c r="N31" s="13">
        <v>2022</v>
      </c>
      <c r="O31" s="12">
        <v>2023</v>
      </c>
      <c r="P31" s="13">
        <v>2024</v>
      </c>
      <c r="Q31" s="12">
        <v>2025</v>
      </c>
      <c r="R31" s="13">
        <v>2026</v>
      </c>
      <c r="S31" s="12">
        <v>2027</v>
      </c>
      <c r="T31" s="13">
        <v>2028</v>
      </c>
      <c r="U31" s="12">
        <v>2029</v>
      </c>
      <c r="V31" s="13">
        <v>2030</v>
      </c>
      <c r="W31" s="12">
        <v>2031</v>
      </c>
      <c r="X31" s="13">
        <v>2032</v>
      </c>
      <c r="Y31" s="12">
        <v>2033</v>
      </c>
      <c r="Z31" s="13">
        <v>2034</v>
      </c>
      <c r="AA31" s="12">
        <v>2035</v>
      </c>
      <c r="AB31" s="13">
        <v>2036</v>
      </c>
      <c r="AC31" s="12">
        <v>2037</v>
      </c>
      <c r="AD31" s="13">
        <v>2038</v>
      </c>
      <c r="AE31" s="12">
        <v>2039</v>
      </c>
      <c r="AF31" s="13">
        <v>2040</v>
      </c>
      <c r="AG31" s="12">
        <v>2041</v>
      </c>
      <c r="AH31" s="13">
        <v>2042</v>
      </c>
      <c r="AI31" s="12">
        <v>2043</v>
      </c>
      <c r="AJ31" s="13">
        <v>2044</v>
      </c>
      <c r="AK31" s="12">
        <v>2045</v>
      </c>
      <c r="AL31" s="13">
        <v>2046</v>
      </c>
      <c r="AM31" s="12">
        <v>2047</v>
      </c>
      <c r="AN31" s="13">
        <v>2048</v>
      </c>
      <c r="AO31" s="12">
        <v>2049</v>
      </c>
      <c r="AP31" s="13">
        <v>2050</v>
      </c>
    </row>
    <row r="32" spans="1:42" s="11" customFormat="1" x14ac:dyDescent="0.3">
      <c r="A32" s="14" t="s">
        <v>46</v>
      </c>
      <c r="B32" s="15">
        <v>178.93501212828284</v>
      </c>
      <c r="C32" s="15">
        <v>169.3918232817301</v>
      </c>
      <c r="D32" s="15">
        <v>177.56483764440037</v>
      </c>
      <c r="E32" s="15">
        <v>141.08808093325723</v>
      </c>
      <c r="F32" s="15">
        <v>176.0881992577134</v>
      </c>
      <c r="G32" s="15">
        <v>180.33057240032909</v>
      </c>
      <c r="H32" s="15">
        <v>184.61213213890517</v>
      </c>
      <c r="I32" s="15">
        <v>188.88502890885783</v>
      </c>
      <c r="J32" s="15">
        <v>193.09307609318742</v>
      </c>
      <c r="K32" s="15">
        <v>197.27096667798557</v>
      </c>
      <c r="L32" s="15">
        <v>201.42730913652792</v>
      </c>
      <c r="M32" s="15">
        <v>203.70959970737073</v>
      </c>
      <c r="N32" s="15">
        <v>207.76993626635164</v>
      </c>
      <c r="O32" s="15">
        <v>198.0473540750485</v>
      </c>
      <c r="P32" s="15">
        <v>206.01011782837898</v>
      </c>
      <c r="Q32" s="15">
        <v>169.28884011410074</v>
      </c>
      <c r="R32" s="15">
        <v>203.97426361115723</v>
      </c>
      <c r="S32" s="15">
        <v>207.84540109359068</v>
      </c>
      <c r="T32" s="15">
        <v>211.72319027261847</v>
      </c>
      <c r="U32" s="15">
        <v>215.52037954673824</v>
      </c>
      <c r="V32" s="15">
        <v>219.15103098563904</v>
      </c>
      <c r="W32" s="15">
        <v>225.39517328135946</v>
      </c>
      <c r="X32" s="15">
        <v>229.55151573990099</v>
      </c>
      <c r="Y32" s="15">
        <v>231.83380631074465</v>
      </c>
      <c r="Z32" s="15">
        <v>235.89414286972553</v>
      </c>
      <c r="AA32" s="15">
        <v>226.17156067842242</v>
      </c>
      <c r="AB32" s="15">
        <v>234.13432443175245</v>
      </c>
      <c r="AC32" s="15">
        <v>197.4130467174746</v>
      </c>
      <c r="AD32" s="15">
        <v>232.09847021453112</v>
      </c>
      <c r="AE32" s="15">
        <v>235.96960769696372</v>
      </c>
      <c r="AF32" s="15">
        <v>239.84739687599239</v>
      </c>
      <c r="AG32" s="15">
        <v>235.71051814867448</v>
      </c>
      <c r="AH32" s="15">
        <v>239.34116958757528</v>
      </c>
      <c r="AI32" s="15">
        <v>245.5853118832953</v>
      </c>
      <c r="AJ32" s="15">
        <v>249.74165434183726</v>
      </c>
      <c r="AK32" s="15">
        <v>252.02394491268089</v>
      </c>
      <c r="AL32" s="15">
        <v>256.08428147166177</v>
      </c>
      <c r="AM32" s="15">
        <v>246.36169928035827</v>
      </c>
      <c r="AN32" s="15">
        <v>254.32446303368869</v>
      </c>
      <c r="AO32" s="15">
        <v>217.60318531941087</v>
      </c>
      <c r="AP32" s="15">
        <v>252.28860881646739</v>
      </c>
    </row>
    <row r="33" spans="1:42" s="11" customFormat="1" x14ac:dyDescent="0.3">
      <c r="A33" s="14" t="s">
        <v>12</v>
      </c>
      <c r="B33" s="15">
        <v>125.43388978886968</v>
      </c>
      <c r="C33" s="15">
        <v>117.04320431413026</v>
      </c>
      <c r="D33" s="15">
        <v>129.60727589629013</v>
      </c>
      <c r="E33" s="15">
        <v>98.896874213713645</v>
      </c>
      <c r="F33" s="15">
        <v>122.94784630984799</v>
      </c>
      <c r="G33" s="15">
        <v>125.97631235075497</v>
      </c>
      <c r="H33" s="15">
        <v>129.16269534383119</v>
      </c>
      <c r="I33" s="15">
        <v>132.3684263581579</v>
      </c>
      <c r="J33" s="15">
        <v>135.40813543908334</v>
      </c>
      <c r="K33" s="15">
        <v>138.43683818410028</v>
      </c>
      <c r="L33" s="15">
        <v>141.45027121957617</v>
      </c>
      <c r="M33" s="15">
        <v>143.01728341140222</v>
      </c>
      <c r="N33" s="15">
        <v>145.84848335760537</v>
      </c>
      <c r="O33" s="15">
        <v>137.45956144509435</v>
      </c>
      <c r="P33" s="15">
        <v>150.00749525151997</v>
      </c>
      <c r="Q33" s="15">
        <v>119.25385166829653</v>
      </c>
      <c r="R33" s="15">
        <v>143.09140637162818</v>
      </c>
      <c r="S33" s="15">
        <v>145.86392951656632</v>
      </c>
      <c r="T33" s="15">
        <v>148.92299530867857</v>
      </c>
      <c r="U33" s="15">
        <v>151.95693639545456</v>
      </c>
      <c r="V33" s="15">
        <v>154.77191054203732</v>
      </c>
      <c r="W33" s="15">
        <v>158.24891657071109</v>
      </c>
      <c r="X33" s="15">
        <v>161.2623496061872</v>
      </c>
      <c r="Y33" s="15">
        <v>162.82936179801325</v>
      </c>
      <c r="Z33" s="15">
        <v>165.66056174421638</v>
      </c>
      <c r="AA33" s="15">
        <v>157.27163983170556</v>
      </c>
      <c r="AB33" s="15">
        <v>169.81957363813075</v>
      </c>
      <c r="AC33" s="15">
        <v>139.06593005490757</v>
      </c>
      <c r="AD33" s="15">
        <v>162.90348475823922</v>
      </c>
      <c r="AE33" s="15">
        <v>165.67600790317712</v>
      </c>
      <c r="AF33" s="15">
        <v>168.73507369528957</v>
      </c>
      <c r="AG33" s="15">
        <v>166.17986592585117</v>
      </c>
      <c r="AH33" s="15">
        <v>168.99484007243433</v>
      </c>
      <c r="AI33" s="15">
        <v>172.47184610110727</v>
      </c>
      <c r="AJ33" s="15">
        <v>175.48527913658381</v>
      </c>
      <c r="AK33" s="15">
        <v>177.05229132841026</v>
      </c>
      <c r="AL33" s="15">
        <v>179.88349127461257</v>
      </c>
      <c r="AM33" s="15">
        <v>171.49456936210217</v>
      </c>
      <c r="AN33" s="15">
        <v>184.04250316852736</v>
      </c>
      <c r="AO33" s="15">
        <v>153.28885958530418</v>
      </c>
      <c r="AP33" s="15">
        <v>177.12641428863583</v>
      </c>
    </row>
    <row r="34" spans="1:42" s="11" customFormat="1" x14ac:dyDescent="0.3">
      <c r="A34" s="14" t="s">
        <v>11</v>
      </c>
      <c r="B34" s="15">
        <v>35.163519599917969</v>
      </c>
      <c r="C34" s="15">
        <v>38.424439517949949</v>
      </c>
      <c r="D34" s="15">
        <v>35.808921395167538</v>
      </c>
      <c r="E34" s="15">
        <v>27.792244325317714</v>
      </c>
      <c r="F34" s="15">
        <v>40.765863809708783</v>
      </c>
      <c r="G34" s="15">
        <v>41.779875465906414</v>
      </c>
      <c r="H34" s="15">
        <v>42.782398996040826</v>
      </c>
      <c r="I34" s="15">
        <v>43.797576626147197</v>
      </c>
      <c r="J34" s="15">
        <v>44.839099743173385</v>
      </c>
      <c r="K34" s="15">
        <v>45.884519027000607</v>
      </c>
      <c r="L34" s="15">
        <v>46.934378538987851</v>
      </c>
      <c r="M34" s="15">
        <v>47.222058574315476</v>
      </c>
      <c r="N34" s="15">
        <v>48.321497338921212</v>
      </c>
      <c r="O34" s="15">
        <v>51.842358896742873</v>
      </c>
      <c r="P34" s="15">
        <v>49.509599190048988</v>
      </c>
      <c r="Q34" s="15">
        <v>41.798893747591059</v>
      </c>
      <c r="R34" s="15">
        <v>55.126033849460619</v>
      </c>
      <c r="S34" s="15">
        <v>56.536615303719323</v>
      </c>
      <c r="T34" s="15">
        <v>57.960044688182677</v>
      </c>
      <c r="U34" s="15">
        <v>59.449482573543541</v>
      </c>
      <c r="V34" s="15">
        <v>61.036994963276491</v>
      </c>
      <c r="W34" s="15">
        <v>53.04443388122121</v>
      </c>
      <c r="X34" s="15">
        <v>54.09429339320851</v>
      </c>
      <c r="Y34" s="15">
        <v>54.381973428535979</v>
      </c>
      <c r="Z34" s="15">
        <v>55.481412193141928</v>
      </c>
      <c r="AA34" s="15">
        <v>59.002273750963425</v>
      </c>
      <c r="AB34" s="15">
        <v>56.66951404426959</v>
      </c>
      <c r="AC34" s="15">
        <v>48.958808601811661</v>
      </c>
      <c r="AD34" s="15">
        <v>62.285948703681122</v>
      </c>
      <c r="AE34" s="15">
        <v>63.696530157940032</v>
      </c>
      <c r="AF34" s="15">
        <v>65.11995954240318</v>
      </c>
      <c r="AG34" s="15">
        <v>64.589527067009726</v>
      </c>
      <c r="AH34" s="15">
        <v>66.177039456742563</v>
      </c>
      <c r="AI34" s="15">
        <v>58.184478374687387</v>
      </c>
      <c r="AJ34" s="15">
        <v>59.234337886674695</v>
      </c>
      <c r="AK34" s="15">
        <v>59.52201792200205</v>
      </c>
      <c r="AL34" s="15">
        <v>60.621456686608106</v>
      </c>
      <c r="AM34" s="15">
        <v>64.142318244429504</v>
      </c>
      <c r="AN34" s="15">
        <v>61.809558537735768</v>
      </c>
      <c r="AO34" s="15">
        <v>54.098853095277846</v>
      </c>
      <c r="AP34" s="15">
        <v>67.425993197147193</v>
      </c>
    </row>
    <row r="35" spans="1:42" s="11" customFormat="1" x14ac:dyDescent="0.3">
      <c r="A35" s="14" t="s">
        <v>47</v>
      </c>
      <c r="B35" s="15">
        <v>33.534125127847204</v>
      </c>
      <c r="C35" s="15">
        <v>33.669792492198283</v>
      </c>
      <c r="D35" s="15">
        <v>36.354361853448957</v>
      </c>
      <c r="E35" s="15">
        <v>26.524535638067348</v>
      </c>
      <c r="F35" s="15">
        <v>40.620256308197675</v>
      </c>
      <c r="G35" s="15">
        <v>41.512671291221437</v>
      </c>
      <c r="H35" s="15">
        <v>42.360403596999532</v>
      </c>
      <c r="I35" s="15">
        <v>43.195446813577171</v>
      </c>
      <c r="J35" s="15">
        <v>44.070127445467172</v>
      </c>
      <c r="K35" s="15">
        <v>44.959019748456626</v>
      </c>
      <c r="L35" s="15">
        <v>45.858291704709217</v>
      </c>
      <c r="M35" s="15">
        <v>45.977965251905047</v>
      </c>
      <c r="N35" s="15">
        <v>46.943498792258616</v>
      </c>
      <c r="O35" s="15">
        <v>47.256656466202898</v>
      </c>
      <c r="P35" s="15">
        <v>50.15237716515044</v>
      </c>
      <c r="Q35" s="15">
        <v>40.566998673340898</v>
      </c>
      <c r="R35" s="15">
        <v>54.969465045365816</v>
      </c>
      <c r="S35" s="15">
        <v>56.224464032738815</v>
      </c>
      <c r="T35" s="15">
        <v>57.470015276898764</v>
      </c>
      <c r="U35" s="15">
        <v>58.773386743402391</v>
      </c>
      <c r="V35" s="15">
        <v>60.199519571252551</v>
      </c>
      <c r="W35" s="15">
        <v>51.977597992528928</v>
      </c>
      <c r="X35" s="15">
        <v>52.876869948781568</v>
      </c>
      <c r="Y35" s="15">
        <v>52.996543495977349</v>
      </c>
      <c r="Z35" s="15">
        <v>53.962077036330918</v>
      </c>
      <c r="AA35" s="15">
        <v>54.275234710275249</v>
      </c>
      <c r="AB35" s="15">
        <v>57.170955409222742</v>
      </c>
      <c r="AC35" s="15">
        <v>47.585576917413292</v>
      </c>
      <c r="AD35" s="15">
        <v>61.98804328943811</v>
      </c>
      <c r="AE35" s="15">
        <v>63.243042276811117</v>
      </c>
      <c r="AF35" s="15">
        <v>64.488593520971065</v>
      </c>
      <c r="AG35" s="15">
        <v>63.811966836870994</v>
      </c>
      <c r="AH35" s="15">
        <v>65.238099664720949</v>
      </c>
      <c r="AI35" s="15">
        <v>57.016178085997524</v>
      </c>
      <c r="AJ35" s="15">
        <v>57.915450042249951</v>
      </c>
      <c r="AK35" s="15">
        <v>58.035123589445732</v>
      </c>
      <c r="AL35" s="15">
        <v>59.000657129799507</v>
      </c>
      <c r="AM35" s="15">
        <v>59.313814803743639</v>
      </c>
      <c r="AN35" s="15">
        <v>62.209535502691232</v>
      </c>
      <c r="AO35" s="15">
        <v>52.624157010881781</v>
      </c>
      <c r="AP35" s="15">
        <v>67.026623382906607</v>
      </c>
    </row>
    <row r="36" spans="1:42" s="11" customFormat="1" x14ac:dyDescent="0.3">
      <c r="A36" s="14" t="s">
        <v>10</v>
      </c>
      <c r="B36" s="15">
        <v>51.542147512669999</v>
      </c>
      <c r="C36" s="15">
        <v>53.038998597483726</v>
      </c>
      <c r="D36" s="15">
        <v>54.848004113398076</v>
      </c>
      <c r="E36" s="15">
        <v>40.643768142663163</v>
      </c>
      <c r="F36" s="15">
        <v>50.892718159251977</v>
      </c>
      <c r="G36" s="15">
        <v>51.983488510279329</v>
      </c>
      <c r="H36" s="15">
        <v>53.041204700387595</v>
      </c>
      <c r="I36" s="15">
        <v>54.098481313242281</v>
      </c>
      <c r="J36" s="15">
        <v>55.199048929171198</v>
      </c>
      <c r="K36" s="15">
        <v>56.309192584506775</v>
      </c>
      <c r="L36" s="15">
        <v>57.427155213555736</v>
      </c>
      <c r="M36" s="15">
        <v>58.099021890793189</v>
      </c>
      <c r="N36" s="15">
        <v>59.257946938121471</v>
      </c>
      <c r="O36" s="15">
        <v>60.653799751641898</v>
      </c>
      <c r="P36" s="15">
        <v>62.356899012065298</v>
      </c>
      <c r="Q36" s="15">
        <v>48.045717308987456</v>
      </c>
      <c r="R36" s="15">
        <v>58.215760671633461</v>
      </c>
      <c r="S36" s="15">
        <v>59.22294879854055</v>
      </c>
      <c r="T36" s="15">
        <v>60.156333415703173</v>
      </c>
      <c r="U36" s="15">
        <v>61.081845933957609</v>
      </c>
      <c r="V36" s="15">
        <v>62.046441483399583</v>
      </c>
      <c r="W36" s="15">
        <v>64.404960471164472</v>
      </c>
      <c r="X36" s="15">
        <v>65.522923100213433</v>
      </c>
      <c r="Y36" s="15">
        <v>66.194789777450893</v>
      </c>
      <c r="Z36" s="15">
        <v>67.353714824779175</v>
      </c>
      <c r="AA36" s="15">
        <v>68.749567638299709</v>
      </c>
      <c r="AB36" s="15">
        <v>70.452666898722995</v>
      </c>
      <c r="AC36" s="15">
        <v>56.141485195645153</v>
      </c>
      <c r="AD36" s="15">
        <v>66.311528558291158</v>
      </c>
      <c r="AE36" s="15">
        <v>67.318716685198254</v>
      </c>
      <c r="AF36" s="15">
        <v>68.252101302360884</v>
      </c>
      <c r="AG36" s="15">
        <v>66.893731688669547</v>
      </c>
      <c r="AH36" s="15">
        <v>67.858327238111627</v>
      </c>
      <c r="AI36" s="15">
        <v>70.216846225876424</v>
      </c>
      <c r="AJ36" s="15">
        <v>71.334808854925384</v>
      </c>
      <c r="AK36" s="15">
        <v>72.006675532162731</v>
      </c>
      <c r="AL36" s="15">
        <v>73.165600579491112</v>
      </c>
      <c r="AM36" s="15">
        <v>74.561453393011647</v>
      </c>
      <c r="AN36" s="15">
        <v>76.264552653434933</v>
      </c>
      <c r="AO36" s="15">
        <v>61.953370950356991</v>
      </c>
      <c r="AP36" s="15">
        <v>72.123414313003195</v>
      </c>
    </row>
    <row r="37" spans="1:42" s="11" customFormat="1" x14ac:dyDescent="0.3">
      <c r="A37" s="16" t="s">
        <v>48</v>
      </c>
      <c r="B37" s="17">
        <v>424.60869415758771</v>
      </c>
      <c r="C37" s="17">
        <v>411.56825820349229</v>
      </c>
      <c r="D37" s="17">
        <v>434.18340090270505</v>
      </c>
      <c r="E37" s="17">
        <v>334.94550325301907</v>
      </c>
      <c r="F37" s="17">
        <v>431.31488384471976</v>
      </c>
      <c r="G37" s="17">
        <v>441.58292001849122</v>
      </c>
      <c r="H37" s="17">
        <v>451.95883477616422</v>
      </c>
      <c r="I37" s="17">
        <v>462.34496001998241</v>
      </c>
      <c r="J37" s="17">
        <v>472.60948765008254</v>
      </c>
      <c r="K37" s="17">
        <v>482.8605362220498</v>
      </c>
      <c r="L37" s="17">
        <v>493.09740581335694</v>
      </c>
      <c r="M37" s="17">
        <v>498.02592883578671</v>
      </c>
      <c r="N37" s="17">
        <v>508.14136269325832</v>
      </c>
      <c r="O37" s="17">
        <v>495.25973063473054</v>
      </c>
      <c r="P37" s="17">
        <v>518.03648844716372</v>
      </c>
      <c r="Q37" s="17">
        <v>418.95430151231665</v>
      </c>
      <c r="R37" s="17">
        <v>515.37692954924523</v>
      </c>
      <c r="S37" s="17">
        <v>525.69335874515571</v>
      </c>
      <c r="T37" s="17">
        <v>536.23257896208167</v>
      </c>
      <c r="U37" s="17">
        <v>546.78203119309637</v>
      </c>
      <c r="V37" s="17">
        <v>557.20589754560501</v>
      </c>
      <c r="W37" s="17">
        <v>553.07108219698523</v>
      </c>
      <c r="X37" s="17">
        <v>563.30795178829169</v>
      </c>
      <c r="Y37" s="17">
        <v>568.23647481072203</v>
      </c>
      <c r="Z37" s="17">
        <v>578.35190866819391</v>
      </c>
      <c r="AA37" s="17">
        <v>565.47027660966637</v>
      </c>
      <c r="AB37" s="17">
        <v>588.24703442209852</v>
      </c>
      <c r="AC37" s="17">
        <v>489.16484748725225</v>
      </c>
      <c r="AD37" s="17">
        <v>585.58747552418072</v>
      </c>
      <c r="AE37" s="17">
        <v>595.90390472009028</v>
      </c>
      <c r="AF37" s="17">
        <v>606.44312493701716</v>
      </c>
      <c r="AG37" s="17">
        <v>597.18560966707582</v>
      </c>
      <c r="AH37" s="17">
        <v>607.6094760195848</v>
      </c>
      <c r="AI37" s="17">
        <v>603.47466067096389</v>
      </c>
      <c r="AJ37" s="17">
        <v>613.71153026227114</v>
      </c>
      <c r="AK37" s="17">
        <v>618.64005328470171</v>
      </c>
      <c r="AL37" s="17">
        <v>628.75548714217302</v>
      </c>
      <c r="AM37" s="17">
        <v>615.87385508364525</v>
      </c>
      <c r="AN37" s="17">
        <v>638.65061289607809</v>
      </c>
      <c r="AO37" s="17">
        <v>539.56842596123158</v>
      </c>
      <c r="AP37" s="17">
        <v>635.99105399816017</v>
      </c>
    </row>
    <row r="39" spans="1:42" s="11" customFormat="1" ht="15.6" x14ac:dyDescent="0.3">
      <c r="A39" s="10" t="s">
        <v>49</v>
      </c>
    </row>
    <row r="40" spans="1:42" s="11" customFormat="1" x14ac:dyDescent="0.3">
      <c r="A40" s="12" t="s">
        <v>50</v>
      </c>
      <c r="B40" s="12">
        <v>2010</v>
      </c>
      <c r="C40" s="12">
        <v>2011</v>
      </c>
      <c r="D40" s="13">
        <v>2012</v>
      </c>
      <c r="E40" s="12">
        <v>2013</v>
      </c>
      <c r="F40" s="13">
        <v>2014</v>
      </c>
      <c r="G40" s="12">
        <v>2015</v>
      </c>
      <c r="H40" s="13">
        <v>2016</v>
      </c>
      <c r="I40" s="12">
        <v>2017</v>
      </c>
      <c r="J40" s="13">
        <v>2018</v>
      </c>
      <c r="K40" s="12">
        <v>2019</v>
      </c>
      <c r="L40" s="13">
        <v>2020</v>
      </c>
      <c r="M40" s="12">
        <v>2021</v>
      </c>
      <c r="N40" s="13">
        <v>2022</v>
      </c>
      <c r="O40" s="12">
        <v>2023</v>
      </c>
      <c r="P40" s="13">
        <v>2024</v>
      </c>
      <c r="Q40" s="12">
        <v>2025</v>
      </c>
      <c r="R40" s="13">
        <v>2026</v>
      </c>
      <c r="S40" s="12">
        <v>2027</v>
      </c>
      <c r="T40" s="13">
        <v>2028</v>
      </c>
      <c r="U40" s="12">
        <v>2029</v>
      </c>
      <c r="V40" s="13">
        <v>2030</v>
      </c>
      <c r="W40" s="12">
        <v>2031</v>
      </c>
      <c r="X40" s="13">
        <v>2032</v>
      </c>
      <c r="Y40" s="12">
        <v>2033</v>
      </c>
      <c r="Z40" s="13">
        <v>2034</v>
      </c>
      <c r="AA40" s="12">
        <v>2035</v>
      </c>
      <c r="AB40" s="13">
        <v>2036</v>
      </c>
      <c r="AC40" s="12">
        <v>2037</v>
      </c>
      <c r="AD40" s="13">
        <v>2038</v>
      </c>
      <c r="AE40" s="12">
        <v>2039</v>
      </c>
      <c r="AF40" s="13">
        <v>2040</v>
      </c>
      <c r="AG40" s="12">
        <v>2041</v>
      </c>
      <c r="AH40" s="13">
        <v>2042</v>
      </c>
      <c r="AI40" s="12">
        <v>2043</v>
      </c>
      <c r="AJ40" s="13">
        <v>2044</v>
      </c>
      <c r="AK40" s="12">
        <v>2045</v>
      </c>
      <c r="AL40" s="13">
        <v>2046</v>
      </c>
      <c r="AM40" s="12">
        <v>2047</v>
      </c>
      <c r="AN40" s="13">
        <v>2048</v>
      </c>
      <c r="AO40" s="12">
        <v>2049</v>
      </c>
      <c r="AP40" s="13">
        <v>2050</v>
      </c>
    </row>
    <row r="41" spans="1:42" s="11" customFormat="1" x14ac:dyDescent="0.3">
      <c r="A41" s="14" t="s">
        <v>46</v>
      </c>
      <c r="B41" s="15">
        <v>1404.7716494553981</v>
      </c>
      <c r="C41" s="15">
        <v>1331.4900417784309</v>
      </c>
      <c r="D41" s="15">
        <v>1395.7249329732015</v>
      </c>
      <c r="E41" s="15">
        <v>1109.3210601477306</v>
      </c>
      <c r="F41" s="15">
        <v>1384.2042808924464</v>
      </c>
      <c r="G41" s="15">
        <v>2503.5433913340485</v>
      </c>
      <c r="H41" s="15">
        <v>2563.0025633821683</v>
      </c>
      <c r="I41" s="15">
        <v>2622.3417038322373</v>
      </c>
      <c r="J41" s="15">
        <v>2680.781043531932</v>
      </c>
      <c r="K41" s="15">
        <v>2738.8016845161492</v>
      </c>
      <c r="L41" s="15">
        <v>2796.5229316012601</v>
      </c>
      <c r="M41" s="15">
        <v>4149.9140512300592</v>
      </c>
      <c r="N41" s="15">
        <v>4232.6442521912268</v>
      </c>
      <c r="O41" s="15">
        <v>4039.2148896071076</v>
      </c>
      <c r="P41" s="15">
        <v>4201.5180777190699</v>
      </c>
      <c r="Q41" s="15">
        <v>3454.4705012050035</v>
      </c>
      <c r="R41" s="15">
        <v>4160.5196325146699</v>
      </c>
      <c r="S41" s="15">
        <v>4239.5252038590279</v>
      </c>
      <c r="T41" s="15">
        <v>4318.6628264528863</v>
      </c>
      <c r="U41" s="15">
        <v>4396.1550496272885</v>
      </c>
      <c r="V41" s="15">
        <v>4470.2504572470989</v>
      </c>
      <c r="W41" s="15">
        <v>4597.635250456794</v>
      </c>
      <c r="X41" s="15">
        <v>4682.4562371091615</v>
      </c>
      <c r="Y41" s="15">
        <v>4729.1039502981221</v>
      </c>
      <c r="Z41" s="15">
        <v>4811.9596430104875</v>
      </c>
      <c r="AA41" s="15">
        <v>4618.6557721775544</v>
      </c>
      <c r="AB41" s="15">
        <v>4781.0844520407245</v>
      </c>
      <c r="AC41" s="15">
        <v>4034.162367277866</v>
      </c>
      <c r="AD41" s="15">
        <v>4740.3369903387284</v>
      </c>
      <c r="AE41" s="15">
        <v>4819.4680534342733</v>
      </c>
      <c r="AF41" s="15">
        <v>4898.7311677793441</v>
      </c>
      <c r="AG41" s="15">
        <v>4814.3852910705118</v>
      </c>
      <c r="AH41" s="15">
        <v>4888.5707881952658</v>
      </c>
      <c r="AI41" s="15">
        <v>5016.0456709099099</v>
      </c>
      <c r="AJ41" s="15">
        <v>5100.9567470672528</v>
      </c>
      <c r="AK41" s="15">
        <v>5147.6945497611487</v>
      </c>
      <c r="AL41" s="15">
        <v>5230.640331978474</v>
      </c>
      <c r="AM41" s="15">
        <v>5037.4265506504998</v>
      </c>
      <c r="AN41" s="15">
        <v>5199.9453200186144</v>
      </c>
      <c r="AO41" s="15">
        <v>4453.1133247607231</v>
      </c>
      <c r="AP41" s="15">
        <v>5159.3780373265226</v>
      </c>
    </row>
    <row r="42" spans="1:42" s="11" customFormat="1" x14ac:dyDescent="0.3">
      <c r="A42" s="14" t="s">
        <v>12</v>
      </c>
      <c r="B42" s="15">
        <v>489.27775815928885</v>
      </c>
      <c r="C42" s="15">
        <v>456.54835954611917</v>
      </c>
      <c r="D42" s="15">
        <v>505.55681162728507</v>
      </c>
      <c r="E42" s="15">
        <v>385.76529027118494</v>
      </c>
      <c r="F42" s="15">
        <v>479.58049227564601</v>
      </c>
      <c r="G42" s="15">
        <v>867.84476960544328</v>
      </c>
      <c r="H42" s="15">
        <v>889.79560911566477</v>
      </c>
      <c r="I42" s="15">
        <v>911.87973621568085</v>
      </c>
      <c r="J42" s="15">
        <v>932.82014618464757</v>
      </c>
      <c r="K42" s="15">
        <v>953.6847340337838</v>
      </c>
      <c r="L42" s="15">
        <v>974.44412958675719</v>
      </c>
      <c r="M42" s="15">
        <v>1448.6226645733589</v>
      </c>
      <c r="N42" s="15">
        <v>1477.2999007239766</v>
      </c>
      <c r="O42" s="15">
        <v>1392.3284754253859</v>
      </c>
      <c r="P42" s="15">
        <v>1519.426549671882</v>
      </c>
      <c r="Q42" s="15">
        <v>1207.9227646033678</v>
      </c>
      <c r="R42" s="15">
        <v>1449.3734563489238</v>
      </c>
      <c r="S42" s="15">
        <v>1477.4563549329946</v>
      </c>
      <c r="T42" s="15">
        <v>1508.4416451942182</v>
      </c>
      <c r="U42" s="15">
        <v>1539.1724472095402</v>
      </c>
      <c r="V42" s="15">
        <v>1567.6853321676274</v>
      </c>
      <c r="W42" s="15">
        <v>1602.9039408410013</v>
      </c>
      <c r="X42" s="15">
        <v>1633.4270167185348</v>
      </c>
      <c r="Y42" s="15">
        <v>1649.2992897934739</v>
      </c>
      <c r="Z42" s="15">
        <v>1677.976525944089</v>
      </c>
      <c r="AA42" s="15">
        <v>1593.005100645501</v>
      </c>
      <c r="AB42" s="15">
        <v>1720.1031748919941</v>
      </c>
      <c r="AC42" s="15">
        <v>1408.5993898234829</v>
      </c>
      <c r="AD42" s="15">
        <v>1650.0500815690361</v>
      </c>
      <c r="AE42" s="15">
        <v>1678.1329801531069</v>
      </c>
      <c r="AF42" s="15">
        <v>1709.1182704143303</v>
      </c>
      <c r="AG42" s="15">
        <v>1683.2365601817751</v>
      </c>
      <c r="AH42" s="15">
        <v>1711.749445139862</v>
      </c>
      <c r="AI42" s="15">
        <v>1746.9680538132336</v>
      </c>
      <c r="AJ42" s="15">
        <v>1777.4911296907696</v>
      </c>
      <c r="AK42" s="15">
        <v>1793.3634027657088</v>
      </c>
      <c r="AL42" s="15">
        <v>1822.0406389163213</v>
      </c>
      <c r="AM42" s="15">
        <v>1737.0692136177361</v>
      </c>
      <c r="AN42" s="15">
        <v>1864.1672878642294</v>
      </c>
      <c r="AO42" s="15">
        <v>1552.6635027957152</v>
      </c>
      <c r="AP42" s="15">
        <v>1794.1141945412712</v>
      </c>
    </row>
    <row r="43" spans="1:42" s="11" customFormat="1" x14ac:dyDescent="0.3">
      <c r="A43" s="14" t="s">
        <v>11</v>
      </c>
      <c r="B43" s="15">
        <v>239.84621709933049</v>
      </c>
      <c r="C43" s="15">
        <v>263.40283952886921</v>
      </c>
      <c r="D43" s="15">
        <v>245.62495265565036</v>
      </c>
      <c r="E43" s="15">
        <v>190.91441026338205</v>
      </c>
      <c r="F43" s="15">
        <v>279.57509636595501</v>
      </c>
      <c r="G43" s="15">
        <v>506.12526776007377</v>
      </c>
      <c r="H43" s="15">
        <v>518.36053936640394</v>
      </c>
      <c r="I43" s="15">
        <v>530.75188271139734</v>
      </c>
      <c r="J43" s="15">
        <v>543.46520800718952</v>
      </c>
      <c r="K43" s="15">
        <v>556.22949292844908</v>
      </c>
      <c r="L43" s="15">
        <v>569.05142003742651</v>
      </c>
      <c r="M43" s="15">
        <v>836.84255598685581</v>
      </c>
      <c r="N43" s="15">
        <v>856.456135773298</v>
      </c>
      <c r="O43" s="15">
        <v>922.09495673585968</v>
      </c>
      <c r="P43" s="15">
        <v>881.46503875505812</v>
      </c>
      <c r="Q43" s="15">
        <v>745.93497430816274</v>
      </c>
      <c r="R43" s="15">
        <v>981.28377556850864</v>
      </c>
      <c r="S43" s="15">
        <v>1006.6602937985677</v>
      </c>
      <c r="T43" s="15">
        <v>1032.2817562716195</v>
      </c>
      <c r="U43" s="15">
        <v>1059.0909028652479</v>
      </c>
      <c r="V43" s="15">
        <v>1087.6588500857104</v>
      </c>
      <c r="W43" s="15">
        <v>945.79999034897003</v>
      </c>
      <c r="X43" s="15">
        <v>964.66554148177329</v>
      </c>
      <c r="Y43" s="15">
        <v>970.04450190560613</v>
      </c>
      <c r="Z43" s="15">
        <v>989.78612166191147</v>
      </c>
      <c r="AA43" s="15">
        <v>1055.5529825943349</v>
      </c>
      <c r="AB43" s="15">
        <v>1015.0511045833968</v>
      </c>
      <c r="AC43" s="15">
        <v>879.64908010636327</v>
      </c>
      <c r="AD43" s="15">
        <v>1115.1259213365711</v>
      </c>
      <c r="AE43" s="15">
        <v>1140.6304795364949</v>
      </c>
      <c r="AF43" s="15">
        <v>1166.3799819794056</v>
      </c>
      <c r="AG43" s="15">
        <v>1157.1994645817617</v>
      </c>
      <c r="AH43" s="15">
        <v>1185.8593306525727</v>
      </c>
      <c r="AI43" s="15">
        <v>1044.0923897661919</v>
      </c>
      <c r="AJ43" s="15">
        <v>1063.0498597493513</v>
      </c>
      <c r="AK43" s="15">
        <v>1068.5207390235328</v>
      </c>
      <c r="AL43" s="15">
        <v>1088.3542776301949</v>
      </c>
      <c r="AM43" s="15">
        <v>1154.2130574129724</v>
      </c>
      <c r="AN43" s="15">
        <v>1113.8030982523908</v>
      </c>
      <c r="AO43" s="15">
        <v>978.49299262570844</v>
      </c>
      <c r="AP43" s="15">
        <v>1214.0617527062727</v>
      </c>
    </row>
    <row r="44" spans="1:42" s="11" customFormat="1" x14ac:dyDescent="0.3">
      <c r="A44" s="14" t="s">
        <v>47</v>
      </c>
      <c r="B44" s="15">
        <v>199.04826848380912</v>
      </c>
      <c r="C44" s="15">
        <v>208.90017577420736</v>
      </c>
      <c r="D44" s="15">
        <v>225.3781986706868</v>
      </c>
      <c r="E44" s="15">
        <v>166.77093366238563</v>
      </c>
      <c r="F44" s="15">
        <v>251.78764831548153</v>
      </c>
      <c r="G44" s="15">
        <v>455.2538413158278</v>
      </c>
      <c r="H44" s="15">
        <v>465.36092860544602</v>
      </c>
      <c r="I44" s="15">
        <v>475.33804893799481</v>
      </c>
      <c r="J44" s="15">
        <v>485.75011922042813</v>
      </c>
      <c r="K44" s="15">
        <v>496.32747277671967</v>
      </c>
      <c r="L44" s="15">
        <v>507.03076367336155</v>
      </c>
      <c r="M44" s="15">
        <v>760.20141496313192</v>
      </c>
      <c r="N44" s="15">
        <v>777.20862911100005</v>
      </c>
      <c r="O44" s="15">
        <v>807.89911629779874</v>
      </c>
      <c r="P44" s="15">
        <v>856.65412690392861</v>
      </c>
      <c r="Q44" s="15">
        <v>708.02927201495925</v>
      </c>
      <c r="R44" s="15">
        <v>939.18569042833849</v>
      </c>
      <c r="S44" s="15">
        <v>962.96510738082782</v>
      </c>
      <c r="T44" s="15">
        <v>986.71268843073597</v>
      </c>
      <c r="U44" s="15">
        <v>1011.53814596148</v>
      </c>
      <c r="V44" s="15">
        <v>1038.5178215334945</v>
      </c>
      <c r="W44" s="15">
        <v>901.14525176890049</v>
      </c>
      <c r="X44" s="15">
        <v>918.05792833100008</v>
      </c>
      <c r="Y44" s="15">
        <v>922.22009893349559</v>
      </c>
      <c r="Z44" s="15">
        <v>940.16049363440368</v>
      </c>
      <c r="AA44" s="15">
        <v>971.7841613742462</v>
      </c>
      <c r="AB44" s="15">
        <v>1021.4723525334202</v>
      </c>
      <c r="AC44" s="15">
        <v>873.78067819749333</v>
      </c>
      <c r="AD44" s="15">
        <v>1105.8702771639166</v>
      </c>
      <c r="AE44" s="15">
        <v>1130.5828746694458</v>
      </c>
      <c r="AF44" s="15">
        <v>1155.2636362723979</v>
      </c>
      <c r="AG44" s="15">
        <v>1145.9537075089968</v>
      </c>
      <c r="AH44" s="15">
        <v>1173.6033057910868</v>
      </c>
      <c r="AI44" s="15">
        <v>1036.9006587365752</v>
      </c>
      <c r="AJ44" s="15">
        <v>1054.4832580087514</v>
      </c>
      <c r="AK44" s="15">
        <v>1059.3153513213265</v>
      </c>
      <c r="AL44" s="15">
        <v>1077.9256687323154</v>
      </c>
      <c r="AM44" s="15">
        <v>1110.2192591822361</v>
      </c>
      <c r="AN44" s="15">
        <v>1160.5773730514941</v>
      </c>
      <c r="AO44" s="15">
        <v>1013.5556214256396</v>
      </c>
      <c r="AP44" s="15">
        <v>1246.3151431021497</v>
      </c>
    </row>
    <row r="45" spans="1:42" s="11" customFormat="1" x14ac:dyDescent="0.3">
      <c r="A45" s="14" t="s">
        <v>10</v>
      </c>
      <c r="B45" s="15">
        <v>736.34697821775762</v>
      </c>
      <c r="C45" s="15">
        <v>783.86888428223301</v>
      </c>
      <c r="D45" s="15">
        <v>811.18147202795581</v>
      </c>
      <c r="E45" s="15">
        <v>607.53566718287561</v>
      </c>
      <c r="F45" s="15">
        <v>755.67229517103954</v>
      </c>
      <c r="G45" s="15">
        <v>1363.5754093571134</v>
      </c>
      <c r="H45" s="15">
        <v>1391.6828116888803</v>
      </c>
      <c r="I45" s="15">
        <v>1419.7376230664161</v>
      </c>
      <c r="J45" s="15">
        <v>1448.8722729565527</v>
      </c>
      <c r="K45" s="15">
        <v>1478.2252241683286</v>
      </c>
      <c r="L45" s="15">
        <v>1507.7538757831785</v>
      </c>
      <c r="M45" s="15">
        <v>2282.9088525396414</v>
      </c>
      <c r="N45" s="15">
        <v>2328.5140405443094</v>
      </c>
      <c r="O45" s="15">
        <v>2452.0555793912658</v>
      </c>
      <c r="P45" s="15">
        <v>2521.9563409957327</v>
      </c>
      <c r="Q45" s="15">
        <v>1981.4012283832308</v>
      </c>
      <c r="R45" s="15">
        <v>2371.6084961530532</v>
      </c>
      <c r="S45" s="15">
        <v>2413.4877057249978</v>
      </c>
      <c r="T45" s="15">
        <v>2452.3833090848429</v>
      </c>
      <c r="U45" s="15">
        <v>2490.8553373930686</v>
      </c>
      <c r="V45" s="15">
        <v>2530.7244576850981</v>
      </c>
      <c r="W45" s="15">
        <v>2626.7691421265818</v>
      </c>
      <c r="X45" s="15">
        <v>2672.9794198943532</v>
      </c>
      <c r="Y45" s="15">
        <v>2701.6946883473606</v>
      </c>
      <c r="Z45" s="15">
        <v>2749.3232053972933</v>
      </c>
      <c r="AA45" s="15">
        <v>2874.8880732895118</v>
      </c>
      <c r="AB45" s="15">
        <v>2946.812163939238</v>
      </c>
      <c r="AC45" s="15">
        <v>2408.2803803720094</v>
      </c>
      <c r="AD45" s="15">
        <v>2800.5109771870939</v>
      </c>
      <c r="AE45" s="15">
        <v>2844.413515804295</v>
      </c>
      <c r="AF45" s="15">
        <v>2885.3324482094108</v>
      </c>
      <c r="AG45" s="15">
        <v>2830.7507854237347</v>
      </c>
      <c r="AH45" s="15">
        <v>2872.0724371395854</v>
      </c>
      <c r="AI45" s="15">
        <v>2969.5696530048735</v>
      </c>
      <c r="AJ45" s="15">
        <v>3017.2324621964613</v>
      </c>
      <c r="AK45" s="15">
        <v>3047.400262073279</v>
      </c>
      <c r="AL45" s="15">
        <v>3096.481310547028</v>
      </c>
      <c r="AM45" s="15">
        <v>3223.4987098630509</v>
      </c>
      <c r="AN45" s="15">
        <v>3296.8753319365992</v>
      </c>
      <c r="AO45" s="15">
        <v>2759.7960797931805</v>
      </c>
      <c r="AP45" s="15">
        <v>3153.4792080320808</v>
      </c>
    </row>
    <row r="46" spans="1:42" s="11" customFormat="1" x14ac:dyDescent="0.3">
      <c r="A46" s="16" t="s">
        <v>48</v>
      </c>
      <c r="B46" s="17">
        <v>3069.2908714155842</v>
      </c>
      <c r="C46" s="17">
        <v>3044.2103009098591</v>
      </c>
      <c r="D46" s="17">
        <v>3183.4663679547793</v>
      </c>
      <c r="E46" s="17">
        <v>2460.3073615275589</v>
      </c>
      <c r="F46" s="17">
        <v>3150.8198130205683</v>
      </c>
      <c r="G46" s="17">
        <v>5696.3426793725066</v>
      </c>
      <c r="H46" s="17">
        <v>5828.2024521585627</v>
      </c>
      <c r="I46" s="17">
        <v>5960.0489947637261</v>
      </c>
      <c r="J46" s="17">
        <v>6091.6887899007497</v>
      </c>
      <c r="K46" s="17">
        <v>6223.2686084234301</v>
      </c>
      <c r="L46" s="17">
        <v>6354.8031206819833</v>
      </c>
      <c r="M46" s="17">
        <v>9478.4895392930466</v>
      </c>
      <c r="N46" s="17">
        <v>9672.1229583438108</v>
      </c>
      <c r="O46" s="17">
        <v>9613.5930174574187</v>
      </c>
      <c r="P46" s="17">
        <v>9981.0201340456715</v>
      </c>
      <c r="Q46" s="17">
        <v>8097.7587405147242</v>
      </c>
      <c r="R46" s="17">
        <v>9901.9710510134937</v>
      </c>
      <c r="S46" s="17">
        <v>10100.094665696415</v>
      </c>
      <c r="T46" s="17">
        <v>10298.482225434302</v>
      </c>
      <c r="U46" s="17">
        <v>10496.811883056625</v>
      </c>
      <c r="V46" s="17">
        <v>10694.836918719029</v>
      </c>
      <c r="W46" s="17">
        <v>10674.253575542247</v>
      </c>
      <c r="X46" s="17">
        <v>10871.586143534823</v>
      </c>
      <c r="Y46" s="17">
        <v>10972.362529278058</v>
      </c>
      <c r="Z46" s="17">
        <v>11169.205989648184</v>
      </c>
      <c r="AA46" s="17">
        <v>11113.886090081149</v>
      </c>
      <c r="AB46" s="17">
        <v>11484.523247988773</v>
      </c>
      <c r="AC46" s="17">
        <v>9604.4718957772147</v>
      </c>
      <c r="AD46" s="17">
        <v>11411.894247595346</v>
      </c>
      <c r="AE46" s="17">
        <v>11613.227903597615</v>
      </c>
      <c r="AF46" s="17">
        <v>11814.825504654887</v>
      </c>
      <c r="AG46" s="17">
        <v>11631.525808766779</v>
      </c>
      <c r="AH46" s="17">
        <v>11831.855306918373</v>
      </c>
      <c r="AI46" s="17">
        <v>11813.576426230784</v>
      </c>
      <c r="AJ46" s="17">
        <v>12013.213456712587</v>
      </c>
      <c r="AK46" s="17">
        <v>12116.294304944997</v>
      </c>
      <c r="AL46" s="17">
        <v>12315.442227804333</v>
      </c>
      <c r="AM46" s="17">
        <v>12262.426790726495</v>
      </c>
      <c r="AN46" s="17">
        <v>12635.368411123327</v>
      </c>
      <c r="AO46" s="17">
        <v>10757.621521400966</v>
      </c>
      <c r="AP46" s="17">
        <v>12567.348335708295</v>
      </c>
    </row>
    <row r="48" spans="1:42" s="11" customFormat="1" ht="15.6" x14ac:dyDescent="0.3">
      <c r="A48" s="10" t="s">
        <v>51</v>
      </c>
    </row>
    <row r="49" spans="1:42" s="11" customFormat="1" x14ac:dyDescent="0.3">
      <c r="A49" s="12" t="s">
        <v>50</v>
      </c>
      <c r="B49" s="12">
        <v>2010</v>
      </c>
      <c r="C49" s="12">
        <v>2011</v>
      </c>
      <c r="D49" s="13">
        <v>2012</v>
      </c>
      <c r="E49" s="12">
        <v>2013</v>
      </c>
      <c r="F49" s="13">
        <v>2014</v>
      </c>
      <c r="G49" s="12">
        <v>2015</v>
      </c>
      <c r="H49" s="13">
        <v>2016</v>
      </c>
      <c r="I49" s="12">
        <v>2017</v>
      </c>
      <c r="J49" s="13">
        <v>2018</v>
      </c>
      <c r="K49" s="12">
        <v>2019</v>
      </c>
      <c r="L49" s="13">
        <v>2020</v>
      </c>
      <c r="M49" s="12">
        <v>2021</v>
      </c>
      <c r="N49" s="13">
        <v>2022</v>
      </c>
      <c r="O49" s="12">
        <v>2023</v>
      </c>
      <c r="P49" s="13">
        <v>2024</v>
      </c>
      <c r="Q49" s="12">
        <v>2025</v>
      </c>
      <c r="R49" s="13">
        <v>2026</v>
      </c>
      <c r="S49" s="12">
        <v>2027</v>
      </c>
      <c r="T49" s="13">
        <v>2028</v>
      </c>
      <c r="U49" s="12">
        <v>2029</v>
      </c>
      <c r="V49" s="13">
        <v>2030</v>
      </c>
      <c r="W49" s="12">
        <v>2031</v>
      </c>
      <c r="X49" s="13">
        <v>2032</v>
      </c>
      <c r="Y49" s="12">
        <v>2033</v>
      </c>
      <c r="Z49" s="13">
        <v>2034</v>
      </c>
      <c r="AA49" s="12">
        <v>2035</v>
      </c>
      <c r="AB49" s="13">
        <v>2036</v>
      </c>
      <c r="AC49" s="12">
        <v>2037</v>
      </c>
      <c r="AD49" s="13">
        <v>2038</v>
      </c>
      <c r="AE49" s="12">
        <v>2039</v>
      </c>
      <c r="AF49" s="13">
        <v>2040</v>
      </c>
      <c r="AG49" s="12">
        <v>2041</v>
      </c>
      <c r="AH49" s="13">
        <v>2042</v>
      </c>
      <c r="AI49" s="12">
        <v>2043</v>
      </c>
      <c r="AJ49" s="13">
        <v>2044</v>
      </c>
      <c r="AK49" s="12">
        <v>2045</v>
      </c>
      <c r="AL49" s="13">
        <v>2046</v>
      </c>
      <c r="AM49" s="12">
        <v>2047</v>
      </c>
      <c r="AN49" s="13">
        <v>2048</v>
      </c>
      <c r="AO49" s="12">
        <v>2049</v>
      </c>
      <c r="AP49" s="13">
        <v>2050</v>
      </c>
    </row>
    <row r="50" spans="1:42" s="11" customFormat="1" x14ac:dyDescent="0.3">
      <c r="A50" s="14" t="s">
        <v>46</v>
      </c>
      <c r="B50" s="15">
        <v>374.1682538234063</v>
      </c>
      <c r="C50" s="15">
        <v>512.60482745661614</v>
      </c>
      <c r="D50" s="15">
        <v>651.04140108982608</v>
      </c>
      <c r="E50" s="15">
        <v>1100.8497347747746</v>
      </c>
      <c r="F50" s="15">
        <v>1361.8722736609709</v>
      </c>
      <c r="G50" s="15">
        <v>1418.7670573134865</v>
      </c>
      <c r="H50" s="15">
        <v>1478.0387278954679</v>
      </c>
      <c r="I50" s="15">
        <v>1539.7865843428242</v>
      </c>
      <c r="J50" s="15">
        <v>1604.1140739918567</v>
      </c>
      <c r="K50" s="15">
        <v>1671.1289658865146</v>
      </c>
      <c r="L50" s="15">
        <v>1740.9435313258832</v>
      </c>
      <c r="M50" s="15">
        <v>1793.1718372656596</v>
      </c>
      <c r="N50" s="15">
        <v>1944.1757814564523</v>
      </c>
      <c r="O50" s="15">
        <v>2002.5010549001456</v>
      </c>
      <c r="P50" s="15">
        <v>2062.5760865471502</v>
      </c>
      <c r="Q50" s="15">
        <v>2124.4533691435649</v>
      </c>
      <c r="R50" s="15">
        <v>2188.1869702178715</v>
      </c>
      <c r="S50" s="15">
        <v>2253.832579324408</v>
      </c>
      <c r="T50" s="15">
        <v>2321.44755670414</v>
      </c>
      <c r="U50" s="15">
        <v>2391.0909834052645</v>
      </c>
      <c r="V50" s="15">
        <v>2462.8237129074228</v>
      </c>
      <c r="W50" s="15">
        <v>2512.0801871655717</v>
      </c>
      <c r="X50" s="15">
        <v>2562.321790908883</v>
      </c>
      <c r="Y50" s="15">
        <v>2613.5682267270604</v>
      </c>
      <c r="Z50" s="15">
        <v>2665.839591261602</v>
      </c>
      <c r="AA50" s="15">
        <v>2719.1563830868336</v>
      </c>
      <c r="AB50" s="15">
        <v>2773.539510748571</v>
      </c>
      <c r="AC50" s="15">
        <v>2829.0103009635418</v>
      </c>
      <c r="AD50" s="15">
        <v>2885.5905069828132</v>
      </c>
      <c r="AE50" s="15">
        <v>2943.3023171224686</v>
      </c>
      <c r="AF50" s="15">
        <v>3002.1683634649185</v>
      </c>
      <c r="AG50" s="15">
        <v>3032.1900470995674</v>
      </c>
      <c r="AH50" s="15">
        <v>3062.5119475705628</v>
      </c>
      <c r="AI50" s="15">
        <v>3093.1370670462684</v>
      </c>
      <c r="AJ50" s="15">
        <v>3124.0684377167313</v>
      </c>
      <c r="AK50" s="15">
        <v>3155.3091220938986</v>
      </c>
      <c r="AL50" s="15">
        <v>3186.8622133148378</v>
      </c>
      <c r="AM50" s="15">
        <v>3218.730835447986</v>
      </c>
      <c r="AN50" s="15">
        <v>3250.9181438024671</v>
      </c>
      <c r="AO50" s="15">
        <v>3283.427325240491</v>
      </c>
      <c r="AP50" s="15">
        <v>3316.2615984928957</v>
      </c>
    </row>
    <row r="51" spans="1:42" s="11" customFormat="1" x14ac:dyDescent="0.3">
      <c r="A51" s="14" t="s">
        <v>12</v>
      </c>
      <c r="B51" s="15">
        <v>368.37719446942731</v>
      </c>
      <c r="C51" s="15">
        <v>504.67116405625069</v>
      </c>
      <c r="D51" s="15">
        <v>640.96513364307407</v>
      </c>
      <c r="E51" s="15">
        <v>584.82642159909904</v>
      </c>
      <c r="F51" s="15">
        <v>573.41990469935615</v>
      </c>
      <c r="G51" s="15">
        <v>597.3756030793628</v>
      </c>
      <c r="H51" s="15">
        <v>622.33209595598646</v>
      </c>
      <c r="I51" s="15">
        <v>648.331193407505</v>
      </c>
      <c r="J51" s="15">
        <v>675.41645220709756</v>
      </c>
      <c r="K51" s="15">
        <v>703.63324879432196</v>
      </c>
      <c r="L51" s="15">
        <v>733.02885529510877</v>
      </c>
      <c r="M51" s="15">
        <v>755.01972095396195</v>
      </c>
      <c r="N51" s="15">
        <v>777.67031258258078</v>
      </c>
      <c r="O51" s="15">
        <v>801.00042196005813</v>
      </c>
      <c r="P51" s="15">
        <v>825.03043461886023</v>
      </c>
      <c r="Q51" s="15">
        <v>849.78134765742595</v>
      </c>
      <c r="R51" s="15">
        <v>875.27478808714875</v>
      </c>
      <c r="S51" s="15">
        <v>901.53303172976325</v>
      </c>
      <c r="T51" s="15">
        <v>928.57902268165606</v>
      </c>
      <c r="U51" s="15">
        <v>956.43639336210583</v>
      </c>
      <c r="V51" s="15">
        <v>985.1294851629691</v>
      </c>
      <c r="W51" s="15">
        <v>1004.8320748662285</v>
      </c>
      <c r="X51" s="15">
        <v>1024.9287163635531</v>
      </c>
      <c r="Y51" s="15">
        <v>1045.4272906908241</v>
      </c>
      <c r="Z51" s="15">
        <v>1066.3358365046406</v>
      </c>
      <c r="AA51" s="15">
        <v>1087.6625532347337</v>
      </c>
      <c r="AB51" s="15">
        <v>1109.4158042994281</v>
      </c>
      <c r="AC51" s="15">
        <v>1131.604120385417</v>
      </c>
      <c r="AD51" s="15">
        <v>1154.2362027931251</v>
      </c>
      <c r="AE51" s="15">
        <v>1177.3209268489873</v>
      </c>
      <c r="AF51" s="15">
        <v>1200.8673453859674</v>
      </c>
      <c r="AG51" s="15">
        <v>1212.8760188398271</v>
      </c>
      <c r="AH51" s="15">
        <v>1225.0047790282249</v>
      </c>
      <c r="AI51" s="15">
        <v>1237.2548268185074</v>
      </c>
      <c r="AJ51" s="15">
        <v>1249.6273750866924</v>
      </c>
      <c r="AK51" s="15">
        <v>1262.1236488375598</v>
      </c>
      <c r="AL51" s="15">
        <v>1274.7448853259348</v>
      </c>
      <c r="AM51" s="15">
        <v>1287.4923341791946</v>
      </c>
      <c r="AN51" s="15">
        <v>1300.3672575209866</v>
      </c>
      <c r="AO51" s="15">
        <v>1313.3709300961962</v>
      </c>
      <c r="AP51" s="15">
        <v>1326.5046393971584</v>
      </c>
    </row>
    <row r="52" spans="1:42" s="11" customFormat="1" x14ac:dyDescent="0.3">
      <c r="A52" s="14" t="s">
        <v>11</v>
      </c>
      <c r="B52" s="15">
        <v>102.76343638224944</v>
      </c>
      <c r="C52" s="15">
        <v>140.78434778283881</v>
      </c>
      <c r="D52" s="15">
        <v>178.80525918342818</v>
      </c>
      <c r="E52" s="15">
        <v>722.43263844594594</v>
      </c>
      <c r="F52" s="15">
        <v>394.22618448080749</v>
      </c>
      <c r="G52" s="15">
        <v>410.69572711706189</v>
      </c>
      <c r="H52" s="15">
        <v>427.85331596974072</v>
      </c>
      <c r="I52" s="15">
        <v>445.72769546765966</v>
      </c>
      <c r="J52" s="15">
        <v>464.34881089237945</v>
      </c>
      <c r="K52" s="15">
        <v>483.74785854609638</v>
      </c>
      <c r="L52" s="15">
        <v>503.95733801538722</v>
      </c>
      <c r="M52" s="15">
        <v>519.07605815584884</v>
      </c>
      <c r="N52" s="15">
        <v>486.04394536411309</v>
      </c>
      <c r="O52" s="15">
        <v>500.6252637250364</v>
      </c>
      <c r="P52" s="15">
        <v>515.64402163678756</v>
      </c>
      <c r="Q52" s="15">
        <v>531.11334228589124</v>
      </c>
      <c r="R52" s="15">
        <v>547.04674255446787</v>
      </c>
      <c r="S52" s="15">
        <v>563.458144831102</v>
      </c>
      <c r="T52" s="15">
        <v>580.36188917603499</v>
      </c>
      <c r="U52" s="15">
        <v>597.77274585131613</v>
      </c>
      <c r="V52" s="15">
        <v>615.70592822685569</v>
      </c>
      <c r="W52" s="15">
        <v>628.02004679139293</v>
      </c>
      <c r="X52" s="15">
        <v>640.58044772722076</v>
      </c>
      <c r="Y52" s="15">
        <v>653.3920566817651</v>
      </c>
      <c r="Z52" s="15">
        <v>666.4598978154005</v>
      </c>
      <c r="AA52" s="15">
        <v>679.78909577170839</v>
      </c>
      <c r="AB52" s="15">
        <v>693.38487768714276</v>
      </c>
      <c r="AC52" s="15">
        <v>707.25257524088545</v>
      </c>
      <c r="AD52" s="15">
        <v>721.39762674570329</v>
      </c>
      <c r="AE52" s="15">
        <v>735.82557928061715</v>
      </c>
      <c r="AF52" s="15">
        <v>750.54209086622961</v>
      </c>
      <c r="AG52" s="15">
        <v>758.04751177489186</v>
      </c>
      <c r="AH52" s="15">
        <v>765.62798689264071</v>
      </c>
      <c r="AI52" s="15">
        <v>773.2842667615671</v>
      </c>
      <c r="AJ52" s="15">
        <v>781.01710942918282</v>
      </c>
      <c r="AK52" s="15">
        <v>788.82728052347466</v>
      </c>
      <c r="AL52" s="15">
        <v>796.71555332870946</v>
      </c>
      <c r="AM52" s="15">
        <v>804.6827088619965</v>
      </c>
      <c r="AN52" s="15">
        <v>812.72953595061676</v>
      </c>
      <c r="AO52" s="15">
        <v>820.85683131012274</v>
      </c>
      <c r="AP52" s="15">
        <v>829.06539962322393</v>
      </c>
    </row>
    <row r="53" spans="1:42" s="11" customFormat="1" x14ac:dyDescent="0.3">
      <c r="A53" s="14" t="s">
        <v>47</v>
      </c>
      <c r="B53" s="15">
        <v>175.37196149964566</v>
      </c>
      <c r="C53" s="15">
        <v>240.25692491721134</v>
      </c>
      <c r="D53" s="15">
        <v>305.14188833477698</v>
      </c>
      <c r="E53" s="15">
        <v>412.81865054054049</v>
      </c>
      <c r="F53" s="15">
        <v>322.54869639338779</v>
      </c>
      <c r="G53" s="15">
        <v>336.02377673214147</v>
      </c>
      <c r="H53" s="15">
        <v>350.06180397524224</v>
      </c>
      <c r="I53" s="15">
        <v>364.68629629172136</v>
      </c>
      <c r="J53" s="15">
        <v>379.92175436649222</v>
      </c>
      <c r="K53" s="15">
        <v>395.79370244680604</v>
      </c>
      <c r="L53" s="15">
        <v>412.32873110349857</v>
      </c>
      <c r="M53" s="15">
        <v>424.69859303660337</v>
      </c>
      <c r="N53" s="15">
        <v>388.83515629129016</v>
      </c>
      <c r="O53" s="15">
        <v>400.50021098002884</v>
      </c>
      <c r="P53" s="15">
        <v>412.51521730942983</v>
      </c>
      <c r="Q53" s="15">
        <v>424.89067382871275</v>
      </c>
      <c r="R53" s="15">
        <v>437.63739404357415</v>
      </c>
      <c r="S53" s="15">
        <v>450.76651586488134</v>
      </c>
      <c r="T53" s="15">
        <v>464.28951134082774</v>
      </c>
      <c r="U53" s="15">
        <v>478.21819668105269</v>
      </c>
      <c r="V53" s="15">
        <v>492.56474258148432</v>
      </c>
      <c r="W53" s="15">
        <v>502.41603743311396</v>
      </c>
      <c r="X53" s="15">
        <v>512.46435818177633</v>
      </c>
      <c r="Y53" s="15">
        <v>522.71364534541181</v>
      </c>
      <c r="Z53" s="15">
        <v>533.16791825232008</v>
      </c>
      <c r="AA53" s="15">
        <v>543.83127661736648</v>
      </c>
      <c r="AB53" s="15">
        <v>554.70790214971373</v>
      </c>
      <c r="AC53" s="15">
        <v>565.80206019270804</v>
      </c>
      <c r="AD53" s="15">
        <v>577.11810139656234</v>
      </c>
      <c r="AE53" s="15">
        <v>588.6604634244934</v>
      </c>
      <c r="AF53" s="15">
        <v>600.43367269298335</v>
      </c>
      <c r="AG53" s="15">
        <v>606.43800941991321</v>
      </c>
      <c r="AH53" s="15">
        <v>612.50238951411222</v>
      </c>
      <c r="AI53" s="15">
        <v>618.62741340925334</v>
      </c>
      <c r="AJ53" s="15">
        <v>624.81368754334596</v>
      </c>
      <c r="AK53" s="15">
        <v>631.06182441877934</v>
      </c>
      <c r="AL53" s="15">
        <v>637.37244266296716</v>
      </c>
      <c r="AM53" s="15">
        <v>643.74616708959695</v>
      </c>
      <c r="AN53" s="15">
        <v>650.18362876049287</v>
      </c>
      <c r="AO53" s="15">
        <v>656.68546504809785</v>
      </c>
      <c r="AP53" s="15">
        <v>663.25231969857873</v>
      </c>
    </row>
    <row r="54" spans="1:42" s="11" customFormat="1" x14ac:dyDescent="0.3">
      <c r="A54" s="14" t="s">
        <v>10</v>
      </c>
      <c r="B54" s="15">
        <v>479.24422139283894</v>
      </c>
      <c r="C54" s="15">
        <v>656.55730785915489</v>
      </c>
      <c r="D54" s="15">
        <v>833.87039432547101</v>
      </c>
      <c r="E54" s="15">
        <v>619.22797581081079</v>
      </c>
      <c r="F54" s="15">
        <v>931.80734513645382</v>
      </c>
      <c r="G54" s="15">
        <v>970.73535500396463</v>
      </c>
      <c r="H54" s="15">
        <v>1011.2896559284781</v>
      </c>
      <c r="I54" s="15">
        <v>1053.5381892871956</v>
      </c>
      <c r="J54" s="15">
        <v>1097.5517348365336</v>
      </c>
      <c r="K54" s="15">
        <v>1143.4040292907732</v>
      </c>
      <c r="L54" s="15">
        <v>1191.1718898545519</v>
      </c>
      <c r="M54" s="15">
        <v>1226.9070465501882</v>
      </c>
      <c r="N54" s="15">
        <v>1263.7142579466938</v>
      </c>
      <c r="O54" s="15">
        <v>1301.6256856850946</v>
      </c>
      <c r="P54" s="15">
        <v>1340.6744562556476</v>
      </c>
      <c r="Q54" s="15">
        <v>1380.8946899433172</v>
      </c>
      <c r="R54" s="15">
        <v>1422.3215306416166</v>
      </c>
      <c r="S54" s="15">
        <v>1464.9911765608651</v>
      </c>
      <c r="T54" s="15">
        <v>1508.9409118576914</v>
      </c>
      <c r="U54" s="15">
        <v>1554.2091392134221</v>
      </c>
      <c r="V54" s="15">
        <v>1600.8354133898249</v>
      </c>
      <c r="W54" s="15">
        <v>1632.8521216576214</v>
      </c>
      <c r="X54" s="15">
        <v>1665.5091640907735</v>
      </c>
      <c r="Y54" s="15">
        <v>1698.8193473725892</v>
      </c>
      <c r="Z54" s="15">
        <v>1732.7957343200412</v>
      </c>
      <c r="AA54" s="15">
        <v>1767.451649006442</v>
      </c>
      <c r="AB54" s="15">
        <v>1802.8006819865707</v>
      </c>
      <c r="AC54" s="15">
        <v>1838.8566956263023</v>
      </c>
      <c r="AD54" s="15">
        <v>1875.6338295388286</v>
      </c>
      <c r="AE54" s="15">
        <v>1913.1465061296049</v>
      </c>
      <c r="AF54" s="15">
        <v>1951.4094362521971</v>
      </c>
      <c r="AG54" s="15">
        <v>1970.9235306147186</v>
      </c>
      <c r="AH54" s="15">
        <v>1990.6327659208655</v>
      </c>
      <c r="AI54" s="15">
        <v>2010.5390935800747</v>
      </c>
      <c r="AJ54" s="15">
        <v>2030.6444845158753</v>
      </c>
      <c r="AK54" s="15">
        <v>2050.9509293610345</v>
      </c>
      <c r="AL54" s="15">
        <v>2071.4604386546443</v>
      </c>
      <c r="AM54" s="15">
        <v>2092.1750430411912</v>
      </c>
      <c r="AN54" s="15">
        <v>2113.0967934716032</v>
      </c>
      <c r="AO54" s="15">
        <v>2134.2277614063187</v>
      </c>
      <c r="AP54" s="15">
        <v>2155.570039020382</v>
      </c>
    </row>
    <row r="55" spans="1:42" s="11" customFormat="1" x14ac:dyDescent="0.3">
      <c r="A55" s="16" t="s">
        <v>48</v>
      </c>
      <c r="B55" s="17">
        <v>1499.9250675675676</v>
      </c>
      <c r="C55" s="17">
        <v>2054.8745720720717</v>
      </c>
      <c r="D55" s="17">
        <v>2609.8240765765763</v>
      </c>
      <c r="E55" s="17">
        <v>3440.1554211711709</v>
      </c>
      <c r="F55" s="17">
        <v>3583.8744043709762</v>
      </c>
      <c r="G55" s="17">
        <v>3733.5975192460173</v>
      </c>
      <c r="H55" s="17">
        <v>3889.5755997249157</v>
      </c>
      <c r="I55" s="17">
        <v>4052.0699587969052</v>
      </c>
      <c r="J55" s="17">
        <v>4221.3528262943591</v>
      </c>
      <c r="K55" s="17">
        <v>4397.7078049645124</v>
      </c>
      <c r="L55" s="17">
        <v>4581.43034559443</v>
      </c>
      <c r="M55" s="17">
        <v>4718.8732559622622</v>
      </c>
      <c r="N55" s="17">
        <v>4860.4394536411301</v>
      </c>
      <c r="O55" s="17">
        <v>5006.2526372503635</v>
      </c>
      <c r="P55" s="17">
        <v>5156.4402163678751</v>
      </c>
      <c r="Q55" s="17">
        <v>5311.1334228589121</v>
      </c>
      <c r="R55" s="17">
        <v>5470.4674255446789</v>
      </c>
      <c r="S55" s="17">
        <v>5634.5814483110198</v>
      </c>
      <c r="T55" s="17">
        <v>5803.6188917603504</v>
      </c>
      <c r="U55" s="17">
        <v>5977.7274585131618</v>
      </c>
      <c r="V55" s="17">
        <v>6157.0592822685567</v>
      </c>
      <c r="W55" s="17">
        <v>6280.2004679139282</v>
      </c>
      <c r="X55" s="17">
        <v>6405.804477272206</v>
      </c>
      <c r="Y55" s="17">
        <v>6533.920566817651</v>
      </c>
      <c r="Z55" s="17">
        <v>6664.5989781540047</v>
      </c>
      <c r="AA55" s="17">
        <v>6797.8909577170834</v>
      </c>
      <c r="AB55" s="17">
        <v>6933.8487768714267</v>
      </c>
      <c r="AC55" s="17">
        <v>7072.5257524088547</v>
      </c>
      <c r="AD55" s="17">
        <v>7213.9762674570329</v>
      </c>
      <c r="AE55" s="17">
        <v>7358.2557928061706</v>
      </c>
      <c r="AF55" s="17">
        <v>7505.4209086622968</v>
      </c>
      <c r="AG55" s="17">
        <v>7580.4751177489179</v>
      </c>
      <c r="AH55" s="17">
        <v>7656.2798689264055</v>
      </c>
      <c r="AI55" s="17">
        <v>7732.8426676156705</v>
      </c>
      <c r="AJ55" s="17">
        <v>7810.1710942918271</v>
      </c>
      <c r="AK55" s="17">
        <v>7888.2728052347466</v>
      </c>
      <c r="AL55" s="17">
        <v>7967.155533287093</v>
      </c>
      <c r="AM55" s="17">
        <v>8046.8270886199662</v>
      </c>
      <c r="AN55" s="17">
        <v>8127.2953595061663</v>
      </c>
      <c r="AO55" s="17">
        <v>8208.5683131012265</v>
      </c>
      <c r="AP55" s="17">
        <v>8290.6539962322386</v>
      </c>
    </row>
    <row r="57" spans="1:42" s="9" customFormat="1" x14ac:dyDescent="0.3">
      <c r="A57" s="8" t="s">
        <v>0</v>
      </c>
    </row>
    <row r="58" spans="1:42" s="11" customFormat="1" ht="15.6" x14ac:dyDescent="0.3">
      <c r="A58" s="10" t="s">
        <v>51</v>
      </c>
    </row>
    <row r="59" spans="1:42" s="11" customFormat="1" x14ac:dyDescent="0.3">
      <c r="A59" s="12" t="s">
        <v>50</v>
      </c>
      <c r="B59" s="12">
        <v>2010</v>
      </c>
      <c r="C59" s="12">
        <v>2011</v>
      </c>
      <c r="D59" s="13">
        <v>2012</v>
      </c>
      <c r="E59" s="12">
        <v>2013</v>
      </c>
      <c r="F59" s="13">
        <v>2014</v>
      </c>
      <c r="G59" s="12">
        <v>2015</v>
      </c>
      <c r="H59" s="13">
        <v>2016</v>
      </c>
      <c r="I59" s="12">
        <v>2017</v>
      </c>
      <c r="J59" s="13">
        <v>2018</v>
      </c>
      <c r="K59" s="12">
        <v>2019</v>
      </c>
      <c r="L59" s="13">
        <v>2020</v>
      </c>
      <c r="M59" s="12">
        <v>2021</v>
      </c>
      <c r="N59" s="13">
        <v>2022</v>
      </c>
      <c r="O59" s="12">
        <v>2023</v>
      </c>
      <c r="P59" s="13">
        <v>2024</v>
      </c>
      <c r="Q59" s="12">
        <v>2025</v>
      </c>
      <c r="R59" s="13">
        <v>2026</v>
      </c>
      <c r="S59" s="12">
        <v>2027</v>
      </c>
      <c r="T59" s="13">
        <v>2028</v>
      </c>
      <c r="U59" s="12">
        <v>2029</v>
      </c>
      <c r="V59" s="13">
        <v>2030</v>
      </c>
      <c r="W59" s="12">
        <v>2031</v>
      </c>
      <c r="X59" s="13">
        <v>2032</v>
      </c>
      <c r="Y59" s="12">
        <v>2033</v>
      </c>
      <c r="Z59" s="13">
        <v>2034</v>
      </c>
      <c r="AA59" s="12">
        <v>2035</v>
      </c>
      <c r="AB59" s="13">
        <v>2036</v>
      </c>
      <c r="AC59" s="12">
        <v>2037</v>
      </c>
      <c r="AD59" s="13">
        <v>2038</v>
      </c>
      <c r="AE59" s="12">
        <v>2039</v>
      </c>
      <c r="AF59" s="13">
        <v>2040</v>
      </c>
      <c r="AG59" s="12">
        <v>2041</v>
      </c>
      <c r="AH59" s="13">
        <v>2042</v>
      </c>
      <c r="AI59" s="12">
        <v>2043</v>
      </c>
      <c r="AJ59" s="13">
        <v>2044</v>
      </c>
      <c r="AK59" s="12">
        <v>2045</v>
      </c>
      <c r="AL59" s="13">
        <v>2046</v>
      </c>
      <c r="AM59" s="12">
        <v>2047</v>
      </c>
      <c r="AN59" s="13">
        <v>2048</v>
      </c>
      <c r="AO59" s="12">
        <v>2049</v>
      </c>
      <c r="AP59" s="13">
        <v>2050</v>
      </c>
    </row>
    <row r="60" spans="1:42" s="11" customFormat="1" x14ac:dyDescent="0.3">
      <c r="A60" s="14" t="s">
        <v>52</v>
      </c>
      <c r="B60" s="15">
        <v>27.449152043132781</v>
      </c>
      <c r="C60" s="15">
        <v>28.463469425091368</v>
      </c>
      <c r="D60" s="15">
        <v>30.49673994680488</v>
      </c>
      <c r="E60" s="15">
        <v>32.530010468518505</v>
      </c>
      <c r="F60" s="15">
        <v>34.563280990231902</v>
      </c>
      <c r="G60" s="15">
        <v>36.596551511945528</v>
      </c>
      <c r="H60" s="15">
        <v>34.387518529562747</v>
      </c>
      <c r="I60" s="15">
        <v>36.420789051276302</v>
      </c>
      <c r="J60" s="15">
        <v>38.454059572989848</v>
      </c>
      <c r="K60" s="15">
        <v>40.487330094703395</v>
      </c>
      <c r="L60" s="15">
        <v>42.520600616416871</v>
      </c>
      <c r="M60" s="15">
        <v>59.157033898765732</v>
      </c>
      <c r="N60" s="15">
        <v>61.190304420479215</v>
      </c>
      <c r="O60" s="15">
        <v>63.223574942192911</v>
      </c>
      <c r="P60" s="15">
        <v>65.256845463906231</v>
      </c>
      <c r="Q60" s="15">
        <v>67.290115985619863</v>
      </c>
      <c r="R60" s="15">
        <v>84.359488430791487</v>
      </c>
      <c r="S60" s="15">
        <v>86.392758952505091</v>
      </c>
      <c r="T60" s="15">
        <v>88.426029474218581</v>
      </c>
      <c r="U60" s="15">
        <v>90.459299995932113</v>
      </c>
      <c r="V60" s="15">
        <v>92.492570517645674</v>
      </c>
      <c r="W60" s="15">
        <v>116.22636575481751</v>
      </c>
      <c r="X60" s="15">
        <v>118.2596362765309</v>
      </c>
      <c r="Y60" s="15">
        <v>120.29290679824474</v>
      </c>
      <c r="Z60" s="15">
        <v>122.32617731995785</v>
      </c>
      <c r="AA60" s="15">
        <v>124.35944784167154</v>
      </c>
      <c r="AB60" s="15">
        <v>132.05194403429334</v>
      </c>
      <c r="AC60" s="15">
        <v>134.0852145560072</v>
      </c>
      <c r="AD60" s="15">
        <v>136.11848507772029</v>
      </c>
      <c r="AE60" s="15">
        <v>138.15175559943398</v>
      </c>
      <c r="AF60" s="15">
        <v>140.1850261211477</v>
      </c>
      <c r="AG60" s="15">
        <v>152.38303533182165</v>
      </c>
      <c r="AH60" s="15">
        <v>154.41630585353502</v>
      </c>
      <c r="AI60" s="15">
        <v>156.44957637524857</v>
      </c>
      <c r="AJ60" s="15">
        <v>158.48284689696197</v>
      </c>
      <c r="AK60" s="15">
        <v>160.51611741867569</v>
      </c>
      <c r="AL60" s="15">
        <v>166.55759771599324</v>
      </c>
      <c r="AM60" s="15">
        <v>168.59086823770679</v>
      </c>
      <c r="AN60" s="15">
        <v>170.6241387594203</v>
      </c>
      <c r="AO60" s="15">
        <v>172.65740928113357</v>
      </c>
      <c r="AP60" s="15">
        <v>174.69067980284743</v>
      </c>
    </row>
    <row r="61" spans="1:42" s="11" customFormat="1" x14ac:dyDescent="0.3">
      <c r="A61" s="14" t="s">
        <v>53</v>
      </c>
      <c r="B61" s="15">
        <v>57.374631862570084</v>
      </c>
      <c r="C61" s="15">
        <v>41.822107519300992</v>
      </c>
      <c r="D61" s="15">
        <v>46.072080249861784</v>
      </c>
      <c r="E61" s="15">
        <v>50.322052980422498</v>
      </c>
      <c r="F61" s="15">
        <v>54.572025710983283</v>
      </c>
      <c r="G61" s="15">
        <v>58.821998441544004</v>
      </c>
      <c r="H61" s="15">
        <v>79.799673794181544</v>
      </c>
      <c r="I61" s="15">
        <v>84.049646524742414</v>
      </c>
      <c r="J61" s="15">
        <v>88.299619255302986</v>
      </c>
      <c r="K61" s="15">
        <v>92.549591985863856</v>
      </c>
      <c r="L61" s="15">
        <v>96.799564716424555</v>
      </c>
      <c r="M61" s="15">
        <v>120.77786272708546</v>
      </c>
      <c r="N61" s="15">
        <v>125.02783545764632</v>
      </c>
      <c r="O61" s="15">
        <v>129.27780818820682</v>
      </c>
      <c r="P61" s="15">
        <v>133.52778091876775</v>
      </c>
      <c r="Q61" s="15">
        <v>137.77775364932839</v>
      </c>
      <c r="R61" s="15">
        <v>214.02651016582124</v>
      </c>
      <c r="S61" s="15">
        <v>218.27648289638199</v>
      </c>
      <c r="T61" s="15">
        <v>222.52645562694278</v>
      </c>
      <c r="U61" s="15">
        <v>226.77642835750359</v>
      </c>
      <c r="V61" s="15">
        <v>231.02640108806438</v>
      </c>
      <c r="W61" s="15">
        <v>288.31662209280029</v>
      </c>
      <c r="X61" s="15">
        <v>292.56659482336136</v>
      </c>
      <c r="Y61" s="15">
        <v>296.8165675539218</v>
      </c>
      <c r="Z61" s="15">
        <v>301.06654028448264</v>
      </c>
      <c r="AA61" s="15">
        <v>305.31651301504314</v>
      </c>
      <c r="AB61" s="15">
        <v>371.16143304926953</v>
      </c>
      <c r="AC61" s="15">
        <v>375.41140577983066</v>
      </c>
      <c r="AD61" s="15">
        <v>379.6613785103911</v>
      </c>
      <c r="AE61" s="15">
        <v>383.9113512409528</v>
      </c>
      <c r="AF61" s="15">
        <v>388.16132397151273</v>
      </c>
      <c r="AG61" s="15">
        <v>420.41626742055649</v>
      </c>
      <c r="AH61" s="15">
        <v>424.66624015111756</v>
      </c>
      <c r="AI61" s="15">
        <v>428.91621288167863</v>
      </c>
      <c r="AJ61" s="15">
        <v>433.16618561223913</v>
      </c>
      <c r="AK61" s="15">
        <v>437.41615834279901</v>
      </c>
      <c r="AL61" s="15">
        <v>498.10503460327692</v>
      </c>
      <c r="AM61" s="15">
        <v>502.35500733383736</v>
      </c>
      <c r="AN61" s="15">
        <v>506.60498006439849</v>
      </c>
      <c r="AO61" s="15">
        <v>510.85495279495956</v>
      </c>
      <c r="AP61" s="15">
        <v>515.10492552552012</v>
      </c>
    </row>
    <row r="62" spans="1:42" s="11" customFormat="1" x14ac:dyDescent="0.3">
      <c r="A62" s="14" t="s">
        <v>54</v>
      </c>
      <c r="B62" s="15">
        <v>1261.2886570578685</v>
      </c>
      <c r="C62" s="15">
        <v>974.56743104594636</v>
      </c>
      <c r="D62" s="15">
        <v>1067.9962204576416</v>
      </c>
      <c r="E62" s="15">
        <v>1161.425009869334</v>
      </c>
      <c r="F62" s="15">
        <v>1254.8537992810302</v>
      </c>
      <c r="G62" s="15">
        <v>1348.2825886927228</v>
      </c>
      <c r="H62" s="15">
        <v>1864.5088541656457</v>
      </c>
      <c r="I62" s="15">
        <v>1957.937643577344</v>
      </c>
      <c r="J62" s="15">
        <v>2051.3664329890325</v>
      </c>
      <c r="K62" s="15">
        <v>2144.7952224007286</v>
      </c>
      <c r="L62" s="15">
        <v>2238.2240118124232</v>
      </c>
      <c r="M62" s="15">
        <v>2955.8547183177961</v>
      </c>
      <c r="N62" s="15">
        <v>3049.2835077294885</v>
      </c>
      <c r="O62" s="15">
        <v>3142.7122971411827</v>
      </c>
      <c r="P62" s="15">
        <v>3236.1410865528737</v>
      </c>
      <c r="Q62" s="15">
        <v>3329.5698759645716</v>
      </c>
      <c r="R62" s="15">
        <v>5328.2092679758643</v>
      </c>
      <c r="S62" s="15">
        <v>5421.6380573875667</v>
      </c>
      <c r="T62" s="15">
        <v>5515.06684679925</v>
      </c>
      <c r="U62" s="15">
        <v>5608.4956362109515</v>
      </c>
      <c r="V62" s="15">
        <v>5701.9244256226375</v>
      </c>
      <c r="W62" s="15">
        <v>7475.5561218900484</v>
      </c>
      <c r="X62" s="15">
        <v>7568.9849113017262</v>
      </c>
      <c r="Y62" s="15">
        <v>7662.4137007134132</v>
      </c>
      <c r="Z62" s="15">
        <v>7755.8424901251228</v>
      </c>
      <c r="AA62" s="15">
        <v>7849.2712795368097</v>
      </c>
      <c r="AB62" s="15">
        <v>9842.6312419266396</v>
      </c>
      <c r="AC62" s="15">
        <v>9936.0600313383493</v>
      </c>
      <c r="AD62" s="15">
        <v>10029.488820750012</v>
      </c>
      <c r="AE62" s="15">
        <v>10122.91761016173</v>
      </c>
      <c r="AF62" s="15">
        <v>10216.346399573416</v>
      </c>
      <c r="AG62" s="15">
        <v>11566.706740984659</v>
      </c>
      <c r="AH62" s="15">
        <v>11660.135530396316</v>
      </c>
      <c r="AI62" s="15">
        <v>11753.564319808003</v>
      </c>
      <c r="AJ62" s="15">
        <v>11846.993109219718</v>
      </c>
      <c r="AK62" s="15">
        <v>11940.421898631404</v>
      </c>
      <c r="AL62" s="15">
        <v>14001.948608500334</v>
      </c>
      <c r="AM62" s="15">
        <v>14095.377397912067</v>
      </c>
      <c r="AN62" s="15">
        <v>14188.806187323707</v>
      </c>
      <c r="AO62" s="15">
        <v>14282.234976735441</v>
      </c>
      <c r="AP62" s="15">
        <v>14375.663766147112</v>
      </c>
    </row>
    <row r="63" spans="1:42" s="11" customFormat="1" x14ac:dyDescent="0.3">
      <c r="A63" s="14" t="s">
        <v>55</v>
      </c>
      <c r="B63" s="15">
        <v>141.86168220807076</v>
      </c>
      <c r="C63" s="15">
        <v>109.61311228777107</v>
      </c>
      <c r="D63" s="15">
        <v>120.12138504392468</v>
      </c>
      <c r="E63" s="15">
        <v>130.62965780007781</v>
      </c>
      <c r="F63" s="15">
        <v>141.13793055623154</v>
      </c>
      <c r="G63" s="15">
        <v>151.64620331238453</v>
      </c>
      <c r="H63" s="15">
        <v>209.70803238710616</v>
      </c>
      <c r="I63" s="15">
        <v>220.21630514325963</v>
      </c>
      <c r="J63" s="15">
        <v>230.72457789941288</v>
      </c>
      <c r="K63" s="15">
        <v>241.23285065556635</v>
      </c>
      <c r="L63" s="15">
        <v>251.74112341171983</v>
      </c>
      <c r="M63" s="15">
        <v>332.45563603287582</v>
      </c>
      <c r="N63" s="15">
        <v>342.96390878902957</v>
      </c>
      <c r="O63" s="15">
        <v>353.47218154518237</v>
      </c>
      <c r="P63" s="15">
        <v>363.98045430133675</v>
      </c>
      <c r="Q63" s="15">
        <v>374.48872705748903</v>
      </c>
      <c r="R63" s="15">
        <v>599.28290457702144</v>
      </c>
      <c r="S63" s="15">
        <v>609.79117733317469</v>
      </c>
      <c r="T63" s="15">
        <v>620.2994500893285</v>
      </c>
      <c r="U63" s="15">
        <v>630.80772284548129</v>
      </c>
      <c r="V63" s="15">
        <v>641.315995601635</v>
      </c>
      <c r="W63" s="15">
        <v>840.80274642754148</v>
      </c>
      <c r="X63" s="15">
        <v>851.31101918369666</v>
      </c>
      <c r="Y63" s="15">
        <v>861.81929193984695</v>
      </c>
      <c r="Z63" s="15">
        <v>872.32756469600417</v>
      </c>
      <c r="AA63" s="15">
        <v>882.83583745215435</v>
      </c>
      <c r="AB63" s="15">
        <v>1107.0362184898049</v>
      </c>
      <c r="AC63" s="15">
        <v>1117.5444912459593</v>
      </c>
      <c r="AD63" s="15">
        <v>1128.0527640021126</v>
      </c>
      <c r="AE63" s="15">
        <v>1138.5610367582628</v>
      </c>
      <c r="AF63" s="15">
        <v>1149.069309514419</v>
      </c>
      <c r="AG63" s="15">
        <v>1300.9492051653544</v>
      </c>
      <c r="AH63" s="15">
        <v>1311.4574779215106</v>
      </c>
      <c r="AI63" s="15">
        <v>1321.9657506776609</v>
      </c>
      <c r="AJ63" s="15">
        <v>1332.4740234338171</v>
      </c>
      <c r="AK63" s="15">
        <v>1342.9822961899674</v>
      </c>
      <c r="AL63" s="15">
        <v>1574.8496370578864</v>
      </c>
      <c r="AM63" s="15">
        <v>1585.3579098140444</v>
      </c>
      <c r="AN63" s="15">
        <v>1595.8661825701947</v>
      </c>
      <c r="AO63" s="15">
        <v>1606.3744553263471</v>
      </c>
      <c r="AP63" s="15">
        <v>1616.8827280825014</v>
      </c>
    </row>
    <row r="64" spans="1:42" s="11" customFormat="1" x14ac:dyDescent="0.3">
      <c r="A64" s="14" t="s">
        <v>56</v>
      </c>
      <c r="B64" s="15">
        <v>3638.1756433935507</v>
      </c>
      <c r="C64" s="15">
        <v>2152.0278153380323</v>
      </c>
      <c r="D64" s="15">
        <v>2421.5223074412602</v>
      </c>
      <c r="E64" s="15">
        <v>2691.0167995444885</v>
      </c>
      <c r="F64" s="15">
        <v>2960.5112916477087</v>
      </c>
      <c r="G64" s="15">
        <v>3230.0057837509448</v>
      </c>
      <c r="H64" s="15">
        <v>4458.6595870257288</v>
      </c>
      <c r="I64" s="15">
        <v>4728.1540791289608</v>
      </c>
      <c r="J64" s="15">
        <v>4997.6485712321855</v>
      </c>
      <c r="K64" s="15">
        <v>5267.1430633354057</v>
      </c>
      <c r="L64" s="15">
        <v>5536.6375554386377</v>
      </c>
      <c r="M64" s="15">
        <v>5903.7959483157201</v>
      </c>
      <c r="N64" s="15">
        <v>6173.2904404189521</v>
      </c>
      <c r="O64" s="15">
        <v>6442.7849325221841</v>
      </c>
      <c r="P64" s="15">
        <v>6712.2794246253925</v>
      </c>
      <c r="Q64" s="15">
        <v>6981.7739167286409</v>
      </c>
      <c r="R64" s="15">
        <v>10546.594054500054</v>
      </c>
      <c r="S64" s="15">
        <v>10816.088546603285</v>
      </c>
      <c r="T64" s="15">
        <v>11085.583038706509</v>
      </c>
      <c r="U64" s="15">
        <v>11355.077530809735</v>
      </c>
      <c r="V64" s="15">
        <v>11624.572022912973</v>
      </c>
      <c r="W64" s="15">
        <v>12883.942387267927</v>
      </c>
      <c r="X64" s="15">
        <v>13153.436879371153</v>
      </c>
      <c r="Y64" s="15">
        <v>13422.931371474377</v>
      </c>
      <c r="Z64" s="15">
        <v>13692.4258635776</v>
      </c>
      <c r="AA64" s="15">
        <v>13961.920355680839</v>
      </c>
      <c r="AB64" s="15">
        <v>16296.317410883301</v>
      </c>
      <c r="AC64" s="15">
        <v>16565.811902986523</v>
      </c>
      <c r="AD64" s="15">
        <v>16835.306395089734</v>
      </c>
      <c r="AE64" s="15">
        <v>17104.800887192989</v>
      </c>
      <c r="AF64" s="15">
        <v>17374.2953792962</v>
      </c>
      <c r="AG64" s="15">
        <v>16944.388275352008</v>
      </c>
      <c r="AH64" s="15">
        <v>17213.882767455245</v>
      </c>
      <c r="AI64" s="15">
        <v>17483.377259558452</v>
      </c>
      <c r="AJ64" s="15">
        <v>17752.871751661663</v>
      </c>
      <c r="AK64" s="15">
        <v>18022.366243764933</v>
      </c>
      <c r="AL64" s="15">
        <v>19705.177070712878</v>
      </c>
      <c r="AM64" s="15">
        <v>19974.671562816089</v>
      </c>
      <c r="AN64" s="15">
        <v>20244.166054919329</v>
      </c>
      <c r="AO64" s="15">
        <v>20513.66054702257</v>
      </c>
      <c r="AP64" s="15">
        <v>20783.155039125777</v>
      </c>
    </row>
    <row r="65" spans="1:42" s="11" customFormat="1" x14ac:dyDescent="0.3">
      <c r="A65" s="14" t="s">
        <v>57</v>
      </c>
      <c r="B65" s="15">
        <v>342.26690961164081</v>
      </c>
      <c r="C65" s="15">
        <v>215.15925857756636</v>
      </c>
      <c r="D65" s="15">
        <v>240.51236299324373</v>
      </c>
      <c r="E65" s="15">
        <v>265.86546740892152</v>
      </c>
      <c r="F65" s="15">
        <v>291.21857182459797</v>
      </c>
      <c r="G65" s="15">
        <v>316.57167624027483</v>
      </c>
      <c r="H65" s="15">
        <v>442.94202463964223</v>
      </c>
      <c r="I65" s="15">
        <v>468.29512905531914</v>
      </c>
      <c r="J65" s="15">
        <v>493.64823347099644</v>
      </c>
      <c r="K65" s="15">
        <v>519.00133788667335</v>
      </c>
      <c r="L65" s="15">
        <v>544.35444230235066</v>
      </c>
      <c r="M65" s="15">
        <v>624.73729406835207</v>
      </c>
      <c r="N65" s="15">
        <v>650.09039848402983</v>
      </c>
      <c r="O65" s="15">
        <v>675.44350289970725</v>
      </c>
      <c r="P65" s="15">
        <v>700.79660731538365</v>
      </c>
      <c r="Q65" s="15">
        <v>726.14971173106005</v>
      </c>
      <c r="R65" s="15">
        <v>1124.261739942204</v>
      </c>
      <c r="S65" s="15">
        <v>1149.6148443578813</v>
      </c>
      <c r="T65" s="15">
        <v>1174.9679487735596</v>
      </c>
      <c r="U65" s="15">
        <v>1200.3210531892339</v>
      </c>
      <c r="V65" s="15">
        <v>1225.6741576049124</v>
      </c>
      <c r="W65" s="15">
        <v>1441.0052208463387</v>
      </c>
      <c r="X65" s="15">
        <v>1466.358325262016</v>
      </c>
      <c r="Y65" s="15">
        <v>1491.7114296776924</v>
      </c>
      <c r="Z65" s="15">
        <v>1517.0645340933706</v>
      </c>
      <c r="AA65" s="15">
        <v>1542.4176385090452</v>
      </c>
      <c r="AB65" s="15">
        <v>1840.3150743350811</v>
      </c>
      <c r="AC65" s="15">
        <v>1865.6681787507555</v>
      </c>
      <c r="AD65" s="15">
        <v>1891.0212831664358</v>
      </c>
      <c r="AE65" s="15">
        <v>1916.3743875821101</v>
      </c>
      <c r="AF65" s="15">
        <v>1941.7274919977865</v>
      </c>
      <c r="AG65" s="15">
        <v>1987.4521883390503</v>
      </c>
      <c r="AH65" s="15">
        <v>2012.8052927547267</v>
      </c>
      <c r="AI65" s="15">
        <v>2038.1583971704067</v>
      </c>
      <c r="AJ65" s="15">
        <v>2063.5115015860811</v>
      </c>
      <c r="AK65" s="15">
        <v>2088.8646060017536</v>
      </c>
      <c r="AL65" s="15">
        <v>2321.8857635250788</v>
      </c>
      <c r="AM65" s="15">
        <v>2347.238867940755</v>
      </c>
      <c r="AN65" s="15">
        <v>2372.5919723564275</v>
      </c>
      <c r="AO65" s="15">
        <v>2397.9450767721078</v>
      </c>
      <c r="AP65" s="15">
        <v>2423.298181187788</v>
      </c>
    </row>
    <row r="66" spans="1:42" s="11" customFormat="1" x14ac:dyDescent="0.3">
      <c r="A66" s="14" t="s">
        <v>58</v>
      </c>
      <c r="B66" s="15">
        <v>58.377854041779585</v>
      </c>
      <c r="C66" s="15">
        <v>38.188553753080576</v>
      </c>
      <c r="D66" s="15">
        <v>42.512839237656799</v>
      </c>
      <c r="E66" s="15">
        <v>46.837124722233028</v>
      </c>
      <c r="F66" s="15">
        <v>51.161410206809379</v>
      </c>
      <c r="G66" s="15">
        <v>55.485695691385601</v>
      </c>
      <c r="H66" s="15">
        <v>79.012735755807199</v>
      </c>
      <c r="I66" s="15">
        <v>83.33702124038355</v>
      </c>
      <c r="J66" s="15">
        <v>87.661306724959829</v>
      </c>
      <c r="K66" s="15">
        <v>91.985592209535994</v>
      </c>
      <c r="L66" s="15">
        <v>96.309877694112288</v>
      </c>
      <c r="M66" s="15">
        <v>113.4620948226418</v>
      </c>
      <c r="N66" s="15">
        <v>117.78638030721821</v>
      </c>
      <c r="O66" s="15">
        <v>122.11066579179426</v>
      </c>
      <c r="P66" s="15">
        <v>126.43495127637065</v>
      </c>
      <c r="Q66" s="15">
        <v>130.75923676094683</v>
      </c>
      <c r="R66" s="15">
        <v>205.0551647103859</v>
      </c>
      <c r="S66" s="15">
        <v>209.37945019496217</v>
      </c>
      <c r="T66" s="15">
        <v>213.70373567953871</v>
      </c>
      <c r="U66" s="15">
        <v>218.02802116411473</v>
      </c>
      <c r="V66" s="15">
        <v>222.35230664869104</v>
      </c>
      <c r="W66" s="15">
        <v>266.78356254997595</v>
      </c>
      <c r="X66" s="15">
        <v>271.10784803455181</v>
      </c>
      <c r="Y66" s="15">
        <v>275.43213351912857</v>
      </c>
      <c r="Z66" s="15">
        <v>279.75641900370459</v>
      </c>
      <c r="AA66" s="15">
        <v>284.0807044882809</v>
      </c>
      <c r="AB66" s="15">
        <v>342.87768901145535</v>
      </c>
      <c r="AC66" s="15">
        <v>347.20197449603234</v>
      </c>
      <c r="AD66" s="15">
        <v>351.5262599806079</v>
      </c>
      <c r="AE66" s="15">
        <v>355.85054546518444</v>
      </c>
      <c r="AF66" s="15">
        <v>360.17483094976052</v>
      </c>
      <c r="AG66" s="15">
        <v>375.46930155898042</v>
      </c>
      <c r="AH66" s="15">
        <v>379.79358704355644</v>
      </c>
      <c r="AI66" s="15">
        <v>384.11787252813298</v>
      </c>
      <c r="AJ66" s="15">
        <v>388.44215801270951</v>
      </c>
      <c r="AK66" s="15">
        <v>392.76644349728554</v>
      </c>
      <c r="AL66" s="15">
        <v>441.2045351698282</v>
      </c>
      <c r="AM66" s="15">
        <v>445.52882065440519</v>
      </c>
      <c r="AN66" s="15">
        <v>449.85310613898025</v>
      </c>
      <c r="AO66" s="15">
        <v>454.17739162355724</v>
      </c>
      <c r="AP66" s="15">
        <v>458.50167710813332</v>
      </c>
    </row>
    <row r="67" spans="1:42" s="11" customFormat="1" x14ac:dyDescent="0.3">
      <c r="A67" s="14" t="s">
        <v>59</v>
      </c>
      <c r="B67" s="15">
        <v>121.28406383105407</v>
      </c>
      <c r="C67" s="15">
        <v>58.616874016863456</v>
      </c>
      <c r="D67" s="15">
        <v>67.60087874508973</v>
      </c>
      <c r="E67" s="15">
        <v>76.584883473315884</v>
      </c>
      <c r="F67" s="15">
        <v>85.568888201542151</v>
      </c>
      <c r="G67" s="15">
        <v>94.552892929768419</v>
      </c>
      <c r="H67" s="15">
        <v>129.96712558491799</v>
      </c>
      <c r="I67" s="15">
        <v>138.95113031314438</v>
      </c>
      <c r="J67" s="15">
        <v>147.93513504137067</v>
      </c>
      <c r="K67" s="15">
        <v>156.91913976959682</v>
      </c>
      <c r="L67" s="15">
        <v>165.90314449782298</v>
      </c>
      <c r="M67" s="15">
        <v>150.09918040482202</v>
      </c>
      <c r="N67" s="15">
        <v>159.08318513304854</v>
      </c>
      <c r="O67" s="15">
        <v>168.06718986127444</v>
      </c>
      <c r="P67" s="15">
        <v>177.05119458950085</v>
      </c>
      <c r="Q67" s="15">
        <v>186.03519931772723</v>
      </c>
      <c r="R67" s="15">
        <v>279.84668300864286</v>
      </c>
      <c r="S67" s="15">
        <v>288.83068773686921</v>
      </c>
      <c r="T67" s="15">
        <v>297.81469246509539</v>
      </c>
      <c r="U67" s="15">
        <v>306.79869719332174</v>
      </c>
      <c r="V67" s="15">
        <v>315.78270192154793</v>
      </c>
      <c r="W67" s="15">
        <v>320.30492830675615</v>
      </c>
      <c r="X67" s="15">
        <v>329.28893303498302</v>
      </c>
      <c r="Y67" s="15">
        <v>338.27293776320795</v>
      </c>
      <c r="Z67" s="15">
        <v>347.25694249143481</v>
      </c>
      <c r="AA67" s="15">
        <v>356.24094721966173</v>
      </c>
      <c r="AB67" s="15">
        <v>419.56326562587088</v>
      </c>
      <c r="AC67" s="15">
        <v>428.54727035409729</v>
      </c>
      <c r="AD67" s="15">
        <v>437.53127508232319</v>
      </c>
      <c r="AE67" s="15">
        <v>446.51527981054954</v>
      </c>
      <c r="AF67" s="15">
        <v>455.49928453877595</v>
      </c>
      <c r="AG67" s="15">
        <v>421.66684077202399</v>
      </c>
      <c r="AH67" s="15">
        <v>430.65084550025034</v>
      </c>
      <c r="AI67" s="15">
        <v>439.63485022847578</v>
      </c>
      <c r="AJ67" s="15">
        <v>448.61885495670219</v>
      </c>
      <c r="AK67" s="15">
        <v>457.60285968492957</v>
      </c>
      <c r="AL67" s="15">
        <v>510.77670261331286</v>
      </c>
      <c r="AM67" s="15">
        <v>519.76070734153916</v>
      </c>
      <c r="AN67" s="15">
        <v>528.74471206976511</v>
      </c>
      <c r="AO67" s="15">
        <v>537.72871679799152</v>
      </c>
      <c r="AP67" s="15">
        <v>546.71272152621793</v>
      </c>
    </row>
    <row r="68" spans="1:42" s="11" customFormat="1" x14ac:dyDescent="0.3">
      <c r="A68" s="14" t="s">
        <v>60</v>
      </c>
      <c r="B68" s="15">
        <v>18.756346859659423</v>
      </c>
      <c r="C68" s="15">
        <v>10.827584101857653</v>
      </c>
      <c r="D68" s="15">
        <v>12.21694312849908</v>
      </c>
      <c r="E68" s="15">
        <v>13.606302155140551</v>
      </c>
      <c r="F68" s="15">
        <v>14.995661181781978</v>
      </c>
      <c r="G68" s="15">
        <v>16.385020208423402</v>
      </c>
      <c r="H68" s="15">
        <v>23.474943304625825</v>
      </c>
      <c r="I68" s="15">
        <v>24.864302331267233</v>
      </c>
      <c r="J68" s="15">
        <v>26.253661357908705</v>
      </c>
      <c r="K68" s="15">
        <v>27.643020384550088</v>
      </c>
      <c r="L68" s="15">
        <v>29.032379411191616</v>
      </c>
      <c r="M68" s="15">
        <v>30.580380178514528</v>
      </c>
      <c r="N68" s="15">
        <v>31.969739205155967</v>
      </c>
      <c r="O68" s="15">
        <v>33.359098231797439</v>
      </c>
      <c r="P68" s="15">
        <v>34.748457258438826</v>
      </c>
      <c r="Q68" s="15">
        <v>36.137816285080319</v>
      </c>
      <c r="R68" s="15">
        <v>55.258228318368012</v>
      </c>
      <c r="S68" s="15">
        <v>56.647587345009448</v>
      </c>
      <c r="T68" s="15">
        <v>58.036946371650892</v>
      </c>
      <c r="U68" s="15">
        <v>59.426305398292271</v>
      </c>
      <c r="V68" s="15">
        <v>60.815664424933836</v>
      </c>
      <c r="W68" s="15">
        <v>66.702909643725107</v>
      </c>
      <c r="X68" s="15">
        <v>68.092268670366551</v>
      </c>
      <c r="Y68" s="15">
        <v>69.481627697008065</v>
      </c>
      <c r="Z68" s="15">
        <v>70.870986723649366</v>
      </c>
      <c r="AA68" s="15">
        <v>72.260345750290867</v>
      </c>
      <c r="AB68" s="15">
        <v>84.41223908431914</v>
      </c>
      <c r="AC68" s="15">
        <v>85.80159811096047</v>
      </c>
      <c r="AD68" s="15">
        <v>87.190957137602027</v>
      </c>
      <c r="AE68" s="15">
        <v>88.580316164243243</v>
      </c>
      <c r="AF68" s="15">
        <v>89.969675190885042</v>
      </c>
      <c r="AG68" s="15">
        <v>86.363213251048265</v>
      </c>
      <c r="AH68" s="15">
        <v>87.752572277689694</v>
      </c>
      <c r="AI68" s="15">
        <v>89.141931304331379</v>
      </c>
      <c r="AJ68" s="15">
        <v>90.531290330972467</v>
      </c>
      <c r="AK68" s="15">
        <v>91.920649357614025</v>
      </c>
      <c r="AL68" s="15">
        <v>99.988445846571665</v>
      </c>
      <c r="AM68" s="15">
        <v>101.37780487321299</v>
      </c>
      <c r="AN68" s="15">
        <v>102.76716389985444</v>
      </c>
      <c r="AO68" s="15">
        <v>104.15652292649574</v>
      </c>
      <c r="AP68" s="15">
        <v>105.54588195313755</v>
      </c>
    </row>
    <row r="69" spans="1:42" s="11" customFormat="1" x14ac:dyDescent="0.3">
      <c r="A69" s="14" t="s">
        <v>61</v>
      </c>
      <c r="B69" s="15">
        <v>109.02478835368026</v>
      </c>
      <c r="C69" s="15">
        <v>65.709085852746796</v>
      </c>
      <c r="D69" s="15">
        <v>73.784996101167479</v>
      </c>
      <c r="E69" s="15">
        <v>81.860906349588291</v>
      </c>
      <c r="F69" s="15">
        <v>89.936816598009088</v>
      </c>
      <c r="G69" s="15">
        <v>98.012726846429786</v>
      </c>
      <c r="H69" s="15">
        <v>140.84280475514402</v>
      </c>
      <c r="I69" s="15">
        <v>148.91871500356473</v>
      </c>
      <c r="J69" s="15">
        <v>156.99462525198564</v>
      </c>
      <c r="K69" s="15">
        <v>165.07053550040621</v>
      </c>
      <c r="L69" s="15">
        <v>173.14644574882715</v>
      </c>
      <c r="M69" s="15">
        <v>196.56163413123423</v>
      </c>
      <c r="N69" s="15">
        <v>204.63754437965491</v>
      </c>
      <c r="O69" s="15">
        <v>212.71345462807608</v>
      </c>
      <c r="P69" s="15">
        <v>220.78936487649653</v>
      </c>
      <c r="Q69" s="15">
        <v>228.86527512491696</v>
      </c>
      <c r="R69" s="15">
        <v>358.70067973609804</v>
      </c>
      <c r="S69" s="15">
        <v>366.77658998451852</v>
      </c>
      <c r="T69" s="15">
        <v>374.85250023293963</v>
      </c>
      <c r="U69" s="15">
        <v>382.92841048136086</v>
      </c>
      <c r="V69" s="15">
        <v>391.00432072978106</v>
      </c>
      <c r="W69" s="15">
        <v>457.58239516885544</v>
      </c>
      <c r="X69" s="15">
        <v>465.65830541727615</v>
      </c>
      <c r="Y69" s="15">
        <v>473.73421566569777</v>
      </c>
      <c r="Z69" s="15">
        <v>481.81012591411798</v>
      </c>
      <c r="AA69" s="15">
        <v>489.88603616253818</v>
      </c>
      <c r="AB69" s="15">
        <v>586.79493368770932</v>
      </c>
      <c r="AC69" s="15">
        <v>594.87084393612895</v>
      </c>
      <c r="AD69" s="15">
        <v>602.94675418455017</v>
      </c>
      <c r="AE69" s="15">
        <v>611.02266443297276</v>
      </c>
      <c r="AF69" s="15">
        <v>619.09857468139114</v>
      </c>
      <c r="AG69" s="15">
        <v>629.45425227527824</v>
      </c>
      <c r="AH69" s="15">
        <v>637.53016252369946</v>
      </c>
      <c r="AI69" s="15">
        <v>645.60607277212046</v>
      </c>
      <c r="AJ69" s="15">
        <v>653.68198302054077</v>
      </c>
      <c r="AK69" s="15">
        <v>661.75789326896097</v>
      </c>
      <c r="AL69" s="15">
        <v>735.22391620298163</v>
      </c>
      <c r="AM69" s="15">
        <v>743.29982645139978</v>
      </c>
      <c r="AN69" s="15">
        <v>751.37573669982294</v>
      </c>
      <c r="AO69" s="15">
        <v>759.45164694824405</v>
      </c>
      <c r="AP69" s="15">
        <v>767.52755719666334</v>
      </c>
    </row>
    <row r="70" spans="1:42" s="11" customFormat="1" x14ac:dyDescent="0.3">
      <c r="A70" s="14" t="s">
        <v>62</v>
      </c>
      <c r="B70" s="15">
        <v>110.71297392982545</v>
      </c>
      <c r="C70" s="15">
        <v>61.817121297070273</v>
      </c>
      <c r="D70" s="15">
        <v>70.018082328909372</v>
      </c>
      <c r="E70" s="15">
        <v>78.219043360748103</v>
      </c>
      <c r="F70" s="15">
        <v>86.420004392587316</v>
      </c>
      <c r="G70" s="15">
        <v>94.620965424426046</v>
      </c>
      <c r="H70" s="15">
        <v>127.34317228180682</v>
      </c>
      <c r="I70" s="15">
        <v>135.54413331364577</v>
      </c>
      <c r="J70" s="15">
        <v>143.74509434548477</v>
      </c>
      <c r="K70" s="15">
        <v>151.94605537732363</v>
      </c>
      <c r="L70" s="15">
        <v>160.14701640916257</v>
      </c>
      <c r="M70" s="15">
        <v>165.81376735344912</v>
      </c>
      <c r="N70" s="15">
        <v>174.01472838528801</v>
      </c>
      <c r="O70" s="15">
        <v>182.21568941712684</v>
      </c>
      <c r="P70" s="15">
        <v>190.41665044896641</v>
      </c>
      <c r="Q70" s="15">
        <v>198.61761148080456</v>
      </c>
      <c r="R70" s="15">
        <v>296.02149891312303</v>
      </c>
      <c r="S70" s="15">
        <v>304.22245994496188</v>
      </c>
      <c r="T70" s="15">
        <v>312.4234209768012</v>
      </c>
      <c r="U70" s="15">
        <v>320.62438200863983</v>
      </c>
      <c r="V70" s="15">
        <v>328.82534304047869</v>
      </c>
      <c r="W70" s="15">
        <v>357.11435321049402</v>
      </c>
      <c r="X70" s="15">
        <v>365.31531424233265</v>
      </c>
      <c r="Y70" s="15">
        <v>373.51627527417122</v>
      </c>
      <c r="Z70" s="15">
        <v>381.71723630601133</v>
      </c>
      <c r="AA70" s="15">
        <v>389.91819733784945</v>
      </c>
      <c r="AB70" s="15">
        <v>450.13198236113635</v>
      </c>
      <c r="AC70" s="15">
        <v>458.33294339297601</v>
      </c>
      <c r="AD70" s="15">
        <v>466.53390442481458</v>
      </c>
      <c r="AE70" s="15">
        <v>474.73486545665418</v>
      </c>
      <c r="AF70" s="15">
        <v>482.9358264884923</v>
      </c>
      <c r="AG70" s="15">
        <v>462.00680846836269</v>
      </c>
      <c r="AH70" s="15">
        <v>470.20776950020127</v>
      </c>
      <c r="AI70" s="15">
        <v>478.4087305320399</v>
      </c>
      <c r="AJ70" s="15">
        <v>486.60969156387995</v>
      </c>
      <c r="AK70" s="15">
        <v>494.81065259571807</v>
      </c>
      <c r="AL70" s="15">
        <v>535.23860279802932</v>
      </c>
      <c r="AM70" s="15">
        <v>543.43956382987039</v>
      </c>
      <c r="AN70" s="15">
        <v>551.64052486170749</v>
      </c>
      <c r="AO70" s="15">
        <v>559.84148589354754</v>
      </c>
      <c r="AP70" s="15">
        <v>568.04244692538475</v>
      </c>
    </row>
    <row r="71" spans="1:42" s="11" customFormat="1" x14ac:dyDescent="0.3">
      <c r="A71" s="14" t="s">
        <v>63</v>
      </c>
      <c r="B71" s="15">
        <v>23.894181455770735</v>
      </c>
      <c r="C71" s="15">
        <v>12.88621891530285</v>
      </c>
      <c r="D71" s="15">
        <v>14.656158282397003</v>
      </c>
      <c r="E71" s="15">
        <v>16.426097649491066</v>
      </c>
      <c r="F71" s="15">
        <v>18.196037016585251</v>
      </c>
      <c r="G71" s="15">
        <v>19.965976383679401</v>
      </c>
      <c r="H71" s="15">
        <v>26.690482030809434</v>
      </c>
      <c r="I71" s="15">
        <v>28.460421397903559</v>
      </c>
      <c r="J71" s="15">
        <v>30.230360764997684</v>
      </c>
      <c r="K71" s="15">
        <v>32.000300132091837</v>
      </c>
      <c r="L71" s="15">
        <v>33.770239499185955</v>
      </c>
      <c r="M71" s="15">
        <v>33.133817815432877</v>
      </c>
      <c r="N71" s="15">
        <v>34.903757182527031</v>
      </c>
      <c r="O71" s="15">
        <v>36.673696549621091</v>
      </c>
      <c r="P71" s="15">
        <v>38.443635916715273</v>
      </c>
      <c r="Q71" s="15">
        <v>40.213575283809433</v>
      </c>
      <c r="R71" s="15">
        <v>59.594978710518994</v>
      </c>
      <c r="S71" s="15">
        <v>61.364918077613083</v>
      </c>
      <c r="T71" s="15">
        <v>63.134857444707116</v>
      </c>
      <c r="U71" s="15">
        <v>64.904796811801333</v>
      </c>
      <c r="V71" s="15">
        <v>66.674736178895543</v>
      </c>
      <c r="W71" s="15">
        <v>70.337189705498787</v>
      </c>
      <c r="X71" s="15">
        <v>72.107129072592883</v>
      </c>
      <c r="Y71" s="15">
        <v>73.877068439686909</v>
      </c>
      <c r="Z71" s="15">
        <v>75.64700780678119</v>
      </c>
      <c r="AA71" s="15">
        <v>77.416947173875386</v>
      </c>
      <c r="AB71" s="15">
        <v>89.584975516498929</v>
      </c>
      <c r="AC71" s="15">
        <v>91.354914883593011</v>
      </c>
      <c r="AD71" s="15">
        <v>93.124854250687108</v>
      </c>
      <c r="AE71" s="15">
        <v>94.894793617781076</v>
      </c>
      <c r="AF71" s="15">
        <v>96.664732984875528</v>
      </c>
      <c r="AG71" s="15">
        <v>90.9972071962749</v>
      </c>
      <c r="AH71" s="15">
        <v>92.76714656336911</v>
      </c>
      <c r="AI71" s="15">
        <v>94.537085930463093</v>
      </c>
      <c r="AJ71" s="15">
        <v>96.307025297557288</v>
      </c>
      <c r="AK71" s="15">
        <v>98.076964664651513</v>
      </c>
      <c r="AL71" s="15">
        <v>106.7702030097785</v>
      </c>
      <c r="AM71" s="15">
        <v>108.54014237687271</v>
      </c>
      <c r="AN71" s="15">
        <v>110.31008174396668</v>
      </c>
      <c r="AO71" s="15">
        <v>112.08002111106077</v>
      </c>
      <c r="AP71" s="15">
        <v>113.84996047815511</v>
      </c>
    </row>
    <row r="72" spans="1:42" s="11" customFormat="1" x14ac:dyDescent="0.3">
      <c r="A72" s="14" t="s">
        <v>64</v>
      </c>
      <c r="B72" s="15">
        <v>154.4400161048643</v>
      </c>
      <c r="C72" s="15">
        <v>111.60543459941567</v>
      </c>
      <c r="D72" s="15">
        <v>123.04543579236868</v>
      </c>
      <c r="E72" s="15">
        <v>134.48543698532146</v>
      </c>
      <c r="F72" s="15">
        <v>145.92543817827448</v>
      </c>
      <c r="G72" s="15">
        <v>157.36543937122747</v>
      </c>
      <c r="H72" s="15">
        <v>197.97019878361354</v>
      </c>
      <c r="I72" s="15">
        <v>209.41019997656656</v>
      </c>
      <c r="J72" s="15">
        <v>220.85020116951981</v>
      </c>
      <c r="K72" s="15">
        <v>232.29020236247234</v>
      </c>
      <c r="L72" s="15">
        <v>243.73020355542536</v>
      </c>
      <c r="M72" s="15">
        <v>295.55907474788529</v>
      </c>
      <c r="N72" s="15">
        <v>306.99907594083828</v>
      </c>
      <c r="O72" s="15">
        <v>318.43907713379133</v>
      </c>
      <c r="P72" s="15">
        <v>329.87907832674387</v>
      </c>
      <c r="Q72" s="15">
        <v>341.31907951969708</v>
      </c>
      <c r="R72" s="15">
        <v>501.73139234022455</v>
      </c>
      <c r="S72" s="15">
        <v>513.1713935331768</v>
      </c>
      <c r="T72" s="15">
        <v>524.61139472613058</v>
      </c>
      <c r="U72" s="15">
        <v>536.05139591908289</v>
      </c>
      <c r="V72" s="15">
        <v>547.49139711203566</v>
      </c>
      <c r="W72" s="15">
        <v>654.9462559651206</v>
      </c>
      <c r="X72" s="15">
        <v>666.38625715807234</v>
      </c>
      <c r="Y72" s="15">
        <v>677.82625835102658</v>
      </c>
      <c r="Z72" s="15">
        <v>689.26625954397832</v>
      </c>
      <c r="AA72" s="15">
        <v>700.70626073693109</v>
      </c>
      <c r="AB72" s="15">
        <v>811.58348498875966</v>
      </c>
      <c r="AC72" s="15">
        <v>823.02348618171334</v>
      </c>
      <c r="AD72" s="15">
        <v>834.46348737466519</v>
      </c>
      <c r="AE72" s="15">
        <v>845.90348856761784</v>
      </c>
      <c r="AF72" s="15">
        <v>857.34348976057163</v>
      </c>
      <c r="AG72" s="15">
        <v>887.75322094045362</v>
      </c>
      <c r="AH72" s="15">
        <v>899.19322213340445</v>
      </c>
      <c r="AI72" s="15">
        <v>910.63322332635914</v>
      </c>
      <c r="AJ72" s="15">
        <v>922.07322451931111</v>
      </c>
      <c r="AK72" s="15">
        <v>933.51322571226387</v>
      </c>
      <c r="AL72" s="15">
        <v>1016.0367251275553</v>
      </c>
      <c r="AM72" s="15">
        <v>1027.476726320511</v>
      </c>
      <c r="AN72" s="15">
        <v>1038.916727513461</v>
      </c>
      <c r="AO72" s="15">
        <v>1050.3567287064157</v>
      </c>
      <c r="AP72" s="15">
        <v>1061.7967298993665</v>
      </c>
    </row>
    <row r="73" spans="1:42" s="11" customFormat="1" x14ac:dyDescent="0.3">
      <c r="A73" s="18" t="s">
        <v>65</v>
      </c>
      <c r="B73" s="19">
        <v>6064.9069007534681</v>
      </c>
      <c r="C73" s="19">
        <v>3881.3040667300461</v>
      </c>
      <c r="D73" s="19">
        <v>4330.5564297488254</v>
      </c>
      <c r="E73" s="19">
        <v>4779.8087927676015</v>
      </c>
      <c r="F73" s="19">
        <v>5229.061155786374</v>
      </c>
      <c r="G73" s="19">
        <v>5678.3135188051565</v>
      </c>
      <c r="H73" s="19">
        <v>7815.3071530385914</v>
      </c>
      <c r="I73" s="19">
        <v>8264.5595160573776</v>
      </c>
      <c r="J73" s="19">
        <v>8713.8118790761473</v>
      </c>
      <c r="K73" s="19">
        <v>9163.0642420949189</v>
      </c>
      <c r="L73" s="19">
        <v>9612.3166051137014</v>
      </c>
      <c r="M73" s="19">
        <v>10981.988442814578</v>
      </c>
      <c r="N73" s="19">
        <v>11431.240805833353</v>
      </c>
      <c r="O73" s="19">
        <v>11880.493168852136</v>
      </c>
      <c r="P73" s="19">
        <v>12329.745531870893</v>
      </c>
      <c r="Q73" s="19">
        <v>12778.997894889691</v>
      </c>
      <c r="R73" s="19">
        <v>19652.942591329123</v>
      </c>
      <c r="S73" s="19">
        <v>20102.194954347906</v>
      </c>
      <c r="T73" s="19">
        <v>20551.44731736667</v>
      </c>
      <c r="U73" s="19">
        <v>21000.699680385449</v>
      </c>
      <c r="V73" s="19">
        <v>21449.952043404235</v>
      </c>
      <c r="W73" s="19">
        <v>25239.621058829904</v>
      </c>
      <c r="X73" s="19">
        <v>25688.873421848661</v>
      </c>
      <c r="Y73" s="19">
        <v>26138.125784867421</v>
      </c>
      <c r="Z73" s="19">
        <v>26587.378147886218</v>
      </c>
      <c r="AA73" s="19">
        <v>27036.630510904997</v>
      </c>
      <c r="AB73" s="19">
        <v>32374.461892994143</v>
      </c>
      <c r="AC73" s="19">
        <v>32823.714256012921</v>
      </c>
      <c r="AD73" s="19">
        <v>33272.966619031657</v>
      </c>
      <c r="AE73" s="19">
        <v>33722.218982050479</v>
      </c>
      <c r="AF73" s="19">
        <v>34171.471345069229</v>
      </c>
      <c r="AG73" s="19">
        <v>35326.00655705588</v>
      </c>
      <c r="AH73" s="19">
        <v>35775.258920074615</v>
      </c>
      <c r="AI73" s="19">
        <v>36224.511283093372</v>
      </c>
      <c r="AJ73" s="19">
        <v>36673.763646112158</v>
      </c>
      <c r="AK73" s="19">
        <v>37123.016009130952</v>
      </c>
      <c r="AL73" s="19">
        <v>41713.762842883509</v>
      </c>
      <c r="AM73" s="19">
        <v>42163.015205902317</v>
      </c>
      <c r="AN73" s="19">
        <v>42612.267568921037</v>
      </c>
      <c r="AO73" s="19">
        <v>43061.51993193986</v>
      </c>
      <c r="AP73" s="19">
        <v>43510.772294958602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F12-9902-4962-8D65-0F4BF6C0C955}">
  <dimension ref="A1:AP36"/>
  <sheetViews>
    <sheetView workbookViewId="0">
      <selection activeCell="A2" sqref="A2"/>
    </sheetView>
  </sheetViews>
  <sheetFormatPr defaultColWidth="8.88671875" defaultRowHeight="14.4" x14ac:dyDescent="0.3"/>
  <cols>
    <col min="1" max="1" width="61.44140625" customWidth="1"/>
    <col min="2" max="43" width="14.44140625" bestFit="1" customWidth="1"/>
  </cols>
  <sheetData>
    <row r="1" spans="1:5" x14ac:dyDescent="0.3">
      <c r="A1" s="1" t="s">
        <v>29</v>
      </c>
    </row>
    <row r="2" spans="1:5" x14ac:dyDescent="0.3">
      <c r="A2" t="s">
        <v>66</v>
      </c>
    </row>
    <row r="3" spans="1:5" x14ac:dyDescent="0.3">
      <c r="A3" t="s">
        <v>67</v>
      </c>
    </row>
    <row r="5" spans="1:5" x14ac:dyDescent="0.3">
      <c r="A5" t="s">
        <v>68</v>
      </c>
    </row>
    <row r="6" spans="1:5" x14ac:dyDescent="0.3">
      <c r="A6" t="s">
        <v>69</v>
      </c>
    </row>
    <row r="7" spans="1:5" x14ac:dyDescent="0.3">
      <c r="A7" t="s">
        <v>70</v>
      </c>
    </row>
    <row r="8" spans="1:5" x14ac:dyDescent="0.3">
      <c r="A8" t="s">
        <v>71</v>
      </c>
    </row>
    <row r="9" spans="1:5" x14ac:dyDescent="0.3">
      <c r="A9" t="s">
        <v>72</v>
      </c>
    </row>
    <row r="10" spans="1:5" x14ac:dyDescent="0.3">
      <c r="A10" t="s">
        <v>73</v>
      </c>
    </row>
    <row r="11" spans="1:5" x14ac:dyDescent="0.3">
      <c r="A11" t="s">
        <v>74</v>
      </c>
    </row>
    <row r="12" spans="1:5" ht="20.399999999999999" x14ac:dyDescent="0.45">
      <c r="C12" s="20"/>
    </row>
    <row r="13" spans="1:5" x14ac:dyDescent="0.3">
      <c r="A13" t="s">
        <v>75</v>
      </c>
      <c r="E13" s="21"/>
    </row>
    <row r="14" spans="1:5" x14ac:dyDescent="0.3">
      <c r="A14" t="s">
        <v>76</v>
      </c>
      <c r="E14" s="21"/>
    </row>
    <row r="15" spans="1:5" x14ac:dyDescent="0.3">
      <c r="A15" s="3">
        <v>1.0528999999999999</v>
      </c>
      <c r="E15" s="21"/>
    </row>
    <row r="16" spans="1:5" s="9" customFormat="1" x14ac:dyDescent="0.3">
      <c r="A16" s="8" t="s">
        <v>1</v>
      </c>
    </row>
    <row r="17" spans="1:42" x14ac:dyDescent="0.3">
      <c r="A17" s="22" t="s">
        <v>45</v>
      </c>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row>
    <row r="18" spans="1:42" x14ac:dyDescent="0.3">
      <c r="A18" s="23"/>
      <c r="B18" s="24">
        <v>2010</v>
      </c>
      <c r="C18" s="24">
        <v>2011</v>
      </c>
      <c r="D18" s="24">
        <v>2012</v>
      </c>
      <c r="E18" s="24">
        <v>2013</v>
      </c>
      <c r="F18" s="24">
        <v>2014</v>
      </c>
      <c r="G18" s="24">
        <v>2015</v>
      </c>
      <c r="H18" s="24">
        <v>2016</v>
      </c>
      <c r="I18" s="24">
        <v>2017</v>
      </c>
      <c r="J18" s="24">
        <v>2018</v>
      </c>
      <c r="K18" s="24">
        <v>2019</v>
      </c>
      <c r="L18" s="24">
        <v>2020</v>
      </c>
      <c r="M18" s="24">
        <v>2021</v>
      </c>
      <c r="N18" s="24">
        <v>2022</v>
      </c>
      <c r="O18" s="24">
        <v>2023</v>
      </c>
      <c r="P18" s="24">
        <v>2024</v>
      </c>
      <c r="Q18" s="24">
        <v>2025</v>
      </c>
      <c r="R18" s="24">
        <v>2026</v>
      </c>
      <c r="S18" s="24">
        <v>2027</v>
      </c>
      <c r="T18" s="24">
        <v>2028</v>
      </c>
      <c r="U18" s="24">
        <v>2029</v>
      </c>
      <c r="V18" s="24">
        <v>2030</v>
      </c>
      <c r="W18" s="24">
        <v>2031</v>
      </c>
      <c r="X18" s="24">
        <v>2032</v>
      </c>
      <c r="Y18" s="24">
        <v>2033</v>
      </c>
      <c r="Z18" s="24">
        <v>2034</v>
      </c>
      <c r="AA18" s="24">
        <v>2035</v>
      </c>
      <c r="AB18" s="24">
        <v>2036</v>
      </c>
      <c r="AC18" s="24">
        <v>2037</v>
      </c>
      <c r="AD18" s="24">
        <v>2038</v>
      </c>
      <c r="AE18" s="24">
        <v>2039</v>
      </c>
      <c r="AF18" s="24">
        <v>2040</v>
      </c>
      <c r="AG18" s="24">
        <v>2041</v>
      </c>
      <c r="AH18" s="24">
        <v>2042</v>
      </c>
      <c r="AI18" s="24">
        <v>2043</v>
      </c>
      <c r="AJ18" s="24">
        <v>2044</v>
      </c>
      <c r="AK18" s="24">
        <v>2045</v>
      </c>
      <c r="AL18" s="24">
        <v>2046</v>
      </c>
      <c r="AM18" s="24">
        <v>2047</v>
      </c>
      <c r="AN18" s="24">
        <v>2048</v>
      </c>
      <c r="AO18" s="24">
        <v>2049</v>
      </c>
      <c r="AP18" s="24">
        <v>2050</v>
      </c>
    </row>
    <row r="19" spans="1:42" x14ac:dyDescent="0.3">
      <c r="A19" s="25" t="s">
        <v>46</v>
      </c>
      <c r="B19" s="26">
        <v>219.6035694286993</v>
      </c>
      <c r="C19" s="26">
        <v>254.72211250648229</v>
      </c>
      <c r="D19" s="26">
        <v>263.17604410004463</v>
      </c>
      <c r="E19" s="26">
        <v>255.65404555457516</v>
      </c>
      <c r="F19" s="26">
        <v>270.97699865582155</v>
      </c>
      <c r="G19" s="26">
        <v>276.18197746213548</v>
      </c>
      <c r="H19" s="26">
        <v>687.86084960963933</v>
      </c>
      <c r="I19" s="26">
        <v>213.78472851123675</v>
      </c>
      <c r="J19" s="26">
        <v>222.10291665756469</v>
      </c>
      <c r="K19" s="26">
        <v>220.45821702508246</v>
      </c>
      <c r="L19" s="26">
        <v>684.66520102195466</v>
      </c>
      <c r="M19" s="26">
        <v>225.80667380523093</v>
      </c>
      <c r="N19" s="26">
        <v>232.89317874022748</v>
      </c>
      <c r="O19" s="26">
        <v>233.58126521675464</v>
      </c>
      <c r="P19" s="26">
        <v>692.04395754966856</v>
      </c>
      <c r="Q19" s="26">
        <v>232.34134991630549</v>
      </c>
      <c r="R19" s="26">
        <v>241.13006649911398</v>
      </c>
      <c r="S19" s="26">
        <v>241.02547493708414</v>
      </c>
      <c r="T19" s="26">
        <v>695.63221200191731</v>
      </c>
      <c r="U19" s="26">
        <v>240.80531402135057</v>
      </c>
      <c r="V19" s="26">
        <v>251.95121930426615</v>
      </c>
      <c r="W19" s="26">
        <v>269.19966869072618</v>
      </c>
      <c r="X19" s="26">
        <v>723.32988900926853</v>
      </c>
      <c r="Y19" s="26">
        <v>269.28208005855549</v>
      </c>
      <c r="Z19" s="26">
        <v>274.67831467723363</v>
      </c>
      <c r="AA19" s="26">
        <v>273.89816859094196</v>
      </c>
      <c r="AB19" s="26">
        <v>751.20840931448163</v>
      </c>
      <c r="AC19" s="26">
        <v>289.92854053022057</v>
      </c>
      <c r="AD19" s="26">
        <v>295.50338999103627</v>
      </c>
      <c r="AE19" s="26">
        <v>293.21933310346293</v>
      </c>
      <c r="AF19" s="26">
        <v>736.81200475312812</v>
      </c>
      <c r="AG19" s="26">
        <v>279.31018829245511</v>
      </c>
      <c r="AH19" s="26">
        <v>281.50781096945184</v>
      </c>
      <c r="AI19" s="26">
        <v>275.21794848334667</v>
      </c>
      <c r="AJ19" s="26">
        <v>717.61589527320598</v>
      </c>
      <c r="AK19" s="26">
        <v>266.35836652172316</v>
      </c>
      <c r="AL19" s="26">
        <v>267.28838044142435</v>
      </c>
      <c r="AM19" s="26">
        <v>262.07566726260472</v>
      </c>
      <c r="AN19" s="26">
        <v>698.6991239434343</v>
      </c>
      <c r="AO19" s="26">
        <v>246.2882521535675</v>
      </c>
      <c r="AP19" s="26">
        <v>249.63703250398171</v>
      </c>
    </row>
    <row r="20" spans="1:42" x14ac:dyDescent="0.3">
      <c r="A20" s="25" t="s">
        <v>12</v>
      </c>
      <c r="B20" s="26">
        <v>79.228756657232225</v>
      </c>
      <c r="C20" s="26">
        <v>83.916667197593355</v>
      </c>
      <c r="D20" s="26">
        <v>88.491661097972298</v>
      </c>
      <c r="E20" s="26">
        <v>83.55957719680066</v>
      </c>
      <c r="F20" s="26">
        <v>90.272299306363919</v>
      </c>
      <c r="G20" s="26">
        <v>91.821838010631424</v>
      </c>
      <c r="H20" s="26">
        <v>168.54268454738173</v>
      </c>
      <c r="I20" s="26">
        <v>92.443069885240106</v>
      </c>
      <c r="J20" s="26">
        <v>97.408704168045404</v>
      </c>
      <c r="K20" s="26">
        <v>95.688999576143672</v>
      </c>
      <c r="L20" s="26">
        <v>182.73511385037494</v>
      </c>
      <c r="M20" s="26">
        <v>97.439242867335494</v>
      </c>
      <c r="N20" s="26">
        <v>101.3651523244114</v>
      </c>
      <c r="O20" s="26">
        <v>101.80628755360635</v>
      </c>
      <c r="P20" s="26">
        <v>187.24738082192772</v>
      </c>
      <c r="Q20" s="26">
        <v>99.87844033582877</v>
      </c>
      <c r="R20" s="26">
        <v>105.17643255749884</v>
      </c>
      <c r="S20" s="26">
        <v>105.48504762942149</v>
      </c>
      <c r="T20" s="26">
        <v>189.4578392638214</v>
      </c>
      <c r="U20" s="26">
        <v>104.69977008066662</v>
      </c>
      <c r="V20" s="26">
        <v>110.8057942129695</v>
      </c>
      <c r="W20" s="26">
        <v>111.02760969274576</v>
      </c>
      <c r="X20" s="26">
        <v>196.02197720498611</v>
      </c>
      <c r="Y20" s="26">
        <v>111.44243285574247</v>
      </c>
      <c r="Z20" s="26">
        <v>114.81514727304578</v>
      </c>
      <c r="AA20" s="26">
        <v>114.69260176977934</v>
      </c>
      <c r="AB20" s="26">
        <v>203.42271403361136</v>
      </c>
      <c r="AC20" s="26">
        <v>121.08653753760808</v>
      </c>
      <c r="AD20" s="26">
        <v>125.38881995671068</v>
      </c>
      <c r="AE20" s="26">
        <v>124.87181661112339</v>
      </c>
      <c r="AF20" s="26">
        <v>206.41830281237253</v>
      </c>
      <c r="AG20" s="26">
        <v>119.56581762296507</v>
      </c>
      <c r="AH20" s="26">
        <v>122.61654692508139</v>
      </c>
      <c r="AI20" s="26">
        <v>119.37614873590228</v>
      </c>
      <c r="AJ20" s="26">
        <v>201.69425193168655</v>
      </c>
      <c r="AK20" s="26">
        <v>116.80541104474322</v>
      </c>
      <c r="AL20" s="26">
        <v>118.82674082480894</v>
      </c>
      <c r="AM20" s="26">
        <v>116.98969369309515</v>
      </c>
      <c r="AN20" s="26">
        <v>197.65978390742163</v>
      </c>
      <c r="AO20" s="26">
        <v>110.6150743322237</v>
      </c>
      <c r="AP20" s="26">
        <v>114.21335596288127</v>
      </c>
    </row>
    <row r="21" spans="1:42" x14ac:dyDescent="0.3">
      <c r="A21" s="25" t="s">
        <v>11</v>
      </c>
      <c r="B21" s="26">
        <v>38.705841437425775</v>
      </c>
      <c r="C21" s="26">
        <v>44.924745824509742</v>
      </c>
      <c r="D21" s="26">
        <v>45.395261882365475</v>
      </c>
      <c r="E21" s="26">
        <v>43.641324945366428</v>
      </c>
      <c r="F21" s="26">
        <v>48.839953884570406</v>
      </c>
      <c r="G21" s="26">
        <v>51.150189862316054</v>
      </c>
      <c r="H21" s="26">
        <v>111.69414629519382</v>
      </c>
      <c r="I21" s="26">
        <v>46.70164118530689</v>
      </c>
      <c r="J21" s="26">
        <v>49.890427035263045</v>
      </c>
      <c r="K21" s="26">
        <v>51.08850273364785</v>
      </c>
      <c r="L21" s="26">
        <v>120.01280955484596</v>
      </c>
      <c r="M21" s="26">
        <v>53.286467781607122</v>
      </c>
      <c r="N21" s="26">
        <v>56.682134426739111</v>
      </c>
      <c r="O21" s="26">
        <v>58.90945727357574</v>
      </c>
      <c r="P21" s="26">
        <v>126.14616565485446</v>
      </c>
      <c r="Q21" s="26">
        <v>59.322935570468253</v>
      </c>
      <c r="R21" s="26">
        <v>63.70970157031207</v>
      </c>
      <c r="S21" s="26">
        <v>65.568275906491706</v>
      </c>
      <c r="T21" s="26">
        <v>132.77204415172528</v>
      </c>
      <c r="U21" s="26">
        <v>67.530061749676122</v>
      </c>
      <c r="V21" s="26">
        <v>71.768799558264348</v>
      </c>
      <c r="W21" s="26">
        <v>67.337537503571198</v>
      </c>
      <c r="X21" s="26">
        <v>134.47372453811573</v>
      </c>
      <c r="Y21" s="26">
        <v>68.296524409338204</v>
      </c>
      <c r="Z21" s="26">
        <v>71.406288218421594</v>
      </c>
      <c r="AA21" s="26">
        <v>69.952195054669474</v>
      </c>
      <c r="AB21" s="26">
        <v>139.70537759225289</v>
      </c>
      <c r="AC21" s="26">
        <v>73.07557521643281</v>
      </c>
      <c r="AD21" s="26">
        <v>76.673078245340264</v>
      </c>
      <c r="AE21" s="26">
        <v>74.548751168176679</v>
      </c>
      <c r="AF21" s="26">
        <v>139.58657932681817</v>
      </c>
      <c r="AG21" s="26">
        <v>72.731016810157868</v>
      </c>
      <c r="AH21" s="26">
        <v>74.824230711649264</v>
      </c>
      <c r="AI21" s="26">
        <v>70.90764201254099</v>
      </c>
      <c r="AJ21" s="26">
        <v>136.18084490881418</v>
      </c>
      <c r="AK21" s="26">
        <v>70.011179188407127</v>
      </c>
      <c r="AL21" s="26">
        <v>72.042891845094019</v>
      </c>
      <c r="AM21" s="26">
        <v>69.571831297396216</v>
      </c>
      <c r="AN21" s="26">
        <v>132.98355496163057</v>
      </c>
      <c r="AO21" s="26">
        <v>65.401642825875598</v>
      </c>
      <c r="AP21" s="26">
        <v>68.150875581476569</v>
      </c>
    </row>
    <row r="22" spans="1:42" x14ac:dyDescent="0.3">
      <c r="A22" s="25" t="s">
        <v>47</v>
      </c>
      <c r="B22" s="26">
        <v>32.365187903783458</v>
      </c>
      <c r="C22" s="26">
        <v>34.203381406307081</v>
      </c>
      <c r="D22" s="26">
        <v>35.984022378662949</v>
      </c>
      <c r="E22" s="26">
        <v>33.047038361823084</v>
      </c>
      <c r="F22" s="26">
        <v>39.031514435786811</v>
      </c>
      <c r="G22" s="26">
        <v>40.356375688651788</v>
      </c>
      <c r="H22" s="26">
        <v>67.307786161795335</v>
      </c>
      <c r="I22" s="26">
        <v>41.808407265246643</v>
      </c>
      <c r="J22" s="26">
        <v>45.044806058559281</v>
      </c>
      <c r="K22" s="26">
        <v>43.969870148499119</v>
      </c>
      <c r="L22" s="26">
        <v>76.793175219929466</v>
      </c>
      <c r="M22" s="26">
        <v>48.110330584603382</v>
      </c>
      <c r="N22" s="26">
        <v>50.897318384065002</v>
      </c>
      <c r="O22" s="26">
        <v>52.374784962527841</v>
      </c>
      <c r="P22" s="26">
        <v>82.58841462431775</v>
      </c>
      <c r="Q22" s="26">
        <v>52.107836634259307</v>
      </c>
      <c r="R22" s="26">
        <v>57.775827665830647</v>
      </c>
      <c r="S22" s="26">
        <v>58.901606036752376</v>
      </c>
      <c r="T22" s="26">
        <v>88.675261742986066</v>
      </c>
      <c r="U22" s="26">
        <v>61.085770123750358</v>
      </c>
      <c r="V22" s="26">
        <v>65.448388352552087</v>
      </c>
      <c r="W22" s="26">
        <v>58.519035503257868</v>
      </c>
      <c r="X22" s="26">
        <v>90.545890946039094</v>
      </c>
      <c r="Y22" s="26">
        <v>62.13985862841858</v>
      </c>
      <c r="Z22" s="26">
        <v>64.876605204654126</v>
      </c>
      <c r="AA22" s="26">
        <v>64.36523589827199</v>
      </c>
      <c r="AB22" s="26">
        <v>95.798898196055049</v>
      </c>
      <c r="AC22" s="26">
        <v>64.519760991900469</v>
      </c>
      <c r="AD22" s="26">
        <v>69.752147032619547</v>
      </c>
      <c r="AE22" s="26">
        <v>68.62585132614511</v>
      </c>
      <c r="AF22" s="26">
        <v>97.370685647213406</v>
      </c>
      <c r="AG22" s="26">
        <v>68.348628174546633</v>
      </c>
      <c r="AH22" s="26">
        <v>71.129917913465974</v>
      </c>
      <c r="AI22" s="26">
        <v>65.526529556143871</v>
      </c>
      <c r="AJ22" s="26">
        <v>96.618125027857317</v>
      </c>
      <c r="AK22" s="26">
        <v>68.075052107111716</v>
      </c>
      <c r="AL22" s="26">
        <v>70.22524831975835</v>
      </c>
      <c r="AM22" s="26">
        <v>68.75398833975774</v>
      </c>
      <c r="AN22" s="26">
        <v>97.275537710847715</v>
      </c>
      <c r="AO22" s="26">
        <v>64.461910945040515</v>
      </c>
      <c r="AP22" s="26">
        <v>69.228586786972926</v>
      </c>
    </row>
    <row r="23" spans="1:42" x14ac:dyDescent="0.3">
      <c r="A23" s="25" t="s">
        <v>10</v>
      </c>
      <c r="B23" s="26">
        <v>130.60821294810677</v>
      </c>
      <c r="C23" s="26">
        <v>130.51458914887601</v>
      </c>
      <c r="D23" s="26">
        <v>135.27872342817082</v>
      </c>
      <c r="E23" s="26">
        <v>127.39177218997541</v>
      </c>
      <c r="F23" s="26">
        <v>137.73743469222819</v>
      </c>
      <c r="G23" s="26">
        <v>142.4035725072917</v>
      </c>
      <c r="H23" s="26">
        <v>273.17514294286991</v>
      </c>
      <c r="I23" s="26">
        <v>151.20127765741103</v>
      </c>
      <c r="J23" s="26">
        <v>158.36650504223167</v>
      </c>
      <c r="K23" s="26">
        <v>158.29361438944653</v>
      </c>
      <c r="L23" s="26">
        <v>330.97364818286798</v>
      </c>
      <c r="M23" s="26">
        <v>157.24793816111347</v>
      </c>
      <c r="N23" s="26">
        <v>163.7156804408979</v>
      </c>
      <c r="O23" s="26">
        <v>167.28278567419477</v>
      </c>
      <c r="P23" s="26">
        <v>336.59261847373483</v>
      </c>
      <c r="Q23" s="26">
        <v>160.23832271338495</v>
      </c>
      <c r="R23" s="26">
        <v>168.26307846972296</v>
      </c>
      <c r="S23" s="26">
        <v>170.54820611358016</v>
      </c>
      <c r="T23" s="26">
        <v>338.26539858252426</v>
      </c>
      <c r="U23" s="26">
        <v>166.59793706444498</v>
      </c>
      <c r="V23" s="26">
        <v>175.54818950666174</v>
      </c>
      <c r="W23" s="26">
        <v>173.32803680691072</v>
      </c>
      <c r="X23" s="26">
        <v>341.96486230776014</v>
      </c>
      <c r="Y23" s="26">
        <v>170.27873317256658</v>
      </c>
      <c r="Z23" s="26">
        <v>175.70396141057236</v>
      </c>
      <c r="AA23" s="26">
        <v>179.30735977575105</v>
      </c>
      <c r="AB23" s="26">
        <v>344.86924797880687</v>
      </c>
      <c r="AC23" s="26">
        <v>194.33473523926492</v>
      </c>
      <c r="AD23" s="26">
        <v>200.6124665680841</v>
      </c>
      <c r="AE23" s="26">
        <v>202.2168101624338</v>
      </c>
      <c r="AF23" s="26">
        <v>365.35919528059134</v>
      </c>
      <c r="AG23" s="26">
        <v>190.85164088419867</v>
      </c>
      <c r="AH23" s="26">
        <v>194.59381029432916</v>
      </c>
      <c r="AI23" s="26">
        <v>192.68064400461614</v>
      </c>
      <c r="AJ23" s="26">
        <v>356.23635971066568</v>
      </c>
      <c r="AK23" s="26">
        <v>183.75890460684144</v>
      </c>
      <c r="AL23" s="26">
        <v>186.82829756827891</v>
      </c>
      <c r="AM23" s="26">
        <v>187.46955946351247</v>
      </c>
      <c r="AN23" s="26">
        <v>347.71442686518282</v>
      </c>
      <c r="AO23" s="26">
        <v>172.90744980106899</v>
      </c>
      <c r="AP23" s="26">
        <v>177.94378272894596</v>
      </c>
    </row>
    <row r="24" spans="1:42" x14ac:dyDescent="0.3">
      <c r="A24" s="27" t="s">
        <v>77</v>
      </c>
      <c r="B24" s="26">
        <v>500.51156837524752</v>
      </c>
      <c r="C24" s="26">
        <v>548.2814960837685</v>
      </c>
      <c r="D24" s="26">
        <v>568.32571288721624</v>
      </c>
      <c r="E24" s="26">
        <v>543.29375824854071</v>
      </c>
      <c r="F24" s="26">
        <v>586.85820097477085</v>
      </c>
      <c r="G24" s="26">
        <v>601.91395353102644</v>
      </c>
      <c r="H24" s="26">
        <v>1308.5806095568801</v>
      </c>
      <c r="I24" s="26">
        <v>545.93912450444145</v>
      </c>
      <c r="J24" s="26">
        <v>572.81335896166411</v>
      </c>
      <c r="K24" s="26">
        <v>569.49920387281963</v>
      </c>
      <c r="L24" s="26">
        <v>1395.1799478299729</v>
      </c>
      <c r="M24" s="26">
        <v>581.89065319989038</v>
      </c>
      <c r="N24" s="26">
        <v>605.55346431634086</v>
      </c>
      <c r="O24" s="26">
        <v>613.95458068065932</v>
      </c>
      <c r="P24" s="26">
        <v>1424.6185371245033</v>
      </c>
      <c r="Q24" s="26">
        <v>603.88888517024679</v>
      </c>
      <c r="R24" s="26">
        <v>636.05510676247854</v>
      </c>
      <c r="S24" s="26">
        <v>641.52861062332988</v>
      </c>
      <c r="T24" s="26">
        <v>1444.8027557429743</v>
      </c>
      <c r="U24" s="26">
        <v>640.7188530398887</v>
      </c>
      <c r="V24" s="26">
        <v>675.52239093471383</v>
      </c>
      <c r="W24" s="26">
        <v>679.41188819721174</v>
      </c>
      <c r="X24" s="26">
        <v>1486.3363440061694</v>
      </c>
      <c r="Y24" s="26">
        <v>681.43962912462132</v>
      </c>
      <c r="Z24" s="26">
        <v>701.48031678392749</v>
      </c>
      <c r="AA24" s="26">
        <v>702.21556108941377</v>
      </c>
      <c r="AB24" s="26">
        <v>1535.0046471152077</v>
      </c>
      <c r="AC24" s="26">
        <v>742.94514951542681</v>
      </c>
      <c r="AD24" s="26">
        <v>767.9299017937908</v>
      </c>
      <c r="AE24" s="26">
        <v>763.48256237134194</v>
      </c>
      <c r="AF24" s="26">
        <v>1545.5467678201235</v>
      </c>
      <c r="AG24" s="26">
        <v>730.80729178432341</v>
      </c>
      <c r="AH24" s="26">
        <v>744.67231681397755</v>
      </c>
      <c r="AI24" s="26">
        <v>723.70891279255</v>
      </c>
      <c r="AJ24" s="26">
        <v>1508.3454768522297</v>
      </c>
      <c r="AK24" s="26">
        <v>705.00891346882668</v>
      </c>
      <c r="AL24" s="26">
        <v>715.21155899936457</v>
      </c>
      <c r="AM24" s="26">
        <v>704.86074005636635</v>
      </c>
      <c r="AN24" s="26">
        <v>1474.3324273885169</v>
      </c>
      <c r="AO24" s="26">
        <v>659.67433005777639</v>
      </c>
      <c r="AP24" s="26">
        <v>679.17363356425835</v>
      </c>
    </row>
    <row r="27" spans="1:42" s="9" customFormat="1" x14ac:dyDescent="0.3">
      <c r="A27" s="8" t="s">
        <v>0</v>
      </c>
    </row>
    <row r="28" spans="1:42" x14ac:dyDescent="0.3">
      <c r="A28" s="28" t="s">
        <v>78</v>
      </c>
    </row>
    <row r="29" spans="1:42" s="11" customFormat="1" x14ac:dyDescent="0.3">
      <c r="A29" s="29" t="s">
        <v>79</v>
      </c>
      <c r="B29" s="30">
        <v>2010</v>
      </c>
      <c r="C29" s="30">
        <v>2011</v>
      </c>
      <c r="D29" s="30">
        <v>2012</v>
      </c>
      <c r="E29" s="30">
        <v>2013</v>
      </c>
      <c r="F29" s="30">
        <v>2014</v>
      </c>
      <c r="G29" s="30">
        <v>2015</v>
      </c>
      <c r="H29" s="30">
        <v>2016</v>
      </c>
      <c r="I29" s="30">
        <v>2017</v>
      </c>
      <c r="J29" s="30">
        <v>2018</v>
      </c>
      <c r="K29" s="30">
        <v>2019</v>
      </c>
      <c r="L29" s="30">
        <v>2020</v>
      </c>
      <c r="M29" s="30">
        <v>2021</v>
      </c>
      <c r="N29" s="30">
        <v>2022</v>
      </c>
      <c r="O29" s="30">
        <v>2023</v>
      </c>
      <c r="P29" s="30">
        <v>2024</v>
      </c>
      <c r="Q29" s="30">
        <v>2025</v>
      </c>
      <c r="R29" s="30">
        <v>2026</v>
      </c>
      <c r="S29" s="30">
        <v>2027</v>
      </c>
      <c r="T29" s="30">
        <v>2028</v>
      </c>
      <c r="U29" s="30">
        <v>2029</v>
      </c>
      <c r="V29" s="30">
        <v>2030</v>
      </c>
      <c r="W29" s="30">
        <v>2031</v>
      </c>
      <c r="X29" s="30">
        <v>2032</v>
      </c>
      <c r="Y29" s="30">
        <v>2033</v>
      </c>
      <c r="Z29" s="30">
        <v>2034</v>
      </c>
      <c r="AA29" s="30">
        <v>2035</v>
      </c>
      <c r="AB29" s="30">
        <v>2036</v>
      </c>
      <c r="AC29" s="30">
        <v>2037</v>
      </c>
      <c r="AD29" s="30">
        <v>2038</v>
      </c>
      <c r="AE29" s="30">
        <v>2039</v>
      </c>
      <c r="AF29" s="30">
        <v>2040</v>
      </c>
      <c r="AG29" s="30">
        <v>2041</v>
      </c>
      <c r="AH29" s="30">
        <v>2042</v>
      </c>
      <c r="AI29" s="30">
        <v>2043</v>
      </c>
      <c r="AJ29" s="30">
        <v>2044</v>
      </c>
      <c r="AK29" s="30">
        <v>2045</v>
      </c>
      <c r="AL29" s="30">
        <v>2046</v>
      </c>
      <c r="AM29" s="30">
        <v>2047</v>
      </c>
      <c r="AN29" s="30">
        <v>2048</v>
      </c>
      <c r="AO29" s="30">
        <v>2049</v>
      </c>
      <c r="AP29" s="30">
        <v>2050</v>
      </c>
    </row>
    <row r="30" spans="1:42" s="11" customFormat="1" x14ac:dyDescent="0.3">
      <c r="A30" s="31" t="s">
        <v>46</v>
      </c>
      <c r="B30" s="32">
        <v>4947010530.1917915</v>
      </c>
      <c r="C30" s="33">
        <v>4690841469.4542532</v>
      </c>
      <c r="D30" s="33">
        <v>4431344717.6420145</v>
      </c>
      <c r="E30" s="33">
        <v>4168289278.2900009</v>
      </c>
      <c r="F30" s="33">
        <v>3901462676.1829491</v>
      </c>
      <c r="G30" s="33">
        <v>3630668032.4000292</v>
      </c>
      <c r="H30" s="33">
        <v>3598944034.0611629</v>
      </c>
      <c r="I30" s="33">
        <v>3566572717.9310699</v>
      </c>
      <c r="J30" s="33">
        <v>3533510879.1370087</v>
      </c>
      <c r="K30" s="33">
        <v>3499715416.9580998</v>
      </c>
      <c r="L30" s="33">
        <v>3465143278.878943</v>
      </c>
      <c r="M30" s="33">
        <v>3467514362.8620605</v>
      </c>
      <c r="N30" s="33">
        <v>3468823514.246778</v>
      </c>
      <c r="O30" s="33">
        <v>3469027899.1454043</v>
      </c>
      <c r="P30" s="33">
        <v>3468083459.9333501</v>
      </c>
      <c r="Q30" s="33">
        <v>3465944883.3899255</v>
      </c>
      <c r="R30" s="33">
        <v>3468384758.1793532</v>
      </c>
      <c r="S30" s="33">
        <v>3469790169.3512263</v>
      </c>
      <c r="T30" s="33">
        <v>3470121978.862833</v>
      </c>
      <c r="U30" s="33">
        <v>3469339961.8685923</v>
      </c>
      <c r="V30" s="33">
        <v>3467402779.9269814</v>
      </c>
      <c r="W30" s="33">
        <v>3463649525.1451879</v>
      </c>
      <c r="X30" s="33">
        <v>3458825723.693213</v>
      </c>
      <c r="Y30" s="33">
        <v>3452896522.9366293</v>
      </c>
      <c r="Z30" s="33">
        <v>3445826203.9500604</v>
      </c>
      <c r="AA30" s="33">
        <v>3437578162.270751</v>
      </c>
      <c r="AB30" s="33">
        <v>3423693855.2388391</v>
      </c>
      <c r="AC30" s="33">
        <v>3408444814.7728238</v>
      </c>
      <c r="AD30" s="33">
        <v>3391790499.7466693</v>
      </c>
      <c r="AE30" s="33">
        <v>3373689421.8341441</v>
      </c>
      <c r="AF30" s="33">
        <v>3354099125.6731195</v>
      </c>
      <c r="AG30" s="33">
        <v>3391663582.4503021</v>
      </c>
      <c r="AH30" s="33">
        <v>3429661533.7465138</v>
      </c>
      <c r="AI30" s="33">
        <v>3468098040.9418783</v>
      </c>
      <c r="AJ30" s="33">
        <v>3506978224.9332504</v>
      </c>
      <c r="AK30" s="33">
        <v>3546307266.8357015</v>
      </c>
      <c r="AL30" s="33">
        <v>3581230160.5080848</v>
      </c>
      <c r="AM30" s="33">
        <v>3616510085.52491</v>
      </c>
      <c r="AN30" s="33">
        <v>3652150739.3982434</v>
      </c>
      <c r="AO30" s="33">
        <v>3688155858.2782106</v>
      </c>
      <c r="AP30" s="33">
        <v>3724529217.3578258</v>
      </c>
    </row>
    <row r="31" spans="1:42" s="11" customFormat="1" x14ac:dyDescent="0.3">
      <c r="A31" s="31" t="s">
        <v>12</v>
      </c>
      <c r="B31" s="32">
        <v>1513743013.1643729</v>
      </c>
      <c r="C31" s="33">
        <v>1435250295.6104171</v>
      </c>
      <c r="D31" s="33">
        <v>1355739869.7720594</v>
      </c>
      <c r="E31" s="33">
        <v>1275140941.410646</v>
      </c>
      <c r="F31" s="33">
        <v>1193388398.0863342</v>
      </c>
      <c r="G31" s="33">
        <v>1110421912.0175915</v>
      </c>
      <c r="H31" s="33">
        <v>1100745596.4051003</v>
      </c>
      <c r="I31" s="33">
        <v>1090873504.8235545</v>
      </c>
      <c r="J31" s="33">
        <v>1080792459.7606404</v>
      </c>
      <c r="K31" s="33">
        <v>1070489317.278147</v>
      </c>
      <c r="L31" s="33">
        <v>1059950949.8838938</v>
      </c>
      <c r="M31" s="33">
        <v>1060715485.2619101</v>
      </c>
      <c r="N31" s="33">
        <v>1061157040.9707196</v>
      </c>
      <c r="O31" s="33">
        <v>1061262573.6338331</v>
      </c>
      <c r="P31" s="33">
        <v>1061018667.1965034</v>
      </c>
      <c r="Q31" s="33">
        <v>1060411523.221795</v>
      </c>
      <c r="R31" s="33">
        <v>1061204134.5255173</v>
      </c>
      <c r="S31" s="33">
        <v>1061682136.7005838</v>
      </c>
      <c r="T31" s="33">
        <v>1061833611.2765037</v>
      </c>
      <c r="U31" s="33">
        <v>1061646308.7263052</v>
      </c>
      <c r="V31" s="33">
        <v>1061107640.3041099</v>
      </c>
      <c r="W31" s="33">
        <v>1060013001.873817</v>
      </c>
      <c r="X31" s="33">
        <v>1058592667.818323</v>
      </c>
      <c r="Y31" s="33">
        <v>1056836022.7541895</v>
      </c>
      <c r="Z31" s="33">
        <v>1054732187.3601433</v>
      </c>
      <c r="AA31" s="33">
        <v>1052270012.5124568</v>
      </c>
      <c r="AB31" s="33">
        <v>1048086946.8405305</v>
      </c>
      <c r="AC31" s="33">
        <v>1043488593.0814607</v>
      </c>
      <c r="AD31" s="33">
        <v>1038462606.4772023</v>
      </c>
      <c r="AE31" s="33">
        <v>1032996353.8129408</v>
      </c>
      <c r="AF31" s="33">
        <v>1027076907.3764477</v>
      </c>
      <c r="AG31" s="33">
        <v>1038579246.3382185</v>
      </c>
      <c r="AH31" s="33">
        <v>1050214328.8321968</v>
      </c>
      <c r="AI31" s="33">
        <v>1061983704.9198124</v>
      </c>
      <c r="AJ31" s="33">
        <v>1073888942.8930202</v>
      </c>
      <c r="AK31" s="33">
        <v>1085931629.4892273</v>
      </c>
      <c r="AL31" s="33">
        <v>1096624774.055119</v>
      </c>
      <c r="AM31" s="33">
        <v>1107427242.2287736</v>
      </c>
      <c r="AN31" s="33">
        <v>1118340166.3042459</v>
      </c>
      <c r="AO31" s="33">
        <v>1129364690.4097536</v>
      </c>
      <c r="AP31" s="33">
        <v>1140501970.6316912</v>
      </c>
    </row>
    <row r="32" spans="1:42" s="11" customFormat="1" x14ac:dyDescent="0.3">
      <c r="A32" s="31" t="s">
        <v>11</v>
      </c>
      <c r="B32" s="32">
        <v>783094278.04690552</v>
      </c>
      <c r="C32" s="33">
        <v>742452629.23165667</v>
      </c>
      <c r="D32" s="33">
        <v>701284674.44088948</v>
      </c>
      <c r="E32" s="33">
        <v>659553753.26014221</v>
      </c>
      <c r="F32" s="33">
        <v>617226149.39567661</v>
      </c>
      <c r="G32" s="33">
        <v>574270625.85667813</v>
      </c>
      <c r="H32" s="33">
        <v>569275112.9574883</v>
      </c>
      <c r="I32" s="33">
        <v>564179082.82243299</v>
      </c>
      <c r="J32" s="33">
        <v>558975732.62037063</v>
      </c>
      <c r="K32" s="33">
        <v>553658277.4542352</v>
      </c>
      <c r="L32" s="33">
        <v>548219941.49732161</v>
      </c>
      <c r="M32" s="33">
        <v>548628391.56721365</v>
      </c>
      <c r="N32" s="33">
        <v>548870407.82418334</v>
      </c>
      <c r="O32" s="33">
        <v>548939263.66783381</v>
      </c>
      <c r="P32" s="33">
        <v>548828040.29141426</v>
      </c>
      <c r="Q32" s="33">
        <v>548529621.67657971</v>
      </c>
      <c r="R32" s="33">
        <v>548954926.88553858</v>
      </c>
      <c r="S32" s="33">
        <v>549218117.03426301</v>
      </c>
      <c r="T32" s="33">
        <v>549313045.47492945</v>
      </c>
      <c r="U32" s="33">
        <v>549233394.79276204</v>
      </c>
      <c r="V32" s="33">
        <v>548972672.59536922</v>
      </c>
      <c r="W32" s="33">
        <v>548424245.61226594</v>
      </c>
      <c r="X32" s="33">
        <v>547707953.21109581</v>
      </c>
      <c r="Y32" s="33">
        <v>546818320.1372838</v>
      </c>
      <c r="Z32" s="33">
        <v>545749734.97319937</v>
      </c>
      <c r="AA32" s="33">
        <v>544496447.1124202</v>
      </c>
      <c r="AB32" s="33">
        <v>542354149.30297005</v>
      </c>
      <c r="AC32" s="33">
        <v>539997779.19246018</v>
      </c>
      <c r="AD32" s="33">
        <v>537420970.61438835</v>
      </c>
      <c r="AE32" s="33">
        <v>534617208.63413602</v>
      </c>
      <c r="AF32" s="33">
        <v>531579826.43358767</v>
      </c>
      <c r="AG32" s="33">
        <v>537532884.8615582</v>
      </c>
      <c r="AH32" s="33">
        <v>543554647.06718946</v>
      </c>
      <c r="AI32" s="33">
        <v>549645915.37174463</v>
      </c>
      <c r="AJ32" s="33">
        <v>555807501.53383195</v>
      </c>
      <c r="AK32" s="33">
        <v>562040226.86068583</v>
      </c>
      <c r="AL32" s="33">
        <v>567574372.22029805</v>
      </c>
      <c r="AM32" s="33">
        <v>573165098.11068416</v>
      </c>
      <c r="AN32" s="33">
        <v>578812990.58795619</v>
      </c>
      <c r="AO32" s="33">
        <v>584518641.83404088</v>
      </c>
      <c r="AP32" s="33">
        <v>590282650.22088373</v>
      </c>
    </row>
    <row r="33" spans="1:42" s="11" customFormat="1" x14ac:dyDescent="0.3">
      <c r="A33" s="31" t="s">
        <v>47</v>
      </c>
      <c r="B33" s="32">
        <v>578511489.08804059</v>
      </c>
      <c r="C33" s="33">
        <v>548257873.68768048</v>
      </c>
      <c r="D33" s="33">
        <v>517616599.19416106</v>
      </c>
      <c r="E33" s="33">
        <v>486560344.30537516</v>
      </c>
      <c r="F33" s="33">
        <v>455063993.65290594</v>
      </c>
      <c r="G33" s="33">
        <v>423104289.85681295</v>
      </c>
      <c r="H33" s="33">
        <v>419480163.30832762</v>
      </c>
      <c r="I33" s="33">
        <v>415786701.51283509</v>
      </c>
      <c r="J33" s="33">
        <v>412018970.57578719</v>
      </c>
      <c r="K33" s="33">
        <v>408172053.50264364</v>
      </c>
      <c r="L33" s="33">
        <v>404241043.63161534</v>
      </c>
      <c r="M33" s="33">
        <v>404626335.38599497</v>
      </c>
      <c r="N33" s="33">
        <v>404892878.15146583</v>
      </c>
      <c r="O33" s="33">
        <v>405035838.51318413</v>
      </c>
      <c r="P33" s="33">
        <v>405050244.86544174</v>
      </c>
      <c r="Q33" s="33">
        <v>404930983.80981332</v>
      </c>
      <c r="R33" s="33">
        <v>405343778.59456301</v>
      </c>
      <c r="S33" s="33">
        <v>405640940.4713648</v>
      </c>
      <c r="T33" s="33">
        <v>405818051.63258976</v>
      </c>
      <c r="U33" s="33">
        <v>405870571.32076764</v>
      </c>
      <c r="V33" s="33">
        <v>405793832.79511571</v>
      </c>
      <c r="W33" s="33">
        <v>405503979.75138497</v>
      </c>
      <c r="X33" s="33">
        <v>405094148.48946679</v>
      </c>
      <c r="Y33" s="33">
        <v>404560399.60481381</v>
      </c>
      <c r="Z33" s="33">
        <v>403898695.54385722</v>
      </c>
      <c r="AA33" s="33">
        <v>403104898.42148483</v>
      </c>
      <c r="AB33" s="33">
        <v>401662395.02086461</v>
      </c>
      <c r="AC33" s="33">
        <v>400066690.9333061</v>
      </c>
      <c r="AD33" s="33">
        <v>398313212.70198017</v>
      </c>
      <c r="AE33" s="33">
        <v>396397279.92014551</v>
      </c>
      <c r="AF33" s="33">
        <v>394314102.99158096</v>
      </c>
      <c r="AG33" s="33">
        <v>398728928.18739814</v>
      </c>
      <c r="AH33" s="33">
        <v>403194718.07638109</v>
      </c>
      <c r="AI33" s="33">
        <v>407712068.20641601</v>
      </c>
      <c r="AJ33" s="33">
        <v>412281581.13775015</v>
      </c>
      <c r="AK33" s="33">
        <v>416903866.525792</v>
      </c>
      <c r="AL33" s="33">
        <v>421007294.46346247</v>
      </c>
      <c r="AM33" s="33">
        <v>425152682.10009933</v>
      </c>
      <c r="AN33" s="33">
        <v>429340464.28492332</v>
      </c>
      <c r="AO33" s="33">
        <v>433571080.41668695</v>
      </c>
      <c r="AP33" s="33">
        <v>437844974.49142051</v>
      </c>
    </row>
    <row r="34" spans="1:42" s="11" customFormat="1" x14ac:dyDescent="0.3">
      <c r="A34" s="31" t="s">
        <v>10</v>
      </c>
      <c r="B34" s="32">
        <v>1603184800.3021812</v>
      </c>
      <c r="C34" s="33">
        <v>1518694282.8125072</v>
      </c>
      <c r="D34" s="33">
        <v>1433132735.8167946</v>
      </c>
      <c r="E34" s="33">
        <v>1346423769.8644733</v>
      </c>
      <c r="F34" s="33">
        <v>1258497196.4401824</v>
      </c>
      <c r="G34" s="33">
        <v>1169288050.7969713</v>
      </c>
      <c r="H34" s="33">
        <v>1159432826.1330349</v>
      </c>
      <c r="I34" s="33">
        <v>1149399415.0476987</v>
      </c>
      <c r="J34" s="33">
        <v>1139174404.6533101</v>
      </c>
      <c r="K34" s="33">
        <v>1128744439.2495615</v>
      </c>
      <c r="L34" s="33">
        <v>1118096202.0697637</v>
      </c>
      <c r="M34" s="33">
        <v>1119400850.301136</v>
      </c>
      <c r="N34" s="33">
        <v>1120388340.0600252</v>
      </c>
      <c r="O34" s="33">
        <v>1121045662.1462569</v>
      </c>
      <c r="P34" s="33">
        <v>1121359435.1823394</v>
      </c>
      <c r="Q34" s="33">
        <v>1121315895.9035072</v>
      </c>
      <c r="R34" s="33">
        <v>1122739441.8920317</v>
      </c>
      <c r="S34" s="33">
        <v>1123854253.7883618</v>
      </c>
      <c r="T34" s="33">
        <v>1124648437.7420423</v>
      </c>
      <c r="U34" s="33">
        <v>1125109768.2676899</v>
      </c>
      <c r="V34" s="33">
        <v>1125225680.057363</v>
      </c>
      <c r="W34" s="33">
        <v>1124749380.7057261</v>
      </c>
      <c r="X34" s="33">
        <v>1123952029.7237945</v>
      </c>
      <c r="Y34" s="33">
        <v>1122823009.1457133</v>
      </c>
      <c r="Z34" s="33">
        <v>1121351435.9361587</v>
      </c>
      <c r="AA34" s="33">
        <v>1119526156.0916426</v>
      </c>
      <c r="AB34" s="33">
        <v>1115925994.6411664</v>
      </c>
      <c r="AC34" s="33">
        <v>1111915303.3645587</v>
      </c>
      <c r="AD34" s="33">
        <v>1107481775.5623691</v>
      </c>
      <c r="AE34" s="33">
        <v>1102612816.5257864</v>
      </c>
      <c r="AF34" s="33">
        <v>1097295537.5058777</v>
      </c>
      <c r="AG34" s="33">
        <v>1109578209.3240147</v>
      </c>
      <c r="AH34" s="33">
        <v>1122002710.4278941</v>
      </c>
      <c r="AI34" s="33">
        <v>1134570699.2459176</v>
      </c>
      <c r="AJ34" s="33">
        <v>1147283853.7541893</v>
      </c>
      <c r="AK34" s="33">
        <v>1160143871.7076669</v>
      </c>
      <c r="AL34" s="33">
        <v>1171558133.5897844</v>
      </c>
      <c r="AM34" s="33">
        <v>1183089131.1352441</v>
      </c>
      <c r="AN34" s="33">
        <v>1194738074.7958608</v>
      </c>
      <c r="AO34" s="33">
        <v>1206506187.6995046</v>
      </c>
      <c r="AP34" s="33">
        <v>1218394705.7833138</v>
      </c>
    </row>
    <row r="35" spans="1:42" x14ac:dyDescent="0.3">
      <c r="A35" s="34" t="s">
        <v>77</v>
      </c>
      <c r="B35" s="35">
        <f>SUM(B30:B34)</f>
        <v>9425544110.793293</v>
      </c>
      <c r="C35" s="36">
        <f t="shared" ref="C35:AP35" si="0">SUM(C30:C34)</f>
        <v>8935496550.7965145</v>
      </c>
      <c r="D35" s="36">
        <f t="shared" si="0"/>
        <v>8439118596.8659191</v>
      </c>
      <c r="E35" s="36">
        <f t="shared" si="0"/>
        <v>7935968087.1306381</v>
      </c>
      <c r="F35" s="36">
        <f t="shared" si="0"/>
        <v>7425638413.7580481</v>
      </c>
      <c r="G35" s="36">
        <f t="shared" si="0"/>
        <v>6907752910.9280825</v>
      </c>
      <c r="H35" s="36">
        <f t="shared" si="0"/>
        <v>6847877732.8651133</v>
      </c>
      <c r="I35" s="36">
        <f t="shared" si="0"/>
        <v>6786811422.1375914</v>
      </c>
      <c r="J35" s="36">
        <f t="shared" si="0"/>
        <v>6724472446.747117</v>
      </c>
      <c r="K35" s="36">
        <f t="shared" si="0"/>
        <v>6660779504.442687</v>
      </c>
      <c r="L35" s="36">
        <f t="shared" si="0"/>
        <v>6595651415.9615383</v>
      </c>
      <c r="M35" s="36">
        <f t="shared" si="0"/>
        <v>6600885425.3783159</v>
      </c>
      <c r="N35" s="36">
        <f t="shared" si="0"/>
        <v>6604132181.2531719</v>
      </c>
      <c r="O35" s="36">
        <f t="shared" si="0"/>
        <v>6605311237.1065121</v>
      </c>
      <c r="P35" s="36">
        <f t="shared" si="0"/>
        <v>6604339847.4690485</v>
      </c>
      <c r="Q35" s="36">
        <f t="shared" si="0"/>
        <v>6601132908.0016203</v>
      </c>
      <c r="R35" s="36">
        <f t="shared" si="0"/>
        <v>6606627040.0770025</v>
      </c>
      <c r="S35" s="36">
        <f t="shared" si="0"/>
        <v>6610185617.3457994</v>
      </c>
      <c r="T35" s="36">
        <f t="shared" si="0"/>
        <v>6611735124.9888983</v>
      </c>
      <c r="U35" s="36">
        <f t="shared" si="0"/>
        <v>6611200004.9761162</v>
      </c>
      <c r="V35" s="36">
        <f t="shared" si="0"/>
        <v>6608502605.6789398</v>
      </c>
      <c r="W35" s="36">
        <f t="shared" si="0"/>
        <v>6602340133.0883808</v>
      </c>
      <c r="X35" s="36">
        <f t="shared" si="0"/>
        <v>6594172522.9358921</v>
      </c>
      <c r="Y35" s="36">
        <f t="shared" si="0"/>
        <v>6583934274.5786285</v>
      </c>
      <c r="Z35" s="36">
        <f t="shared" si="0"/>
        <v>6571558257.7634201</v>
      </c>
      <c r="AA35" s="36">
        <f t="shared" si="0"/>
        <v>6556975676.4087553</v>
      </c>
      <c r="AB35" s="36">
        <f t="shared" si="0"/>
        <v>6531723341.0443707</v>
      </c>
      <c r="AC35" s="36">
        <f t="shared" si="0"/>
        <v>6503913181.3446083</v>
      </c>
      <c r="AD35" s="36">
        <f t="shared" si="0"/>
        <v>6473469065.1026096</v>
      </c>
      <c r="AE35" s="36">
        <f t="shared" si="0"/>
        <v>6440313080.7271528</v>
      </c>
      <c r="AF35" s="36">
        <f t="shared" si="0"/>
        <v>6404365499.9806137</v>
      </c>
      <c r="AG35" s="36">
        <f t="shared" si="0"/>
        <v>6476082851.1614914</v>
      </c>
      <c r="AH35" s="36">
        <f t="shared" si="0"/>
        <v>6548627938.1501751</v>
      </c>
      <c r="AI35" s="36">
        <f t="shared" si="0"/>
        <v>6622010428.6857681</v>
      </c>
      <c r="AJ35" s="36">
        <f t="shared" si="0"/>
        <v>6696240104.2520418</v>
      </c>
      <c r="AK35" s="36">
        <f t="shared" si="0"/>
        <v>6771326861.4190731</v>
      </c>
      <c r="AL35" s="36">
        <f t="shared" si="0"/>
        <v>6837994734.8367491</v>
      </c>
      <c r="AM35" s="36">
        <f t="shared" si="0"/>
        <v>6905344239.0997114</v>
      </c>
      <c r="AN35" s="36">
        <f t="shared" si="0"/>
        <v>6973382435.3712311</v>
      </c>
      <c r="AO35" s="36">
        <f t="shared" si="0"/>
        <v>7042116458.6381969</v>
      </c>
      <c r="AP35" s="36">
        <f t="shared" si="0"/>
        <v>7111553518.4851351</v>
      </c>
    </row>
    <row r="36" spans="1:42" x14ac:dyDescent="0.3">
      <c r="C36"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1F2E5-DCCE-4D95-9AD4-15DD0F48C1A3}">
  <dimension ref="A1:BD73"/>
  <sheetViews>
    <sheetView topLeftCell="A64" workbookViewId="0">
      <selection activeCell="B73" sqref="B73"/>
    </sheetView>
  </sheetViews>
  <sheetFormatPr defaultColWidth="8.88671875" defaultRowHeight="14.4" x14ac:dyDescent="0.3"/>
  <cols>
    <col min="1" max="1" width="39.109375" customWidth="1"/>
    <col min="2" max="2" width="14.6640625" bestFit="1" customWidth="1"/>
    <col min="3" max="3" width="15.33203125" bestFit="1" customWidth="1"/>
    <col min="4" max="43" width="9.33203125" customWidth="1"/>
  </cols>
  <sheetData>
    <row r="1" spans="1:56" x14ac:dyDescent="0.3">
      <c r="A1" s="1" t="s">
        <v>29</v>
      </c>
    </row>
    <row r="2" spans="1:56" x14ac:dyDescent="0.3">
      <c r="A2" t="s">
        <v>80</v>
      </c>
    </row>
    <row r="3" spans="1:56" x14ac:dyDescent="0.3">
      <c r="A3" t="s">
        <v>67</v>
      </c>
    </row>
    <row r="4" spans="1:56" x14ac:dyDescent="0.3">
      <c r="A4" s="3"/>
    </row>
    <row r="5" spans="1:56" x14ac:dyDescent="0.3">
      <c r="A5" t="s">
        <v>42</v>
      </c>
    </row>
    <row r="6" spans="1:56" x14ac:dyDescent="0.3">
      <c r="A6" s="3">
        <v>1.0528999999999999</v>
      </c>
    </row>
    <row r="7" spans="1:56" x14ac:dyDescent="0.3">
      <c r="A7" s="3"/>
    </row>
    <row r="8" spans="1:56" s="9" customFormat="1" x14ac:dyDescent="0.3">
      <c r="A8" s="8" t="s">
        <v>1</v>
      </c>
    </row>
    <row r="10" spans="1:56" s="41" customFormat="1" ht="15" customHeight="1" x14ac:dyDescent="0.3">
      <c r="A10" s="38" t="s">
        <v>81</v>
      </c>
      <c r="B10" s="39">
        <v>2010</v>
      </c>
      <c r="C10" s="39">
        <v>2011</v>
      </c>
      <c r="D10" s="40">
        <v>2012</v>
      </c>
      <c r="E10" s="39">
        <v>2013</v>
      </c>
      <c r="F10" s="40">
        <v>2014</v>
      </c>
      <c r="G10" s="39">
        <v>2015</v>
      </c>
      <c r="H10" s="40">
        <v>2016</v>
      </c>
      <c r="I10" s="39">
        <v>2017</v>
      </c>
      <c r="J10" s="40">
        <v>2018</v>
      </c>
      <c r="K10" s="39">
        <v>2019</v>
      </c>
      <c r="L10" s="40">
        <v>2020</v>
      </c>
      <c r="M10" s="39">
        <v>2021</v>
      </c>
      <c r="N10" s="40">
        <v>2022</v>
      </c>
      <c r="O10" s="39">
        <v>2023</v>
      </c>
      <c r="P10" s="40">
        <v>2024</v>
      </c>
      <c r="Q10" s="39">
        <v>2025</v>
      </c>
      <c r="R10" s="40">
        <v>2026</v>
      </c>
      <c r="S10" s="39">
        <v>2027</v>
      </c>
      <c r="T10" s="40">
        <v>2028</v>
      </c>
      <c r="U10" s="39">
        <v>2029</v>
      </c>
      <c r="V10" s="40">
        <v>2030</v>
      </c>
      <c r="W10" s="39">
        <v>2031</v>
      </c>
      <c r="X10" s="40">
        <v>2032</v>
      </c>
      <c r="Y10" s="39">
        <v>2033</v>
      </c>
      <c r="Z10" s="40">
        <v>2034</v>
      </c>
      <c r="AA10" s="39">
        <v>2035</v>
      </c>
      <c r="AB10" s="40">
        <v>2036</v>
      </c>
      <c r="AC10" s="39">
        <v>2037</v>
      </c>
      <c r="AD10" s="40">
        <v>2038</v>
      </c>
      <c r="AE10" s="39">
        <v>2039</v>
      </c>
      <c r="AF10" s="40">
        <v>2040</v>
      </c>
      <c r="AG10" s="39">
        <v>2041</v>
      </c>
      <c r="AH10" s="40">
        <v>2042</v>
      </c>
      <c r="AI10" s="39">
        <v>2043</v>
      </c>
      <c r="AJ10" s="40">
        <v>2044</v>
      </c>
      <c r="AK10" s="39">
        <v>2045</v>
      </c>
      <c r="AL10" s="40">
        <v>2046</v>
      </c>
      <c r="AM10" s="39">
        <v>2047</v>
      </c>
      <c r="AN10" s="40">
        <v>2048</v>
      </c>
      <c r="AO10" s="39">
        <v>2049</v>
      </c>
      <c r="AP10" s="40">
        <v>2050</v>
      </c>
    </row>
    <row r="11" spans="1:56" s="41" customFormat="1" x14ac:dyDescent="0.3">
      <c r="A11" s="42" t="s">
        <v>82</v>
      </c>
      <c r="B11" s="43">
        <v>20</v>
      </c>
      <c r="C11" s="43">
        <v>20</v>
      </c>
      <c r="D11" s="43">
        <v>20</v>
      </c>
      <c r="E11" s="43">
        <v>20</v>
      </c>
      <c r="F11" s="43">
        <v>20</v>
      </c>
      <c r="G11" s="43">
        <v>20</v>
      </c>
      <c r="H11" s="43">
        <v>20</v>
      </c>
      <c r="I11" s="43">
        <v>20</v>
      </c>
      <c r="J11" s="43">
        <v>20</v>
      </c>
      <c r="K11" s="43">
        <v>20</v>
      </c>
      <c r="L11" s="43">
        <v>20</v>
      </c>
      <c r="M11" s="43">
        <v>20</v>
      </c>
      <c r="N11" s="43">
        <v>20</v>
      </c>
      <c r="O11" s="43">
        <v>20</v>
      </c>
      <c r="P11" s="43">
        <v>20</v>
      </c>
      <c r="Q11" s="43">
        <v>20</v>
      </c>
      <c r="R11" s="43">
        <v>20</v>
      </c>
      <c r="S11" s="43">
        <v>20</v>
      </c>
      <c r="T11" s="43">
        <v>20</v>
      </c>
      <c r="U11" s="43">
        <v>20</v>
      </c>
      <c r="V11" s="43">
        <v>20</v>
      </c>
      <c r="W11" s="43">
        <v>20</v>
      </c>
      <c r="X11" s="43">
        <v>20</v>
      </c>
      <c r="Y11" s="43">
        <v>20</v>
      </c>
      <c r="Z11" s="43">
        <v>20</v>
      </c>
      <c r="AA11" s="43">
        <v>20</v>
      </c>
      <c r="AB11" s="43">
        <v>20</v>
      </c>
      <c r="AC11" s="43">
        <v>20</v>
      </c>
      <c r="AD11" s="43">
        <v>20</v>
      </c>
      <c r="AE11" s="43">
        <v>20</v>
      </c>
      <c r="AF11" s="43">
        <v>20</v>
      </c>
      <c r="AG11" s="43">
        <v>20</v>
      </c>
      <c r="AH11" s="43">
        <v>20</v>
      </c>
      <c r="AI11" s="43">
        <v>20</v>
      </c>
      <c r="AJ11" s="43">
        <v>20</v>
      </c>
      <c r="AK11" s="43">
        <v>20</v>
      </c>
      <c r="AL11" s="43">
        <v>20</v>
      </c>
      <c r="AM11" s="43">
        <v>20</v>
      </c>
      <c r="AN11" s="43">
        <v>20</v>
      </c>
      <c r="AO11" s="43">
        <v>20</v>
      </c>
      <c r="AP11" s="43">
        <v>20</v>
      </c>
    </row>
    <row r="12" spans="1:56" s="41" customFormat="1" x14ac:dyDescent="0.3">
      <c r="A12" s="42" t="s">
        <v>83</v>
      </c>
      <c r="B12" s="43">
        <v>40</v>
      </c>
      <c r="C12" s="43">
        <v>40</v>
      </c>
      <c r="D12" s="43">
        <v>40</v>
      </c>
      <c r="E12" s="43">
        <v>40</v>
      </c>
      <c r="F12" s="43">
        <v>40</v>
      </c>
      <c r="G12" s="43">
        <v>40</v>
      </c>
      <c r="H12" s="43">
        <v>40</v>
      </c>
      <c r="I12" s="43">
        <v>40</v>
      </c>
      <c r="J12" s="43">
        <v>40</v>
      </c>
      <c r="K12" s="43">
        <v>40</v>
      </c>
      <c r="L12" s="43">
        <v>40</v>
      </c>
      <c r="M12" s="43">
        <v>40</v>
      </c>
      <c r="N12" s="43">
        <v>40</v>
      </c>
      <c r="O12" s="43">
        <v>40</v>
      </c>
      <c r="P12" s="43">
        <v>40</v>
      </c>
      <c r="Q12" s="43">
        <v>40</v>
      </c>
      <c r="R12" s="43">
        <v>40</v>
      </c>
      <c r="S12" s="43">
        <v>40</v>
      </c>
      <c r="T12" s="43">
        <v>40</v>
      </c>
      <c r="U12" s="43">
        <v>40</v>
      </c>
      <c r="V12" s="43">
        <v>40</v>
      </c>
      <c r="W12" s="43">
        <v>40</v>
      </c>
      <c r="X12" s="43">
        <v>40</v>
      </c>
      <c r="Y12" s="43">
        <v>40</v>
      </c>
      <c r="Z12" s="43">
        <v>40</v>
      </c>
      <c r="AA12" s="43">
        <v>40</v>
      </c>
      <c r="AB12" s="43">
        <v>40</v>
      </c>
      <c r="AC12" s="43">
        <v>40</v>
      </c>
      <c r="AD12" s="43">
        <v>40</v>
      </c>
      <c r="AE12" s="43">
        <v>40</v>
      </c>
      <c r="AF12" s="43">
        <v>40</v>
      </c>
      <c r="AG12" s="43">
        <v>40</v>
      </c>
      <c r="AH12" s="43">
        <v>40</v>
      </c>
      <c r="AI12" s="43">
        <v>40</v>
      </c>
      <c r="AJ12" s="43">
        <v>40</v>
      </c>
      <c r="AK12" s="43">
        <v>40</v>
      </c>
      <c r="AL12" s="43">
        <v>40</v>
      </c>
      <c r="AM12" s="43">
        <v>40</v>
      </c>
      <c r="AN12" s="43">
        <v>40</v>
      </c>
      <c r="AO12" s="43">
        <v>40</v>
      </c>
      <c r="AP12" s="43">
        <v>40</v>
      </c>
    </row>
    <row r="13" spans="1:56" s="41" customFormat="1" x14ac:dyDescent="0.3">
      <c r="A13" s="42" t="s">
        <v>84</v>
      </c>
      <c r="B13" s="43">
        <v>200</v>
      </c>
      <c r="C13" s="43">
        <v>200</v>
      </c>
      <c r="D13" s="43">
        <v>200</v>
      </c>
      <c r="E13" s="43">
        <v>200</v>
      </c>
      <c r="F13" s="43">
        <v>200</v>
      </c>
      <c r="G13" s="43">
        <v>200</v>
      </c>
      <c r="H13" s="43">
        <v>200</v>
      </c>
      <c r="I13" s="43">
        <v>200</v>
      </c>
      <c r="J13" s="43">
        <v>200</v>
      </c>
      <c r="K13" s="43">
        <v>200</v>
      </c>
      <c r="L13" s="43">
        <v>200</v>
      </c>
      <c r="M13" s="43">
        <v>200</v>
      </c>
      <c r="N13" s="43">
        <v>200</v>
      </c>
      <c r="O13" s="43">
        <v>200</v>
      </c>
      <c r="P13" s="43">
        <v>200</v>
      </c>
      <c r="Q13" s="43">
        <v>200</v>
      </c>
      <c r="R13" s="43">
        <v>200</v>
      </c>
      <c r="S13" s="43">
        <v>200</v>
      </c>
      <c r="T13" s="43">
        <v>200</v>
      </c>
      <c r="U13" s="43">
        <v>200</v>
      </c>
      <c r="V13" s="43">
        <v>200</v>
      </c>
      <c r="W13" s="43">
        <v>200</v>
      </c>
      <c r="X13" s="43">
        <v>200</v>
      </c>
      <c r="Y13" s="43">
        <v>200</v>
      </c>
      <c r="Z13" s="43">
        <v>200</v>
      </c>
      <c r="AA13" s="43">
        <v>200</v>
      </c>
      <c r="AB13" s="43">
        <v>200</v>
      </c>
      <c r="AC13" s="43">
        <v>200</v>
      </c>
      <c r="AD13" s="43">
        <v>200</v>
      </c>
      <c r="AE13" s="43">
        <v>200</v>
      </c>
      <c r="AF13" s="43">
        <v>200</v>
      </c>
      <c r="AG13" s="43">
        <v>200</v>
      </c>
      <c r="AH13" s="43">
        <v>200</v>
      </c>
      <c r="AI13" s="43">
        <v>200</v>
      </c>
      <c r="AJ13" s="43">
        <v>200</v>
      </c>
      <c r="AK13" s="43">
        <v>200</v>
      </c>
      <c r="AL13" s="43">
        <v>200</v>
      </c>
      <c r="AM13" s="43">
        <v>200</v>
      </c>
      <c r="AN13" s="43">
        <v>200</v>
      </c>
      <c r="AO13" s="43">
        <v>200</v>
      </c>
      <c r="AP13" s="43">
        <v>200</v>
      </c>
    </row>
    <row r="14" spans="1:56" s="41" customFormat="1" x14ac:dyDescent="0.3">
      <c r="A14" s="42" t="s">
        <v>85</v>
      </c>
      <c r="B14" s="43">
        <v>400</v>
      </c>
      <c r="C14" s="43">
        <v>400</v>
      </c>
      <c r="D14" s="43">
        <v>400</v>
      </c>
      <c r="E14" s="43">
        <v>400</v>
      </c>
      <c r="F14" s="43">
        <v>400</v>
      </c>
      <c r="G14" s="43">
        <v>400</v>
      </c>
      <c r="H14" s="43">
        <v>400</v>
      </c>
      <c r="I14" s="43">
        <v>400</v>
      </c>
      <c r="J14" s="43">
        <v>400</v>
      </c>
      <c r="K14" s="43">
        <v>400</v>
      </c>
      <c r="L14" s="43">
        <v>400</v>
      </c>
      <c r="M14" s="43">
        <v>400</v>
      </c>
      <c r="N14" s="43">
        <v>400</v>
      </c>
      <c r="O14" s="43">
        <v>400</v>
      </c>
      <c r="P14" s="43">
        <v>400</v>
      </c>
      <c r="Q14" s="43">
        <v>400</v>
      </c>
      <c r="R14" s="43">
        <v>400</v>
      </c>
      <c r="S14" s="43">
        <v>400</v>
      </c>
      <c r="T14" s="43">
        <v>400</v>
      </c>
      <c r="U14" s="43">
        <v>400</v>
      </c>
      <c r="V14" s="43">
        <v>400</v>
      </c>
      <c r="W14" s="43">
        <v>400</v>
      </c>
      <c r="X14" s="43">
        <v>400</v>
      </c>
      <c r="Y14" s="43">
        <v>400</v>
      </c>
      <c r="Z14" s="43">
        <v>400</v>
      </c>
      <c r="AA14" s="43">
        <v>400</v>
      </c>
      <c r="AB14" s="43">
        <v>400</v>
      </c>
      <c r="AC14" s="43">
        <v>400</v>
      </c>
      <c r="AD14" s="43">
        <v>400</v>
      </c>
      <c r="AE14" s="43">
        <v>400</v>
      </c>
      <c r="AF14" s="43">
        <v>400</v>
      </c>
      <c r="AG14" s="43">
        <v>400</v>
      </c>
      <c r="AH14" s="43">
        <v>400</v>
      </c>
      <c r="AI14" s="43">
        <v>400</v>
      </c>
      <c r="AJ14" s="43">
        <v>400</v>
      </c>
      <c r="AK14" s="43">
        <v>400</v>
      </c>
      <c r="AL14" s="43">
        <v>400</v>
      </c>
      <c r="AM14" s="43">
        <v>400</v>
      </c>
      <c r="AN14" s="43">
        <v>400</v>
      </c>
      <c r="AO14" s="43">
        <v>400</v>
      </c>
      <c r="AP14" s="43">
        <v>400</v>
      </c>
    </row>
    <row r="16" spans="1:56" s="11" customFormat="1" x14ac:dyDescent="0.3">
      <c r="A16" s="44" t="s">
        <v>86</v>
      </c>
      <c r="F16" s="45" t="s">
        <v>87</v>
      </c>
      <c r="G16" s="46">
        <v>-0.2</v>
      </c>
      <c r="M16" s="47"/>
      <c r="AM16" s="48"/>
      <c r="BA16" s="48"/>
      <c r="BD16" s="49"/>
    </row>
    <row r="17" spans="1:56" s="11" customFormat="1" x14ac:dyDescent="0.3">
      <c r="B17" s="50"/>
    </row>
    <row r="18" spans="1:56" s="11" customFormat="1" x14ac:dyDescent="0.3">
      <c r="A18" s="51" t="s">
        <v>88</v>
      </c>
      <c r="B18" s="12">
        <v>2010</v>
      </c>
      <c r="C18" s="12">
        <v>2011</v>
      </c>
      <c r="D18" s="13">
        <v>2012</v>
      </c>
      <c r="E18" s="12">
        <v>2013</v>
      </c>
      <c r="F18" s="13">
        <v>2014</v>
      </c>
      <c r="G18" s="12">
        <v>2015</v>
      </c>
      <c r="H18" s="13">
        <v>2016</v>
      </c>
      <c r="I18" s="12">
        <v>2017</v>
      </c>
      <c r="J18" s="13">
        <v>2018</v>
      </c>
      <c r="K18" s="12">
        <v>2019</v>
      </c>
      <c r="L18" s="13">
        <v>2020</v>
      </c>
      <c r="M18" s="12">
        <v>2021</v>
      </c>
      <c r="N18" s="13">
        <v>2022</v>
      </c>
      <c r="O18" s="12">
        <v>2023</v>
      </c>
      <c r="P18" s="13">
        <v>2024</v>
      </c>
      <c r="Q18" s="12">
        <v>2025</v>
      </c>
      <c r="R18" s="13">
        <v>2026</v>
      </c>
      <c r="S18" s="12">
        <v>2027</v>
      </c>
      <c r="T18" s="13">
        <v>2028</v>
      </c>
      <c r="U18" s="12">
        <v>2029</v>
      </c>
      <c r="V18" s="13">
        <v>2030</v>
      </c>
      <c r="W18" s="12">
        <v>2031</v>
      </c>
      <c r="X18" s="13">
        <v>2032</v>
      </c>
      <c r="Y18" s="12">
        <v>2033</v>
      </c>
      <c r="Z18" s="13">
        <v>2034</v>
      </c>
      <c r="AA18" s="12">
        <v>2035</v>
      </c>
      <c r="AB18" s="13">
        <v>2036</v>
      </c>
      <c r="AC18" s="12">
        <v>2037</v>
      </c>
      <c r="AD18" s="13">
        <v>2038</v>
      </c>
      <c r="AE18" s="12">
        <v>2039</v>
      </c>
      <c r="AF18" s="13">
        <v>2040</v>
      </c>
      <c r="AG18" s="12">
        <v>2041</v>
      </c>
      <c r="AH18" s="13">
        <v>2042</v>
      </c>
      <c r="AI18" s="12">
        <v>2043</v>
      </c>
      <c r="AJ18" s="13">
        <v>2044</v>
      </c>
      <c r="AK18" s="12">
        <v>2045</v>
      </c>
      <c r="AL18" s="13">
        <v>2046</v>
      </c>
      <c r="AM18" s="12">
        <v>2047</v>
      </c>
      <c r="AN18" s="13">
        <v>2048</v>
      </c>
      <c r="AO18" s="12">
        <v>2049</v>
      </c>
      <c r="AP18" s="13">
        <v>2050</v>
      </c>
    </row>
    <row r="19" spans="1:56" s="11" customFormat="1" x14ac:dyDescent="0.3">
      <c r="A19" s="14" t="s">
        <v>46</v>
      </c>
      <c r="B19" s="52">
        <v>2344038.4570856318</v>
      </c>
      <c r="C19" s="53">
        <v>2697112.8144551888</v>
      </c>
      <c r="D19" s="53">
        <v>3326694.5504666939</v>
      </c>
      <c r="E19" s="53">
        <v>2733226.4827545807</v>
      </c>
      <c r="F19" s="53">
        <v>2920974.182919424</v>
      </c>
      <c r="G19" s="53">
        <v>2730539.4795732982</v>
      </c>
      <c r="H19" s="53">
        <v>2836060.1751931123</v>
      </c>
      <c r="I19" s="53">
        <v>2645770.9590658285</v>
      </c>
      <c r="J19" s="53">
        <v>2553120.2685874142</v>
      </c>
      <c r="K19" s="53">
        <v>2460008.131243363</v>
      </c>
      <c r="L19" s="53">
        <v>2803331.0032842793</v>
      </c>
      <c r="M19" s="53">
        <v>3486832.7344344482</v>
      </c>
      <c r="N19" s="53">
        <v>2884996.2299485579</v>
      </c>
      <c r="O19" s="53">
        <v>3064313.5495111011</v>
      </c>
      <c r="P19" s="53">
        <v>2864987.681462951</v>
      </c>
      <c r="Q19" s="53">
        <v>2961119.7851369567</v>
      </c>
      <c r="R19" s="53">
        <v>2760549.4529190771</v>
      </c>
      <c r="S19" s="53">
        <v>2656889.1545695104</v>
      </c>
      <c r="T19" s="53">
        <v>2552310.2592756003</v>
      </c>
      <c r="U19" s="53">
        <v>2883284.6548466086</v>
      </c>
      <c r="V19" s="53">
        <v>3824304.7913268358</v>
      </c>
      <c r="W19" s="53">
        <v>2694861.2285346575</v>
      </c>
      <c r="X19" s="53">
        <v>3137138.4284287691</v>
      </c>
      <c r="Y19" s="53">
        <v>2929451.2429712862</v>
      </c>
      <c r="Z19" s="53">
        <v>3016936.6344805211</v>
      </c>
      <c r="AA19" s="53">
        <v>2807416.4154122323</v>
      </c>
      <c r="AB19" s="53">
        <v>2694484.1531009004</v>
      </c>
      <c r="AC19" s="53">
        <v>2580291.1211543567</v>
      </c>
      <c r="AD19" s="53">
        <v>2901287.8435717374</v>
      </c>
      <c r="AE19" s="53">
        <v>3831944.0585869104</v>
      </c>
      <c r="AF19" s="53">
        <v>2691726.1814532764</v>
      </c>
      <c r="AG19" s="53">
        <v>2898167.7901554555</v>
      </c>
      <c r="AH19" s="53">
        <v>2678328.3363565207</v>
      </c>
      <c r="AI19" s="53">
        <v>2753221.1728117876</v>
      </c>
      <c r="AJ19" s="53">
        <v>2530641.0680442266</v>
      </c>
      <c r="AK19" s="53">
        <v>2404152.8705912903</v>
      </c>
      <c r="AL19" s="53">
        <v>2275877.356884405</v>
      </c>
      <c r="AM19" s="53">
        <v>2582232.6654821858</v>
      </c>
      <c r="AN19" s="53">
        <v>3497654.144269336</v>
      </c>
      <c r="AO19" s="53">
        <v>2341571.6894231066</v>
      </c>
      <c r="AP19" s="53">
        <v>2531480.0996938534</v>
      </c>
    </row>
    <row r="20" spans="1:56" s="11" customFormat="1" x14ac:dyDescent="0.3">
      <c r="A20" s="14" t="s">
        <v>12</v>
      </c>
      <c r="B20" s="52">
        <v>902872.22852892173</v>
      </c>
      <c r="C20" s="53">
        <v>1077379.6507186573</v>
      </c>
      <c r="D20" s="53">
        <v>1370105.865176674</v>
      </c>
      <c r="E20" s="53">
        <v>1104067.2069010204</v>
      </c>
      <c r="F20" s="53">
        <v>1200340.4266440189</v>
      </c>
      <c r="G20" s="53">
        <v>1143293.7927517761</v>
      </c>
      <c r="H20" s="53">
        <v>1160014.2639205549</v>
      </c>
      <c r="I20" s="53">
        <v>1104303.7249880377</v>
      </c>
      <c r="J20" s="53">
        <v>1071903.0752552859</v>
      </c>
      <c r="K20" s="53">
        <v>1039404.5546791442</v>
      </c>
      <c r="L20" s="53">
        <v>1213530.8434379995</v>
      </c>
      <c r="M20" s="53">
        <v>1502784.4954875205</v>
      </c>
      <c r="N20" s="53">
        <v>1235279.0927479975</v>
      </c>
      <c r="O20" s="53">
        <v>1331055.0999533869</v>
      </c>
      <c r="P20" s="53">
        <v>1273361.6754851304</v>
      </c>
      <c r="Q20" s="53">
        <v>1289221.6629847251</v>
      </c>
      <c r="R20" s="53">
        <v>1231460.6236327253</v>
      </c>
      <c r="S20" s="53">
        <v>1196691.1380483098</v>
      </c>
      <c r="T20" s="53">
        <v>1162669.0451526772</v>
      </c>
      <c r="U20" s="53">
        <v>1334935.2660584934</v>
      </c>
      <c r="V20" s="53">
        <v>1628285.7480585631</v>
      </c>
      <c r="W20" s="53">
        <v>1350349.0774145965</v>
      </c>
      <c r="X20" s="53">
        <v>1451658.2425655685</v>
      </c>
      <c r="Y20" s="53">
        <v>1393098.8837779053</v>
      </c>
      <c r="Z20" s="53">
        <v>1408042.6016858779</v>
      </c>
      <c r="AA20" s="53">
        <v>1349311.7283435594</v>
      </c>
      <c r="AB20" s="53">
        <v>1313515.4096695445</v>
      </c>
      <c r="AC20" s="53">
        <v>1278405.8313405495</v>
      </c>
      <c r="AD20" s="53">
        <v>1449520.0288995318</v>
      </c>
      <c r="AE20" s="53">
        <v>1741649.8171010762</v>
      </c>
      <c r="AF20" s="53">
        <v>1462419.3871413823</v>
      </c>
      <c r="AG20" s="53">
        <v>1521583.6114745233</v>
      </c>
      <c r="AH20" s="53">
        <v>1461652.5760356858</v>
      </c>
      <c r="AI20" s="53">
        <v>1475145.7108980007</v>
      </c>
      <c r="AJ20" s="53">
        <v>1414880.4141556453</v>
      </c>
      <c r="AK20" s="53">
        <v>1377460.5906579867</v>
      </c>
      <c r="AL20" s="53">
        <v>1340632.8588962443</v>
      </c>
      <c r="AM20" s="53">
        <v>1509928.3409346584</v>
      </c>
      <c r="AN20" s="53">
        <v>1800132.5703372192</v>
      </c>
      <c r="AO20" s="53">
        <v>1518863.066661384</v>
      </c>
      <c r="AP20" s="53">
        <v>1575867.6161396056</v>
      </c>
    </row>
    <row r="21" spans="1:56" s="11" customFormat="1" x14ac:dyDescent="0.3">
      <c r="A21" s="14" t="s">
        <v>11</v>
      </c>
      <c r="B21" s="52">
        <v>405592.85983479372</v>
      </c>
      <c r="C21" s="53">
        <v>551753.27747406438</v>
      </c>
      <c r="D21" s="53">
        <v>615384.17370272987</v>
      </c>
      <c r="E21" s="53">
        <v>503011.70382096991</v>
      </c>
      <c r="F21" s="53">
        <v>620698.03456385992</v>
      </c>
      <c r="G21" s="53">
        <v>607262.60716706654</v>
      </c>
      <c r="H21" s="53">
        <v>597267.20822159713</v>
      </c>
      <c r="I21" s="53">
        <v>584129.13835171424</v>
      </c>
      <c r="J21" s="53">
        <v>572303.13883337472</v>
      </c>
      <c r="K21" s="53">
        <v>560523.04711846448</v>
      </c>
      <c r="L21" s="53">
        <v>709440.45411249157</v>
      </c>
      <c r="M21" s="53">
        <v>767586.09096527565</v>
      </c>
      <c r="N21" s="53">
        <v>658526.01682574209</v>
      </c>
      <c r="O21" s="53">
        <v>779464.61040229257</v>
      </c>
      <c r="P21" s="53">
        <v>769540.6442218991</v>
      </c>
      <c r="Q21" s="53">
        <v>763320.80573318154</v>
      </c>
      <c r="R21" s="53">
        <v>754498.12033767067</v>
      </c>
      <c r="S21" s="53">
        <v>747477.95423254371</v>
      </c>
      <c r="T21" s="53">
        <v>740783.04075068142</v>
      </c>
      <c r="U21" s="53">
        <v>895394.54016995057</v>
      </c>
      <c r="V21" s="53">
        <v>960766.64367548842</v>
      </c>
      <c r="W21" s="53">
        <v>747681.32952392753</v>
      </c>
      <c r="X21" s="53">
        <v>869377.46367288381</v>
      </c>
      <c r="Y21" s="53">
        <v>859484.53321659844</v>
      </c>
      <c r="Z21" s="53">
        <v>853281.47182796896</v>
      </c>
      <c r="AA21" s="53">
        <v>844460.39177430142</v>
      </c>
      <c r="AB21" s="53">
        <v>837425.68801450264</v>
      </c>
      <c r="AC21" s="53">
        <v>830699.06087381765</v>
      </c>
      <c r="AD21" s="53">
        <v>985260.57195841707</v>
      </c>
      <c r="AE21" s="53">
        <v>1050563.2439794419</v>
      </c>
      <c r="AF21" s="53">
        <v>837387.81252024788</v>
      </c>
      <c r="AG21" s="53">
        <v>935511.55638865009</v>
      </c>
      <c r="AH21" s="53">
        <v>925439.34343057964</v>
      </c>
      <c r="AI21" s="53">
        <v>919034.6688463632</v>
      </c>
      <c r="AJ21" s="53">
        <v>909988.25004516914</v>
      </c>
      <c r="AK21" s="53">
        <v>902703.00033168308</v>
      </c>
      <c r="AL21" s="53">
        <v>895699.04620946944</v>
      </c>
      <c r="AM21" s="53">
        <v>1049954.7775935261</v>
      </c>
      <c r="AN21" s="53">
        <v>1114921.4415814774</v>
      </c>
      <c r="AO21" s="53">
        <v>901377.88779550325</v>
      </c>
      <c r="AP21" s="53">
        <v>999099.39191418141</v>
      </c>
    </row>
    <row r="22" spans="1:56" s="11" customFormat="1" x14ac:dyDescent="0.3">
      <c r="A22" s="14" t="s">
        <v>47</v>
      </c>
      <c r="B22" s="52">
        <v>34913.215941108276</v>
      </c>
      <c r="C22" s="53">
        <v>57003.804910030682</v>
      </c>
      <c r="D22" s="53">
        <v>68434.949842524249</v>
      </c>
      <c r="E22" s="53">
        <v>56264.07014863519</v>
      </c>
      <c r="F22" s="53">
        <v>69991.276373695349</v>
      </c>
      <c r="G22" s="53">
        <v>69743.736626328202</v>
      </c>
      <c r="H22" s="53">
        <v>69727.06538240466</v>
      </c>
      <c r="I22" s="53">
        <v>69521.925764500513</v>
      </c>
      <c r="J22" s="53">
        <v>69371.884223028494</v>
      </c>
      <c r="K22" s="53">
        <v>69248.962643129984</v>
      </c>
      <c r="L22" s="53">
        <v>92487.473626902327</v>
      </c>
      <c r="M22" s="53">
        <v>103985.58802412811</v>
      </c>
      <c r="N22" s="53">
        <v>93022.634398530354</v>
      </c>
      <c r="O22" s="53">
        <v>107986.53185805317</v>
      </c>
      <c r="P22" s="53">
        <v>109045.37471199676</v>
      </c>
      <c r="Q22" s="53">
        <v>110409.08582101681</v>
      </c>
      <c r="R22" s="53">
        <v>111709.05386692891</v>
      </c>
      <c r="S22" s="53">
        <v>113187.42173858744</v>
      </c>
      <c r="T22" s="53">
        <v>114790.17584722431</v>
      </c>
      <c r="U22" s="53">
        <v>139916.40143868339</v>
      </c>
      <c r="V22" s="53">
        <v>153496.28318214149</v>
      </c>
      <c r="W22" s="53">
        <v>127616.40106188098</v>
      </c>
      <c r="X22" s="53">
        <v>143083.13092500868</v>
      </c>
      <c r="Y22" s="53">
        <v>144644.11528499948</v>
      </c>
      <c r="Z22" s="53">
        <v>146509.23759724863</v>
      </c>
      <c r="AA22" s="53">
        <v>148309.8447163431</v>
      </c>
      <c r="AB22" s="53">
        <v>150288.03513054759</v>
      </c>
      <c r="AC22" s="53">
        <v>152389.74811632</v>
      </c>
      <c r="AD22" s="53">
        <v>178014.01887968229</v>
      </c>
      <c r="AE22" s="53">
        <v>192090.97896341002</v>
      </c>
      <c r="AF22" s="53">
        <v>166707.15194595512</v>
      </c>
      <c r="AG22" s="53">
        <v>178453.59858984128</v>
      </c>
      <c r="AH22" s="53">
        <v>180364.88411168149</v>
      </c>
      <c r="AI22" s="53">
        <v>182579.23022282403</v>
      </c>
      <c r="AJ22" s="53">
        <v>184727.92103614425</v>
      </c>
      <c r="AK22" s="53">
        <v>187052.98847325053</v>
      </c>
      <c r="AL22" s="53">
        <v>189500.30118361604</v>
      </c>
      <c r="AM22" s="53">
        <v>215468.81943611242</v>
      </c>
      <c r="AN22" s="53">
        <v>229888.59526099754</v>
      </c>
      <c r="AO22" s="53">
        <v>204846.06786735612</v>
      </c>
      <c r="AP22" s="53">
        <v>216932.20849270723</v>
      </c>
    </row>
    <row r="23" spans="1:56" s="11" customFormat="1" x14ac:dyDescent="0.3">
      <c r="A23" s="14" t="s">
        <v>10</v>
      </c>
      <c r="B23" s="52">
        <v>807279.63468882255</v>
      </c>
      <c r="C23" s="53">
        <v>1160336.0644467818</v>
      </c>
      <c r="D23" s="53">
        <v>1378005.3894366156</v>
      </c>
      <c r="E23" s="53">
        <v>1115308.2456634371</v>
      </c>
      <c r="F23" s="53">
        <v>1205599.7388254292</v>
      </c>
      <c r="G23" s="53">
        <v>1126788.6650692234</v>
      </c>
      <c r="H23" s="53">
        <v>1203948.5801387075</v>
      </c>
      <c r="I23" s="53">
        <v>1123424.7960118297</v>
      </c>
      <c r="J23" s="53">
        <v>1095825.6931302845</v>
      </c>
      <c r="K23" s="53">
        <v>1068307.797316961</v>
      </c>
      <c r="L23" s="53">
        <v>1422735.9422727935</v>
      </c>
      <c r="M23" s="53">
        <v>1648761.6479205489</v>
      </c>
      <c r="N23" s="53">
        <v>1388193.185662996</v>
      </c>
      <c r="O23" s="53">
        <v>1479895.007972274</v>
      </c>
      <c r="P23" s="53">
        <v>1402328.6553827599</v>
      </c>
      <c r="Q23" s="53">
        <v>1480633.0490766875</v>
      </c>
      <c r="R23" s="53">
        <v>1401685.9097261745</v>
      </c>
      <c r="S23" s="53">
        <v>1375511.361015847</v>
      </c>
      <c r="T23" s="53">
        <v>1348583.2758419216</v>
      </c>
      <c r="U23" s="53">
        <v>1703363.9567892924</v>
      </c>
      <c r="V23" s="53">
        <v>1943117.8853075244</v>
      </c>
      <c r="W23" s="53">
        <v>1682402.8026870694</v>
      </c>
      <c r="X23" s="53">
        <v>1790885.2686834671</v>
      </c>
      <c r="Y23" s="53">
        <v>1716520.3202086836</v>
      </c>
      <c r="Z23" s="53">
        <v>1798003.6742832176</v>
      </c>
      <c r="AA23" s="53">
        <v>1722211.6603786778</v>
      </c>
      <c r="AB23" s="53">
        <v>1699166.923277868</v>
      </c>
      <c r="AC23" s="53">
        <v>1675341.7637554668</v>
      </c>
      <c r="AD23" s="53">
        <v>2033196.813191751</v>
      </c>
      <c r="AE23" s="53">
        <v>2275994.7765186913</v>
      </c>
      <c r="AF23" s="53">
        <v>2018291.5065770186</v>
      </c>
      <c r="AG23" s="53">
        <v>2072607.3009232152</v>
      </c>
      <c r="AH23" s="53">
        <v>2000111.6820155419</v>
      </c>
      <c r="AI23" s="53">
        <v>2083429.8355024084</v>
      </c>
      <c r="AJ23" s="53">
        <v>2009435.9764719736</v>
      </c>
      <c r="AK23" s="53">
        <v>1988150.5044935588</v>
      </c>
      <c r="AL23" s="53">
        <v>1966043.3362143077</v>
      </c>
      <c r="AM23" s="53">
        <v>2325572.5713914838</v>
      </c>
      <c r="AN23" s="53">
        <v>2569998.2267293371</v>
      </c>
      <c r="AO23" s="53">
        <v>2313873.3005666919</v>
      </c>
      <c r="AP23" s="53">
        <v>2369715.0594199412</v>
      </c>
    </row>
    <row r="25" spans="1:56" s="11" customFormat="1" x14ac:dyDescent="0.3">
      <c r="A25" s="44" t="s">
        <v>89</v>
      </c>
      <c r="F25" s="45" t="s">
        <v>87</v>
      </c>
      <c r="G25" s="46">
        <v>0.08</v>
      </c>
      <c r="M25" s="47"/>
      <c r="AM25" s="48"/>
      <c r="BA25" s="48"/>
      <c r="BD25" s="49"/>
    </row>
    <row r="26" spans="1:56" s="11" customFormat="1" x14ac:dyDescent="0.3">
      <c r="B26" s="50"/>
    </row>
    <row r="27" spans="1:56" s="11" customFormat="1" x14ac:dyDescent="0.3">
      <c r="A27" s="51" t="s">
        <v>88</v>
      </c>
      <c r="B27" s="12">
        <v>2010</v>
      </c>
      <c r="C27" s="12">
        <v>2011</v>
      </c>
      <c r="D27" s="13">
        <v>2012</v>
      </c>
      <c r="E27" s="12">
        <v>2013</v>
      </c>
      <c r="F27" s="13">
        <v>2014</v>
      </c>
      <c r="G27" s="12">
        <v>2015</v>
      </c>
      <c r="H27" s="13">
        <v>2016</v>
      </c>
      <c r="I27" s="12">
        <v>2017</v>
      </c>
      <c r="J27" s="13">
        <v>2018</v>
      </c>
      <c r="K27" s="12">
        <v>2019</v>
      </c>
      <c r="L27" s="13">
        <v>2020</v>
      </c>
      <c r="M27" s="12">
        <v>2021</v>
      </c>
      <c r="N27" s="13">
        <v>2022</v>
      </c>
      <c r="O27" s="12">
        <v>2023</v>
      </c>
      <c r="P27" s="13">
        <v>2024</v>
      </c>
      <c r="Q27" s="12">
        <v>2025</v>
      </c>
      <c r="R27" s="13">
        <v>2026</v>
      </c>
      <c r="S27" s="12">
        <v>2027</v>
      </c>
      <c r="T27" s="13">
        <v>2028</v>
      </c>
      <c r="U27" s="12">
        <v>2029</v>
      </c>
      <c r="V27" s="13">
        <v>2030</v>
      </c>
      <c r="W27" s="12">
        <v>2031</v>
      </c>
      <c r="X27" s="13">
        <v>2032</v>
      </c>
      <c r="Y27" s="12">
        <v>2033</v>
      </c>
      <c r="Z27" s="13">
        <v>2034</v>
      </c>
      <c r="AA27" s="12">
        <v>2035</v>
      </c>
      <c r="AB27" s="13">
        <v>2036</v>
      </c>
      <c r="AC27" s="12">
        <v>2037</v>
      </c>
      <c r="AD27" s="13">
        <v>2038</v>
      </c>
      <c r="AE27" s="12">
        <v>2039</v>
      </c>
      <c r="AF27" s="13">
        <v>2040</v>
      </c>
      <c r="AG27" s="12">
        <v>2041</v>
      </c>
      <c r="AH27" s="13">
        <v>2042</v>
      </c>
      <c r="AI27" s="12">
        <v>2043</v>
      </c>
      <c r="AJ27" s="13">
        <v>2044</v>
      </c>
      <c r="AK27" s="12">
        <v>2045</v>
      </c>
      <c r="AL27" s="13">
        <v>2046</v>
      </c>
      <c r="AM27" s="12">
        <v>2047</v>
      </c>
      <c r="AN27" s="13">
        <v>2048</v>
      </c>
      <c r="AO27" s="12">
        <v>2049</v>
      </c>
      <c r="AP27" s="13">
        <v>2050</v>
      </c>
    </row>
    <row r="28" spans="1:56" s="11" customFormat="1" x14ac:dyDescent="0.3">
      <c r="A28" s="14" t="s">
        <v>46</v>
      </c>
      <c r="B28" s="52">
        <v>104185.44</v>
      </c>
      <c r="C28" s="53">
        <v>194650.7200000002</v>
      </c>
      <c r="D28" s="53">
        <v>195753.21142857103</v>
      </c>
      <c r="E28" s="53">
        <v>196855.70285714325</v>
      </c>
      <c r="F28" s="53">
        <v>197958.19428571407</v>
      </c>
      <c r="G28" s="53">
        <v>199060.68571428582</v>
      </c>
      <c r="H28" s="53">
        <v>291915.0971428575</v>
      </c>
      <c r="I28" s="53">
        <v>144778.52857142803</v>
      </c>
      <c r="J28" s="53">
        <v>178823.03333333321</v>
      </c>
      <c r="K28" s="53">
        <v>262280.55809523817</v>
      </c>
      <c r="L28" s="53">
        <v>592803.18285714323</v>
      </c>
      <c r="M28" s="53">
        <v>248014.53428571438</v>
      </c>
      <c r="N28" s="53">
        <v>117348.97238095244</v>
      </c>
      <c r="O28" s="53">
        <v>122569.21547619067</v>
      </c>
      <c r="P28" s="53">
        <v>129554.2092857142</v>
      </c>
      <c r="Q28" s="53">
        <v>139480.45428571384</v>
      </c>
      <c r="R28" s="53">
        <v>244063.74000000069</v>
      </c>
      <c r="S28" s="53">
        <v>269872.74142857082</v>
      </c>
      <c r="T28" s="53">
        <v>320388.25285714353</v>
      </c>
      <c r="U28" s="53">
        <v>445023.29428571323</v>
      </c>
      <c r="V28" s="53">
        <v>940255.9857142861</v>
      </c>
      <c r="W28" s="53">
        <v>514273.68714285688</v>
      </c>
      <c r="X28" s="53">
        <v>169485.03857142851</v>
      </c>
      <c r="Y28" s="53">
        <v>209706.1708333334</v>
      </c>
      <c r="Z28" s="53">
        <v>301987.44916666672</v>
      </c>
      <c r="AA28" s="53">
        <v>645745.70428571478</v>
      </c>
      <c r="AB28" s="53">
        <v>322134.06428571418</v>
      </c>
      <c r="AC28" s="53">
        <v>228528.26738095284</v>
      </c>
      <c r="AD28" s="53">
        <v>307868.04047619086</v>
      </c>
      <c r="AE28" s="53">
        <v>500151.85928571317</v>
      </c>
      <c r="AF28" s="53">
        <v>1251273.4042857159</v>
      </c>
      <c r="AG28" s="53">
        <v>577601.625</v>
      </c>
      <c r="AH28" s="53">
        <v>306932.50642857049</v>
      </c>
      <c r="AI28" s="53">
        <v>366712.95910714287</v>
      </c>
      <c r="AJ28" s="53">
        <v>504583.63089285698</v>
      </c>
      <c r="AK28" s="53">
        <v>1019669.7678571427</v>
      </c>
      <c r="AL28" s="53">
        <v>625452.98214285728</v>
      </c>
      <c r="AM28" s="53">
        <v>336253.9810714284</v>
      </c>
      <c r="AN28" s="53">
        <v>487654.40833333321</v>
      </c>
      <c r="AO28" s="53">
        <v>857883.92416666634</v>
      </c>
      <c r="AP28" s="53">
        <v>2313435.1292857155</v>
      </c>
    </row>
    <row r="29" spans="1:56" s="11" customFormat="1" x14ac:dyDescent="0.3">
      <c r="A29" s="14" t="s">
        <v>12</v>
      </c>
      <c r="B29" s="52">
        <v>715.68</v>
      </c>
      <c r="C29" s="53">
        <v>7664.6933333333345</v>
      </c>
      <c r="D29" s="53">
        <v>7672.2666666666682</v>
      </c>
      <c r="E29" s="53">
        <v>7679.84</v>
      </c>
      <c r="F29" s="53">
        <v>7687.4133333333266</v>
      </c>
      <c r="G29" s="53">
        <v>7694.9866666666712</v>
      </c>
      <c r="H29" s="53">
        <v>5169.0400000000009</v>
      </c>
      <c r="I29" s="53">
        <v>1785.4733333333352</v>
      </c>
      <c r="J29" s="53">
        <v>2546.6333333333314</v>
      </c>
      <c r="K29" s="53">
        <v>4438.1733333333323</v>
      </c>
      <c r="L29" s="53">
        <v>11981.613333333335</v>
      </c>
      <c r="M29" s="53">
        <v>4076.5266666666721</v>
      </c>
      <c r="N29" s="53">
        <v>1069.7533333333267</v>
      </c>
      <c r="O29" s="53">
        <v>1171.5250000000087</v>
      </c>
      <c r="P29" s="53">
        <v>1313.6673809523782</v>
      </c>
      <c r="Q29" s="53">
        <v>1523.09428571428</v>
      </c>
      <c r="R29" s="53">
        <v>8795.0733333333337</v>
      </c>
      <c r="S29" s="53">
        <v>9367.8366666666843</v>
      </c>
      <c r="T29" s="53">
        <v>10505.789999999994</v>
      </c>
      <c r="U29" s="53">
        <v>13339.313333333324</v>
      </c>
      <c r="V29" s="53">
        <v>24650.686666666676</v>
      </c>
      <c r="W29" s="53">
        <v>10255.750000000015</v>
      </c>
      <c r="X29" s="53">
        <v>2350.6633333333157</v>
      </c>
      <c r="Y29" s="53">
        <v>3253.1208333333343</v>
      </c>
      <c r="Z29" s="53">
        <v>5346.5144047619106</v>
      </c>
      <c r="AA29" s="53">
        <v>13192.73476190475</v>
      </c>
      <c r="AB29" s="53">
        <v>5772.0966666666645</v>
      </c>
      <c r="AC29" s="53">
        <v>3613.1083333333372</v>
      </c>
      <c r="AD29" s="53">
        <v>5410.4500000000116</v>
      </c>
      <c r="AE29" s="53">
        <v>9791.5173809523694</v>
      </c>
      <c r="AF29" s="53">
        <v>26956.644285714297</v>
      </c>
      <c r="AG29" s="53">
        <v>16425.138333333307</v>
      </c>
      <c r="AH29" s="53">
        <v>10215.621666666702</v>
      </c>
      <c r="AI29" s="53">
        <v>11565.521249999991</v>
      </c>
      <c r="AJ29" s="53">
        <v>14701.824940476188</v>
      </c>
      <c r="AK29" s="53">
        <v>26467.368809523818</v>
      </c>
      <c r="AL29" s="53">
        <v>12799.10500000001</v>
      </c>
      <c r="AM29" s="53">
        <v>6165.6958333333314</v>
      </c>
      <c r="AN29" s="53">
        <v>9611.5083333333314</v>
      </c>
      <c r="AO29" s="53">
        <v>18063.28940476189</v>
      </c>
      <c r="AP29" s="53">
        <v>51343.059761904762</v>
      </c>
    </row>
    <row r="30" spans="1:56" s="11" customFormat="1" x14ac:dyDescent="0.3">
      <c r="A30" s="14" t="s">
        <v>11</v>
      </c>
      <c r="B30" s="52">
        <v>62.438400000000009</v>
      </c>
      <c r="C30" s="53">
        <v>359.26826666666648</v>
      </c>
      <c r="D30" s="53">
        <v>359.92899047619062</v>
      </c>
      <c r="E30" s="53">
        <v>360.58971428571431</v>
      </c>
      <c r="F30" s="53">
        <v>361.250438095238</v>
      </c>
      <c r="G30" s="53">
        <v>361.91116190476191</v>
      </c>
      <c r="H30" s="53">
        <v>296.25188571428589</v>
      </c>
      <c r="I30" s="53">
        <v>117.09260952380964</v>
      </c>
      <c r="J30" s="53">
        <v>157.71333333333314</v>
      </c>
      <c r="K30" s="53">
        <v>258.27405714285715</v>
      </c>
      <c r="L30" s="53">
        <v>658.53478095238097</v>
      </c>
      <c r="M30" s="53">
        <v>239.6155047619045</v>
      </c>
      <c r="N30" s="53">
        <v>80.436228571429183</v>
      </c>
      <c r="O30" s="53">
        <v>86.09195238095208</v>
      </c>
      <c r="P30" s="53">
        <v>93.888390476191034</v>
      </c>
      <c r="Q30" s="53">
        <v>105.25268571428569</v>
      </c>
      <c r="R30" s="53">
        <v>419.20826666666608</v>
      </c>
      <c r="S30" s="53">
        <v>449.8389904761907</v>
      </c>
      <c r="T30" s="53">
        <v>510.43971428571422</v>
      </c>
      <c r="U30" s="53">
        <v>660.95043809523759</v>
      </c>
      <c r="V30" s="53">
        <v>1261.011161904762</v>
      </c>
      <c r="W30" s="53">
        <v>565.98188571428636</v>
      </c>
      <c r="X30" s="53">
        <v>147.06260952380944</v>
      </c>
      <c r="Y30" s="53">
        <v>195.17583333333369</v>
      </c>
      <c r="Z30" s="53">
        <v>306.44012857142843</v>
      </c>
      <c r="AA30" s="53">
        <v>722.75620952380996</v>
      </c>
      <c r="AB30" s="53">
        <v>329.5255047619039</v>
      </c>
      <c r="AC30" s="53">
        <v>215.30122857142942</v>
      </c>
      <c r="AD30" s="53">
        <v>310.86695238095217</v>
      </c>
      <c r="AE30" s="53">
        <v>543.43839047619076</v>
      </c>
      <c r="AF30" s="53">
        <v>1453.9026857142853</v>
      </c>
      <c r="AG30" s="53">
        <v>823.80326666666679</v>
      </c>
      <c r="AH30" s="53">
        <v>494.79399047619063</v>
      </c>
      <c r="AI30" s="53">
        <v>566.63346428571458</v>
      </c>
      <c r="AJ30" s="53">
        <v>733.19954523809338</v>
      </c>
      <c r="AK30" s="53">
        <v>1357.3433047619055</v>
      </c>
      <c r="AL30" s="53">
        <v>700.84688571428705</v>
      </c>
      <c r="AM30" s="53">
        <v>349.36010952380821</v>
      </c>
      <c r="AN30" s="53">
        <v>532.33833333333496</v>
      </c>
      <c r="AO30" s="53">
        <v>980.76512857142734</v>
      </c>
      <c r="AP30" s="53">
        <v>2745.7312095238103</v>
      </c>
    </row>
    <row r="31" spans="1:56" s="11" customFormat="1" x14ac:dyDescent="0.3">
      <c r="A31" s="14" t="s">
        <v>47</v>
      </c>
      <c r="B31" s="52">
        <v>0</v>
      </c>
      <c r="C31" s="53">
        <v>0</v>
      </c>
      <c r="D31" s="53">
        <v>0</v>
      </c>
      <c r="E31" s="53">
        <v>0</v>
      </c>
      <c r="F31" s="53">
        <v>0</v>
      </c>
      <c r="G31" s="53">
        <v>0</v>
      </c>
      <c r="H31" s="53">
        <v>0</v>
      </c>
      <c r="I31" s="53">
        <v>0</v>
      </c>
      <c r="J31" s="53">
        <v>0</v>
      </c>
      <c r="K31" s="53">
        <v>0</v>
      </c>
      <c r="L31" s="53">
        <v>0</v>
      </c>
      <c r="M31" s="53">
        <v>0</v>
      </c>
      <c r="N31" s="53">
        <v>0</v>
      </c>
      <c r="O31" s="53">
        <v>0</v>
      </c>
      <c r="P31" s="53">
        <v>0</v>
      </c>
      <c r="Q31" s="53">
        <v>0</v>
      </c>
      <c r="R31" s="53">
        <v>0</v>
      </c>
      <c r="S31" s="53">
        <v>0</v>
      </c>
      <c r="T31" s="53">
        <v>0</v>
      </c>
      <c r="U31" s="53">
        <v>0</v>
      </c>
      <c r="V31" s="53">
        <v>0</v>
      </c>
      <c r="W31" s="53">
        <v>0</v>
      </c>
      <c r="X31" s="53">
        <v>0</v>
      </c>
      <c r="Y31" s="53">
        <v>0</v>
      </c>
      <c r="Z31" s="53">
        <v>0</v>
      </c>
      <c r="AA31" s="53">
        <v>0</v>
      </c>
      <c r="AB31" s="53">
        <v>0</v>
      </c>
      <c r="AC31" s="53">
        <v>0</v>
      </c>
      <c r="AD31" s="53">
        <v>0</v>
      </c>
      <c r="AE31" s="53">
        <v>0</v>
      </c>
      <c r="AF31" s="53">
        <v>0</v>
      </c>
      <c r="AG31" s="53">
        <v>0</v>
      </c>
      <c r="AH31" s="53">
        <v>0</v>
      </c>
      <c r="AI31" s="53">
        <v>0</v>
      </c>
      <c r="AJ31" s="53">
        <v>0</v>
      </c>
      <c r="AK31" s="53">
        <v>0</v>
      </c>
      <c r="AL31" s="53">
        <v>0</v>
      </c>
      <c r="AM31" s="53">
        <v>0</v>
      </c>
      <c r="AN31" s="53">
        <v>0</v>
      </c>
      <c r="AO31" s="53">
        <v>0</v>
      </c>
      <c r="AP31" s="53">
        <v>0</v>
      </c>
    </row>
    <row r="32" spans="1:56" s="11" customFormat="1" x14ac:dyDescent="0.3">
      <c r="A32" s="14" t="s">
        <v>10</v>
      </c>
      <c r="B32" s="52">
        <v>2103.4944</v>
      </c>
      <c r="C32" s="53">
        <v>17462.585600000002</v>
      </c>
      <c r="D32" s="53">
        <v>17484.844800000006</v>
      </c>
      <c r="E32" s="53">
        <v>17507.103999999992</v>
      </c>
      <c r="F32" s="53">
        <v>17529.363200000022</v>
      </c>
      <c r="G32" s="53">
        <v>17551.622399999978</v>
      </c>
      <c r="H32" s="53">
        <v>12660.041600000011</v>
      </c>
      <c r="I32" s="53">
        <v>4614.6407999999938</v>
      </c>
      <c r="J32" s="53">
        <v>6429.7133333333331</v>
      </c>
      <c r="K32" s="53">
        <v>10934.005866666659</v>
      </c>
      <c r="L32" s="53">
        <v>28884.398400000005</v>
      </c>
      <c r="M32" s="53">
        <v>10082.117600000027</v>
      </c>
      <c r="N32" s="53">
        <v>2933.1234666666714</v>
      </c>
      <c r="O32" s="53">
        <v>3179.4843333333265</v>
      </c>
      <c r="P32" s="53">
        <v>3521.888771428552</v>
      </c>
      <c r="Q32" s="53">
        <v>4024.3658285714337</v>
      </c>
      <c r="R32" s="53">
        <v>20151.805599999992</v>
      </c>
      <c r="S32" s="53">
        <v>21518.674800000008</v>
      </c>
      <c r="T32" s="53">
        <v>24230.15400000001</v>
      </c>
      <c r="U32" s="53">
        <v>30975.463199999998</v>
      </c>
      <c r="V32" s="53">
        <v>57889.92240000001</v>
      </c>
      <c r="W32" s="53">
        <v>24761.531599999988</v>
      </c>
      <c r="X32" s="53">
        <v>5959.2508000000089</v>
      </c>
      <c r="Y32" s="53">
        <v>8110.4758333333011</v>
      </c>
      <c r="Z32" s="53">
        <v>13094.986223809537</v>
      </c>
      <c r="AA32" s="53">
        <v>31765.705542857148</v>
      </c>
      <c r="AB32" s="53">
        <v>14115.947599999985</v>
      </c>
      <c r="AC32" s="53">
        <v>8983.868466666725</v>
      </c>
      <c r="AD32" s="53">
        <v>13264.059333333338</v>
      </c>
      <c r="AE32" s="53">
        <v>23691.038771428517</v>
      </c>
      <c r="AF32" s="53">
        <v>64531.815828571445</v>
      </c>
      <c r="AG32" s="53">
        <v>38304.040600000066</v>
      </c>
      <c r="AH32" s="53">
        <v>23535.589799999958</v>
      </c>
      <c r="AI32" s="53">
        <v>26751.297750000027</v>
      </c>
      <c r="AJ32" s="53">
        <v>34216.933735714294</v>
      </c>
      <c r="AK32" s="53">
        <v>62211.883114285709</v>
      </c>
      <c r="AL32" s="53">
        <v>30812.276599999983</v>
      </c>
      <c r="AM32" s="53">
        <v>15035.368299999973</v>
      </c>
      <c r="AN32" s="53">
        <v>23237.338333333319</v>
      </c>
      <c r="AO32" s="53">
        <v>43348.711223809514</v>
      </c>
      <c r="AP32" s="53">
        <v>122526.88054285716</v>
      </c>
    </row>
    <row r="35" spans="1:42" x14ac:dyDescent="0.3">
      <c r="A35" s="51" t="s">
        <v>90</v>
      </c>
      <c r="B35" s="12">
        <v>2010</v>
      </c>
      <c r="C35" s="12">
        <v>2011</v>
      </c>
      <c r="D35" s="13">
        <v>2012</v>
      </c>
      <c r="E35" s="12">
        <v>2013</v>
      </c>
      <c r="F35" s="13">
        <v>2014</v>
      </c>
      <c r="G35" s="12">
        <v>2015</v>
      </c>
      <c r="H35" s="13">
        <v>2016</v>
      </c>
      <c r="I35" s="12">
        <v>2017</v>
      </c>
      <c r="J35" s="13">
        <v>2018</v>
      </c>
      <c r="K35" s="12">
        <v>2019</v>
      </c>
      <c r="L35" s="13">
        <v>2020</v>
      </c>
      <c r="M35" s="12">
        <v>2021</v>
      </c>
      <c r="N35" s="13">
        <v>2022</v>
      </c>
      <c r="O35" s="12">
        <v>2023</v>
      </c>
      <c r="P35" s="13">
        <v>2024</v>
      </c>
      <c r="Q35" s="12">
        <v>2025</v>
      </c>
      <c r="R35" s="13">
        <v>2026</v>
      </c>
      <c r="S35" s="12">
        <v>2027</v>
      </c>
      <c r="T35" s="13">
        <v>2028</v>
      </c>
      <c r="U35" s="12">
        <v>2029</v>
      </c>
      <c r="V35" s="13">
        <v>2030</v>
      </c>
      <c r="W35" s="12">
        <v>2031</v>
      </c>
      <c r="X35" s="13">
        <v>2032</v>
      </c>
      <c r="Y35" s="12">
        <v>2033</v>
      </c>
      <c r="Z35" s="13">
        <v>2034</v>
      </c>
      <c r="AA35" s="12">
        <v>2035</v>
      </c>
      <c r="AB35" s="13">
        <v>2036</v>
      </c>
      <c r="AC35" s="12">
        <v>2037</v>
      </c>
      <c r="AD35" s="13">
        <v>2038</v>
      </c>
      <c r="AE35" s="12">
        <v>2039</v>
      </c>
      <c r="AF35" s="13">
        <v>2040</v>
      </c>
      <c r="AG35" s="12">
        <v>2041</v>
      </c>
      <c r="AH35" s="13">
        <v>2042</v>
      </c>
      <c r="AI35" s="12">
        <v>2043</v>
      </c>
      <c r="AJ35" s="13">
        <v>2044</v>
      </c>
      <c r="AK35" s="12">
        <v>2045</v>
      </c>
      <c r="AL35" s="13">
        <v>2046</v>
      </c>
      <c r="AM35" s="12">
        <v>2047</v>
      </c>
      <c r="AN35" s="13">
        <v>2048</v>
      </c>
      <c r="AO35" s="12">
        <v>2049</v>
      </c>
      <c r="AP35" s="13">
        <v>2050</v>
      </c>
    </row>
    <row r="36" spans="1:42" x14ac:dyDescent="0.3">
      <c r="A36" t="s">
        <v>77</v>
      </c>
      <c r="B36" s="54">
        <f t="shared" ref="B36:AP36" si="0">SUM(B19:B23)*B11</f>
        <v>89893927.92158556</v>
      </c>
      <c r="C36" s="54">
        <f t="shared" si="0"/>
        <v>110871712.24009445</v>
      </c>
      <c r="D36" s="54">
        <f t="shared" si="0"/>
        <v>135172498.57250476</v>
      </c>
      <c r="E36" s="54">
        <f t="shared" si="0"/>
        <v>110237554.18577285</v>
      </c>
      <c r="F36" s="54">
        <f t="shared" si="0"/>
        <v>120352073.18652855</v>
      </c>
      <c r="G36" s="54">
        <f t="shared" si="0"/>
        <v>113552565.62375385</v>
      </c>
      <c r="H36" s="54">
        <f t="shared" si="0"/>
        <v>117340345.85712753</v>
      </c>
      <c r="I36" s="54">
        <f t="shared" si="0"/>
        <v>110543010.8836382</v>
      </c>
      <c r="J36" s="54">
        <f t="shared" si="0"/>
        <v>107250481.20058775</v>
      </c>
      <c r="K36" s="54">
        <f t="shared" si="0"/>
        <v>103949849.86002125</v>
      </c>
      <c r="L36" s="54">
        <f t="shared" si="0"/>
        <v>124830514.33468932</v>
      </c>
      <c r="M36" s="54">
        <f t="shared" si="0"/>
        <v>150199011.13663843</v>
      </c>
      <c r="N36" s="54">
        <f t="shared" si="0"/>
        <v>125200343.19167647</v>
      </c>
      <c r="O36" s="54">
        <f t="shared" si="0"/>
        <v>135254295.99394214</v>
      </c>
      <c r="P36" s="54">
        <f t="shared" si="0"/>
        <v>128385280.62529474</v>
      </c>
      <c r="Q36" s="54">
        <f t="shared" si="0"/>
        <v>132094087.77505136</v>
      </c>
      <c r="R36" s="54">
        <f t="shared" si="0"/>
        <v>125198063.20965153</v>
      </c>
      <c r="S36" s="54">
        <f t="shared" si="0"/>
        <v>121795140.59209597</v>
      </c>
      <c r="T36" s="54">
        <f t="shared" si="0"/>
        <v>118382715.93736209</v>
      </c>
      <c r="U36" s="54">
        <f t="shared" si="0"/>
        <v>139137896.38606057</v>
      </c>
      <c r="V36" s="54">
        <f t="shared" si="0"/>
        <v>170199427.03101104</v>
      </c>
      <c r="W36" s="54">
        <f t="shared" si="0"/>
        <v>132058216.78444265</v>
      </c>
      <c r="X36" s="54">
        <f t="shared" si="0"/>
        <v>147842850.68551394</v>
      </c>
      <c r="Y36" s="54">
        <f t="shared" si="0"/>
        <v>140863981.90918946</v>
      </c>
      <c r="Z36" s="54">
        <f t="shared" si="0"/>
        <v>144455472.39749667</v>
      </c>
      <c r="AA36" s="54">
        <f t="shared" si="0"/>
        <v>137434200.81250226</v>
      </c>
      <c r="AB36" s="54">
        <f t="shared" si="0"/>
        <v>133897604.18386726</v>
      </c>
      <c r="AC36" s="54">
        <f t="shared" si="0"/>
        <v>130342550.50481021</v>
      </c>
      <c r="AD36" s="54">
        <f t="shared" si="0"/>
        <v>150945585.53002238</v>
      </c>
      <c r="AE36" s="54">
        <f t="shared" si="0"/>
        <v>181844857.5029906</v>
      </c>
      <c r="AF36" s="54">
        <f t="shared" si="0"/>
        <v>143530640.7927576</v>
      </c>
      <c r="AG36" s="54">
        <f t="shared" si="0"/>
        <v>152126477.15063369</v>
      </c>
      <c r="AH36" s="54">
        <f t="shared" si="0"/>
        <v>144917936.43900019</v>
      </c>
      <c r="AI36" s="54">
        <f t="shared" si="0"/>
        <v>148268212.36562768</v>
      </c>
      <c r="AJ36" s="54">
        <f t="shared" si="0"/>
        <v>140993472.59506318</v>
      </c>
      <c r="AK36" s="54">
        <f t="shared" si="0"/>
        <v>137190399.09095538</v>
      </c>
      <c r="AL36" s="54">
        <f t="shared" si="0"/>
        <v>133355057.98776084</v>
      </c>
      <c r="AM36" s="54">
        <f t="shared" si="0"/>
        <v>153663143.49675933</v>
      </c>
      <c r="AN36" s="54">
        <f t="shared" si="0"/>
        <v>184251899.56356734</v>
      </c>
      <c r="AO36" s="54">
        <f t="shared" si="0"/>
        <v>145610640.24628085</v>
      </c>
      <c r="AP36" s="54">
        <f t="shared" si="0"/>
        <v>153861887.51320577</v>
      </c>
    </row>
    <row r="38" spans="1:42" x14ac:dyDescent="0.3">
      <c r="A38" s="51" t="s">
        <v>91</v>
      </c>
      <c r="B38" s="12">
        <v>2010</v>
      </c>
      <c r="C38" s="12">
        <v>2011</v>
      </c>
      <c r="D38" s="13">
        <v>2012</v>
      </c>
      <c r="E38" s="12">
        <v>2013</v>
      </c>
      <c r="F38" s="13">
        <v>2014</v>
      </c>
      <c r="G38" s="12">
        <v>2015</v>
      </c>
      <c r="H38" s="13">
        <v>2016</v>
      </c>
      <c r="I38" s="12">
        <v>2017</v>
      </c>
      <c r="J38" s="13">
        <v>2018</v>
      </c>
      <c r="K38" s="12">
        <v>2019</v>
      </c>
      <c r="L38" s="13">
        <v>2020</v>
      </c>
      <c r="M38" s="12">
        <v>2021</v>
      </c>
      <c r="N38" s="13">
        <v>2022</v>
      </c>
      <c r="O38" s="12">
        <v>2023</v>
      </c>
      <c r="P38" s="13">
        <v>2024</v>
      </c>
      <c r="Q38" s="12">
        <v>2025</v>
      </c>
      <c r="R38" s="13">
        <v>2026</v>
      </c>
      <c r="S38" s="12">
        <v>2027</v>
      </c>
      <c r="T38" s="13">
        <v>2028</v>
      </c>
      <c r="U38" s="12">
        <v>2029</v>
      </c>
      <c r="V38" s="13">
        <v>2030</v>
      </c>
      <c r="W38" s="12">
        <v>2031</v>
      </c>
      <c r="X38" s="13">
        <v>2032</v>
      </c>
      <c r="Y38" s="12">
        <v>2033</v>
      </c>
      <c r="Z38" s="13">
        <v>2034</v>
      </c>
      <c r="AA38" s="12">
        <v>2035</v>
      </c>
      <c r="AB38" s="13">
        <v>2036</v>
      </c>
      <c r="AC38" s="12">
        <v>2037</v>
      </c>
      <c r="AD38" s="13">
        <v>2038</v>
      </c>
      <c r="AE38" s="12">
        <v>2039</v>
      </c>
      <c r="AF38" s="13">
        <v>2040</v>
      </c>
      <c r="AG38" s="12">
        <v>2041</v>
      </c>
      <c r="AH38" s="13">
        <v>2042</v>
      </c>
      <c r="AI38" s="12">
        <v>2043</v>
      </c>
      <c r="AJ38" s="13">
        <v>2044</v>
      </c>
      <c r="AK38" s="12">
        <v>2045</v>
      </c>
      <c r="AL38" s="13">
        <v>2046</v>
      </c>
      <c r="AM38" s="12">
        <v>2047</v>
      </c>
      <c r="AN38" s="13">
        <v>2048</v>
      </c>
      <c r="AO38" s="12">
        <v>2049</v>
      </c>
      <c r="AP38" s="13">
        <v>2050</v>
      </c>
    </row>
    <row r="39" spans="1:42" x14ac:dyDescent="0.3">
      <c r="A39" t="s">
        <v>77</v>
      </c>
      <c r="B39" s="54">
        <f>SUM(B28:B32)*B13</f>
        <v>21413410.559999999</v>
      </c>
      <c r="C39" s="54">
        <f t="shared" ref="C39:AP39" si="1">SUM(C28:C32)*C13</f>
        <v>44027453.440000042</v>
      </c>
      <c r="D39" s="54">
        <f t="shared" si="1"/>
        <v>44254050.37714278</v>
      </c>
      <c r="E39" s="54">
        <f t="shared" si="1"/>
        <v>44480647.314285792</v>
      </c>
      <c r="F39" s="54">
        <f t="shared" si="1"/>
        <v>44707244.25142853</v>
      </c>
      <c r="G39" s="54">
        <f t="shared" si="1"/>
        <v>44933841.188571453</v>
      </c>
      <c r="H39" s="54">
        <f t="shared" si="1"/>
        <v>62008086.125714354</v>
      </c>
      <c r="I39" s="54">
        <f t="shared" si="1"/>
        <v>30259147.062857032</v>
      </c>
      <c r="J39" s="54">
        <f t="shared" si="1"/>
        <v>37591418.666666642</v>
      </c>
      <c r="K39" s="54">
        <f t="shared" si="1"/>
        <v>55582202.270476207</v>
      </c>
      <c r="L39" s="54">
        <f t="shared" si="1"/>
        <v>126865545.87428579</v>
      </c>
      <c r="M39" s="54">
        <f t="shared" si="1"/>
        <v>52482558.811428599</v>
      </c>
      <c r="N39" s="54">
        <f t="shared" si="1"/>
        <v>24286457.081904776</v>
      </c>
      <c r="O39" s="54">
        <f t="shared" si="1"/>
        <v>25401263.352380991</v>
      </c>
      <c r="P39" s="54">
        <f t="shared" si="1"/>
        <v>26896730.765714265</v>
      </c>
      <c r="Q39" s="54">
        <f t="shared" si="1"/>
        <v>29026633.417142764</v>
      </c>
      <c r="R39" s="54">
        <f t="shared" si="1"/>
        <v>54685965.440000132</v>
      </c>
      <c r="S39" s="54">
        <f t="shared" si="1"/>
        <v>60241818.37714275</v>
      </c>
      <c r="T39" s="54">
        <f t="shared" si="1"/>
        <v>71126927.314285845</v>
      </c>
      <c r="U39" s="54">
        <f t="shared" si="1"/>
        <v>97999804.251428366</v>
      </c>
      <c r="V39" s="54">
        <f t="shared" si="1"/>
        <v>204811521.18857151</v>
      </c>
      <c r="W39" s="54">
        <f t="shared" si="1"/>
        <v>109971390.12571424</v>
      </c>
      <c r="X39" s="54">
        <f t="shared" si="1"/>
        <v>35588403.062857129</v>
      </c>
      <c r="Y39" s="54">
        <f t="shared" si="1"/>
        <v>44252988.666666679</v>
      </c>
      <c r="Z39" s="54">
        <f t="shared" si="1"/>
        <v>64147077.984761909</v>
      </c>
      <c r="AA39" s="54">
        <f t="shared" si="1"/>
        <v>138285380.16000009</v>
      </c>
      <c r="AB39" s="54">
        <f t="shared" si="1"/>
        <v>68470326.811428547</v>
      </c>
      <c r="AC39" s="54">
        <f t="shared" si="1"/>
        <v>48268109.081904866</v>
      </c>
      <c r="AD39" s="54">
        <f t="shared" si="1"/>
        <v>65370683.352381036</v>
      </c>
      <c r="AE39" s="54">
        <f t="shared" si="1"/>
        <v>106835570.76571405</v>
      </c>
      <c r="AF39" s="54">
        <f t="shared" si="1"/>
        <v>268843153.41714311</v>
      </c>
      <c r="AG39" s="54">
        <f t="shared" si="1"/>
        <v>126630921.44000001</v>
      </c>
      <c r="AH39" s="54">
        <f t="shared" si="1"/>
        <v>68235702.377142668</v>
      </c>
      <c r="AI39" s="54">
        <f t="shared" si="1"/>
        <v>81119282.31428571</v>
      </c>
      <c r="AJ39" s="54">
        <f t="shared" si="1"/>
        <v>110847117.82285711</v>
      </c>
      <c r="AK39" s="54">
        <f t="shared" si="1"/>
        <v>221941272.61714283</v>
      </c>
      <c r="AL39" s="54">
        <f t="shared" si="1"/>
        <v>133953042.12571432</v>
      </c>
      <c r="AM39" s="54">
        <f t="shared" si="1"/>
        <v>71560881.062857091</v>
      </c>
      <c r="AN39" s="54">
        <f t="shared" si="1"/>
        <v>104207118.66666663</v>
      </c>
      <c r="AO39" s="54">
        <f t="shared" si="1"/>
        <v>184055337.98476183</v>
      </c>
      <c r="AP39" s="54">
        <f t="shared" si="1"/>
        <v>498010160.16000026</v>
      </c>
    </row>
    <row r="41" spans="1:42" s="9" customFormat="1" x14ac:dyDescent="0.3">
      <c r="A41" s="8" t="s">
        <v>0</v>
      </c>
    </row>
    <row r="42" spans="1:42" x14ac:dyDescent="0.3">
      <c r="A42" t="s">
        <v>92</v>
      </c>
    </row>
    <row r="44" spans="1:42" x14ac:dyDescent="0.3">
      <c r="A44" s="1" t="s">
        <v>93</v>
      </c>
    </row>
    <row r="45" spans="1:42" s="55" customFormat="1" x14ac:dyDescent="0.3">
      <c r="A45" s="51" t="s">
        <v>94</v>
      </c>
      <c r="B45" s="55" t="s">
        <v>78</v>
      </c>
      <c r="C45" s="12">
        <v>2015</v>
      </c>
      <c r="D45" s="13">
        <v>2016</v>
      </c>
      <c r="E45" s="12">
        <v>2017</v>
      </c>
      <c r="F45" s="13">
        <v>2018</v>
      </c>
      <c r="G45" s="12">
        <v>2019</v>
      </c>
      <c r="H45" s="13">
        <v>2020</v>
      </c>
      <c r="I45" s="12">
        <v>2021</v>
      </c>
      <c r="J45" s="13">
        <v>2022</v>
      </c>
      <c r="K45" s="12">
        <v>2023</v>
      </c>
      <c r="L45" s="13">
        <v>2024</v>
      </c>
      <c r="M45" s="12">
        <v>2025</v>
      </c>
      <c r="N45" s="13">
        <v>2026</v>
      </c>
      <c r="O45" s="12">
        <v>2027</v>
      </c>
      <c r="P45" s="13">
        <v>2028</v>
      </c>
      <c r="Q45" s="12">
        <v>2029</v>
      </c>
      <c r="R45" s="13">
        <v>2030</v>
      </c>
      <c r="S45" s="12">
        <v>2031</v>
      </c>
      <c r="T45" s="13">
        <v>2032</v>
      </c>
      <c r="U45" s="12">
        <v>2033</v>
      </c>
      <c r="V45" s="13">
        <v>2034</v>
      </c>
      <c r="W45" s="12">
        <v>2035</v>
      </c>
      <c r="X45" s="13">
        <v>2036</v>
      </c>
      <c r="Y45" s="12">
        <v>2037</v>
      </c>
      <c r="Z45" s="13">
        <v>2038</v>
      </c>
      <c r="AA45" s="12">
        <v>2039</v>
      </c>
      <c r="AB45" s="13">
        <v>2040</v>
      </c>
      <c r="AC45" s="12">
        <v>2041</v>
      </c>
      <c r="AD45" s="13">
        <v>2042</v>
      </c>
      <c r="AE45" s="12">
        <v>2043</v>
      </c>
      <c r="AF45" s="13">
        <v>2044</v>
      </c>
      <c r="AG45" s="12">
        <v>2045</v>
      </c>
      <c r="AH45" s="13">
        <v>2046</v>
      </c>
      <c r="AI45" s="12">
        <v>2047</v>
      </c>
      <c r="AJ45" s="13">
        <v>2048</v>
      </c>
      <c r="AK45" s="12">
        <v>2049</v>
      </c>
      <c r="AL45" s="13">
        <v>2050</v>
      </c>
    </row>
    <row r="46" spans="1:42" s="55" customFormat="1" x14ac:dyDescent="0.3">
      <c r="A46" s="56" t="s">
        <v>46</v>
      </c>
      <c r="C46" s="56">
        <v>18627489.023436822</v>
      </c>
      <c r="D46" s="56">
        <v>18876118.644725032</v>
      </c>
      <c r="E46" s="56">
        <v>19128066.839359559</v>
      </c>
      <c r="F46" s="56">
        <v>19383377.901857667</v>
      </c>
      <c r="G46" s="56">
        <v>19642096.717955835</v>
      </c>
      <c r="H46" s="56">
        <v>19904268.772500981</v>
      </c>
      <c r="I46" s="56">
        <v>20261152.495806403</v>
      </c>
      <c r="J46" s="56">
        <v>20624435.147573657</v>
      </c>
      <c r="K46" s="56">
        <v>20994231.460649285</v>
      </c>
      <c r="L46" s="56">
        <v>21370658.225040834</v>
      </c>
      <c r="M46" s="56">
        <v>21753834.324801769</v>
      </c>
      <c r="N46" s="56">
        <v>22136945.907052916</v>
      </c>
      <c r="O46" s="56">
        <v>22526804.552017864</v>
      </c>
      <c r="P46" s="56">
        <v>22923529.083708651</v>
      </c>
      <c r="Q46" s="56">
        <v>23327240.418773245</v>
      </c>
      <c r="R46" s="56">
        <v>23738061.603349429</v>
      </c>
      <c r="S46" s="56">
        <v>24123350.741391197</v>
      </c>
      <c r="T46" s="56">
        <v>24514893.453224007</v>
      </c>
      <c r="U46" s="56">
        <v>24912791.239724215</v>
      </c>
      <c r="V46" s="56">
        <v>25317147.249214623</v>
      </c>
      <c r="W46" s="56">
        <v>25728066.304203928</v>
      </c>
      <c r="X46" s="56">
        <v>26106315.311729912</v>
      </c>
      <c r="Y46" s="56">
        <v>26490125.26231328</v>
      </c>
      <c r="Z46" s="56">
        <v>26879577.911853123</v>
      </c>
      <c r="AA46" s="56">
        <v>27274756.218207784</v>
      </c>
      <c r="AB46" s="56">
        <v>27675744.358865857</v>
      </c>
      <c r="AC46" s="56">
        <v>28041553.596294064</v>
      </c>
      <c r="AD46" s="56">
        <v>28412197.984547932</v>
      </c>
      <c r="AE46" s="56">
        <v>28787741.433122136</v>
      </c>
      <c r="AF46" s="56">
        <v>29168248.696246821</v>
      </c>
      <c r="AG46" s="56">
        <v>29553785.384053092</v>
      </c>
      <c r="AH46" s="56">
        <v>29901131.022893745</v>
      </c>
      <c r="AI46" s="56">
        <v>30252559.015018545</v>
      </c>
      <c r="AJ46" s="56">
        <v>30608117.340325542</v>
      </c>
      <c r="AK46" s="56">
        <v>30967854.542620502</v>
      </c>
      <c r="AL46" s="56">
        <v>31331819.736244578</v>
      </c>
    </row>
    <row r="47" spans="1:42" s="55" customFormat="1" x14ac:dyDescent="0.3">
      <c r="A47" s="56" t="s">
        <v>12</v>
      </c>
      <c r="C47" s="56">
        <v>5727691.0718237404</v>
      </c>
      <c r="D47" s="56">
        <v>5804141.1859669657</v>
      </c>
      <c r="E47" s="56">
        <v>5881611.7147727869</v>
      </c>
      <c r="F47" s="56">
        <v>5960116.2781827217</v>
      </c>
      <c r="G47" s="56">
        <v>6039668.677929881</v>
      </c>
      <c r="H47" s="56">
        <v>6120282.8999654213</v>
      </c>
      <c r="I47" s="56">
        <v>6230019.6290051648</v>
      </c>
      <c r="J47" s="56">
        <v>6341723.9386122059</v>
      </c>
      <c r="K47" s="56">
        <v>6455431.107524327</v>
      </c>
      <c r="L47" s="56">
        <v>6571177.0470274054</v>
      </c>
      <c r="M47" s="56">
        <v>6688998.3122970071</v>
      </c>
      <c r="N47" s="56">
        <v>6806799.7393391225</v>
      </c>
      <c r="O47" s="56">
        <v>6926675.7933381069</v>
      </c>
      <c r="P47" s="56">
        <v>7048663.0110076349</v>
      </c>
      <c r="Q47" s="56">
        <v>7172798.5725175235</v>
      </c>
      <c r="R47" s="56">
        <v>7299120.3128257561</v>
      </c>
      <c r="S47" s="56">
        <v>7417591.3076686934</v>
      </c>
      <c r="T47" s="56">
        <v>7537985.1885605725</v>
      </c>
      <c r="U47" s="56">
        <v>7660333.1655943124</v>
      </c>
      <c r="V47" s="56">
        <v>7784666.955429459</v>
      </c>
      <c r="W47" s="56">
        <v>7911018.7895141933</v>
      </c>
      <c r="X47" s="56">
        <v>8027325.043170115</v>
      </c>
      <c r="Y47" s="56">
        <v>8145341.2086590631</v>
      </c>
      <c r="Z47" s="56">
        <v>8265092.4247709531</v>
      </c>
      <c r="AA47" s="56">
        <v>8386604.1998812854</v>
      </c>
      <c r="AB47" s="56">
        <v>8509902.4173847158</v>
      </c>
      <c r="AC47" s="56">
        <v>8622383.6165722143</v>
      </c>
      <c r="AD47" s="56">
        <v>8736351.5566822439</v>
      </c>
      <c r="AE47" s="56">
        <v>8851825.8889861833</v>
      </c>
      <c r="AF47" s="56">
        <v>8968826.5244997125</v>
      </c>
      <c r="AG47" s="56">
        <v>9087373.6374160107</v>
      </c>
      <c r="AH47" s="56">
        <v>9194177.5395372994</v>
      </c>
      <c r="AI47" s="56">
        <v>9302236.7079174053</v>
      </c>
      <c r="AJ47" s="56">
        <v>9411565.895700641</v>
      </c>
      <c r="AK47" s="56">
        <v>9522180.0294250138</v>
      </c>
      <c r="AL47" s="56">
        <v>9634094.2110601384</v>
      </c>
    </row>
    <row r="48" spans="1:42" s="55" customFormat="1" x14ac:dyDescent="0.3">
      <c r="A48" s="56" t="s">
        <v>11</v>
      </c>
      <c r="C48" s="56">
        <v>2678204.2549114251</v>
      </c>
      <c r="D48" s="56">
        <v>2713951.4728425862</v>
      </c>
      <c r="E48" s="56">
        <v>2750175.8252519988</v>
      </c>
      <c r="F48" s="56">
        <v>2786883.6806719154</v>
      </c>
      <c r="G48" s="56">
        <v>2824081.4926383025</v>
      </c>
      <c r="H48" s="56">
        <v>2861775.8008254259</v>
      </c>
      <c r="I48" s="56">
        <v>2913087.4674200285</v>
      </c>
      <c r="J48" s="56">
        <v>2965319.1526715634</v>
      </c>
      <c r="K48" s="56">
        <v>3018487.3525230628</v>
      </c>
      <c r="L48" s="56">
        <v>3072608.8586899731</v>
      </c>
      <c r="M48" s="56">
        <v>3127700.7639633529</v>
      </c>
      <c r="N48" s="56">
        <v>3182783.3931035395</v>
      </c>
      <c r="O48" s="56">
        <v>3238836.094594623</v>
      </c>
      <c r="P48" s="56">
        <v>3295875.952595084</v>
      </c>
      <c r="Q48" s="56">
        <v>3353920.3521363004</v>
      </c>
      <c r="R48" s="56">
        <v>3412986.9844212718</v>
      </c>
      <c r="S48" s="56">
        <v>3468382.6959729632</v>
      </c>
      <c r="T48" s="56">
        <v>3524677.5275249137</v>
      </c>
      <c r="U48" s="56">
        <v>3581886.0725673465</v>
      </c>
      <c r="V48" s="56">
        <v>3640023.1614553696</v>
      </c>
      <c r="W48" s="56">
        <v>3699103.8652534969</v>
      </c>
      <c r="X48" s="56">
        <v>3753487.3680486148</v>
      </c>
      <c r="Y48" s="56">
        <v>3808670.4064837149</v>
      </c>
      <c r="Z48" s="56">
        <v>3864664.735175672</v>
      </c>
      <c r="AA48" s="56">
        <v>3921482.2815554412</v>
      </c>
      <c r="AB48" s="56">
        <v>3979135.1484087394</v>
      </c>
      <c r="AC48" s="56">
        <v>4031730.098535052</v>
      </c>
      <c r="AD48" s="56">
        <v>4085020.2320807814</v>
      </c>
      <c r="AE48" s="56">
        <v>4139014.7377605373</v>
      </c>
      <c r="AF48" s="56">
        <v>981.81818181818176</v>
      </c>
      <c r="AG48" s="56">
        <v>4249154.2292535193</v>
      </c>
      <c r="AH48" s="56">
        <v>4299094.5387980603</v>
      </c>
      <c r="AI48" s="56">
        <v>4349621.7967993636</v>
      </c>
      <c r="AJ48" s="56">
        <v>4400742.9016626244</v>
      </c>
      <c r="AK48" s="56">
        <v>4452464.8328699972</v>
      </c>
      <c r="AL48" s="56">
        <v>4504794.6519334903</v>
      </c>
    </row>
    <row r="49" spans="1:38" s="55" customFormat="1" x14ac:dyDescent="0.3">
      <c r="A49" s="56" t="s">
        <v>47</v>
      </c>
      <c r="C49" s="56">
        <v>1703896.9624692642</v>
      </c>
      <c r="D49" s="56">
        <v>1726639.6550543918</v>
      </c>
      <c r="E49" s="56">
        <v>1749685.9047661624</v>
      </c>
      <c r="F49" s="56">
        <v>1773039.7633204735</v>
      </c>
      <c r="G49" s="56">
        <v>1796705.3365133319</v>
      </c>
      <c r="H49" s="56">
        <v>1820686.7849426803</v>
      </c>
      <c r="I49" s="56">
        <v>1853331.7158472016</v>
      </c>
      <c r="J49" s="56">
        <v>1886561.970664971</v>
      </c>
      <c r="K49" s="56">
        <v>1920388.0442591696</v>
      </c>
      <c r="L49" s="56">
        <v>1954820.6196659734</v>
      </c>
      <c r="M49" s="56">
        <v>1989870.5714684948</v>
      </c>
      <c r="N49" s="56">
        <v>2024914.6217139799</v>
      </c>
      <c r="O49" s="56">
        <v>2060575.8404704295</v>
      </c>
      <c r="P49" s="56">
        <v>2096865.0968288402</v>
      </c>
      <c r="Q49" s="56">
        <v>2133793.4512981679</v>
      </c>
      <c r="R49" s="56">
        <v>2171372.1591764358</v>
      </c>
      <c r="S49" s="56">
        <v>2206615.3951893933</v>
      </c>
      <c r="T49" s="56">
        <v>2242430.659207507</v>
      </c>
      <c r="U49" s="56">
        <v>2278827.2357368469</v>
      </c>
      <c r="V49" s="56">
        <v>2315814.5599789941</v>
      </c>
      <c r="W49" s="56">
        <v>2353402.2202769597</v>
      </c>
      <c r="X49" s="56">
        <v>2388001.4802292604</v>
      </c>
      <c r="Y49" s="56">
        <v>2423109.411746046</v>
      </c>
      <c r="Z49" s="56">
        <v>2458733.4932173397</v>
      </c>
      <c r="AA49" s="56">
        <v>2494881.3129789974</v>
      </c>
      <c r="AB49" s="56">
        <v>2531560.5709291082</v>
      </c>
      <c r="AC49" s="56">
        <v>2565021.9380362304</v>
      </c>
      <c r="AD49" s="56">
        <v>2598925.5869127624</v>
      </c>
      <c r="AE49" s="56">
        <v>2633277.3634992749</v>
      </c>
      <c r="AF49" s="56">
        <v>2668083.1910061338</v>
      </c>
      <c r="AG49" s="56">
        <v>2703349.0709348256</v>
      </c>
      <c r="AH49" s="56">
        <v>2735121.5324943466</v>
      </c>
      <c r="AI49" s="56">
        <v>2767267.4157937397</v>
      </c>
      <c r="AJ49" s="56">
        <v>2799791.1096587037</v>
      </c>
      <c r="AK49" s="56">
        <v>2832697.054496807</v>
      </c>
      <c r="AL49" s="56">
        <v>2865989.7429037266</v>
      </c>
    </row>
    <row r="50" spans="1:38" s="55" customFormat="1" x14ac:dyDescent="0.3">
      <c r="A50" s="56" t="s">
        <v>10</v>
      </c>
      <c r="C50" s="56">
        <v>5031450.4792808909</v>
      </c>
      <c r="D50" s="56">
        <v>5098607.5515851639</v>
      </c>
      <c r="E50" s="56">
        <v>5166661.0000694375</v>
      </c>
      <c r="F50" s="56">
        <v>5235622.789076834</v>
      </c>
      <c r="G50" s="56">
        <v>5305505.0426440369</v>
      </c>
      <c r="H50" s="56">
        <v>5376320.0466327947</v>
      </c>
      <c r="I50" s="56">
        <v>5472717.5148268919</v>
      </c>
      <c r="J50" s="56">
        <v>5570843.3905178662</v>
      </c>
      <c r="K50" s="56">
        <v>5670728.6640681392</v>
      </c>
      <c r="L50" s="56">
        <v>5772404.8814976085</v>
      </c>
      <c r="M50" s="56">
        <v>5875904.1544466056</v>
      </c>
      <c r="N50" s="56">
        <v>5979386.0006423183</v>
      </c>
      <c r="O50" s="56">
        <v>6084690.288493068</v>
      </c>
      <c r="P50" s="56">
        <v>6191849.1134214643</v>
      </c>
      <c r="Q50" s="56">
        <v>6300895.1360896938</v>
      </c>
      <c r="R50" s="56">
        <v>6411861.5923540825</v>
      </c>
      <c r="S50" s="56">
        <v>6515931.6157384943</v>
      </c>
      <c r="T50" s="56">
        <v>6621690.7850302598</v>
      </c>
      <c r="U50" s="56">
        <v>6729166.516518943</v>
      </c>
      <c r="V50" s="56">
        <v>6838386.6714840503</v>
      </c>
      <c r="W50" s="56">
        <v>6949379.5634175939</v>
      </c>
      <c r="X50" s="56">
        <v>7051547.9849267751</v>
      </c>
      <c r="Y50" s="56">
        <v>7155218.466621099</v>
      </c>
      <c r="Z50" s="56">
        <v>7260413.0914961454</v>
      </c>
      <c r="AA50" s="56">
        <v>7367154.2672073692</v>
      </c>
      <c r="AB50" s="56">
        <v>7475464.7308432134</v>
      </c>
      <c r="AC50" s="56">
        <v>7574273.0597955342</v>
      </c>
      <c r="AD50" s="56">
        <v>7674387.4059951957</v>
      </c>
      <c r="AE50" s="56">
        <v>7775825.031965184</v>
      </c>
      <c r="AF50" s="56">
        <v>7878603.4283990664</v>
      </c>
      <c r="AG50" s="56">
        <v>7982740.3171768608</v>
      </c>
      <c r="AH50" s="56">
        <v>8076561.4639144614</v>
      </c>
      <c r="AI50" s="56">
        <v>8171485.2905871989</v>
      </c>
      <c r="AJ50" s="56">
        <v>8267524.7569923233</v>
      </c>
      <c r="AK50" s="56">
        <v>8364692.9752435787</v>
      </c>
      <c r="AL50" s="56">
        <v>8463003.2115613855</v>
      </c>
    </row>
    <row r="51" spans="1:38" x14ac:dyDescent="0.3">
      <c r="B51" cm="1">
        <f t="array" ref="B51">TREND(C51:AL51,C45:AL45,2014)</f>
        <v>32336369.358011246</v>
      </c>
      <c r="C51" s="66">
        <f>SUM(C46:C50)</f>
        <v>33768731.791922145</v>
      </c>
      <c r="D51" s="66">
        <f t="shared" ref="D51:AL51" si="2">SUM(D46:D50)</f>
        <v>34219458.51017414</v>
      </c>
      <c r="E51" s="66">
        <f t="shared" si="2"/>
        <v>34676201.284219943</v>
      </c>
      <c r="F51" s="66">
        <f t="shared" si="2"/>
        <v>35139040.413109608</v>
      </c>
      <c r="G51" s="66">
        <f t="shared" si="2"/>
        <v>35608057.26768139</v>
      </c>
      <c r="H51" s="66">
        <f t="shared" si="2"/>
        <v>36083334.304867297</v>
      </c>
      <c r="I51" s="66">
        <f t="shared" si="2"/>
        <v>36730308.822905689</v>
      </c>
      <c r="J51" s="66">
        <f t="shared" si="2"/>
        <v>37388883.600040264</v>
      </c>
      <c r="K51" s="66">
        <f t="shared" si="2"/>
        <v>38059266.629023984</v>
      </c>
      <c r="L51" s="66">
        <f t="shared" si="2"/>
        <v>38741669.631921791</v>
      </c>
      <c r="M51" s="66">
        <f t="shared" si="2"/>
        <v>39436308.12697722</v>
      </c>
      <c r="N51" s="66">
        <f t="shared" si="2"/>
        <v>40130829.661851883</v>
      </c>
      <c r="O51" s="66">
        <f t="shared" si="2"/>
        <v>40837582.568914093</v>
      </c>
      <c r="P51" s="66">
        <f t="shared" si="2"/>
        <v>41556782.257561676</v>
      </c>
      <c r="Q51" s="66">
        <f t="shared" si="2"/>
        <v>42288647.930814937</v>
      </c>
      <c r="R51" s="66">
        <f t="shared" si="2"/>
        <v>43033402.652126975</v>
      </c>
      <c r="S51" s="66">
        <f t="shared" si="2"/>
        <v>43731871.755960748</v>
      </c>
      <c r="T51" s="66">
        <f t="shared" si="2"/>
        <v>44441677.613547258</v>
      </c>
      <c r="U51" s="66">
        <f t="shared" si="2"/>
        <v>45163004.230141662</v>
      </c>
      <c r="V51" s="66">
        <f t="shared" si="2"/>
        <v>45896038.597562499</v>
      </c>
      <c r="W51" s="66">
        <f t="shared" si="2"/>
        <v>46640970.74266617</v>
      </c>
      <c r="X51" s="66">
        <f t="shared" si="2"/>
        <v>47326677.188104674</v>
      </c>
      <c r="Y51" s="66">
        <f t="shared" si="2"/>
        <v>48022464.75582321</v>
      </c>
      <c r="Z51" s="66">
        <f t="shared" si="2"/>
        <v>48728481.656513236</v>
      </c>
      <c r="AA51" s="66">
        <f t="shared" si="2"/>
        <v>49444878.27983088</v>
      </c>
      <c r="AB51" s="66">
        <f t="shared" si="2"/>
        <v>50171807.226431638</v>
      </c>
      <c r="AC51" s="66">
        <f t="shared" si="2"/>
        <v>50834962.309233099</v>
      </c>
      <c r="AD51" s="66">
        <f t="shared" si="2"/>
        <v>51506882.766218908</v>
      </c>
      <c r="AE51" s="66">
        <f t="shared" si="2"/>
        <v>52187684.455333315</v>
      </c>
      <c r="AF51" s="66">
        <f t="shared" si="2"/>
        <v>48684743.658333547</v>
      </c>
      <c r="AG51" s="66">
        <f t="shared" si="2"/>
        <v>53576402.638834305</v>
      </c>
      <c r="AH51" s="66">
        <f t="shared" si="2"/>
        <v>54206086.097637907</v>
      </c>
      <c r="AI51" s="66">
        <f t="shared" si="2"/>
        <v>54843170.226116255</v>
      </c>
      <c r="AJ51" s="66">
        <f t="shared" si="2"/>
        <v>55487742.004339837</v>
      </c>
      <c r="AK51" s="66">
        <f t="shared" si="2"/>
        <v>56139889.434655905</v>
      </c>
      <c r="AL51" s="66">
        <f t="shared" si="2"/>
        <v>56799701.553703323</v>
      </c>
    </row>
    <row r="52" spans="1:38" x14ac:dyDescent="0.3">
      <c r="A52" s="1" t="s">
        <v>95</v>
      </c>
    </row>
    <row r="53" spans="1:38" s="55" customFormat="1" x14ac:dyDescent="0.3">
      <c r="A53" s="51" t="s">
        <v>94</v>
      </c>
      <c r="B53" s="55" t="s">
        <v>78</v>
      </c>
      <c r="C53" s="12">
        <v>2015</v>
      </c>
      <c r="D53" s="13">
        <v>2016</v>
      </c>
      <c r="E53" s="12">
        <v>2017</v>
      </c>
      <c r="F53" s="13">
        <v>2018</v>
      </c>
      <c r="G53" s="12">
        <v>2019</v>
      </c>
      <c r="H53" s="13">
        <v>2020</v>
      </c>
      <c r="I53" s="12">
        <v>2021</v>
      </c>
      <c r="J53" s="13">
        <v>2022</v>
      </c>
      <c r="K53" s="12">
        <v>2023</v>
      </c>
      <c r="L53" s="13">
        <v>2024</v>
      </c>
      <c r="M53" s="12">
        <v>2025</v>
      </c>
      <c r="N53" s="13">
        <v>2026</v>
      </c>
      <c r="O53" s="12">
        <v>2027</v>
      </c>
      <c r="P53" s="13">
        <v>2028</v>
      </c>
      <c r="Q53" s="12">
        <v>2029</v>
      </c>
      <c r="R53" s="13">
        <v>2030</v>
      </c>
      <c r="S53" s="12">
        <v>2031</v>
      </c>
      <c r="T53" s="13">
        <v>2032</v>
      </c>
      <c r="U53" s="12">
        <v>2033</v>
      </c>
      <c r="V53" s="13">
        <v>2034</v>
      </c>
      <c r="W53" s="12">
        <v>2035</v>
      </c>
      <c r="X53" s="13">
        <v>2036</v>
      </c>
      <c r="Y53" s="12">
        <v>2037</v>
      </c>
      <c r="Z53" s="13">
        <v>2038</v>
      </c>
      <c r="AA53" s="12">
        <v>2039</v>
      </c>
      <c r="AB53" s="13">
        <v>2040</v>
      </c>
      <c r="AC53" s="12">
        <v>2041</v>
      </c>
      <c r="AD53" s="13">
        <v>2042</v>
      </c>
      <c r="AE53" s="12">
        <v>2043</v>
      </c>
      <c r="AF53" s="13">
        <v>2044</v>
      </c>
      <c r="AG53" s="12">
        <v>2045</v>
      </c>
      <c r="AH53" s="13">
        <v>2046</v>
      </c>
      <c r="AI53" s="12">
        <v>2047</v>
      </c>
      <c r="AJ53" s="13">
        <v>2048</v>
      </c>
      <c r="AK53" s="12">
        <v>2049</v>
      </c>
      <c r="AL53" s="13">
        <v>2050</v>
      </c>
    </row>
    <row r="54" spans="1:38" s="55" customFormat="1" x14ac:dyDescent="0.3">
      <c r="A54" s="56" t="s">
        <v>46</v>
      </c>
      <c r="C54" s="56">
        <v>1304222.1476549443</v>
      </c>
      <c r="D54" s="56">
        <v>1321630.1975665111</v>
      </c>
      <c r="E54" s="56">
        <v>1339270.6006874358</v>
      </c>
      <c r="F54" s="56">
        <v>1357146.4583423457</v>
      </c>
      <c r="G54" s="56">
        <v>1375260.913250667</v>
      </c>
      <c r="H54" s="56">
        <v>1393617.1500791395</v>
      </c>
      <c r="I54" s="56">
        <v>1418604.7184780182</v>
      </c>
      <c r="J54" s="56">
        <v>1444040.3142095495</v>
      </c>
      <c r="K54" s="56">
        <v>1469931.9704079537</v>
      </c>
      <c r="L54" s="56">
        <v>1496287.8642416233</v>
      </c>
      <c r="M54" s="56">
        <v>1523116.3194956558</v>
      </c>
      <c r="N54" s="56">
        <v>1549940.2574921516</v>
      </c>
      <c r="O54" s="56">
        <v>1577236.5977867714</v>
      </c>
      <c r="P54" s="56">
        <v>1605013.6599607531</v>
      </c>
      <c r="Q54" s="56">
        <v>1633279.9101133163</v>
      </c>
      <c r="R54" s="56">
        <v>1662043.9634420262</v>
      </c>
      <c r="S54" s="56">
        <v>1689020.3651702844</v>
      </c>
      <c r="T54" s="56">
        <v>1716434.6170795313</v>
      </c>
      <c r="U54" s="56">
        <v>1744293.8258544512</v>
      </c>
      <c r="V54" s="56">
        <v>1772605.2135273269</v>
      </c>
      <c r="W54" s="56">
        <v>1801376.1193502315</v>
      </c>
      <c r="X54" s="56">
        <v>1827859.5993470903</v>
      </c>
      <c r="Y54" s="56">
        <v>1854732.4342960929</v>
      </c>
      <c r="Z54" s="56">
        <v>1882000.348417727</v>
      </c>
      <c r="AA54" s="56">
        <v>1909669.1500888516</v>
      </c>
      <c r="AB54" s="56">
        <v>1937744.7330799485</v>
      </c>
      <c r="AC54" s="56">
        <v>1963357.2302163227</v>
      </c>
      <c r="AD54" s="56">
        <v>1989308.2652407703</v>
      </c>
      <c r="AE54" s="56">
        <v>2015602.3128400436</v>
      </c>
      <c r="AF54" s="56">
        <v>2042243.9068458916</v>
      </c>
      <c r="AG54" s="56">
        <v>2069237.6410168153</v>
      </c>
      <c r="AH54" s="56">
        <v>2093557.3909572053</v>
      </c>
      <c r="AI54" s="56">
        <v>2118162.9709180039</v>
      </c>
      <c r="AJ54" s="56">
        <v>2143057.7402594341</v>
      </c>
      <c r="AK54" s="56">
        <v>2168245.0978242783</v>
      </c>
      <c r="AL54" s="56">
        <v>2193728.4824019205</v>
      </c>
    </row>
    <row r="55" spans="1:38" s="55" customFormat="1" x14ac:dyDescent="0.3">
      <c r="A55" s="56" t="s">
        <v>12</v>
      </c>
      <c r="C55" s="56">
        <v>394833.29096403182</v>
      </c>
      <c r="D55" s="56">
        <v>400103.31160293031</v>
      </c>
      <c r="E55" s="56">
        <v>405443.67361924041</v>
      </c>
      <c r="F55" s="56">
        <v>410855.31589151989</v>
      </c>
      <c r="G55" s="56">
        <v>416339.18982996815</v>
      </c>
      <c r="H55" s="56">
        <v>421896.25954369188</v>
      </c>
      <c r="I55" s="56">
        <v>429460.86338197021</v>
      </c>
      <c r="J55" s="56">
        <v>437161.10063707933</v>
      </c>
      <c r="K55" s="56">
        <v>444999.40321743838</v>
      </c>
      <c r="L55" s="56">
        <v>452978.24663560704</v>
      </c>
      <c r="M55" s="56">
        <v>461100.15079010808</v>
      </c>
      <c r="N55" s="56">
        <v>469220.68741403735</v>
      </c>
      <c r="O55" s="56">
        <v>477484.2366024768</v>
      </c>
      <c r="P55" s="56">
        <v>485893.31698129512</v>
      </c>
      <c r="Q55" s="56">
        <v>494450.49153243762</v>
      </c>
      <c r="R55" s="56">
        <v>503158.36837509047</v>
      </c>
      <c r="S55" s="56">
        <v>511325.0610599888</v>
      </c>
      <c r="T55" s="56">
        <v>519624.30618483748</v>
      </c>
      <c r="U55" s="56">
        <v>528058.25518963987</v>
      </c>
      <c r="V55" s="56">
        <v>536629.09443411918</v>
      </c>
      <c r="W55" s="56">
        <v>545339.04576449574</v>
      </c>
      <c r="X55" s="56">
        <v>553356.51394055842</v>
      </c>
      <c r="Y55" s="56">
        <v>561491.8533683744</v>
      </c>
      <c r="Z55" s="56">
        <v>569746.79696807312</v>
      </c>
      <c r="AA55" s="56">
        <v>578123.10313683737</v>
      </c>
      <c r="AB55" s="56">
        <v>586622.55612346239</v>
      </c>
      <c r="AC55" s="56">
        <v>594376.34757098905</v>
      </c>
      <c r="AD55" s="56">
        <v>602232.62618199782</v>
      </c>
      <c r="AE55" s="56">
        <v>610192.7465994074</v>
      </c>
      <c r="AF55" s="56">
        <v>618258.08137137874</v>
      </c>
      <c r="AG55" s="56">
        <v>626430.02118797973</v>
      </c>
      <c r="AH55" s="56">
        <v>633792.45321050868</v>
      </c>
      <c r="AI55" s="56">
        <v>641241.41589640465</v>
      </c>
      <c r="AJ55" s="56">
        <v>648777.92624055175</v>
      </c>
      <c r="AK55" s="56">
        <v>656403.01319057541</v>
      </c>
      <c r="AL55" s="56">
        <v>664117.71778732201</v>
      </c>
    </row>
    <row r="56" spans="1:38" s="55" customFormat="1" x14ac:dyDescent="0.3">
      <c r="A56" s="56" t="s">
        <v>11</v>
      </c>
      <c r="C56" s="56">
        <v>210757.45045696865</v>
      </c>
      <c r="D56" s="56">
        <v>213570.52660614025</v>
      </c>
      <c r="E56" s="56">
        <v>216421.15017014285</v>
      </c>
      <c r="F56" s="56">
        <v>219309.82231150666</v>
      </c>
      <c r="G56" s="56">
        <v>222237.05088200749</v>
      </c>
      <c r="H56" s="56">
        <v>225203.35051195114</v>
      </c>
      <c r="I56" s="56">
        <v>229241.24867089282</v>
      </c>
      <c r="J56" s="56">
        <v>233351.54638119508</v>
      </c>
      <c r="K56" s="56">
        <v>237535.54176748393</v>
      </c>
      <c r="L56" s="56">
        <v>241794.55622977193</v>
      </c>
      <c r="M56" s="56">
        <v>246129.93486078616</v>
      </c>
      <c r="N56" s="56">
        <v>250464.583519776</v>
      </c>
      <c r="O56" s="56">
        <v>254875.5706339298</v>
      </c>
      <c r="P56" s="56">
        <v>259364.24061664633</v>
      </c>
      <c r="Q56" s="56">
        <v>263931.96155808627</v>
      </c>
      <c r="R56" s="56">
        <v>268580.12564214767</v>
      </c>
      <c r="S56" s="56">
        <v>272939.41187338787</v>
      </c>
      <c r="T56" s="56">
        <v>277369.45306611463</v>
      </c>
      <c r="U56" s="56">
        <v>281871.39763415302</v>
      </c>
      <c r="V56" s="56">
        <v>286446.41263107117</v>
      </c>
      <c r="W56" s="56">
        <v>291095.6840527195</v>
      </c>
      <c r="X56" s="56">
        <v>295375.31596466177</v>
      </c>
      <c r="Y56" s="56">
        <v>299717.86618939636</v>
      </c>
      <c r="Z56" s="56">
        <v>304124.25973967341</v>
      </c>
      <c r="AA56" s="56">
        <v>308595.43522759993</v>
      </c>
      <c r="AB56" s="56">
        <v>313132.34506457503</v>
      </c>
      <c r="AC56" s="56">
        <v>317271.22938424762</v>
      </c>
      <c r="AD56" s="56">
        <v>321464.82016807707</v>
      </c>
      <c r="AE56" s="56">
        <v>325713.84050880757</v>
      </c>
      <c r="AF56" s="56">
        <v>330019.02305679454</v>
      </c>
      <c r="AG56" s="56">
        <v>334381.11014633399</v>
      </c>
      <c r="AH56" s="56">
        <v>338311.09132507991</v>
      </c>
      <c r="AI56" s="56">
        <v>342287.26157251623</v>
      </c>
      <c r="AJ56" s="56">
        <v>346310.16374876589</v>
      </c>
      <c r="AK56" s="56">
        <v>350380.34709418711</v>
      </c>
      <c r="AL56" s="56">
        <v>354498.36730436009</v>
      </c>
    </row>
    <row r="57" spans="1:38" s="55" customFormat="1" x14ac:dyDescent="0.3">
      <c r="A57" s="56" t="s">
        <v>47</v>
      </c>
      <c r="C57" s="56">
        <v>155588.93288354311</v>
      </c>
      <c r="D57" s="56">
        <v>157665.64957954016</v>
      </c>
      <c r="E57" s="56">
        <v>159770.08516373506</v>
      </c>
      <c r="F57" s="56">
        <v>161902.60961281488</v>
      </c>
      <c r="G57" s="56">
        <v>164063.59784171468</v>
      </c>
      <c r="H57" s="56">
        <v>166253.42976953075</v>
      </c>
      <c r="I57" s="56">
        <v>169234.35530397785</v>
      </c>
      <c r="J57" s="56">
        <v>172268.72886084614</v>
      </c>
      <c r="K57" s="56">
        <v>175357.50876367226</v>
      </c>
      <c r="L57" s="56">
        <v>178501.67051874279</v>
      </c>
      <c r="M57" s="56">
        <v>181702.20712318108</v>
      </c>
      <c r="N57" s="56">
        <v>184902.20483531419</v>
      </c>
      <c r="O57" s="56">
        <v>188158.55841411382</v>
      </c>
      <c r="P57" s="56">
        <v>191472.26035519829</v>
      </c>
      <c r="Q57" s="56">
        <v>194844.32063324552</v>
      </c>
      <c r="R57" s="56">
        <v>198275.76700982044</v>
      </c>
      <c r="S57" s="56">
        <v>201493.95308761729</v>
      </c>
      <c r="T57" s="56">
        <v>204764.37309085802</v>
      </c>
      <c r="U57" s="56">
        <v>208087.87482103755</v>
      </c>
      <c r="V57" s="56">
        <v>211465.31984019733</v>
      </c>
      <c r="W57" s="56">
        <v>214897.58369427122</v>
      </c>
      <c r="X57" s="56">
        <v>218056.96601204795</v>
      </c>
      <c r="Y57" s="56">
        <v>221262.79695180678</v>
      </c>
      <c r="Z57" s="56">
        <v>224515.75939211925</v>
      </c>
      <c r="AA57" s="56">
        <v>227816.54625110424</v>
      </c>
      <c r="AB57" s="56">
        <v>231165.86063402775</v>
      </c>
      <c r="AC57" s="56">
        <v>234221.3378815937</v>
      </c>
      <c r="AD57" s="56">
        <v>237317.20146122787</v>
      </c>
      <c r="AE57" s="56">
        <v>240453.98518669672</v>
      </c>
      <c r="AF57" s="56">
        <v>243632.22992754827</v>
      </c>
      <c r="AG57" s="56">
        <v>246852.48370237323</v>
      </c>
      <c r="AH57" s="56">
        <v>249753.74093682785</v>
      </c>
      <c r="AI57" s="56">
        <v>252689.09664748257</v>
      </c>
      <c r="AJ57" s="56">
        <v>255658.95159372746</v>
      </c>
      <c r="AK57" s="56">
        <v>258663.71124507725</v>
      </c>
      <c r="AL57" s="56">
        <v>261703.78583653038</v>
      </c>
    </row>
    <row r="58" spans="1:38" s="55" customFormat="1" x14ac:dyDescent="0.3">
      <c r="A58" s="56" t="s">
        <v>10</v>
      </c>
      <c r="C58" s="56">
        <v>401592.93078354717</v>
      </c>
      <c r="D58" s="56">
        <v>406953.17542881903</v>
      </c>
      <c r="E58" s="56">
        <v>412384.96571260865</v>
      </c>
      <c r="F58" s="56">
        <v>417889.256587298</v>
      </c>
      <c r="G58" s="56">
        <v>423467.01575145521</v>
      </c>
      <c r="H58" s="56">
        <v>429119.22381996393</v>
      </c>
      <c r="I58" s="56">
        <v>436813.33547456446</v>
      </c>
      <c r="J58" s="56">
        <v>444645.40262234124</v>
      </c>
      <c r="K58" s="56">
        <v>452617.89880656346</v>
      </c>
      <c r="L58" s="56">
        <v>460733.34192115447</v>
      </c>
      <c r="M58" s="56">
        <v>468994.29500589881</v>
      </c>
      <c r="N58" s="56">
        <v>477253.85714762309</v>
      </c>
      <c r="O58" s="56">
        <v>485658.88026296545</v>
      </c>
      <c r="P58" s="56">
        <v>494211.92609726865</v>
      </c>
      <c r="Q58" s="56">
        <v>502915.60151133779</v>
      </c>
      <c r="R58" s="56">
        <v>511772.55927597999</v>
      </c>
      <c r="S58" s="56">
        <v>520079.0676814114</v>
      </c>
      <c r="T58" s="56">
        <v>528520.39785608172</v>
      </c>
      <c r="U58" s="56">
        <v>537098.73807315854</v>
      </c>
      <c r="V58" s="56">
        <v>545816.3121233636</v>
      </c>
      <c r="W58" s="56">
        <v>554675.37989145273</v>
      </c>
      <c r="X58" s="56">
        <v>562830.10902897653</v>
      </c>
      <c r="Y58" s="56">
        <v>571104.72740210965</v>
      </c>
      <c r="Z58" s="56">
        <v>579500.99759898579</v>
      </c>
      <c r="AA58" s="56">
        <v>588020.70812096621</v>
      </c>
      <c r="AB58" s="56">
        <v>596665.67376360903</v>
      </c>
      <c r="AC58" s="56">
        <v>604552.21196431085</v>
      </c>
      <c r="AD58" s="56">
        <v>612542.99193310167</v>
      </c>
      <c r="AE58" s="56">
        <v>620639.39150470903</v>
      </c>
      <c r="AF58" s="56">
        <v>628842.80672564439</v>
      </c>
      <c r="AG58" s="56">
        <v>637154.65209492086</v>
      </c>
      <c r="AH58" s="56">
        <v>644643.13070421678</v>
      </c>
      <c r="AI58" s="56">
        <v>652219.62140241044</v>
      </c>
      <c r="AJ58" s="56">
        <v>659885.15859558084</v>
      </c>
      <c r="AK58" s="56">
        <v>667640.78884718055</v>
      </c>
      <c r="AL58" s="56">
        <v>675487.57102092332</v>
      </c>
    </row>
    <row r="59" spans="1:38" x14ac:dyDescent="0.3">
      <c r="B59" cm="1">
        <f t="array" ref="B59">TREND(C59:AL59,C53:AL53,2014)</f>
        <v>2354087.3403968364</v>
      </c>
      <c r="C59" s="66">
        <f>SUM(C54:C58)</f>
        <v>2466994.7527430351</v>
      </c>
      <c r="D59" s="66">
        <f t="shared" ref="D59:AL59" si="3">SUM(D54:D58)</f>
        <v>2499922.8607839406</v>
      </c>
      <c r="E59" s="66">
        <f t="shared" si="3"/>
        <v>2533290.4753531627</v>
      </c>
      <c r="F59" s="66">
        <f t="shared" si="3"/>
        <v>2567103.4627454854</v>
      </c>
      <c r="G59" s="66">
        <f t="shared" si="3"/>
        <v>2601367.7675558124</v>
      </c>
      <c r="H59" s="66">
        <f t="shared" si="3"/>
        <v>2636089.4137242772</v>
      </c>
      <c r="I59" s="66">
        <f t="shared" si="3"/>
        <v>2683354.5213094233</v>
      </c>
      <c r="J59" s="66">
        <f t="shared" si="3"/>
        <v>2731467.0927110114</v>
      </c>
      <c r="K59" s="66">
        <f t="shared" si="3"/>
        <v>2780442.322963112</v>
      </c>
      <c r="L59" s="66">
        <f t="shared" si="3"/>
        <v>2830295.6795468996</v>
      </c>
      <c r="M59" s="66">
        <f t="shared" si="3"/>
        <v>2881042.9072756302</v>
      </c>
      <c r="N59" s="66">
        <f t="shared" si="3"/>
        <v>2931781.5904089026</v>
      </c>
      <c r="O59" s="66">
        <f t="shared" si="3"/>
        <v>2983413.8437002571</v>
      </c>
      <c r="P59" s="66">
        <f t="shared" si="3"/>
        <v>3035955.4040111615</v>
      </c>
      <c r="Q59" s="66">
        <f t="shared" si="3"/>
        <v>3089422.2853484238</v>
      </c>
      <c r="R59" s="66">
        <f t="shared" si="3"/>
        <v>3143830.7837450649</v>
      </c>
      <c r="S59" s="66">
        <f t="shared" si="3"/>
        <v>3194857.8588726898</v>
      </c>
      <c r="T59" s="66">
        <f t="shared" si="3"/>
        <v>3246713.1472774236</v>
      </c>
      <c r="U59" s="66">
        <f t="shared" si="3"/>
        <v>3299410.0915724402</v>
      </c>
      <c r="V59" s="66">
        <f t="shared" si="3"/>
        <v>3352962.3525560787</v>
      </c>
      <c r="W59" s="66">
        <f t="shared" si="3"/>
        <v>3407383.8127531707</v>
      </c>
      <c r="X59" s="66">
        <f t="shared" si="3"/>
        <v>3457478.5042933351</v>
      </c>
      <c r="Y59" s="66">
        <f t="shared" si="3"/>
        <v>3508309.6782077802</v>
      </c>
      <c r="Z59" s="66">
        <f t="shared" si="3"/>
        <v>3559888.1621165783</v>
      </c>
      <c r="AA59" s="66">
        <f t="shared" si="3"/>
        <v>3612224.9428253593</v>
      </c>
      <c r="AB59" s="66">
        <f t="shared" si="3"/>
        <v>3665331.1686656228</v>
      </c>
      <c r="AC59" s="66">
        <f t="shared" si="3"/>
        <v>3713778.357017464</v>
      </c>
      <c r="AD59" s="66">
        <f t="shared" si="3"/>
        <v>3762865.904985175</v>
      </c>
      <c r="AE59" s="66">
        <f t="shared" si="3"/>
        <v>3812602.2766396641</v>
      </c>
      <c r="AF59" s="66">
        <f t="shared" si="3"/>
        <v>3862996.0479272576</v>
      </c>
      <c r="AG59" s="66">
        <f t="shared" si="3"/>
        <v>3914055.9081484228</v>
      </c>
      <c r="AH59" s="66">
        <f t="shared" si="3"/>
        <v>3960057.8071338385</v>
      </c>
      <c r="AI59" s="66">
        <f t="shared" si="3"/>
        <v>4006600.3664368172</v>
      </c>
      <c r="AJ59" s="66">
        <f t="shared" si="3"/>
        <v>4053689.9404380601</v>
      </c>
      <c r="AK59" s="66">
        <f t="shared" si="3"/>
        <v>4101332.9582012985</v>
      </c>
      <c r="AL59" s="66">
        <f t="shared" si="3"/>
        <v>4149535.9243510561</v>
      </c>
    </row>
    <row r="60" spans="1:38" x14ac:dyDescent="0.3">
      <c r="A60" s="57" t="s">
        <v>96</v>
      </c>
    </row>
    <row r="61" spans="1:38" s="11" customFormat="1" x14ac:dyDescent="0.3">
      <c r="A61" s="51" t="s">
        <v>94</v>
      </c>
      <c r="B61" s="11" t="s">
        <v>78</v>
      </c>
      <c r="C61" s="12">
        <v>2015</v>
      </c>
      <c r="D61" s="13">
        <v>2016</v>
      </c>
      <c r="E61" s="12">
        <v>2017</v>
      </c>
      <c r="F61" s="13">
        <v>2018</v>
      </c>
      <c r="G61" s="12">
        <v>2019</v>
      </c>
      <c r="H61" s="13">
        <v>2020</v>
      </c>
      <c r="I61" s="12">
        <v>2021</v>
      </c>
      <c r="J61" s="13">
        <v>2022</v>
      </c>
      <c r="K61" s="12">
        <v>2023</v>
      </c>
      <c r="L61" s="13">
        <v>2024</v>
      </c>
      <c r="M61" s="12">
        <v>2025</v>
      </c>
      <c r="N61" s="13">
        <v>2026</v>
      </c>
      <c r="O61" s="12">
        <v>2027</v>
      </c>
      <c r="P61" s="13">
        <v>2028</v>
      </c>
      <c r="Q61" s="12">
        <v>2029</v>
      </c>
      <c r="R61" s="13">
        <v>2030</v>
      </c>
      <c r="S61" s="12">
        <v>2031</v>
      </c>
      <c r="T61" s="13">
        <v>2032</v>
      </c>
      <c r="U61" s="12">
        <v>2033</v>
      </c>
      <c r="V61" s="13">
        <v>2034</v>
      </c>
      <c r="W61" s="12">
        <v>2035</v>
      </c>
      <c r="X61" s="13">
        <v>2036</v>
      </c>
      <c r="Y61" s="12">
        <v>2037</v>
      </c>
      <c r="Z61" s="13">
        <v>2038</v>
      </c>
      <c r="AA61" s="12">
        <v>2039</v>
      </c>
      <c r="AB61" s="13">
        <v>2040</v>
      </c>
      <c r="AC61" s="12">
        <v>2041</v>
      </c>
      <c r="AD61" s="13">
        <v>2042</v>
      </c>
      <c r="AE61" s="12">
        <v>2043</v>
      </c>
      <c r="AF61" s="13">
        <v>2044</v>
      </c>
      <c r="AG61" s="12">
        <v>2045</v>
      </c>
      <c r="AH61" s="13">
        <v>2046</v>
      </c>
      <c r="AI61" s="12">
        <v>2047</v>
      </c>
      <c r="AJ61" s="13">
        <v>2048</v>
      </c>
      <c r="AK61" s="12">
        <v>2049</v>
      </c>
      <c r="AL61" s="13">
        <v>2050</v>
      </c>
    </row>
    <row r="62" spans="1:38" s="11" customFormat="1" x14ac:dyDescent="0.3">
      <c r="A62" s="11" t="s">
        <v>15</v>
      </c>
      <c r="C62" s="58">
        <v>1783327.8313372496</v>
      </c>
      <c r="D62" s="58">
        <v>2119615.9177212543</v>
      </c>
      <c r="E62" s="58">
        <v>2459395.9264332284</v>
      </c>
      <c r="F62" s="58">
        <v>2802759.3349366426</v>
      </c>
      <c r="G62" s="58">
        <v>3149797.7764151674</v>
      </c>
      <c r="H62" s="58">
        <v>3500603.0845910232</v>
      </c>
      <c r="I62" s="58">
        <v>3578358.8805749188</v>
      </c>
      <c r="J62" s="58">
        <v>3657538.3604211276</v>
      </c>
      <c r="K62" s="58">
        <v>3738168.9736500764</v>
      </c>
      <c r="L62" s="58">
        <v>3820278.644700577</v>
      </c>
      <c r="M62" s="58">
        <v>3903895.7825934598</v>
      </c>
      <c r="N62" s="58">
        <v>3987800.0276619322</v>
      </c>
      <c r="O62" s="58">
        <v>4073216.1341183023</v>
      </c>
      <c r="P62" s="58">
        <v>4160172.5507180351</v>
      </c>
      <c r="Q62" s="58">
        <v>4248698.2136222105</v>
      </c>
      <c r="R62" s="58">
        <v>4338822.5559577541</v>
      </c>
      <c r="S62" s="58">
        <v>4424565.563736747</v>
      </c>
      <c r="T62" s="58">
        <v>4511722.5495213829</v>
      </c>
      <c r="U62" s="58">
        <v>4600318.1319590202</v>
      </c>
      <c r="V62" s="58">
        <v>4690377.3133338373</v>
      </c>
      <c r="W62" s="58">
        <v>4781925.4866837328</v>
      </c>
      <c r="X62" s="58">
        <v>4867653.3742142338</v>
      </c>
      <c r="Y62" s="58">
        <v>4954648.8032952398</v>
      </c>
      <c r="Z62" s="58">
        <v>5042931.9427724788</v>
      </c>
      <c r="AA62" s="58">
        <v>5132523.2392691458</v>
      </c>
      <c r="AB62" s="58">
        <v>5223443.4221065147</v>
      </c>
      <c r="AC62" s="58">
        <v>5307938.6508116471</v>
      </c>
      <c r="AD62" s="58">
        <v>5393542.7415886801</v>
      </c>
      <c r="AE62" s="58">
        <v>5480271.7830047784</v>
      </c>
      <c r="AF62" s="58">
        <v>5568142.0552468225</v>
      </c>
      <c r="AG62" s="58">
        <v>5657170.0334555442</v>
      </c>
      <c r="AH62" s="58">
        <v>5739064.1238300027</v>
      </c>
      <c r="AI62" s="58">
        <v>5821897.4370102566</v>
      </c>
      <c r="AJ62" s="58">
        <v>5905682.3755552582</v>
      </c>
      <c r="AK62" s="58">
        <v>5990431.4647751125</v>
      </c>
      <c r="AL62" s="58">
        <v>6076157.3549556509</v>
      </c>
    </row>
    <row r="63" spans="1:38" s="11" customFormat="1" x14ac:dyDescent="0.3">
      <c r="A63" s="11" t="s">
        <v>97</v>
      </c>
      <c r="C63" s="58">
        <v>4858213.6383504942</v>
      </c>
      <c r="D63" s="58">
        <v>4840707.4617043547</v>
      </c>
      <c r="E63" s="58">
        <v>4823230.2797971182</v>
      </c>
      <c r="F63" s="58">
        <v>4805770.6550084315</v>
      </c>
      <c r="G63" s="58">
        <v>4788317.2777917376</v>
      </c>
      <c r="H63" s="58">
        <v>4770858.9571202463</v>
      </c>
      <c r="I63" s="58">
        <v>4774880.3283092389</v>
      </c>
      <c r="J63" s="58">
        <v>4778813.2541023139</v>
      </c>
      <c r="K63" s="58">
        <v>4782645.6915650917</v>
      </c>
      <c r="L63" s="58">
        <v>4786365.4756539706</v>
      </c>
      <c r="M63" s="58">
        <v>4789960.3107815832</v>
      </c>
      <c r="N63" s="58">
        <v>4791916.5927970978</v>
      </c>
      <c r="O63" s="58">
        <v>4793721.308487284</v>
      </c>
      <c r="P63" s="58">
        <v>4795361.8743572077</v>
      </c>
      <c r="Q63" s="58">
        <v>4796825.5593260564</v>
      </c>
      <c r="R63" s="58">
        <v>4798099.4768178435</v>
      </c>
      <c r="S63" s="58">
        <v>4792660.6340602171</v>
      </c>
      <c r="T63" s="58">
        <v>4787012.2651393143</v>
      </c>
      <c r="U63" s="58">
        <v>4781141.8950486407</v>
      </c>
      <c r="V63" s="58">
        <v>4775036.9330155551</v>
      </c>
      <c r="W63" s="58">
        <v>4768684.6657814374</v>
      </c>
      <c r="X63" s="58">
        <v>4754907.0795884086</v>
      </c>
      <c r="Y63" s="58">
        <v>4740887.8534141388</v>
      </c>
      <c r="Z63" s="58">
        <v>4726615.0939751156</v>
      </c>
      <c r="AA63" s="58">
        <v>4712076.8350544432</v>
      </c>
      <c r="AB63" s="58">
        <v>4697261.031878992</v>
      </c>
      <c r="AC63" s="58">
        <v>4675307.3512892956</v>
      </c>
      <c r="AD63" s="58">
        <v>4653106.8326528678</v>
      </c>
      <c r="AE63" s="58">
        <v>4630648.4257801147</v>
      </c>
      <c r="AF63" s="58">
        <v>4607921.0488125309</v>
      </c>
      <c r="AG63" s="58">
        <v>4584913.5834460109</v>
      </c>
      <c r="AH63" s="58">
        <v>4555020.706369197</v>
      </c>
      <c r="AI63" s="58">
        <v>4524903.0939371223</v>
      </c>
      <c r="AJ63" s="58">
        <v>4494550.6876529502</v>
      </c>
      <c r="AK63" s="58">
        <v>4463953.4359714752</v>
      </c>
      <c r="AL63" s="58">
        <v>4433101.2901284955</v>
      </c>
    </row>
    <row r="64" spans="1:38" s="11" customFormat="1" x14ac:dyDescent="0.3">
      <c r="A64" s="11" t="s">
        <v>98</v>
      </c>
      <c r="C64" s="58">
        <v>519657.23422836419</v>
      </c>
      <c r="D64" s="58">
        <v>417840.36536038882</v>
      </c>
      <c r="E64" s="58">
        <v>314995.20824384404</v>
      </c>
      <c r="F64" s="58">
        <v>211092.7792710363</v>
      </c>
      <c r="G64" s="58">
        <v>106104.06349012288</v>
      </c>
      <c r="H64" s="58">
        <v>0</v>
      </c>
      <c r="I64" s="58">
        <v>0</v>
      </c>
      <c r="J64" s="58">
        <v>0</v>
      </c>
      <c r="K64" s="58">
        <v>0</v>
      </c>
      <c r="L64" s="58">
        <v>0</v>
      </c>
      <c r="M64" s="58">
        <v>0</v>
      </c>
      <c r="N64" s="58">
        <v>0</v>
      </c>
      <c r="O64" s="58">
        <v>0</v>
      </c>
      <c r="P64" s="58">
        <v>0</v>
      </c>
      <c r="Q64" s="58">
        <v>0</v>
      </c>
      <c r="R64" s="58">
        <v>0</v>
      </c>
      <c r="S64" s="58">
        <v>0</v>
      </c>
      <c r="T64" s="58">
        <v>0</v>
      </c>
      <c r="U64" s="58">
        <v>0</v>
      </c>
      <c r="V64" s="58">
        <v>0</v>
      </c>
      <c r="W64" s="58">
        <v>0</v>
      </c>
      <c r="X64" s="58">
        <v>0</v>
      </c>
      <c r="Y64" s="58">
        <v>0</v>
      </c>
      <c r="Z64" s="58">
        <v>0</v>
      </c>
      <c r="AA64" s="58">
        <v>0</v>
      </c>
      <c r="AB64" s="58">
        <v>0</v>
      </c>
      <c r="AC64" s="58">
        <v>0</v>
      </c>
      <c r="AD64" s="58">
        <v>0</v>
      </c>
      <c r="AE64" s="58">
        <v>0</v>
      </c>
      <c r="AF64" s="58">
        <v>0</v>
      </c>
      <c r="AG64" s="58">
        <v>0</v>
      </c>
      <c r="AH64" s="58">
        <v>0</v>
      </c>
      <c r="AI64" s="58">
        <v>0</v>
      </c>
      <c r="AJ64" s="58">
        <v>0</v>
      </c>
      <c r="AK64" s="58">
        <v>0</v>
      </c>
      <c r="AL64" s="58">
        <v>0</v>
      </c>
    </row>
    <row r="65" spans="1:38" s="11" customFormat="1" x14ac:dyDescent="0.3">
      <c r="A65" s="11" t="s">
        <v>99</v>
      </c>
      <c r="C65" s="58">
        <v>267953.09713774582</v>
      </c>
      <c r="D65" s="58">
        <v>215452.82665743039</v>
      </c>
      <c r="E65" s="58">
        <v>162422.33548007486</v>
      </c>
      <c r="F65" s="58">
        <v>108846.6786632514</v>
      </c>
      <c r="G65" s="58">
        <v>54710.89510241367</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c r="AH65" s="58">
        <v>0</v>
      </c>
      <c r="AI65" s="58">
        <v>0</v>
      </c>
      <c r="AJ65" s="58">
        <v>0</v>
      </c>
      <c r="AK65" s="58">
        <v>0</v>
      </c>
      <c r="AL65" s="58">
        <v>0</v>
      </c>
    </row>
    <row r="66" spans="1:38" x14ac:dyDescent="0.3">
      <c r="B66" cm="1">
        <f t="array" ref="B66">TREND(C66:AL66,C61:AL61,2014)</f>
        <v>7701850.0408837199</v>
      </c>
      <c r="C66" s="66">
        <f>SUM(C62:C65)</f>
        <v>7429151.8010538537</v>
      </c>
      <c r="D66" s="66">
        <f t="shared" ref="D66:AL66" si="4">SUM(D62:D65)</f>
        <v>7593616.5714434283</v>
      </c>
      <c r="E66" s="66">
        <f t="shared" si="4"/>
        <v>7760043.7499542646</v>
      </c>
      <c r="F66" s="66">
        <f t="shared" si="4"/>
        <v>7928469.4478793619</v>
      </c>
      <c r="G66" s="66">
        <f t="shared" si="4"/>
        <v>8098930.0127994409</v>
      </c>
      <c r="H66" s="66">
        <f t="shared" si="4"/>
        <v>8271462.0417112689</v>
      </c>
      <c r="I66" s="66">
        <f t="shared" si="4"/>
        <v>8353239.2088841572</v>
      </c>
      <c r="J66" s="66">
        <f t="shared" si="4"/>
        <v>8436351.6145234406</v>
      </c>
      <c r="K66" s="66">
        <f t="shared" si="4"/>
        <v>8520814.6652151681</v>
      </c>
      <c r="L66" s="66">
        <f t="shared" si="4"/>
        <v>8606644.1203545481</v>
      </c>
      <c r="M66" s="66">
        <f t="shared" si="4"/>
        <v>8693856.0933750421</v>
      </c>
      <c r="N66" s="66">
        <f t="shared" si="4"/>
        <v>8779716.6204590295</v>
      </c>
      <c r="O66" s="66">
        <f t="shared" si="4"/>
        <v>8866937.4426055867</v>
      </c>
      <c r="P66" s="66">
        <f t="shared" si="4"/>
        <v>8955534.4250752423</v>
      </c>
      <c r="Q66" s="66">
        <f t="shared" si="4"/>
        <v>9045523.7729482669</v>
      </c>
      <c r="R66" s="66">
        <f t="shared" si="4"/>
        <v>9136922.0327755976</v>
      </c>
      <c r="S66" s="66">
        <f t="shared" si="4"/>
        <v>9217226.1977969632</v>
      </c>
      <c r="T66" s="66">
        <f t="shared" si="4"/>
        <v>9298734.8146606982</v>
      </c>
      <c r="U66" s="66">
        <f t="shared" si="4"/>
        <v>9381460.0270076618</v>
      </c>
      <c r="V66" s="66">
        <f t="shared" si="4"/>
        <v>9465414.2463493925</v>
      </c>
      <c r="W66" s="66">
        <f t="shared" si="4"/>
        <v>9550610.1524651702</v>
      </c>
      <c r="X66" s="66">
        <f t="shared" si="4"/>
        <v>9622560.4538026415</v>
      </c>
      <c r="Y66" s="66">
        <f t="shared" si="4"/>
        <v>9695536.6567093786</v>
      </c>
      <c r="Z66" s="66">
        <f t="shared" si="4"/>
        <v>9769547.0367475934</v>
      </c>
      <c r="AA66" s="66">
        <f t="shared" si="4"/>
        <v>9844600.074323589</v>
      </c>
      <c r="AB66" s="66">
        <f t="shared" si="4"/>
        <v>9920704.4539855067</v>
      </c>
      <c r="AC66" s="66">
        <f t="shared" si="4"/>
        <v>9983246.0021009427</v>
      </c>
      <c r="AD66" s="66">
        <f t="shared" si="4"/>
        <v>10046649.574241549</v>
      </c>
      <c r="AE66" s="66">
        <f t="shared" si="4"/>
        <v>10110920.208784893</v>
      </c>
      <c r="AF66" s="66">
        <f t="shared" si="4"/>
        <v>10176063.104059353</v>
      </c>
      <c r="AG66" s="66">
        <f t="shared" si="4"/>
        <v>10242083.616901554</v>
      </c>
      <c r="AH66" s="66">
        <f t="shared" si="4"/>
        <v>10294084.830199201</v>
      </c>
      <c r="AI66" s="66">
        <f t="shared" si="4"/>
        <v>10346800.53094738</v>
      </c>
      <c r="AJ66" s="66">
        <f t="shared" si="4"/>
        <v>10400233.063208207</v>
      </c>
      <c r="AK66" s="66">
        <f t="shared" si="4"/>
        <v>10454384.900746588</v>
      </c>
      <c r="AL66" s="66">
        <f t="shared" si="4"/>
        <v>10509258.645084146</v>
      </c>
    </row>
    <row r="67" spans="1:38" x14ac:dyDescent="0.3">
      <c r="A67" s="57" t="s">
        <v>100</v>
      </c>
    </row>
    <row r="68" spans="1:38" s="11" customFormat="1" x14ac:dyDescent="0.3">
      <c r="A68" s="51" t="s">
        <v>94</v>
      </c>
      <c r="B68" s="11" t="s">
        <v>78</v>
      </c>
      <c r="C68" s="12">
        <v>2015</v>
      </c>
      <c r="D68" s="13">
        <v>2016</v>
      </c>
      <c r="E68" s="12">
        <v>2017</v>
      </c>
      <c r="F68" s="13">
        <v>2018</v>
      </c>
      <c r="G68" s="12">
        <v>2019</v>
      </c>
      <c r="H68" s="13">
        <v>2020</v>
      </c>
      <c r="I68" s="12">
        <v>2021</v>
      </c>
      <c r="J68" s="13">
        <v>2022</v>
      </c>
      <c r="K68" s="12">
        <v>2023</v>
      </c>
      <c r="L68" s="13">
        <v>2024</v>
      </c>
      <c r="M68" s="12">
        <v>2025</v>
      </c>
      <c r="N68" s="13">
        <v>2026</v>
      </c>
      <c r="O68" s="12">
        <v>2027</v>
      </c>
      <c r="P68" s="13">
        <v>2028</v>
      </c>
      <c r="Q68" s="12">
        <v>2029</v>
      </c>
      <c r="R68" s="13">
        <v>2030</v>
      </c>
      <c r="S68" s="12">
        <v>2031</v>
      </c>
      <c r="T68" s="13">
        <v>2032</v>
      </c>
      <c r="U68" s="12">
        <v>2033</v>
      </c>
      <c r="V68" s="13">
        <v>2034</v>
      </c>
      <c r="W68" s="12">
        <v>2035</v>
      </c>
      <c r="X68" s="13">
        <v>2036</v>
      </c>
      <c r="Y68" s="12">
        <v>2037</v>
      </c>
      <c r="Z68" s="13">
        <v>2038</v>
      </c>
      <c r="AA68" s="12">
        <v>2039</v>
      </c>
      <c r="AB68" s="13">
        <v>2040</v>
      </c>
      <c r="AC68" s="12">
        <v>2041</v>
      </c>
      <c r="AD68" s="13">
        <v>2042</v>
      </c>
      <c r="AE68" s="12">
        <v>2043</v>
      </c>
      <c r="AF68" s="13">
        <v>2044</v>
      </c>
      <c r="AG68" s="12">
        <v>2045</v>
      </c>
      <c r="AH68" s="13">
        <v>2046</v>
      </c>
      <c r="AI68" s="12">
        <v>2047</v>
      </c>
      <c r="AJ68" s="13">
        <v>2048</v>
      </c>
      <c r="AK68" s="12">
        <v>2049</v>
      </c>
      <c r="AL68" s="13">
        <v>2050</v>
      </c>
    </row>
    <row r="69" spans="1:38" s="11" customFormat="1" x14ac:dyDescent="0.3">
      <c r="A69" s="11" t="s">
        <v>15</v>
      </c>
      <c r="C69" s="58">
        <v>1943777.9537863166</v>
      </c>
      <c r="D69" s="58">
        <v>2090816.6193130722</v>
      </c>
      <c r="E69" s="58">
        <v>2240742.8499369617</v>
      </c>
      <c r="F69" s="58">
        <v>2393604.2094381647</v>
      </c>
      <c r="G69" s="58">
        <v>2549448.9842774305</v>
      </c>
      <c r="H69" s="58">
        <v>2708326.1941902335</v>
      </c>
      <c r="I69" s="58">
        <v>2767413.3389787525</v>
      </c>
      <c r="J69" s="58">
        <v>2827689.1320138704</v>
      </c>
      <c r="K69" s="58">
        <v>2889176.6387957716</v>
      </c>
      <c r="L69" s="58">
        <v>2951899.3630771018</v>
      </c>
      <c r="M69" s="58">
        <v>3015881.255080766</v>
      </c>
      <c r="N69" s="58">
        <v>3080181.7874981519</v>
      </c>
      <c r="O69" s="58">
        <v>3145749.371534755</v>
      </c>
      <c r="P69" s="58">
        <v>3212608.1144402237</v>
      </c>
      <c r="Q69" s="58">
        <v>3280782.572806403</v>
      </c>
      <c r="R69" s="58">
        <v>3350297.7608355857</v>
      </c>
      <c r="S69" s="58">
        <v>3416538.4233689848</v>
      </c>
      <c r="T69" s="58">
        <v>3483981.6044473569</v>
      </c>
      <c r="U69" s="58">
        <v>3552648.3672292987</v>
      </c>
      <c r="V69" s="58">
        <v>3622560.1361920107</v>
      </c>
      <c r="W69" s="58">
        <v>3693738.7032507895</v>
      </c>
      <c r="X69" s="58">
        <v>3760539.4755636994</v>
      </c>
      <c r="Y69" s="58">
        <v>3828438.4297672384</v>
      </c>
      <c r="Z69" s="58">
        <v>3897452.9711273112</v>
      </c>
      <c r="AA69" s="58">
        <v>3967600.7749102679</v>
      </c>
      <c r="AB69" s="58">
        <v>4038899.7905191272</v>
      </c>
      <c r="AC69" s="58">
        <v>4105354.8851140095</v>
      </c>
      <c r="AD69" s="58">
        <v>4172791.4200832276</v>
      </c>
      <c r="AE69" s="58">
        <v>4241223.3647844475</v>
      </c>
      <c r="AF69" s="58">
        <v>4310664.8830189751</v>
      </c>
      <c r="AG69" s="58">
        <v>4381130.3357059918</v>
      </c>
      <c r="AH69" s="58">
        <v>4446197.6595056104</v>
      </c>
      <c r="AI69" s="58">
        <v>4512117.9240802499</v>
      </c>
      <c r="AJ69" s="58">
        <v>4578901.9131733496</v>
      </c>
      <c r="AK69" s="58">
        <v>4646560.5436567869</v>
      </c>
      <c r="AL69" s="58">
        <v>4715104.8671568781</v>
      </c>
    </row>
    <row r="70" spans="1:38" s="11" customFormat="1" x14ac:dyDescent="0.3">
      <c r="A70" s="11" t="s">
        <v>97</v>
      </c>
      <c r="C70" s="58">
        <v>1985983.1148748638</v>
      </c>
      <c r="D70" s="58">
        <v>1989604.7440302372</v>
      </c>
      <c r="E70" s="58">
        <v>1993099.8974794524</v>
      </c>
      <c r="F70" s="58">
        <v>1996465.1819561739</v>
      </c>
      <c r="G70" s="58">
        <v>1999697.1423040933</v>
      </c>
      <c r="H70" s="58">
        <v>2002792.2604716506</v>
      </c>
      <c r="I70" s="58">
        <v>2014817.3269590286</v>
      </c>
      <c r="J70" s="58">
        <v>2026764.8181737291</v>
      </c>
      <c r="K70" s="58">
        <v>2038629.3656344712</v>
      </c>
      <c r="L70" s="58">
        <v>2050405.4485872251</v>
      </c>
      <c r="M70" s="58">
        <v>2062087.3904582947</v>
      </c>
      <c r="N70" s="58">
        <v>2073019.9377023631</v>
      </c>
      <c r="O70" s="58">
        <v>2083839.5252535716</v>
      </c>
      <c r="P70" s="58">
        <v>2094540.0956717599</v>
      </c>
      <c r="Q70" s="58">
        <v>2105115.4286035737</v>
      </c>
      <c r="R70" s="58">
        <v>2115559.1371083935</v>
      </c>
      <c r="S70" s="58">
        <v>2122980.9869872229</v>
      </c>
      <c r="T70" s="58">
        <v>2130234.2888543932</v>
      </c>
      <c r="U70" s="58">
        <v>2137312.80091342</v>
      </c>
      <c r="V70" s="58">
        <v>2144210.1359370616</v>
      </c>
      <c r="W70" s="58">
        <v>2150919.7583283084</v>
      </c>
      <c r="X70" s="58">
        <v>2154188.8331244644</v>
      </c>
      <c r="Y70" s="58">
        <v>2157242.5650550807</v>
      </c>
      <c r="Z70" s="58">
        <v>2160074.9292717092</v>
      </c>
      <c r="AA70" s="58">
        <v>2162679.7803309672</v>
      </c>
      <c r="AB70" s="58">
        <v>2165050.8500432754</v>
      </c>
      <c r="AC70" s="58">
        <v>2164011.986583509</v>
      </c>
      <c r="AD70" s="58">
        <v>2162725.5568186226</v>
      </c>
      <c r="AE70" s="58">
        <v>2161186.0263614301</v>
      </c>
      <c r="AF70" s="58">
        <v>2159387.7654346386</v>
      </c>
      <c r="AG70" s="58">
        <v>2157325.0473737139</v>
      </c>
      <c r="AH70" s="58">
        <v>2151876.84095411</v>
      </c>
      <c r="AI70" s="58">
        <v>2146164.4687450044</v>
      </c>
      <c r="AJ70" s="58">
        <v>2140183.1035648296</v>
      </c>
      <c r="AK70" s="58">
        <v>2133927.8470060471</v>
      </c>
      <c r="AL70" s="58">
        <v>2127393.7284588083</v>
      </c>
    </row>
    <row r="71" spans="1:38" s="11" customFormat="1" x14ac:dyDescent="0.3">
      <c r="A71" s="11" t="s">
        <v>101</v>
      </c>
      <c r="C71" s="58">
        <v>284958.98108576034</v>
      </c>
      <c r="D71" s="58">
        <v>230357.39669052852</v>
      </c>
      <c r="E71" s="58">
        <v>174580.89534828879</v>
      </c>
      <c r="F71" s="58">
        <v>117609.44343275034</v>
      </c>
      <c r="G71" s="58">
        <v>59422.697560659733</v>
      </c>
      <c r="H71" s="58">
        <v>0</v>
      </c>
      <c r="I71" s="58">
        <v>0</v>
      </c>
      <c r="J71" s="58">
        <v>0</v>
      </c>
      <c r="K71" s="58">
        <v>0</v>
      </c>
      <c r="L71" s="58">
        <v>0</v>
      </c>
      <c r="M71" s="58">
        <v>0</v>
      </c>
      <c r="N71" s="58">
        <v>0</v>
      </c>
      <c r="O71" s="58">
        <v>0</v>
      </c>
      <c r="P71" s="58">
        <v>0</v>
      </c>
      <c r="Q71" s="58">
        <v>0</v>
      </c>
      <c r="R71" s="58">
        <v>0</v>
      </c>
      <c r="S71" s="58">
        <v>0</v>
      </c>
      <c r="T71" s="58">
        <v>0</v>
      </c>
      <c r="U71" s="58">
        <v>0</v>
      </c>
      <c r="V71" s="58">
        <v>0</v>
      </c>
      <c r="W71" s="58">
        <v>0</v>
      </c>
      <c r="X71" s="58">
        <v>0</v>
      </c>
      <c r="Y71" s="58">
        <v>0</v>
      </c>
      <c r="Z71" s="58">
        <v>0</v>
      </c>
      <c r="AA71" s="58">
        <v>0</v>
      </c>
      <c r="AB71" s="58">
        <v>0</v>
      </c>
      <c r="AC71" s="58">
        <v>0</v>
      </c>
      <c r="AD71" s="58">
        <v>0</v>
      </c>
      <c r="AE71" s="58">
        <v>0</v>
      </c>
      <c r="AF71" s="58">
        <v>0</v>
      </c>
      <c r="AG71" s="58">
        <v>0</v>
      </c>
      <c r="AH71" s="58">
        <v>0</v>
      </c>
      <c r="AI71" s="58">
        <v>0</v>
      </c>
      <c r="AJ71" s="58">
        <v>0</v>
      </c>
      <c r="AK71" s="58">
        <v>0</v>
      </c>
      <c r="AL71" s="58">
        <v>0</v>
      </c>
    </row>
    <row r="72" spans="1:38" s="11" customFormat="1" x14ac:dyDescent="0.3">
      <c r="A72" s="11" t="s">
        <v>102</v>
      </c>
      <c r="C72" s="58">
        <v>168422.55648137862</v>
      </c>
      <c r="D72" s="58">
        <v>136150.75933801694</v>
      </c>
      <c r="E72" s="58">
        <v>103184.53763181335</v>
      </c>
      <c r="F72" s="58">
        <v>69512.050660142268</v>
      </c>
      <c r="G72" s="58">
        <v>35121.274641188036</v>
      </c>
      <c r="H72" s="58">
        <v>0</v>
      </c>
      <c r="I72" s="58">
        <v>0</v>
      </c>
      <c r="J72" s="58">
        <v>0</v>
      </c>
      <c r="K72" s="58">
        <v>0</v>
      </c>
      <c r="L72" s="58">
        <v>0</v>
      </c>
      <c r="M72" s="58">
        <v>0</v>
      </c>
      <c r="N72" s="58">
        <v>0</v>
      </c>
      <c r="O72" s="58">
        <v>0</v>
      </c>
      <c r="P72" s="58">
        <v>0</v>
      </c>
      <c r="Q72" s="58">
        <v>0</v>
      </c>
      <c r="R72" s="58">
        <v>0</v>
      </c>
      <c r="S72" s="58">
        <v>0</v>
      </c>
      <c r="T72" s="58">
        <v>0</v>
      </c>
      <c r="U72" s="58">
        <v>0</v>
      </c>
      <c r="V72" s="58">
        <v>0</v>
      </c>
      <c r="W72" s="58">
        <v>0</v>
      </c>
      <c r="X72" s="58">
        <v>0</v>
      </c>
      <c r="Y72" s="58">
        <v>0</v>
      </c>
      <c r="Z72" s="58">
        <v>0</v>
      </c>
      <c r="AA72" s="58">
        <v>0</v>
      </c>
      <c r="AB72" s="58">
        <v>0</v>
      </c>
      <c r="AC72" s="58">
        <v>0</v>
      </c>
      <c r="AD72" s="58">
        <v>0</v>
      </c>
      <c r="AE72" s="58">
        <v>0</v>
      </c>
      <c r="AF72" s="58">
        <v>0</v>
      </c>
      <c r="AG72" s="58">
        <v>0</v>
      </c>
      <c r="AH72" s="58">
        <v>0</v>
      </c>
      <c r="AI72" s="58">
        <v>0</v>
      </c>
      <c r="AJ72" s="58">
        <v>0</v>
      </c>
      <c r="AK72" s="58">
        <v>0</v>
      </c>
      <c r="AL72" s="58">
        <v>0</v>
      </c>
    </row>
    <row r="73" spans="1:38" x14ac:dyDescent="0.3">
      <c r="B73" cm="1">
        <f t="array" ref="B73">TREND(C73:AL73,C68:AL68,2014)</f>
        <v>4297999.6319094896</v>
      </c>
      <c r="C73" s="66">
        <f>SUM(C69:C72)</f>
        <v>4383142.6062283199</v>
      </c>
      <c r="D73" s="66">
        <f t="shared" ref="D73:AL73" si="5">SUM(D69:D72)</f>
        <v>4446929.5193718551</v>
      </c>
      <c r="E73" s="66">
        <f t="shared" si="5"/>
        <v>4511608.1803965168</v>
      </c>
      <c r="F73" s="66">
        <f t="shared" si="5"/>
        <v>4577190.8854872314</v>
      </c>
      <c r="G73" s="66">
        <f t="shared" si="5"/>
        <v>4643690.098783371</v>
      </c>
      <c r="H73" s="66">
        <f t="shared" si="5"/>
        <v>4711118.4546618843</v>
      </c>
      <c r="I73" s="66">
        <f t="shared" si="5"/>
        <v>4782230.6659377813</v>
      </c>
      <c r="J73" s="66">
        <f t="shared" si="5"/>
        <v>4854453.9501875993</v>
      </c>
      <c r="K73" s="66">
        <f t="shared" si="5"/>
        <v>4927806.0044302428</v>
      </c>
      <c r="L73" s="66">
        <f t="shared" si="5"/>
        <v>5002304.811664327</v>
      </c>
      <c r="M73" s="66">
        <f t="shared" si="5"/>
        <v>5077968.6455390602</v>
      </c>
      <c r="N73" s="66">
        <f t="shared" si="5"/>
        <v>5153201.7252005152</v>
      </c>
      <c r="O73" s="66">
        <f t="shared" si="5"/>
        <v>5229588.896788327</v>
      </c>
      <c r="P73" s="66">
        <f t="shared" si="5"/>
        <v>5307148.2101119831</v>
      </c>
      <c r="Q73" s="66">
        <f t="shared" si="5"/>
        <v>5385898.0014099767</v>
      </c>
      <c r="R73" s="66">
        <f t="shared" si="5"/>
        <v>5465856.8979439791</v>
      </c>
      <c r="S73" s="66">
        <f t="shared" si="5"/>
        <v>5539519.4103562078</v>
      </c>
      <c r="T73" s="66">
        <f t="shared" si="5"/>
        <v>5614215.8933017496</v>
      </c>
      <c r="U73" s="66">
        <f t="shared" si="5"/>
        <v>5689961.1681427192</v>
      </c>
      <c r="V73" s="66">
        <f t="shared" si="5"/>
        <v>5766770.2721290719</v>
      </c>
      <c r="W73" s="66">
        <f t="shared" si="5"/>
        <v>5844658.4615790974</v>
      </c>
      <c r="X73" s="66">
        <f t="shared" si="5"/>
        <v>5914728.3086881638</v>
      </c>
      <c r="Y73" s="66">
        <f t="shared" si="5"/>
        <v>5985680.9948223196</v>
      </c>
      <c r="Z73" s="66">
        <f t="shared" si="5"/>
        <v>6057527.9003990199</v>
      </c>
      <c r="AA73" s="66">
        <f t="shared" si="5"/>
        <v>6130280.5552412346</v>
      </c>
      <c r="AB73" s="66">
        <f t="shared" si="5"/>
        <v>6203950.6405624021</v>
      </c>
      <c r="AC73" s="66">
        <f t="shared" si="5"/>
        <v>6269366.871697519</v>
      </c>
      <c r="AD73" s="66">
        <f t="shared" si="5"/>
        <v>6335516.9769018497</v>
      </c>
      <c r="AE73" s="66">
        <f t="shared" si="5"/>
        <v>6402409.3911458775</v>
      </c>
      <c r="AF73" s="66">
        <f t="shared" si="5"/>
        <v>6470052.6484536137</v>
      </c>
      <c r="AG73" s="66">
        <f t="shared" si="5"/>
        <v>6538455.3830797058</v>
      </c>
      <c r="AH73" s="66">
        <f t="shared" si="5"/>
        <v>6598074.5004597204</v>
      </c>
      <c r="AI73" s="66">
        <f t="shared" si="5"/>
        <v>6658282.3928252542</v>
      </c>
      <c r="AJ73" s="66">
        <f t="shared" si="5"/>
        <v>6719085.0167381791</v>
      </c>
      <c r="AK73" s="66">
        <f t="shared" si="5"/>
        <v>6780488.390662834</v>
      </c>
      <c r="AL73" s="66">
        <f t="shared" si="5"/>
        <v>6842498.5956156868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00FE5-8B18-41E9-82CD-4F12968DA817}">
  <dimension ref="A1:AP44"/>
  <sheetViews>
    <sheetView workbookViewId="0">
      <selection activeCell="A2" sqref="A2"/>
    </sheetView>
  </sheetViews>
  <sheetFormatPr defaultColWidth="13.88671875" defaultRowHeight="14.4" x14ac:dyDescent="0.3"/>
  <cols>
    <col min="1" max="1" width="55.6640625" customWidth="1"/>
    <col min="2" max="11" width="15.33203125" bestFit="1" customWidth="1"/>
    <col min="12" max="12" width="16.88671875" bestFit="1" customWidth="1"/>
    <col min="13" max="15" width="15.33203125" bestFit="1" customWidth="1"/>
    <col min="16" max="16" width="16.88671875" bestFit="1" customWidth="1"/>
    <col min="17" max="18" width="15.33203125" bestFit="1" customWidth="1"/>
    <col min="19" max="19" width="16.88671875" bestFit="1" customWidth="1"/>
    <col min="20" max="20" width="15.33203125" bestFit="1" customWidth="1"/>
    <col min="21" max="23" width="16.88671875" bestFit="1" customWidth="1"/>
    <col min="24" max="24" width="15.33203125" bestFit="1" customWidth="1"/>
    <col min="25" max="32" width="16.88671875" bestFit="1" customWidth="1"/>
    <col min="33" max="33" width="15.33203125" bestFit="1" customWidth="1"/>
    <col min="34" max="34" width="16.88671875" bestFit="1" customWidth="1"/>
    <col min="35" max="35" width="15.33203125" bestFit="1" customWidth="1"/>
    <col min="36" max="42" width="16.88671875" bestFit="1" customWidth="1"/>
  </cols>
  <sheetData>
    <row r="1" spans="1:42" x14ac:dyDescent="0.3">
      <c r="A1" s="1" t="s">
        <v>29</v>
      </c>
    </row>
    <row r="2" spans="1:42" ht="20.399999999999999" x14ac:dyDescent="0.45">
      <c r="A2" t="s">
        <v>80</v>
      </c>
      <c r="C2" s="20"/>
    </row>
    <row r="3" spans="1:42" ht="20.399999999999999" x14ac:dyDescent="0.45">
      <c r="A3" t="s">
        <v>67</v>
      </c>
      <c r="C3" s="20"/>
    </row>
    <row r="4" spans="1:42" ht="20.399999999999999" x14ac:dyDescent="0.45">
      <c r="A4" s="3"/>
      <c r="C4" s="20"/>
    </row>
    <row r="5" spans="1:42" ht="20.399999999999999" x14ac:dyDescent="0.45">
      <c r="A5" s="5" t="s">
        <v>103</v>
      </c>
      <c r="C5" s="20"/>
    </row>
    <row r="6" spans="1:42" ht="20.399999999999999" x14ac:dyDescent="0.45">
      <c r="A6" t="s">
        <v>42</v>
      </c>
      <c r="C6" s="20"/>
    </row>
    <row r="7" spans="1:42" ht="20.399999999999999" x14ac:dyDescent="0.45">
      <c r="A7" s="3">
        <v>1.0528999999999999</v>
      </c>
      <c r="C7" s="20"/>
    </row>
    <row r="8" spans="1:42" ht="20.399999999999999" x14ac:dyDescent="0.45">
      <c r="A8" s="3"/>
      <c r="C8" s="20"/>
    </row>
    <row r="9" spans="1:42" s="9" customFormat="1" x14ac:dyDescent="0.3">
      <c r="A9" s="8" t="s">
        <v>1</v>
      </c>
    </row>
    <row r="11" spans="1:42" x14ac:dyDescent="0.3">
      <c r="A11" s="1" t="s">
        <v>104</v>
      </c>
    </row>
    <row r="12" spans="1:42" s="11" customFormat="1" x14ac:dyDescent="0.3">
      <c r="A12" s="59"/>
      <c r="B12" s="12">
        <v>2010</v>
      </c>
      <c r="C12" s="12">
        <v>2011</v>
      </c>
      <c r="D12" s="13">
        <v>2012</v>
      </c>
      <c r="E12" s="12">
        <v>2013</v>
      </c>
      <c r="F12" s="13">
        <v>2014</v>
      </c>
      <c r="G12" s="12">
        <v>2015</v>
      </c>
      <c r="H12" s="13">
        <v>2016</v>
      </c>
      <c r="I12" s="12">
        <v>2017</v>
      </c>
      <c r="J12" s="13">
        <v>2018</v>
      </c>
      <c r="K12" s="12">
        <v>2019</v>
      </c>
      <c r="L12" s="13">
        <v>2020</v>
      </c>
      <c r="M12" s="12">
        <v>2021</v>
      </c>
      <c r="N12" s="13">
        <v>2022</v>
      </c>
      <c r="O12" s="12">
        <v>2023</v>
      </c>
      <c r="P12" s="13">
        <v>2024</v>
      </c>
      <c r="Q12" s="12">
        <v>2025</v>
      </c>
      <c r="R12" s="13">
        <v>2026</v>
      </c>
      <c r="S12" s="12">
        <v>2027</v>
      </c>
      <c r="T12" s="13">
        <v>2028</v>
      </c>
      <c r="U12" s="12">
        <v>2029</v>
      </c>
      <c r="V12" s="13">
        <v>2030</v>
      </c>
      <c r="W12" s="12">
        <v>2031</v>
      </c>
      <c r="X12" s="13">
        <v>2032</v>
      </c>
      <c r="Y12" s="12">
        <v>2033</v>
      </c>
      <c r="Z12" s="13">
        <v>2034</v>
      </c>
      <c r="AA12" s="12">
        <v>2035</v>
      </c>
      <c r="AB12" s="13">
        <v>2036</v>
      </c>
      <c r="AC12" s="12">
        <v>2037</v>
      </c>
      <c r="AD12" s="13">
        <v>2038</v>
      </c>
      <c r="AE12" s="12">
        <v>2039</v>
      </c>
      <c r="AF12" s="13">
        <v>2040</v>
      </c>
      <c r="AG12" s="12">
        <v>2041</v>
      </c>
      <c r="AH12" s="13">
        <v>2042</v>
      </c>
      <c r="AI12" s="12">
        <v>2043</v>
      </c>
      <c r="AJ12" s="13">
        <v>2044</v>
      </c>
      <c r="AK12" s="12">
        <v>2045</v>
      </c>
      <c r="AL12" s="13">
        <v>2046</v>
      </c>
      <c r="AM12" s="12">
        <v>2047</v>
      </c>
      <c r="AN12" s="13">
        <v>2048</v>
      </c>
      <c r="AO12" s="12">
        <v>2049</v>
      </c>
      <c r="AP12" s="13">
        <v>2050</v>
      </c>
    </row>
    <row r="13" spans="1:42" s="11" customFormat="1" x14ac:dyDescent="0.3">
      <c r="A13" s="14" t="s">
        <v>105</v>
      </c>
      <c r="B13" s="60">
        <v>200</v>
      </c>
      <c r="C13" s="60">
        <v>200</v>
      </c>
      <c r="D13" s="60">
        <v>200</v>
      </c>
      <c r="E13" s="60">
        <v>200</v>
      </c>
      <c r="F13" s="60">
        <v>200</v>
      </c>
      <c r="G13" s="60">
        <v>200</v>
      </c>
      <c r="H13" s="60">
        <v>200</v>
      </c>
      <c r="I13" s="60">
        <v>200</v>
      </c>
      <c r="J13" s="60">
        <v>200</v>
      </c>
      <c r="K13" s="60">
        <v>200</v>
      </c>
      <c r="L13" s="60">
        <v>200</v>
      </c>
      <c r="M13" s="60">
        <v>200</v>
      </c>
      <c r="N13" s="60">
        <v>200</v>
      </c>
      <c r="O13" s="60">
        <v>200</v>
      </c>
      <c r="P13" s="60">
        <v>200</v>
      </c>
      <c r="Q13" s="60">
        <v>200</v>
      </c>
      <c r="R13" s="60">
        <v>200</v>
      </c>
      <c r="S13" s="60">
        <v>200</v>
      </c>
      <c r="T13" s="60">
        <v>200</v>
      </c>
      <c r="U13" s="60">
        <v>200</v>
      </c>
      <c r="V13" s="60">
        <v>200</v>
      </c>
      <c r="W13" s="60">
        <v>200</v>
      </c>
      <c r="X13" s="60">
        <v>200</v>
      </c>
      <c r="Y13" s="60">
        <v>200</v>
      </c>
      <c r="Z13" s="60">
        <v>200</v>
      </c>
      <c r="AA13" s="60">
        <v>200</v>
      </c>
      <c r="AB13" s="60">
        <v>200</v>
      </c>
      <c r="AC13" s="60">
        <v>200</v>
      </c>
      <c r="AD13" s="60">
        <v>200</v>
      </c>
      <c r="AE13" s="60">
        <v>200</v>
      </c>
      <c r="AF13" s="60">
        <v>200</v>
      </c>
      <c r="AG13" s="60">
        <v>200</v>
      </c>
      <c r="AH13" s="60">
        <v>200</v>
      </c>
      <c r="AI13" s="60">
        <v>200</v>
      </c>
      <c r="AJ13" s="60">
        <v>200</v>
      </c>
      <c r="AK13" s="60">
        <v>200</v>
      </c>
      <c r="AL13" s="60">
        <v>200</v>
      </c>
      <c r="AM13" s="60">
        <v>200</v>
      </c>
      <c r="AN13" s="60">
        <v>200</v>
      </c>
      <c r="AO13" s="60">
        <v>200</v>
      </c>
      <c r="AP13" s="60">
        <v>200</v>
      </c>
    </row>
    <row r="14" spans="1:42" s="11" customFormat="1" x14ac:dyDescent="0.3">
      <c r="A14" s="14" t="s">
        <v>106</v>
      </c>
      <c r="B14" s="60">
        <v>400</v>
      </c>
      <c r="C14" s="60">
        <v>400</v>
      </c>
      <c r="D14" s="60">
        <v>400</v>
      </c>
      <c r="E14" s="60">
        <v>400</v>
      </c>
      <c r="F14" s="60">
        <v>400</v>
      </c>
      <c r="G14" s="60">
        <v>400</v>
      </c>
      <c r="H14" s="60">
        <v>400</v>
      </c>
      <c r="I14" s="60">
        <v>400</v>
      </c>
      <c r="J14" s="60">
        <v>400</v>
      </c>
      <c r="K14" s="60">
        <v>400</v>
      </c>
      <c r="L14" s="60">
        <v>400</v>
      </c>
      <c r="M14" s="60">
        <v>400</v>
      </c>
      <c r="N14" s="60">
        <v>400</v>
      </c>
      <c r="O14" s="60">
        <v>400</v>
      </c>
      <c r="P14" s="60">
        <v>400</v>
      </c>
      <c r="Q14" s="60">
        <v>400</v>
      </c>
      <c r="R14" s="60">
        <v>400</v>
      </c>
      <c r="S14" s="60">
        <v>400</v>
      </c>
      <c r="T14" s="60">
        <v>400</v>
      </c>
      <c r="U14" s="60">
        <v>400</v>
      </c>
      <c r="V14" s="60">
        <v>400</v>
      </c>
      <c r="W14" s="60">
        <v>400</v>
      </c>
      <c r="X14" s="60">
        <v>400</v>
      </c>
      <c r="Y14" s="60">
        <v>400</v>
      </c>
      <c r="Z14" s="60">
        <v>400</v>
      </c>
      <c r="AA14" s="60">
        <v>400</v>
      </c>
      <c r="AB14" s="60">
        <v>400</v>
      </c>
      <c r="AC14" s="60">
        <v>400</v>
      </c>
      <c r="AD14" s="60">
        <v>400</v>
      </c>
      <c r="AE14" s="60">
        <v>400</v>
      </c>
      <c r="AF14" s="60">
        <v>400</v>
      </c>
      <c r="AG14" s="60">
        <v>400</v>
      </c>
      <c r="AH14" s="60">
        <v>400</v>
      </c>
      <c r="AI14" s="60">
        <v>400</v>
      </c>
      <c r="AJ14" s="60">
        <v>400</v>
      </c>
      <c r="AK14" s="60">
        <v>400</v>
      </c>
      <c r="AL14" s="60">
        <v>400</v>
      </c>
      <c r="AM14" s="60">
        <v>400</v>
      </c>
      <c r="AN14" s="60">
        <v>400</v>
      </c>
      <c r="AO14" s="60">
        <v>400</v>
      </c>
      <c r="AP14" s="60">
        <v>400</v>
      </c>
    </row>
    <row r="15" spans="1:42" s="11" customFormat="1" x14ac:dyDescent="0.3">
      <c r="A15" s="14" t="s">
        <v>107</v>
      </c>
      <c r="B15" s="61">
        <v>1.0166666666666666</v>
      </c>
      <c r="C15" s="61">
        <v>1.0344444444444445</v>
      </c>
      <c r="D15" s="61">
        <v>1.0522222222222222</v>
      </c>
      <c r="E15" s="61">
        <v>1.07</v>
      </c>
      <c r="F15" s="61">
        <v>1.0877777777777777</v>
      </c>
      <c r="G15" s="61">
        <v>1.1055555555555556</v>
      </c>
      <c r="H15" s="61">
        <v>1.1233333333333333</v>
      </c>
      <c r="I15" s="61">
        <v>1.1411111111111112</v>
      </c>
      <c r="J15" s="61">
        <v>1.1588888888888889</v>
      </c>
      <c r="K15" s="61">
        <v>1.1766666666666667</v>
      </c>
      <c r="L15" s="61">
        <v>1.1944444444444444</v>
      </c>
      <c r="M15" s="61">
        <v>1.2122222222222223</v>
      </c>
      <c r="N15" s="61">
        <v>1.23</v>
      </c>
      <c r="O15" s="61">
        <v>1.2477777777777779</v>
      </c>
      <c r="P15" s="61">
        <v>1.2655555555555555</v>
      </c>
      <c r="Q15" s="61">
        <v>1.2833333333333334</v>
      </c>
      <c r="R15" s="61">
        <v>1.292</v>
      </c>
      <c r="S15" s="61">
        <v>1.3006666666666669</v>
      </c>
      <c r="T15" s="61">
        <v>1.3093333333333335</v>
      </c>
      <c r="U15" s="61">
        <v>1.3180000000000001</v>
      </c>
      <c r="V15" s="61">
        <v>1.3266666666666667</v>
      </c>
      <c r="W15" s="61">
        <v>1.3353333333333335</v>
      </c>
      <c r="X15" s="61">
        <v>1.3440000000000001</v>
      </c>
      <c r="Y15" s="61">
        <v>1.3526666666666667</v>
      </c>
      <c r="Z15" s="61">
        <v>1.3613333333333335</v>
      </c>
      <c r="AA15" s="61">
        <v>1.37</v>
      </c>
      <c r="AB15" s="61">
        <v>1.3786666666666667</v>
      </c>
      <c r="AC15" s="61">
        <v>1.3873333333333333</v>
      </c>
      <c r="AD15" s="61">
        <v>1.3960000000000001</v>
      </c>
      <c r="AE15" s="61">
        <v>1.4046666666666667</v>
      </c>
      <c r="AF15" s="61">
        <v>1.4133333333333333</v>
      </c>
      <c r="AG15" s="61">
        <v>1.4219999999999999</v>
      </c>
      <c r="AH15" s="61">
        <v>1.4306666666666668</v>
      </c>
      <c r="AI15" s="61">
        <v>1.4393333333333334</v>
      </c>
      <c r="AJ15" s="61">
        <v>1.448</v>
      </c>
      <c r="AK15" s="61">
        <v>1.4566666666666668</v>
      </c>
      <c r="AL15" s="61">
        <v>1.4653333333333334</v>
      </c>
      <c r="AM15" s="61">
        <v>1.474</v>
      </c>
      <c r="AN15" s="61">
        <v>1.4826666666666666</v>
      </c>
      <c r="AO15" s="61">
        <v>1.4913333333333334</v>
      </c>
      <c r="AP15" s="61">
        <v>1.5</v>
      </c>
    </row>
    <row r="18" spans="1:42" s="11" customFormat="1" x14ac:dyDescent="0.3">
      <c r="A18" s="62" t="s">
        <v>108</v>
      </c>
      <c r="E18" s="45" t="s">
        <v>87</v>
      </c>
      <c r="F18" s="63">
        <v>0.01</v>
      </c>
      <c r="L18" s="47"/>
      <c r="AL18" s="48"/>
    </row>
    <row r="19" spans="1:42" s="11" customFormat="1" x14ac:dyDescent="0.3">
      <c r="A19" s="50"/>
    </row>
    <row r="20" spans="1:42" s="11" customFormat="1" x14ac:dyDescent="0.3">
      <c r="A20" s="51" t="s">
        <v>88</v>
      </c>
      <c r="B20" s="12">
        <v>2010</v>
      </c>
      <c r="C20" s="12">
        <v>2011</v>
      </c>
      <c r="D20" s="12">
        <v>2012</v>
      </c>
      <c r="E20" s="12">
        <v>2013</v>
      </c>
      <c r="F20" s="12">
        <v>2014</v>
      </c>
      <c r="G20" s="12">
        <v>2015</v>
      </c>
      <c r="H20" s="12">
        <v>2016</v>
      </c>
      <c r="I20" s="12">
        <v>2017</v>
      </c>
      <c r="J20" s="12">
        <v>2018</v>
      </c>
      <c r="K20" s="12">
        <v>2019</v>
      </c>
      <c r="L20" s="12">
        <v>2020</v>
      </c>
      <c r="M20" s="12">
        <v>2021</v>
      </c>
      <c r="N20" s="12">
        <v>2022</v>
      </c>
      <c r="O20" s="12">
        <v>2023</v>
      </c>
      <c r="P20" s="12">
        <v>2024</v>
      </c>
      <c r="Q20" s="12">
        <v>2025</v>
      </c>
      <c r="R20" s="12">
        <v>2026</v>
      </c>
      <c r="S20" s="12">
        <v>2027</v>
      </c>
      <c r="T20" s="12">
        <v>2028</v>
      </c>
      <c r="U20" s="12">
        <v>2029</v>
      </c>
      <c r="V20" s="12">
        <v>2030</v>
      </c>
      <c r="W20" s="12">
        <v>2031</v>
      </c>
      <c r="X20" s="12">
        <v>2032</v>
      </c>
      <c r="Y20" s="12">
        <v>2033</v>
      </c>
      <c r="Z20" s="12">
        <v>2034</v>
      </c>
      <c r="AA20" s="12">
        <v>2035</v>
      </c>
      <c r="AB20" s="12">
        <v>2036</v>
      </c>
      <c r="AC20" s="12">
        <v>2037</v>
      </c>
      <c r="AD20" s="12">
        <v>2038</v>
      </c>
      <c r="AE20" s="12">
        <v>2039</v>
      </c>
      <c r="AF20" s="12">
        <v>2040</v>
      </c>
      <c r="AG20" s="12">
        <v>2041</v>
      </c>
      <c r="AH20" s="12">
        <v>2042</v>
      </c>
      <c r="AI20" s="12">
        <v>2043</v>
      </c>
      <c r="AJ20" s="12">
        <v>2044</v>
      </c>
      <c r="AK20" s="12">
        <v>2045</v>
      </c>
      <c r="AL20" s="12">
        <v>2046</v>
      </c>
      <c r="AM20" s="12">
        <v>2047</v>
      </c>
      <c r="AN20" s="12">
        <v>2048</v>
      </c>
      <c r="AO20" s="12">
        <v>2049</v>
      </c>
      <c r="AP20" s="12">
        <v>2050</v>
      </c>
    </row>
    <row r="21" spans="1:42" s="11" customFormat="1" x14ac:dyDescent="0.3">
      <c r="A21" s="14" t="s">
        <v>46</v>
      </c>
      <c r="B21" s="52">
        <v>1650030.6006050415</v>
      </c>
      <c r="C21" s="53">
        <v>958987.98599979654</v>
      </c>
      <c r="D21" s="53">
        <v>1974237.0931725465</v>
      </c>
      <c r="E21" s="53">
        <v>1443523.1208714135</v>
      </c>
      <c r="F21" s="53">
        <v>1850077.2750216611</v>
      </c>
      <c r="G21" s="53">
        <v>1857117.1145626344</v>
      </c>
      <c r="H21" s="53">
        <v>1867922.6764751561</v>
      </c>
      <c r="I21" s="53">
        <v>1881875.3341052346</v>
      </c>
      <c r="J21" s="53">
        <v>1898275.2572202794</v>
      </c>
      <c r="K21" s="53">
        <v>1917578.3611828201</v>
      </c>
      <c r="L21" s="53">
        <v>1939902.3816706538</v>
      </c>
      <c r="M21" s="53">
        <v>1942608.8007454872</v>
      </c>
      <c r="N21" s="53">
        <v>1970716.2323482521</v>
      </c>
      <c r="O21" s="53">
        <v>2002189.7704221532</v>
      </c>
      <c r="P21" s="53">
        <v>2036614.4600789472</v>
      </c>
      <c r="Q21" s="53">
        <v>1763560.035572093</v>
      </c>
      <c r="R21" s="53">
        <v>1063368.3607136682</v>
      </c>
      <c r="S21" s="53">
        <v>2068901.2951408103</v>
      </c>
      <c r="T21" s="53">
        <v>1528203.1304898933</v>
      </c>
      <c r="U21" s="53">
        <v>1924066.4491861761</v>
      </c>
      <c r="V21" s="53">
        <v>1919398.818686258</v>
      </c>
      <c r="W21" s="53">
        <v>1948426.5677421391</v>
      </c>
      <c r="X21" s="53">
        <v>1956939.9575743936</v>
      </c>
      <c r="Y21" s="53">
        <v>1967900.6128916293</v>
      </c>
      <c r="Z21" s="53">
        <v>1981764.4490563534</v>
      </c>
      <c r="AA21" s="53">
        <v>1998649.2017463706</v>
      </c>
      <c r="AB21" s="53">
        <v>1995916.3530233838</v>
      </c>
      <c r="AC21" s="53">
        <v>2018584.5168283358</v>
      </c>
      <c r="AD21" s="53">
        <v>2044618.7871044241</v>
      </c>
      <c r="AE21" s="53">
        <v>2073604.2089633942</v>
      </c>
      <c r="AF21" s="53">
        <v>1795110.5166587345</v>
      </c>
      <c r="AG21" s="53">
        <v>1007830.2348866761</v>
      </c>
      <c r="AH21" s="53">
        <v>2009458.3633123711</v>
      </c>
      <c r="AI21" s="53">
        <v>1464855.3926599883</v>
      </c>
      <c r="AJ21" s="53">
        <v>1856813.9053548239</v>
      </c>
      <c r="AK21" s="53">
        <v>1848241.4688534625</v>
      </c>
      <c r="AL21" s="53">
        <v>1873364.4119078815</v>
      </c>
      <c r="AM21" s="53">
        <v>1877972.9957386851</v>
      </c>
      <c r="AN21" s="53">
        <v>1885028.8450544663</v>
      </c>
      <c r="AO21" s="53">
        <v>1894987.8752177432</v>
      </c>
      <c r="AP21" s="53">
        <v>1907967.8219063021</v>
      </c>
    </row>
    <row r="22" spans="1:42" s="11" customFormat="1" x14ac:dyDescent="0.3">
      <c r="A22" s="14" t="s">
        <v>12</v>
      </c>
      <c r="B22" s="52">
        <v>572190.80607978697</v>
      </c>
      <c r="C22" s="53">
        <v>321454.0919290185</v>
      </c>
      <c r="D22" s="53">
        <v>717956.75110403635</v>
      </c>
      <c r="E22" s="53">
        <v>500374.75998410117</v>
      </c>
      <c r="F22" s="53">
        <v>638268.18850829173</v>
      </c>
      <c r="G22" s="53">
        <v>641101.91667836066</v>
      </c>
      <c r="H22" s="53">
        <v>646053.76099042036</v>
      </c>
      <c r="I22" s="53">
        <v>652228.99019896798</v>
      </c>
      <c r="J22" s="53">
        <v>658476.26931327395</v>
      </c>
      <c r="K22" s="53">
        <v>665779.65834826231</v>
      </c>
      <c r="L22" s="53">
        <v>674115.27649535052</v>
      </c>
      <c r="M22" s="53">
        <v>674831.11530816928</v>
      </c>
      <c r="N22" s="53">
        <v>684466.76401009969</v>
      </c>
      <c r="O22" s="53">
        <v>696120.74791031331</v>
      </c>
      <c r="P22" s="53">
        <v>708801.83994753845</v>
      </c>
      <c r="Q22" s="53">
        <v>614819.71764409915</v>
      </c>
      <c r="R22" s="53">
        <v>360895.78752269037</v>
      </c>
      <c r="S22" s="53">
        <v>753996.88950526714</v>
      </c>
      <c r="T22" s="53">
        <v>533784.8682309147</v>
      </c>
      <c r="U22" s="53">
        <v>668814.60701807775</v>
      </c>
      <c r="V22" s="53">
        <v>668511.90673366003</v>
      </c>
      <c r="W22" s="53">
        <v>674107.83540992253</v>
      </c>
      <c r="X22" s="53">
        <v>678387.58327979222</v>
      </c>
      <c r="Y22" s="53">
        <v>682739.38105542026</v>
      </c>
      <c r="Z22" s="53">
        <v>688147.28875172883</v>
      </c>
      <c r="AA22" s="53">
        <v>694587.42556014284</v>
      </c>
      <c r="AB22" s="53">
        <v>693407.78303428181</v>
      </c>
      <c r="AC22" s="53">
        <v>701147.95039753243</v>
      </c>
      <c r="AD22" s="53">
        <v>710906.45295906998</v>
      </c>
      <c r="AE22" s="53">
        <v>721692.06365761347</v>
      </c>
      <c r="AF22" s="53">
        <v>625814.46001549996</v>
      </c>
      <c r="AG22" s="53">
        <v>341541.8073541671</v>
      </c>
      <c r="AH22" s="53">
        <v>733282.15873904712</v>
      </c>
      <c r="AI22" s="53">
        <v>511709.38686699606</v>
      </c>
      <c r="AJ22" s="53">
        <v>645378.37505646236</v>
      </c>
      <c r="AK22" s="53">
        <v>643714.92417434976</v>
      </c>
      <c r="AL22" s="53">
        <v>647950.10225291178</v>
      </c>
      <c r="AM22" s="53">
        <v>650869.09952508658</v>
      </c>
      <c r="AN22" s="53">
        <v>653860.14670301788</v>
      </c>
      <c r="AO22" s="53">
        <v>657907.30380162969</v>
      </c>
      <c r="AP22" s="53">
        <v>662986.69001234509</v>
      </c>
    </row>
    <row r="23" spans="1:42" s="11" customFormat="1" x14ac:dyDescent="0.3">
      <c r="A23" s="14" t="s">
        <v>11</v>
      </c>
      <c r="B23" s="52">
        <v>286189.25609720562</v>
      </c>
      <c r="C23" s="53">
        <v>226134.90766325919</v>
      </c>
      <c r="D23" s="53">
        <v>352554.41834843345</v>
      </c>
      <c r="E23" s="53">
        <v>250615.07108943909</v>
      </c>
      <c r="F23" s="53">
        <v>390529.90963647701</v>
      </c>
      <c r="G23" s="53">
        <v>392737.08425092511</v>
      </c>
      <c r="H23" s="53">
        <v>395336.00115783606</v>
      </c>
      <c r="I23" s="53">
        <v>398599.31390516367</v>
      </c>
      <c r="J23" s="53">
        <v>402673.93529808056</v>
      </c>
      <c r="K23" s="53">
        <v>407304.81565928552</v>
      </c>
      <c r="L23" s="53">
        <v>412496.54160873871</v>
      </c>
      <c r="M23" s="53">
        <v>409975.93007213343</v>
      </c>
      <c r="N23" s="53">
        <v>416851.31684949808</v>
      </c>
      <c r="O23" s="53">
        <v>424166.17872586567</v>
      </c>
      <c r="P23" s="53">
        <v>432221.54148752056</v>
      </c>
      <c r="Q23" s="53">
        <v>387176.17493024003</v>
      </c>
      <c r="R23" s="53">
        <v>328394.49339749385</v>
      </c>
      <c r="S23" s="53">
        <v>456438.60059551056</v>
      </c>
      <c r="T23" s="53">
        <v>356270.35197975673</v>
      </c>
      <c r="U23" s="53">
        <v>498387.77173574269</v>
      </c>
      <c r="V23" s="53">
        <v>503394.93943554629</v>
      </c>
      <c r="W23" s="53">
        <v>413424.75993976649</v>
      </c>
      <c r="X23" s="53">
        <v>415465.90067035519</v>
      </c>
      <c r="Y23" s="53">
        <v>418318.35004653502</v>
      </c>
      <c r="Z23" s="53">
        <v>421727.05839100108</v>
      </c>
      <c r="AA23" s="53">
        <v>425696.61232371721</v>
      </c>
      <c r="AB23" s="53">
        <v>421953.82877037395</v>
      </c>
      <c r="AC23" s="53">
        <v>427607.04353100061</v>
      </c>
      <c r="AD23" s="53">
        <v>433699.73339063022</v>
      </c>
      <c r="AE23" s="53">
        <v>440532.92413554806</v>
      </c>
      <c r="AF23" s="53">
        <v>394265.38556152862</v>
      </c>
      <c r="AG23" s="53">
        <v>315915.39772305917</v>
      </c>
      <c r="AH23" s="53">
        <v>443082.1175955832</v>
      </c>
      <c r="AI23" s="53">
        <v>342036.48165433574</v>
      </c>
      <c r="AJ23" s="53">
        <v>483276.51408482995</v>
      </c>
      <c r="AK23" s="53">
        <v>487406.294459139</v>
      </c>
      <c r="AL23" s="53">
        <v>396558.72763786744</v>
      </c>
      <c r="AM23" s="53">
        <v>397722.48104296252</v>
      </c>
      <c r="AN23" s="53">
        <v>399697.54309364967</v>
      </c>
      <c r="AO23" s="53">
        <v>402228.86411262397</v>
      </c>
      <c r="AP23" s="53">
        <v>405321.03071984462</v>
      </c>
    </row>
    <row r="24" spans="1:42" s="11" customFormat="1" x14ac:dyDescent="0.3">
      <c r="A24" s="14" t="s">
        <v>47</v>
      </c>
      <c r="B24" s="52">
        <v>281214.14125781716</v>
      </c>
      <c r="C24" s="53">
        <v>191163.6411511302</v>
      </c>
      <c r="D24" s="53">
        <v>402927.70253763068</v>
      </c>
      <c r="E24" s="53">
        <v>276434.99453259446</v>
      </c>
      <c r="F24" s="53">
        <v>437551.16156639159</v>
      </c>
      <c r="G24" s="53">
        <v>440749.19031200744</v>
      </c>
      <c r="H24" s="53">
        <v>443966.96456612553</v>
      </c>
      <c r="I24" s="53">
        <v>447588.62271774933</v>
      </c>
      <c r="J24" s="53">
        <v>452240.3236271115</v>
      </c>
      <c r="K24" s="53">
        <v>457617.03395440057</v>
      </c>
      <c r="L24" s="53">
        <v>463672.5716800727</v>
      </c>
      <c r="M24" s="53">
        <v>460975.99178094603</v>
      </c>
      <c r="N24" s="53">
        <v>468942.51313495915</v>
      </c>
      <c r="O24" s="53">
        <v>477548.46086674184</v>
      </c>
      <c r="P24" s="53">
        <v>487108.55800192617</v>
      </c>
      <c r="Q24" s="53">
        <v>444715.82451745216</v>
      </c>
      <c r="R24" s="53">
        <v>358114.42360815872</v>
      </c>
      <c r="S24" s="53">
        <v>573985.15582670458</v>
      </c>
      <c r="T24" s="53">
        <v>452010.16169378348</v>
      </c>
      <c r="U24" s="53">
        <v>618473.14628092106</v>
      </c>
      <c r="V24" s="53">
        <v>627994.84612399433</v>
      </c>
      <c r="W24" s="53">
        <v>522871.79696457367</v>
      </c>
      <c r="X24" s="53">
        <v>526392.60870782286</v>
      </c>
      <c r="Y24" s="53">
        <v>530943.46320881136</v>
      </c>
      <c r="Z24" s="53">
        <v>536219.32712772582</v>
      </c>
      <c r="AA24" s="53">
        <v>542174.0184450252</v>
      </c>
      <c r="AB24" s="53">
        <v>539376.59213752393</v>
      </c>
      <c r="AC24" s="53">
        <v>547242.26708316337</v>
      </c>
      <c r="AD24" s="53">
        <v>555747.36840657331</v>
      </c>
      <c r="AE24" s="53">
        <v>565206.61913338117</v>
      </c>
      <c r="AF24" s="53">
        <v>522713.03924053442</v>
      </c>
      <c r="AG24" s="53">
        <v>412658.34906608518</v>
      </c>
      <c r="AH24" s="53">
        <v>628456.68447033782</v>
      </c>
      <c r="AI24" s="53">
        <v>506409.29352312535</v>
      </c>
      <c r="AJ24" s="53">
        <v>672799.88129596878</v>
      </c>
      <c r="AK24" s="53">
        <v>682249.18432475068</v>
      </c>
      <c r="AL24" s="53">
        <v>577053.73835103959</v>
      </c>
      <c r="AM24" s="53">
        <v>580502.15327999555</v>
      </c>
      <c r="AN24" s="53">
        <v>584980.61096669361</v>
      </c>
      <c r="AO24" s="53">
        <v>590184.07807131205</v>
      </c>
      <c r="AP24" s="53">
        <v>596066.37257432286</v>
      </c>
    </row>
    <row r="25" spans="1:42" s="11" customFormat="1" x14ac:dyDescent="0.3">
      <c r="A25" s="14" t="s">
        <v>10</v>
      </c>
      <c r="B25" s="52">
        <v>975133.26547331666</v>
      </c>
      <c r="C25" s="53">
        <v>681655.22096013092</v>
      </c>
      <c r="D25" s="53">
        <v>1265312.6588432621</v>
      </c>
      <c r="E25" s="53">
        <v>851606.16630352288</v>
      </c>
      <c r="F25" s="53">
        <v>1096295.096037522</v>
      </c>
      <c r="G25" s="53">
        <v>1096939.7940634079</v>
      </c>
      <c r="H25" s="53">
        <v>1098731.9228877891</v>
      </c>
      <c r="I25" s="53">
        <v>1102541.619185159</v>
      </c>
      <c r="J25" s="53">
        <v>1109492.0885007009</v>
      </c>
      <c r="K25" s="53">
        <v>1118689.9757865127</v>
      </c>
      <c r="L25" s="53">
        <v>1130083.2631709855</v>
      </c>
      <c r="M25" s="53">
        <v>1132280.8772415984</v>
      </c>
      <c r="N25" s="53">
        <v>1148856.6118412353</v>
      </c>
      <c r="O25" s="53">
        <v>1166473.4005655181</v>
      </c>
      <c r="P25" s="53">
        <v>1185961.0810621586</v>
      </c>
      <c r="Q25" s="53">
        <v>1023976.594897503</v>
      </c>
      <c r="R25" s="53">
        <v>725660.67908494733</v>
      </c>
      <c r="S25" s="53">
        <v>1304415.5055707674</v>
      </c>
      <c r="T25" s="53">
        <v>884890.68592879362</v>
      </c>
      <c r="U25" s="53">
        <v>1123660.6674744487</v>
      </c>
      <c r="V25" s="53">
        <v>1118366.8134701177</v>
      </c>
      <c r="W25" s="53">
        <v>1146276.3296291772</v>
      </c>
      <c r="X25" s="53">
        <v>1146873.6748651918</v>
      </c>
      <c r="Y25" s="53">
        <v>1150611.7931193784</v>
      </c>
      <c r="Z25" s="53">
        <v>1156597.3293438349</v>
      </c>
      <c r="AA25" s="53">
        <v>1164778.2656669524</v>
      </c>
      <c r="AB25" s="53">
        <v>1163763.5286762118</v>
      </c>
      <c r="AC25" s="53">
        <v>1177126.9122144934</v>
      </c>
      <c r="AD25" s="53">
        <v>1191531.3498774208</v>
      </c>
      <c r="AE25" s="53">
        <v>1207806.679312706</v>
      </c>
      <c r="AF25" s="53">
        <v>1042609.8420866951</v>
      </c>
      <c r="AG25" s="53">
        <v>692860.68392426707</v>
      </c>
      <c r="AH25" s="53">
        <v>1269309.3897759505</v>
      </c>
      <c r="AI25" s="53">
        <v>847478.44949983247</v>
      </c>
      <c r="AJ25" s="53">
        <v>1083942.3104113489</v>
      </c>
      <c r="AK25" s="53">
        <v>1076342.3357728813</v>
      </c>
      <c r="AL25" s="53">
        <v>1101945.7312978003</v>
      </c>
      <c r="AM25" s="53">
        <v>1100236.9558996763</v>
      </c>
      <c r="AN25" s="53">
        <v>1101668.9535197224</v>
      </c>
      <c r="AO25" s="53">
        <v>1105348.3691100404</v>
      </c>
      <c r="AP25" s="53">
        <v>1111223.1847990211</v>
      </c>
    </row>
    <row r="26" spans="1:42" x14ac:dyDescent="0.3">
      <c r="A26" s="14" t="s">
        <v>77</v>
      </c>
      <c r="B26" s="64">
        <f t="shared" ref="B26:AP26" si="0">SUM(B21:B25)</f>
        <v>3764758.0695131673</v>
      </c>
      <c r="C26" s="64">
        <f t="shared" si="0"/>
        <v>2379395.8477033353</v>
      </c>
      <c r="D26" s="64">
        <f t="shared" si="0"/>
        <v>4712988.6240059091</v>
      </c>
      <c r="E26" s="64">
        <f t="shared" si="0"/>
        <v>3322554.1127810711</v>
      </c>
      <c r="F26" s="64">
        <f t="shared" si="0"/>
        <v>4412721.6307703434</v>
      </c>
      <c r="G26" s="64">
        <f t="shared" si="0"/>
        <v>4428645.0998673355</v>
      </c>
      <c r="H26" s="64">
        <f t="shared" si="0"/>
        <v>4452011.3260773271</v>
      </c>
      <c r="I26" s="64">
        <f t="shared" si="0"/>
        <v>4482833.8801122745</v>
      </c>
      <c r="J26" s="64">
        <f t="shared" si="0"/>
        <v>4521157.8739594463</v>
      </c>
      <c r="K26" s="64">
        <f t="shared" si="0"/>
        <v>4566969.8449312812</v>
      </c>
      <c r="L26" s="64">
        <f t="shared" si="0"/>
        <v>4620270.0346258013</v>
      </c>
      <c r="M26" s="64">
        <f t="shared" si="0"/>
        <v>4620672.7151483344</v>
      </c>
      <c r="N26" s="64">
        <f t="shared" si="0"/>
        <v>4689833.4381840443</v>
      </c>
      <c r="O26" s="64">
        <f t="shared" si="0"/>
        <v>4766498.5584905921</v>
      </c>
      <c r="P26" s="64">
        <f t="shared" si="0"/>
        <v>4850707.480578091</v>
      </c>
      <c r="Q26" s="64">
        <f t="shared" si="0"/>
        <v>4234248.3475613873</v>
      </c>
      <c r="R26" s="64">
        <f t="shared" si="0"/>
        <v>2836433.7443269584</v>
      </c>
      <c r="S26" s="64">
        <f t="shared" si="0"/>
        <v>5157737.44663906</v>
      </c>
      <c r="T26" s="64">
        <f t="shared" si="0"/>
        <v>3755159.1983231418</v>
      </c>
      <c r="U26" s="64">
        <f t="shared" si="0"/>
        <v>4833402.6416953662</v>
      </c>
      <c r="V26" s="64">
        <f t="shared" si="0"/>
        <v>4837667.3244495764</v>
      </c>
      <c r="W26" s="64">
        <f t="shared" si="0"/>
        <v>4705107.289685579</v>
      </c>
      <c r="X26" s="64">
        <f t="shared" si="0"/>
        <v>4724059.7250975557</v>
      </c>
      <c r="Y26" s="64">
        <f t="shared" si="0"/>
        <v>4750513.6003217744</v>
      </c>
      <c r="Z26" s="64">
        <f t="shared" si="0"/>
        <v>4784455.452670644</v>
      </c>
      <c r="AA26" s="64">
        <f t="shared" si="0"/>
        <v>4825885.5237422083</v>
      </c>
      <c r="AB26" s="64">
        <f t="shared" si="0"/>
        <v>4814418.0856417753</v>
      </c>
      <c r="AC26" s="64">
        <f t="shared" si="0"/>
        <v>4871708.6900545256</v>
      </c>
      <c r="AD26" s="64">
        <f t="shared" si="0"/>
        <v>4936503.6917381184</v>
      </c>
      <c r="AE26" s="64">
        <f t="shared" si="0"/>
        <v>5008842.4952026429</v>
      </c>
      <c r="AF26" s="64">
        <f t="shared" si="0"/>
        <v>4380513.2435629927</v>
      </c>
      <c r="AG26" s="64">
        <f t="shared" si="0"/>
        <v>2770806.4729542546</v>
      </c>
      <c r="AH26" s="64">
        <f t="shared" si="0"/>
        <v>5083588.7138932897</v>
      </c>
      <c r="AI26" s="64">
        <f t="shared" si="0"/>
        <v>3672489.0042042779</v>
      </c>
      <c r="AJ26" s="64">
        <f t="shared" si="0"/>
        <v>4742210.9862034339</v>
      </c>
      <c r="AK26" s="64">
        <f t="shared" si="0"/>
        <v>4737954.2075845832</v>
      </c>
      <c r="AL26" s="64">
        <f t="shared" si="0"/>
        <v>4596872.7114475006</v>
      </c>
      <c r="AM26" s="64">
        <f t="shared" si="0"/>
        <v>4607303.6854864061</v>
      </c>
      <c r="AN26" s="64">
        <f t="shared" si="0"/>
        <v>4625236.0993375499</v>
      </c>
      <c r="AO26" s="64">
        <f t="shared" si="0"/>
        <v>4650656.4903133493</v>
      </c>
      <c r="AP26" s="64">
        <f t="shared" si="0"/>
        <v>4683565.1000118358</v>
      </c>
    </row>
    <row r="28" spans="1:42" s="11" customFormat="1" x14ac:dyDescent="0.3">
      <c r="A28" s="62" t="s">
        <v>109</v>
      </c>
      <c r="E28" s="45" t="s">
        <v>87</v>
      </c>
      <c r="F28" s="63">
        <v>0.02</v>
      </c>
      <c r="L28" s="47"/>
      <c r="AL28" s="48"/>
    </row>
    <row r="29" spans="1:42" s="11" customFormat="1" x14ac:dyDescent="0.3">
      <c r="A29" s="50"/>
    </row>
    <row r="30" spans="1:42" s="11" customFormat="1" x14ac:dyDescent="0.3">
      <c r="A30" s="51" t="s">
        <v>88</v>
      </c>
      <c r="B30" s="12">
        <v>2010</v>
      </c>
      <c r="C30" s="12">
        <v>2011</v>
      </c>
      <c r="D30" s="12">
        <v>2012</v>
      </c>
      <c r="E30" s="12">
        <v>2013</v>
      </c>
      <c r="F30" s="12">
        <v>2014</v>
      </c>
      <c r="G30" s="12">
        <v>2015</v>
      </c>
      <c r="H30" s="12">
        <v>2016</v>
      </c>
      <c r="I30" s="12">
        <v>2017</v>
      </c>
      <c r="J30" s="12">
        <v>2018</v>
      </c>
      <c r="K30" s="12">
        <v>2019</v>
      </c>
      <c r="L30" s="12">
        <v>2020</v>
      </c>
      <c r="M30" s="12">
        <v>2021</v>
      </c>
      <c r="N30" s="12">
        <v>2022</v>
      </c>
      <c r="O30" s="12">
        <v>2023</v>
      </c>
      <c r="P30" s="12">
        <v>2024</v>
      </c>
      <c r="Q30" s="12">
        <v>2025</v>
      </c>
      <c r="R30" s="12">
        <v>2026</v>
      </c>
      <c r="S30" s="12">
        <v>2027</v>
      </c>
      <c r="T30" s="12">
        <v>2028</v>
      </c>
      <c r="U30" s="12">
        <v>2029</v>
      </c>
      <c r="V30" s="12">
        <v>2030</v>
      </c>
      <c r="W30" s="12">
        <v>2031</v>
      </c>
      <c r="X30" s="12">
        <v>2032</v>
      </c>
      <c r="Y30" s="12">
        <v>2033</v>
      </c>
      <c r="Z30" s="12">
        <v>2034</v>
      </c>
      <c r="AA30" s="12">
        <v>2035</v>
      </c>
      <c r="AB30" s="12">
        <v>2036</v>
      </c>
      <c r="AC30" s="12">
        <v>2037</v>
      </c>
      <c r="AD30" s="12">
        <v>2038</v>
      </c>
      <c r="AE30" s="12">
        <v>2039</v>
      </c>
      <c r="AF30" s="12">
        <v>2040</v>
      </c>
      <c r="AG30" s="12">
        <v>2041</v>
      </c>
      <c r="AH30" s="12">
        <v>2042</v>
      </c>
      <c r="AI30" s="12">
        <v>2043</v>
      </c>
      <c r="AJ30" s="12">
        <v>2044</v>
      </c>
      <c r="AK30" s="12">
        <v>2045</v>
      </c>
      <c r="AL30" s="12">
        <v>2046</v>
      </c>
      <c r="AM30" s="12">
        <v>2047</v>
      </c>
      <c r="AN30" s="12">
        <v>2048</v>
      </c>
      <c r="AO30" s="12">
        <v>2049</v>
      </c>
      <c r="AP30" s="12">
        <v>2050</v>
      </c>
    </row>
    <row r="31" spans="1:42" s="11" customFormat="1" x14ac:dyDescent="0.3">
      <c r="A31" s="14" t="s">
        <v>46</v>
      </c>
      <c r="B31" s="52">
        <v>122996.7</v>
      </c>
      <c r="C31" s="53">
        <v>125140.10000000033</v>
      </c>
      <c r="D31" s="53">
        <v>250893.0285714285</v>
      </c>
      <c r="E31" s="53">
        <v>251582.08571428573</v>
      </c>
      <c r="F31" s="53">
        <v>252615.67142857122</v>
      </c>
      <c r="G31" s="53">
        <v>253993.78571428591</v>
      </c>
      <c r="H31" s="53">
        <v>370406.32857142854</v>
      </c>
      <c r="I31" s="53">
        <v>187174.67499999981</v>
      </c>
      <c r="J31" s="53">
        <v>230763.8916666666</v>
      </c>
      <c r="K31" s="53">
        <v>336463.91190476203</v>
      </c>
      <c r="L31" s="53">
        <v>751339.83571428573</v>
      </c>
      <c r="M31" s="53">
        <v>322421.19642857183</v>
      </c>
      <c r="N31" s="53">
        <v>161500.94404761866</v>
      </c>
      <c r="O31" s="53">
        <v>170782.47648809524</v>
      </c>
      <c r="P31" s="53">
        <v>182614.47589285718</v>
      </c>
      <c r="Q31" s="53">
        <v>167115.46785714244</v>
      </c>
      <c r="R31" s="53">
        <v>186906.37500000047</v>
      </c>
      <c r="S31" s="53">
        <v>343542.44107142836</v>
      </c>
      <c r="T31" s="53">
        <v>405997.77321428619</v>
      </c>
      <c r="U31" s="53">
        <v>561447.04642857099</v>
      </c>
      <c r="V31" s="53">
        <v>1180487.9107142854</v>
      </c>
      <c r="W31" s="53">
        <v>648354.56607142929</v>
      </c>
      <c r="X31" s="53">
        <v>218057.81249999907</v>
      </c>
      <c r="Y31" s="53">
        <v>269367.81354166754</v>
      </c>
      <c r="Z31" s="53">
        <v>386097.52574404702</v>
      </c>
      <c r="AA31" s="53">
        <v>817517.98749999981</v>
      </c>
      <c r="AB31" s="53">
        <v>415070.60892857239</v>
      </c>
      <c r="AC31" s="53">
        <v>300475.0627976181</v>
      </c>
      <c r="AD31" s="53">
        <v>402406.00773809571</v>
      </c>
      <c r="AE31" s="53">
        <v>645861.53839285765</v>
      </c>
      <c r="AF31" s="53">
        <v>1556856.6553571429</v>
      </c>
      <c r="AG31" s="53">
        <v>603828.73125000019</v>
      </c>
      <c r="AH31" s="53">
        <v>389867.14732142724</v>
      </c>
      <c r="AI31" s="53">
        <v>463903.65602678619</v>
      </c>
      <c r="AJ31" s="53">
        <v>635897.46718750056</v>
      </c>
      <c r="AK31" s="53">
        <v>1279755.1383928563</v>
      </c>
      <c r="AL31" s="53">
        <v>787328.68482142966</v>
      </c>
      <c r="AM31" s="53">
        <v>426518.99062499776</v>
      </c>
      <c r="AN31" s="53">
        <v>616803.1104166694</v>
      </c>
      <c r="AO31" s="53">
        <v>1080968.119494047</v>
      </c>
      <c r="AP31" s="53">
        <v>2902129.7687499989</v>
      </c>
    </row>
    <row r="32" spans="1:42" s="11" customFormat="1" x14ac:dyDescent="0.3">
      <c r="A32" s="14" t="s">
        <v>12</v>
      </c>
      <c r="B32" s="52">
        <v>844.90000000000009</v>
      </c>
      <c r="C32" s="53">
        <v>8976.1833333333307</v>
      </c>
      <c r="D32" s="53">
        <v>9632.9333333333343</v>
      </c>
      <c r="E32" s="53">
        <v>9637.6666666666679</v>
      </c>
      <c r="F32" s="53">
        <v>9644.7666666666628</v>
      </c>
      <c r="G32" s="53">
        <v>9654.2333333333372</v>
      </c>
      <c r="H32" s="53">
        <v>6499.1666666666642</v>
      </c>
      <c r="I32" s="53">
        <v>2274.441666666673</v>
      </c>
      <c r="J32" s="53">
        <v>3232.9916666666541</v>
      </c>
      <c r="K32" s="53">
        <v>5606.8833333333459</v>
      </c>
      <c r="L32" s="53">
        <v>15048.016666666663</v>
      </c>
      <c r="M32" s="53">
        <v>5180.8583333333372</v>
      </c>
      <c r="N32" s="53">
        <v>1438.9583333333285</v>
      </c>
      <c r="O32" s="53">
        <v>1585.1062499999971</v>
      </c>
      <c r="P32" s="53">
        <v>1577.0008928571478</v>
      </c>
      <c r="Q32" s="53">
        <v>1854.1678571428638</v>
      </c>
      <c r="R32" s="53">
        <v>10389.158333333326</v>
      </c>
      <c r="S32" s="53">
        <v>11752.395833333343</v>
      </c>
      <c r="T32" s="53">
        <v>13170.104166666657</v>
      </c>
      <c r="U32" s="53">
        <v>16709.641666666663</v>
      </c>
      <c r="V32" s="53">
        <v>30848.858333333337</v>
      </c>
      <c r="W32" s="53">
        <v>12857.554166666669</v>
      </c>
      <c r="X32" s="53">
        <v>2980.9291666666686</v>
      </c>
      <c r="Y32" s="53">
        <v>4116.1010416666541</v>
      </c>
      <c r="Z32" s="53">
        <v>6742.3096726190561</v>
      </c>
      <c r="AA32" s="53">
        <v>16561.918452380953</v>
      </c>
      <c r="AB32" s="53">
        <v>7300.3208333333314</v>
      </c>
      <c r="AC32" s="53">
        <v>4618.1520833333198</v>
      </c>
      <c r="AD32" s="53">
        <v>6883.7625000000116</v>
      </c>
      <c r="AE32" s="53">
        <v>12174.313392857148</v>
      </c>
      <c r="AF32" s="53">
        <v>33646.105357142864</v>
      </c>
      <c r="AG32" s="53">
        <v>19926.739583333314</v>
      </c>
      <c r="AH32" s="53">
        <v>12812.127083333355</v>
      </c>
      <c r="AI32" s="53">
        <v>14494.768229166657</v>
      </c>
      <c r="AJ32" s="53">
        <v>18412.781175595243</v>
      </c>
      <c r="AK32" s="53">
        <v>33119.711011904757</v>
      </c>
      <c r="AL32" s="53">
        <v>16036.747916666674</v>
      </c>
      <c r="AM32" s="53">
        <v>7749.7197916666628</v>
      </c>
      <c r="AN32" s="53">
        <v>12064.08541666664</v>
      </c>
      <c r="AO32" s="53">
        <v>22638.278422619071</v>
      </c>
      <c r="AP32" s="53">
        <v>64249.824702380953</v>
      </c>
    </row>
    <row r="33" spans="1:42" s="11" customFormat="1" x14ac:dyDescent="0.3">
      <c r="A33" s="14" t="s">
        <v>11</v>
      </c>
      <c r="B33" s="52">
        <v>73.712000000000003</v>
      </c>
      <c r="C33" s="53">
        <v>396.3306666666665</v>
      </c>
      <c r="D33" s="53">
        <v>453.62780952380967</v>
      </c>
      <c r="E33" s="53">
        <v>454.04076190476212</v>
      </c>
      <c r="F33" s="53">
        <v>454.66019047619056</v>
      </c>
      <c r="G33" s="53">
        <v>455.48609523809455</v>
      </c>
      <c r="H33" s="53">
        <v>373.61847619047649</v>
      </c>
      <c r="I33" s="53">
        <v>150.08233333333328</v>
      </c>
      <c r="J33" s="53">
        <v>201.47766666666666</v>
      </c>
      <c r="K33" s="53">
        <v>328.004476190476</v>
      </c>
      <c r="L33" s="53">
        <v>829.36276190476201</v>
      </c>
      <c r="M33" s="53">
        <v>306.95252380952388</v>
      </c>
      <c r="N33" s="53">
        <v>109.42376190476261</v>
      </c>
      <c r="O33" s="53">
        <v>118.14522619047602</v>
      </c>
      <c r="P33" s="53">
        <v>111.68239285714299</v>
      </c>
      <c r="Q33" s="53">
        <v>127.22985714285642</v>
      </c>
      <c r="R33" s="53">
        <v>471.25566666666691</v>
      </c>
      <c r="S33" s="53">
        <v>566.01530952380926</v>
      </c>
      <c r="T33" s="53">
        <v>641.35326190476189</v>
      </c>
      <c r="U33" s="53">
        <v>829.28519047619102</v>
      </c>
      <c r="V33" s="53">
        <v>1579.3610952380941</v>
      </c>
      <c r="W33" s="53">
        <v>710.7809761904773</v>
      </c>
      <c r="X33" s="53">
        <v>187.54483333333246</v>
      </c>
      <c r="Y33" s="53">
        <v>248.30579166666757</v>
      </c>
      <c r="Z33" s="53">
        <v>388.21206547619022</v>
      </c>
      <c r="AA33" s="53">
        <v>909.63954761904733</v>
      </c>
      <c r="AB33" s="53">
        <v>419.3400238095237</v>
      </c>
      <c r="AC33" s="53">
        <v>278.0050119047628</v>
      </c>
      <c r="AD33" s="53">
        <v>399.11397619047602</v>
      </c>
      <c r="AE33" s="53">
        <v>673.61989285714299</v>
      </c>
      <c r="AF33" s="53">
        <v>1813.0423571428564</v>
      </c>
      <c r="AG33" s="53">
        <v>976.99941666666746</v>
      </c>
      <c r="AH33" s="53">
        <v>622.20905952380963</v>
      </c>
      <c r="AI33" s="53">
        <v>711.59544940476189</v>
      </c>
      <c r="AJ33" s="53">
        <v>919.59657440476076</v>
      </c>
      <c r="AK33" s="53">
        <v>1699.7762738095225</v>
      </c>
      <c r="AL33" s="53">
        <v>879.3622261904784</v>
      </c>
      <c r="AM33" s="53">
        <v>440.41670833333228</v>
      </c>
      <c r="AN33" s="53">
        <v>669.75891666666757</v>
      </c>
      <c r="AO33" s="53">
        <v>1231.1183154761893</v>
      </c>
      <c r="AP33" s="53">
        <v>3438.3582976190482</v>
      </c>
    </row>
    <row r="34" spans="1:42" s="11" customFormat="1" x14ac:dyDescent="0.3">
      <c r="A34" s="14" t="s">
        <v>47</v>
      </c>
      <c r="B34" s="52">
        <v>0</v>
      </c>
      <c r="C34" s="53">
        <v>0</v>
      </c>
      <c r="D34" s="53">
        <v>0</v>
      </c>
      <c r="E34" s="53">
        <v>0</v>
      </c>
      <c r="F34" s="53">
        <v>0</v>
      </c>
      <c r="G34" s="53">
        <v>0</v>
      </c>
      <c r="H34" s="53">
        <v>0</v>
      </c>
      <c r="I34" s="53">
        <v>0</v>
      </c>
      <c r="J34" s="53">
        <v>0</v>
      </c>
      <c r="K34" s="53">
        <v>0</v>
      </c>
      <c r="L34" s="53">
        <v>0</v>
      </c>
      <c r="M34" s="53">
        <v>0</v>
      </c>
      <c r="N34" s="53">
        <v>0</v>
      </c>
      <c r="O34" s="53">
        <v>0</v>
      </c>
      <c r="P34" s="53">
        <v>0</v>
      </c>
      <c r="Q34" s="53">
        <v>0</v>
      </c>
      <c r="R34" s="53">
        <v>0</v>
      </c>
      <c r="S34" s="53">
        <v>0</v>
      </c>
      <c r="T34" s="53">
        <v>0</v>
      </c>
      <c r="U34" s="53">
        <v>0</v>
      </c>
      <c r="V34" s="53">
        <v>0</v>
      </c>
      <c r="W34" s="53">
        <v>0</v>
      </c>
      <c r="X34" s="53">
        <v>0</v>
      </c>
      <c r="Y34" s="53">
        <v>0</v>
      </c>
      <c r="Z34" s="53">
        <v>0</v>
      </c>
      <c r="AA34" s="53">
        <v>0</v>
      </c>
      <c r="AB34" s="53">
        <v>0</v>
      </c>
      <c r="AC34" s="53">
        <v>0</v>
      </c>
      <c r="AD34" s="53">
        <v>0</v>
      </c>
      <c r="AE34" s="53">
        <v>0</v>
      </c>
      <c r="AF34" s="53">
        <v>0</v>
      </c>
      <c r="AG34" s="53">
        <v>0</v>
      </c>
      <c r="AH34" s="53">
        <v>0</v>
      </c>
      <c r="AI34" s="53">
        <v>0</v>
      </c>
      <c r="AJ34" s="53">
        <v>0</v>
      </c>
      <c r="AK34" s="53">
        <v>0</v>
      </c>
      <c r="AL34" s="53">
        <v>0</v>
      </c>
      <c r="AM34" s="53">
        <v>0</v>
      </c>
      <c r="AN34" s="53">
        <v>0</v>
      </c>
      <c r="AO34" s="53">
        <v>0</v>
      </c>
      <c r="AP34" s="53">
        <v>0</v>
      </c>
    </row>
    <row r="35" spans="1:42" s="11" customFormat="1" x14ac:dyDescent="0.3">
      <c r="A35" s="14" t="s">
        <v>10</v>
      </c>
      <c r="B35" s="52">
        <v>2483.2919999999999</v>
      </c>
      <c r="C35" s="53">
        <v>20050.974000000002</v>
      </c>
      <c r="D35" s="53">
        <v>21981.264000000003</v>
      </c>
      <c r="E35" s="53">
        <v>21995.175999999992</v>
      </c>
      <c r="F35" s="53">
        <v>22016.044000000009</v>
      </c>
      <c r="G35" s="53">
        <v>22043.867999999988</v>
      </c>
      <c r="H35" s="53">
        <v>15936.348000000027</v>
      </c>
      <c r="I35" s="53">
        <v>5893.5089999999618</v>
      </c>
      <c r="J35" s="53">
        <v>8183.2176666666928</v>
      </c>
      <c r="K35" s="53">
        <v>13841.407333333307</v>
      </c>
      <c r="L35" s="53">
        <v>36314.178000000014</v>
      </c>
      <c r="M35" s="53">
        <v>12853.063000000024</v>
      </c>
      <c r="N35" s="53">
        <v>3965.5123333333468</v>
      </c>
      <c r="O35" s="53">
        <v>4329.111416666623</v>
      </c>
      <c r="P35" s="53">
        <v>4211.0709642857255</v>
      </c>
      <c r="Q35" s="53">
        <v>4884.3812857142766</v>
      </c>
      <c r="R35" s="53">
        <v>23412.499000000011</v>
      </c>
      <c r="S35" s="53">
        <v>27023.551500000001</v>
      </c>
      <c r="T35" s="53">
        <v>30398.988500000007</v>
      </c>
      <c r="U35" s="53">
        <v>38823.668999999994</v>
      </c>
      <c r="V35" s="53">
        <v>72466.742999999988</v>
      </c>
      <c r="W35" s="53">
        <v>31063.210499999986</v>
      </c>
      <c r="X35" s="53">
        <v>7574.2714999999735</v>
      </c>
      <c r="Y35" s="53">
        <v>10284.170791666722</v>
      </c>
      <c r="Z35" s="53">
        <v>16542.632779761916</v>
      </c>
      <c r="AA35" s="53">
        <v>39915.811928571435</v>
      </c>
      <c r="AB35" s="53">
        <v>17895.350499999942</v>
      </c>
      <c r="AC35" s="53">
        <v>11528.943583333399</v>
      </c>
      <c r="AD35" s="53">
        <v>16934.830166666652</v>
      </c>
      <c r="AE35" s="53">
        <v>29422.508464285696</v>
      </c>
      <c r="AF35" s="53">
        <v>80518.693785714277</v>
      </c>
      <c r="AG35" s="53">
        <v>46102.792750000022</v>
      </c>
      <c r="AH35" s="53">
        <v>29544.69524999999</v>
      </c>
      <c r="AI35" s="53">
        <v>33550.418187499978</v>
      </c>
      <c r="AJ35" s="53">
        <v>42875.507169642835</v>
      </c>
      <c r="AK35" s="53">
        <v>77869.193892857176</v>
      </c>
      <c r="AL35" s="53">
        <v>38626.64175000001</v>
      </c>
      <c r="AM35" s="53">
        <v>18919.41837499995</v>
      </c>
      <c r="AN35" s="53">
        <v>29192.748916666722</v>
      </c>
      <c r="AO35" s="53">
        <v>54359.789029761916</v>
      </c>
      <c r="AP35" s="53">
        <v>153367.28067857143</v>
      </c>
    </row>
    <row r="36" spans="1:42" x14ac:dyDescent="0.3">
      <c r="A36" s="14" t="s">
        <v>77</v>
      </c>
      <c r="B36" s="64">
        <f t="shared" ref="B36:AP36" si="1">SUM(B31:B35)</f>
        <v>126398.60399999999</v>
      </c>
      <c r="C36" s="64">
        <f t="shared" si="1"/>
        <v>154563.58800000034</v>
      </c>
      <c r="D36" s="64">
        <f t="shared" si="1"/>
        <v>282960.85371428565</v>
      </c>
      <c r="E36" s="64">
        <f t="shared" si="1"/>
        <v>283668.96914285712</v>
      </c>
      <c r="F36" s="64">
        <f t="shared" si="1"/>
        <v>284731.14228571404</v>
      </c>
      <c r="G36" s="64">
        <f t="shared" si="1"/>
        <v>286147.37314285734</v>
      </c>
      <c r="H36" s="64">
        <f t="shared" si="1"/>
        <v>393215.46171428578</v>
      </c>
      <c r="I36" s="64">
        <f t="shared" si="1"/>
        <v>195492.70799999978</v>
      </c>
      <c r="J36" s="64">
        <f t="shared" si="1"/>
        <v>242381.57866666661</v>
      </c>
      <c r="K36" s="64">
        <f t="shared" si="1"/>
        <v>356240.20704761916</v>
      </c>
      <c r="L36" s="64">
        <f t="shared" si="1"/>
        <v>803531.39314285712</v>
      </c>
      <c r="M36" s="64">
        <f t="shared" si="1"/>
        <v>340762.0702857147</v>
      </c>
      <c r="N36" s="64">
        <f t="shared" si="1"/>
        <v>167014.83847619008</v>
      </c>
      <c r="O36" s="64">
        <f t="shared" si="1"/>
        <v>176814.83938095235</v>
      </c>
      <c r="P36" s="64">
        <f t="shared" si="1"/>
        <v>188514.23014285721</v>
      </c>
      <c r="Q36" s="64">
        <f t="shared" si="1"/>
        <v>173981.24685714245</v>
      </c>
      <c r="R36" s="64">
        <f t="shared" si="1"/>
        <v>221179.28800000047</v>
      </c>
      <c r="S36" s="64">
        <f t="shared" si="1"/>
        <v>382884.40371428552</v>
      </c>
      <c r="T36" s="64">
        <f t="shared" si="1"/>
        <v>450208.21914285759</v>
      </c>
      <c r="U36" s="64">
        <f t="shared" si="1"/>
        <v>617809.64228571381</v>
      </c>
      <c r="V36" s="64">
        <f t="shared" si="1"/>
        <v>1285382.8731428569</v>
      </c>
      <c r="W36" s="64">
        <f t="shared" si="1"/>
        <v>692986.1117142865</v>
      </c>
      <c r="X36" s="64">
        <f t="shared" si="1"/>
        <v>228800.55799999903</v>
      </c>
      <c r="Y36" s="64">
        <f t="shared" si="1"/>
        <v>284016.39116666757</v>
      </c>
      <c r="Z36" s="64">
        <f t="shared" si="1"/>
        <v>409770.68026190414</v>
      </c>
      <c r="AA36" s="64">
        <f t="shared" si="1"/>
        <v>874905.35742857121</v>
      </c>
      <c r="AB36" s="64">
        <f t="shared" si="1"/>
        <v>440685.62028571515</v>
      </c>
      <c r="AC36" s="64">
        <f t="shared" si="1"/>
        <v>316900.1634761896</v>
      </c>
      <c r="AD36" s="64">
        <f t="shared" si="1"/>
        <v>426623.71438095282</v>
      </c>
      <c r="AE36" s="64">
        <f t="shared" si="1"/>
        <v>688131.98014285765</v>
      </c>
      <c r="AF36" s="64">
        <f t="shared" si="1"/>
        <v>1672834.4968571428</v>
      </c>
      <c r="AG36" s="64">
        <f t="shared" si="1"/>
        <v>670835.26300000015</v>
      </c>
      <c r="AH36" s="64">
        <f t="shared" si="1"/>
        <v>432846.17871428438</v>
      </c>
      <c r="AI36" s="64">
        <f t="shared" si="1"/>
        <v>512660.43789285759</v>
      </c>
      <c r="AJ36" s="64">
        <f t="shared" si="1"/>
        <v>698105.35210714338</v>
      </c>
      <c r="AK36" s="64">
        <f t="shared" si="1"/>
        <v>1392443.819571428</v>
      </c>
      <c r="AL36" s="64">
        <f t="shared" si="1"/>
        <v>842871.43671428692</v>
      </c>
      <c r="AM36" s="64">
        <f t="shared" si="1"/>
        <v>453628.54549999774</v>
      </c>
      <c r="AN36" s="64">
        <f t="shared" si="1"/>
        <v>658729.70366666943</v>
      </c>
      <c r="AO36" s="64">
        <f t="shared" si="1"/>
        <v>1159197.3052619041</v>
      </c>
      <c r="AP36" s="64">
        <f t="shared" si="1"/>
        <v>3123185.2324285703</v>
      </c>
    </row>
    <row r="38" spans="1:42" x14ac:dyDescent="0.3">
      <c r="A38" s="12" t="s">
        <v>110</v>
      </c>
      <c r="B38" s="12">
        <v>2010</v>
      </c>
      <c r="C38" s="12">
        <v>2011</v>
      </c>
      <c r="D38" s="12">
        <v>2012</v>
      </c>
      <c r="E38" s="12">
        <v>2013</v>
      </c>
      <c r="F38" s="12">
        <v>2014</v>
      </c>
      <c r="G38" s="12">
        <v>2015</v>
      </c>
      <c r="H38" s="12">
        <v>2016</v>
      </c>
      <c r="I38" s="12">
        <v>2017</v>
      </c>
      <c r="J38" s="12">
        <v>2018</v>
      </c>
      <c r="K38" s="12">
        <v>2019</v>
      </c>
      <c r="L38" s="12">
        <v>2020</v>
      </c>
      <c r="M38" s="12">
        <v>2021</v>
      </c>
      <c r="N38" s="12">
        <v>2022</v>
      </c>
      <c r="O38" s="12">
        <v>2023</v>
      </c>
      <c r="P38" s="12">
        <v>2024</v>
      </c>
      <c r="Q38" s="12">
        <v>2025</v>
      </c>
      <c r="R38" s="12">
        <v>2026</v>
      </c>
      <c r="S38" s="12">
        <v>2027</v>
      </c>
      <c r="T38" s="12">
        <v>2028</v>
      </c>
      <c r="U38" s="12">
        <v>2029</v>
      </c>
      <c r="V38" s="12">
        <v>2030</v>
      </c>
      <c r="W38" s="12">
        <v>2031</v>
      </c>
      <c r="X38" s="12">
        <v>2032</v>
      </c>
      <c r="Y38" s="12">
        <v>2033</v>
      </c>
      <c r="Z38" s="12">
        <v>2034</v>
      </c>
      <c r="AA38" s="12">
        <v>2035</v>
      </c>
      <c r="AB38" s="12">
        <v>2036</v>
      </c>
      <c r="AC38" s="12">
        <v>2037</v>
      </c>
      <c r="AD38" s="12">
        <v>2038</v>
      </c>
      <c r="AE38" s="12">
        <v>2039</v>
      </c>
      <c r="AF38" s="12">
        <v>2040</v>
      </c>
      <c r="AG38" s="12">
        <v>2041</v>
      </c>
      <c r="AH38" s="12">
        <v>2042</v>
      </c>
      <c r="AI38" s="12">
        <v>2043</v>
      </c>
      <c r="AJ38" s="12">
        <v>2044</v>
      </c>
      <c r="AK38" s="12">
        <v>2045</v>
      </c>
      <c r="AL38" s="12">
        <v>2046</v>
      </c>
      <c r="AM38" s="12">
        <v>2047</v>
      </c>
      <c r="AN38" s="12">
        <v>2048</v>
      </c>
      <c r="AO38" s="12">
        <v>2049</v>
      </c>
      <c r="AP38" s="12">
        <v>2050</v>
      </c>
    </row>
    <row r="39" spans="1:42" x14ac:dyDescent="0.3">
      <c r="A39" s="16" t="s">
        <v>77</v>
      </c>
      <c r="B39" s="54">
        <f>SUM(B36,B26)*B13</f>
        <v>778231334.70263338</v>
      </c>
      <c r="C39" s="54">
        <f t="shared" ref="C39:AP39" si="2">SUM(C36,C26)*C13</f>
        <v>506791887.14066714</v>
      </c>
      <c r="D39" s="54">
        <f t="shared" si="2"/>
        <v>999189895.54403889</v>
      </c>
      <c r="E39" s="54">
        <f t="shared" si="2"/>
        <v>721244616.38478565</v>
      </c>
      <c r="F39" s="54">
        <f t="shared" si="2"/>
        <v>939490554.61121142</v>
      </c>
      <c r="G39" s="54">
        <f t="shared" si="2"/>
        <v>942958494.6020385</v>
      </c>
      <c r="H39" s="54">
        <f t="shared" si="2"/>
        <v>969045357.55832255</v>
      </c>
      <c r="I39" s="54">
        <f t="shared" si="2"/>
        <v>935665317.62245488</v>
      </c>
      <c r="J39" s="54">
        <f t="shared" si="2"/>
        <v>952707890.52522254</v>
      </c>
      <c r="K39" s="54">
        <f t="shared" si="2"/>
        <v>984642010.39577997</v>
      </c>
      <c r="L39" s="54">
        <f t="shared" si="2"/>
        <v>1084760285.5537317</v>
      </c>
      <c r="M39" s="54">
        <f t="shared" si="2"/>
        <v>992286957.08680975</v>
      </c>
      <c r="N39" s="54">
        <f t="shared" si="2"/>
        <v>971369655.33204699</v>
      </c>
      <c r="O39" s="54">
        <f t="shared" si="2"/>
        <v>988662679.57430887</v>
      </c>
      <c r="P39" s="54">
        <f t="shared" si="2"/>
        <v>1007844342.1441896</v>
      </c>
      <c r="Q39" s="54">
        <f t="shared" si="2"/>
        <v>881645918.88370585</v>
      </c>
      <c r="R39" s="54">
        <f t="shared" si="2"/>
        <v>611522606.46539187</v>
      </c>
      <c r="S39" s="54">
        <f t="shared" si="2"/>
        <v>1108124370.0706692</v>
      </c>
      <c r="T39" s="54">
        <f t="shared" si="2"/>
        <v>841073483.49319994</v>
      </c>
      <c r="U39" s="54">
        <f t="shared" si="2"/>
        <v>1090242456.796216</v>
      </c>
      <c r="V39" s="54">
        <f t="shared" si="2"/>
        <v>1224610039.5184867</v>
      </c>
      <c r="W39" s="54">
        <f t="shared" si="2"/>
        <v>1079618680.279973</v>
      </c>
      <c r="X39" s="54">
        <f t="shared" si="2"/>
        <v>990572056.61951101</v>
      </c>
      <c r="Y39" s="54">
        <f t="shared" si="2"/>
        <v>1006905998.2976884</v>
      </c>
      <c r="Z39" s="54">
        <f t="shared" si="2"/>
        <v>1038845226.5865097</v>
      </c>
      <c r="AA39" s="54">
        <f t="shared" si="2"/>
        <v>1140158176.2341559</v>
      </c>
      <c r="AB39" s="54">
        <f t="shared" si="2"/>
        <v>1051020741.185498</v>
      </c>
      <c r="AC39" s="54">
        <f t="shared" si="2"/>
        <v>1037721770.706143</v>
      </c>
      <c r="AD39" s="54">
        <f>SUM(AD36,AD26)*AD13</f>
        <v>1072625481.2238142</v>
      </c>
      <c r="AE39" s="54">
        <f t="shared" si="2"/>
        <v>1139394895.0691001</v>
      </c>
      <c r="AF39" s="54">
        <f t="shared" si="2"/>
        <v>1210669548.0840271</v>
      </c>
      <c r="AG39" s="54">
        <f t="shared" si="2"/>
        <v>688328347.19085097</v>
      </c>
      <c r="AH39" s="54">
        <f t="shared" si="2"/>
        <v>1103286978.5215149</v>
      </c>
      <c r="AI39" s="54">
        <f t="shared" si="2"/>
        <v>837029888.41942704</v>
      </c>
      <c r="AJ39" s="54">
        <f t="shared" si="2"/>
        <v>1088063267.6621153</v>
      </c>
      <c r="AK39" s="54">
        <f t="shared" si="2"/>
        <v>1226079605.4312022</v>
      </c>
      <c r="AL39" s="54">
        <f t="shared" si="2"/>
        <v>1087948829.6323576</v>
      </c>
      <c r="AM39" s="54">
        <f t="shared" si="2"/>
        <v>1012186446.1972809</v>
      </c>
      <c r="AN39" s="54">
        <f t="shared" si="2"/>
        <v>1056793160.6008438</v>
      </c>
      <c r="AO39" s="54">
        <f t="shared" si="2"/>
        <v>1161970759.1150508</v>
      </c>
      <c r="AP39" s="54">
        <f t="shared" si="2"/>
        <v>1561350066.4880812</v>
      </c>
    </row>
    <row r="43" spans="1:42" s="9" customFormat="1" x14ac:dyDescent="0.3">
      <c r="A43" s="8" t="s">
        <v>0</v>
      </c>
    </row>
    <row r="44" spans="1:42" x14ac:dyDescent="0.3">
      <c r="A44" t="s">
        <v>111</v>
      </c>
      <c r="B4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L7"/>
  <sheetViews>
    <sheetView workbookViewId="0">
      <selection activeCell="B2" sqref="B2"/>
    </sheetView>
  </sheetViews>
  <sheetFormatPr defaultRowHeight="14.4" x14ac:dyDescent="0.3"/>
  <cols>
    <col min="1" max="1" width="24.77734375" customWidth="1"/>
    <col min="2" max="2" width="15" bestFit="1" customWidth="1"/>
  </cols>
  <sheetData>
    <row r="1" spans="1:38" x14ac:dyDescent="0.3">
      <c r="A1" t="s">
        <v>14</v>
      </c>
      <c r="B1">
        <v>2014</v>
      </c>
      <c r="C1">
        <v>2015</v>
      </c>
      <c r="D1">
        <v>2016</v>
      </c>
      <c r="E1">
        <v>2017</v>
      </c>
      <c r="F1">
        <v>2018</v>
      </c>
      <c r="G1">
        <v>2019</v>
      </c>
      <c r="H1">
        <v>2020</v>
      </c>
      <c r="I1">
        <v>2021</v>
      </c>
      <c r="J1">
        <v>2022</v>
      </c>
      <c r="K1">
        <v>2023</v>
      </c>
      <c r="L1">
        <v>2024</v>
      </c>
      <c r="M1">
        <v>2025</v>
      </c>
      <c r="N1">
        <v>2026</v>
      </c>
      <c r="O1">
        <v>2027</v>
      </c>
      <c r="P1">
        <v>2028</v>
      </c>
      <c r="Q1">
        <v>2029</v>
      </c>
      <c r="R1">
        <v>2030</v>
      </c>
      <c r="S1">
        <v>2031</v>
      </c>
      <c r="T1">
        <v>2032</v>
      </c>
      <c r="U1">
        <v>2033</v>
      </c>
      <c r="V1">
        <v>2034</v>
      </c>
      <c r="W1">
        <v>2035</v>
      </c>
      <c r="X1">
        <v>2036</v>
      </c>
      <c r="Y1">
        <v>2037</v>
      </c>
      <c r="Z1">
        <v>2038</v>
      </c>
      <c r="AA1">
        <v>2039</v>
      </c>
      <c r="AB1">
        <v>2040</v>
      </c>
      <c r="AC1">
        <v>2041</v>
      </c>
      <c r="AD1">
        <v>2042</v>
      </c>
      <c r="AE1">
        <v>2043</v>
      </c>
      <c r="AF1">
        <v>2044</v>
      </c>
      <c r="AG1">
        <v>2045</v>
      </c>
      <c r="AH1">
        <v>2046</v>
      </c>
      <c r="AI1">
        <v>2047</v>
      </c>
      <c r="AJ1">
        <v>2048</v>
      </c>
      <c r="AK1">
        <v>2049</v>
      </c>
      <c r="AL1">
        <v>2050</v>
      </c>
    </row>
    <row r="2" spans="1:38" x14ac:dyDescent="0.3">
      <c r="A2" t="s">
        <v>4</v>
      </c>
      <c r="B2" s="65">
        <f>About!$B$68</f>
        <v>0</v>
      </c>
      <c r="C2" s="65">
        <f>About!$B$68</f>
        <v>0</v>
      </c>
      <c r="D2" s="65">
        <f>About!$B$68</f>
        <v>0</v>
      </c>
      <c r="E2" s="65">
        <f>About!$B$68</f>
        <v>0</v>
      </c>
      <c r="F2" s="65">
        <f>About!$B$68</f>
        <v>0</v>
      </c>
      <c r="G2" s="65">
        <f>About!$B$68</f>
        <v>0</v>
      </c>
      <c r="H2" s="65">
        <f>About!$B$68</f>
        <v>0</v>
      </c>
      <c r="I2" s="65">
        <f>About!$B$68</f>
        <v>0</v>
      </c>
      <c r="J2" s="65">
        <f>About!$B$68</f>
        <v>0</v>
      </c>
      <c r="K2" s="65">
        <f>About!$B$68</f>
        <v>0</v>
      </c>
      <c r="L2" s="65">
        <f>About!$B$68</f>
        <v>0</v>
      </c>
      <c r="M2" s="65">
        <f>About!$B$68</f>
        <v>0</v>
      </c>
      <c r="N2" s="65">
        <f>About!$B$68</f>
        <v>0</v>
      </c>
      <c r="O2" s="65">
        <f>About!$B$68</f>
        <v>0</v>
      </c>
      <c r="P2" s="65">
        <f>About!$B$68</f>
        <v>0</v>
      </c>
      <c r="Q2" s="65">
        <f>About!$B$68</f>
        <v>0</v>
      </c>
      <c r="R2" s="65">
        <f>About!$B$68</f>
        <v>0</v>
      </c>
      <c r="S2" s="65">
        <f>About!$B$68</f>
        <v>0</v>
      </c>
      <c r="T2" s="65">
        <f>About!$B$68</f>
        <v>0</v>
      </c>
      <c r="U2" s="65">
        <f>About!$B$68</f>
        <v>0</v>
      </c>
      <c r="V2" s="65">
        <f>About!$B$68</f>
        <v>0</v>
      </c>
      <c r="W2" s="65">
        <f>About!$B$68</f>
        <v>0</v>
      </c>
      <c r="X2" s="65">
        <f>About!$B$68</f>
        <v>0</v>
      </c>
      <c r="Y2" s="65">
        <f>About!$B$68</f>
        <v>0</v>
      </c>
      <c r="Z2" s="65">
        <f>About!$B$68</f>
        <v>0</v>
      </c>
      <c r="AA2" s="65">
        <f>About!$B$68</f>
        <v>0</v>
      </c>
      <c r="AB2" s="65">
        <f>About!$B$68</f>
        <v>0</v>
      </c>
      <c r="AC2" s="65">
        <f>About!$B$68</f>
        <v>0</v>
      </c>
      <c r="AD2" s="65">
        <f>About!$B$68</f>
        <v>0</v>
      </c>
      <c r="AE2" s="65">
        <f>About!$B$68</f>
        <v>0</v>
      </c>
      <c r="AF2" s="65">
        <f>About!$B$68</f>
        <v>0</v>
      </c>
      <c r="AG2" s="65">
        <f>About!$B$68</f>
        <v>0</v>
      </c>
      <c r="AH2" s="65">
        <f>About!$B$68</f>
        <v>0</v>
      </c>
      <c r="AI2" s="65">
        <f>About!$B$68</f>
        <v>0</v>
      </c>
      <c r="AJ2" s="65">
        <f>About!$B$68</f>
        <v>0</v>
      </c>
      <c r="AK2" s="65">
        <f>About!$B$68</f>
        <v>0</v>
      </c>
      <c r="AL2" s="65">
        <f>About!$B$68</f>
        <v>0</v>
      </c>
    </row>
    <row r="3" spans="1:38" x14ac:dyDescent="0.3">
      <c r="A3" t="s">
        <v>5</v>
      </c>
      <c r="B3" s="4">
        <f>(SUM('cooling and ventilation'!F37,'cooling and ventilation'!F46,'cooling and ventilation'!F55)*10^6)*'cooling and ventilation'!$A$3</f>
        <v>7545090982.6916618</v>
      </c>
      <c r="C3" s="4">
        <f>(SUM('cooling and ventilation'!G37,'cooling and ventilation'!G46,'cooling and ventilation'!G55)*10^6)*'cooling and ventilation'!$A$3</f>
        <v>10393726691.612911</v>
      </c>
      <c r="D3" s="4">
        <f>(SUM('cooling and ventilation'!H37,'cooling and ventilation'!H46,'cooling and ventilation'!H55)*10^6)*'cooling and ventilation'!$A$3</f>
        <v>10707715967.963938</v>
      </c>
      <c r="E3" s="4">
        <f>(SUM('cooling and ventilation'!I37,'cooling and ventilation'!I46,'cooling and ventilation'!I55)*10^6)*'cooling and ventilation'!$A$3</f>
        <v>11028563054.609028</v>
      </c>
      <c r="F3" s="4">
        <f>(SUM('cooling and ventilation'!J37,'cooling and ventilation'!J46,'cooling and ventilation'!J55)*10^6)*'cooling and ventilation'!$A$3</f>
        <v>11356212047.238602</v>
      </c>
      <c r="G3" s="4">
        <f>(SUM('cooling and ventilation'!K37,'cooling and ventilation'!K46,'cooling and ventilation'!K55)*10^6)*'cooling and ventilation'!$A$3</f>
        <v>11691229924.244358</v>
      </c>
      <c r="H3" s="4">
        <f>(SUM('cooling and ventilation'!L37,'cooling and ventilation'!L46,'cooling and ventilation'!L55)*10^6)*'cooling and ventilation'!$A$3</f>
        <v>12033942475.223318</v>
      </c>
      <c r="I3" s="4">
        <f>(SUM('cooling and ventilation'!M37,'cooling and ventilation'!M46,'cooling and ventilation'!M55)*10^6)*'cooling and ventilation'!$A$3</f>
        <v>15472774787.595512</v>
      </c>
      <c r="J3" s="4">
        <f>(SUM('cooling and ventilation'!N37,'cooling and ventilation'!N46,'cooling and ventilation'!N55)*10^6)*'cooling and ventilation'!$A$3</f>
        <v>15836357004.358675</v>
      </c>
      <c r="K3" s="4">
        <f>(SUM('cooling and ventilation'!O37,'cooling and ventilation'!O46,'cooling and ventilation'!O55)*10^6)*'cooling and ventilation'!$A$3</f>
        <v>15914694460.227131</v>
      </c>
      <c r="L3" s="4">
        <f>(SUM('cooling and ventilation'!P37,'cooling and ventilation'!P46,'cooling and ventilation'!P55)*10^6)*'cooling and ventilation'!$A$3</f>
        <v>16483672621.63644</v>
      </c>
      <c r="M3" s="4">
        <f>(SUM('cooling and ventilation'!Q37,'cooling and ventilation'!Q46,'cooling and ventilation'!Q55)*10^6)*'cooling and ventilation'!$A$3</f>
        <v>14559339542.878418</v>
      </c>
      <c r="N3" s="4">
        <f>(SUM('cooling and ventilation'!R37,'cooling and ventilation'!R46,'cooling and ventilation'!R55)*10^6)*'cooling and ventilation'!$A$3</f>
        <v>16728280841.0905</v>
      </c>
      <c r="O3" s="4">
        <f>(SUM('cooling and ventilation'!S37,'cooling and ventilation'!S46,'cooling and ventilation'!S55)*10^6)*'cooling and ventilation'!$A$3</f>
        <v>17120543017.861202</v>
      </c>
      <c r="P3" s="4">
        <f>(SUM('cooling and ventilation'!T37,'cooling and ventilation'!T46,'cooling and ventilation'!T55)*10^6)*'cooling and ventilation'!$A$3</f>
        <v>17518501548.683422</v>
      </c>
      <c r="Q3" s="4">
        <f>(SUM('cooling and ventilation'!U37,'cooling and ventilation'!U46,'cooling and ventilation'!U55)*10^6)*'cooling and ventilation'!$A$3</f>
        <v>17921749273.382038</v>
      </c>
      <c r="R3" s="4">
        <f>(SUM('cooling and ventilation'!V37,'cooling and ventilation'!V46,'cooling and ventilation'!V55)*10^6)*'cooling and ventilation'!$A$3</f>
        <v>18330043599.545597</v>
      </c>
      <c r="S3" s="4">
        <f>(SUM('cooling and ventilation'!W37,'cooling and ventilation'!W46,'cooling and ventilation'!W55)*10^6)*'cooling and ventilation'!$A$3</f>
        <v>18433673204.800217</v>
      </c>
      <c r="T3" s="4">
        <f>(SUM('cooling and ventilation'!X37,'cooling and ventilation'!X46,'cooling and ventilation'!X55)*10^6)*'cooling and ventilation'!$A$3</f>
        <v>18784471527.085613</v>
      </c>
      <c r="U3" s="4">
        <f>(SUM('cooling and ventilation'!Y37,'cooling and ventilation'!Y46,'cooling and ventilation'!Y55)*10^6)*'cooling and ventilation'!$A$3</f>
        <v>19030661656.207382</v>
      </c>
      <c r="V3" s="4">
        <f>(SUM('cooling and ventilation'!Z37,'cooling and ventilation'!Z46,'cooling and ventilation'!Z55)*10^6)*'cooling and ventilation'!$A$3</f>
        <v>19386159975.235664</v>
      </c>
      <c r="W3" s="4">
        <f>(SUM('cooling and ventilation'!AA37,'cooling and ventilation'!AA46,'cooling and ventilation'!AA55)*10^6)*'cooling and ventilation'!$A$3</f>
        <v>19454693707.86908</v>
      </c>
      <c r="X3" s="4">
        <f>(SUM('cooling and ventilation'!AB37,'cooling and ventilation'!AB46,'cooling and ventilation'!AB55)*10^6)*'cooling and ventilation'!$A$3</f>
        <v>20012069207.518326</v>
      </c>
      <c r="Y3" s="4">
        <f>(SUM('cooling and ventilation'!AC37,'cooling and ventilation'!AC46,'cooling and ventilation'!AC55)*10^6)*'cooling and ventilation'!$A$3</f>
        <v>18074252491.694439</v>
      </c>
      <c r="Z3" s="4">
        <f>(SUM('cooling and ventilation'!AD37,'cooling and ventilation'!AD46,'cooling and ventilation'!AD55)*10^6)*'cooling and ventilation'!$A$3</f>
        <v>20227744118.278061</v>
      </c>
      <c r="AA3" s="4">
        <f>(SUM('cooling and ventilation'!AE37,'cooling and ventilation'!AE46,'cooling and ventilation'!AE55)*10^6)*'cooling and ventilation'!$A$3</f>
        <v>20602502405.223328</v>
      </c>
      <c r="AB3" s="4">
        <f>(SUM('cooling and ventilation'!AF37,'cooling and ventilation'!AF46,'cooling and ventilation'!AF55)*10^6)*'cooling and ventilation'!$A$3</f>
        <v>20980811414.82785</v>
      </c>
      <c r="AC3" s="4">
        <f>(SUM('cooling and ventilation'!AG37,'cooling and ventilation'!AG46,'cooling and ventilation'!AG55)*10^6)*'cooling and ventilation'!$A$3</f>
        <v>20857092503.946842</v>
      </c>
      <c r="AD3" s="4">
        <f>(SUM('cooling and ventilation'!AH37,'cooling and ventilation'!AH46,'cooling and ventilation'!AH55)*10^6)*'cooling and ventilation'!$A$3</f>
        <v>21158809543.947987</v>
      </c>
      <c r="AE3" s="4">
        <f>(SUM('cooling and ventilation'!AI37,'cooling and ventilation'!AI46,'cooling and ventilation'!AI55)*10^6)*'cooling and ventilation'!$A$3</f>
        <v>21215823134.13139</v>
      </c>
      <c r="AF3" s="4">
        <f>(SUM('cooling and ventilation'!AJ37,'cooling and ventilation'!AJ46,'cooling and ventilation'!AJ55)*10^6)*'cooling and ventilation'!$A$3</f>
        <v>21518218463.965691</v>
      </c>
      <c r="AG3" s="4">
        <f>(SUM('cooling and ventilation'!AK37,'cooling and ventilation'!AK46,'cooling and ventilation'!AK55)*10^6)*'cooling and ventilation'!$A$3</f>
        <v>21714174822.411716</v>
      </c>
      <c r="AH3" s="4">
        <f>(SUM('cooling and ventilation'!AL37,'cooling and ventilation'!AL46,'cooling and ventilation'!AL55)*10^6)*'cooling and ventilation'!$A$3</f>
        <v>22017563835.065151</v>
      </c>
      <c r="AI3" s="4">
        <f>(SUM('cooling and ventilation'!AM37,'cooling and ventilation'!AM46,'cooling and ventilation'!AM55)*10^6)*'cooling and ventilation'!$A$3</f>
        <v>22032066991.581455</v>
      </c>
      <c r="AJ3" s="4">
        <f>(SUM('cooling and ventilation'!AN37,'cooling and ventilation'!AN46,'cooling and ventilation'!AN55)*10^6)*'cooling and ventilation'!$A$3</f>
        <v>22533443914.41407</v>
      </c>
      <c r="AK3" s="4">
        <f>(SUM('cooling and ventilation'!AO37,'cooling and ventilation'!AO46,'cooling and ventilation'!AO55)*10^6)*'cooling and ventilation'!$A$3</f>
        <v>20537612872.441936</v>
      </c>
      <c r="AL3" s="4">
        <f>(SUM('cooling and ventilation'!AP37,'cooling and ventilation'!AP46,'cooling and ventilation'!AP55)*10^6)*'cooling and ventilation'!$A$3</f>
        <v>22631025636.054852</v>
      </c>
    </row>
    <row r="4" spans="1:38" x14ac:dyDescent="0.3">
      <c r="A4" t="s">
        <v>6</v>
      </c>
      <c r="B4">
        <f>About!$B$60</f>
        <v>0</v>
      </c>
      <c r="C4">
        <f>About!$B$60</f>
        <v>0</v>
      </c>
      <c r="D4">
        <f>About!$B$60</f>
        <v>0</v>
      </c>
      <c r="E4">
        <f>About!$B$60</f>
        <v>0</v>
      </c>
      <c r="F4">
        <f>About!$B$60</f>
        <v>0</v>
      </c>
      <c r="G4">
        <f>About!$B$60</f>
        <v>0</v>
      </c>
      <c r="H4">
        <f>About!$B$60</f>
        <v>0</v>
      </c>
      <c r="I4">
        <f>About!$B$60</f>
        <v>0</v>
      </c>
      <c r="J4">
        <f>About!$B$60</f>
        <v>0</v>
      </c>
      <c r="K4">
        <f>About!$B$60</f>
        <v>0</v>
      </c>
      <c r="L4">
        <f>About!$B$60</f>
        <v>0</v>
      </c>
      <c r="M4">
        <f>About!$B$60</f>
        <v>0</v>
      </c>
      <c r="N4">
        <f>About!$B$60</f>
        <v>0</v>
      </c>
      <c r="O4">
        <f>About!$B$60</f>
        <v>0</v>
      </c>
      <c r="P4">
        <f>About!$B$60</f>
        <v>0</v>
      </c>
      <c r="Q4">
        <f>About!$B$60</f>
        <v>0</v>
      </c>
      <c r="R4">
        <f>About!$B$60</f>
        <v>0</v>
      </c>
      <c r="S4">
        <f>About!$B$60</f>
        <v>0</v>
      </c>
      <c r="T4">
        <f>About!$B$60</f>
        <v>0</v>
      </c>
      <c r="U4">
        <f>About!$B$60</f>
        <v>0</v>
      </c>
      <c r="V4">
        <f>About!$B$60</f>
        <v>0</v>
      </c>
      <c r="W4">
        <f>About!$B$60</f>
        <v>0</v>
      </c>
      <c r="X4">
        <f>About!$B$60</f>
        <v>0</v>
      </c>
      <c r="Y4">
        <f>About!$B$60</f>
        <v>0</v>
      </c>
      <c r="Z4">
        <f>About!$B$60</f>
        <v>0</v>
      </c>
      <c r="AA4">
        <f>About!$B$60</f>
        <v>0</v>
      </c>
      <c r="AB4">
        <f>About!$B$60</f>
        <v>0</v>
      </c>
      <c r="AC4">
        <f>About!$B$60</f>
        <v>0</v>
      </c>
      <c r="AD4">
        <f>About!$B$60</f>
        <v>0</v>
      </c>
      <c r="AE4">
        <f>About!$B$60</f>
        <v>0</v>
      </c>
      <c r="AF4">
        <f>About!$B$60</f>
        <v>0</v>
      </c>
      <c r="AG4">
        <f>About!$B$60</f>
        <v>0</v>
      </c>
      <c r="AH4">
        <f>About!$B$60</f>
        <v>0</v>
      </c>
      <c r="AI4">
        <f>About!$B$60</f>
        <v>0</v>
      </c>
      <c r="AJ4">
        <f>About!$B$60</f>
        <v>0</v>
      </c>
      <c r="AK4">
        <f>About!$B$60</f>
        <v>0</v>
      </c>
      <c r="AL4">
        <f>About!$B$60</f>
        <v>0</v>
      </c>
    </row>
    <row r="5" spans="1:38" x14ac:dyDescent="0.3">
      <c r="A5" t="s">
        <v>7</v>
      </c>
      <c r="B5" s="4">
        <f>(lighting!F24*10^6)*lighting!$A$15</f>
        <v>617902999.80633628</v>
      </c>
      <c r="C5" s="4">
        <f>(lighting!G24*10^6)*lighting!$A$15</f>
        <v>633755201.67281771</v>
      </c>
      <c r="D5" s="4">
        <f>(lighting!H24*10^6)*lighting!$A$15</f>
        <v>1377804523.802439</v>
      </c>
      <c r="E5" s="4">
        <f>(lighting!I24*10^6)*lighting!$A$15</f>
        <v>574819304.1907264</v>
      </c>
      <c r="F5" s="4">
        <f>(lighting!J24*10^6)*lighting!$A$15</f>
        <v>603115185.65073609</v>
      </c>
      <c r="G5" s="4">
        <f>(lighting!K24*10^6)*lighting!$A$15</f>
        <v>599625711.75769174</v>
      </c>
      <c r="H5" s="4">
        <f>(lighting!L24*10^6)*lighting!$A$15</f>
        <v>1468984967.0701785</v>
      </c>
      <c r="I5" s="4">
        <f>(lighting!M24*10^6)*lighting!$A$15</f>
        <v>612672668.75416458</v>
      </c>
      <c r="J5" s="4">
        <f>(lighting!N24*10^6)*lighting!$A$15</f>
        <v>637587242.57867527</v>
      </c>
      <c r="K5" s="4">
        <f>(lighting!O24*10^6)*lighting!$A$15</f>
        <v>646432777.99866617</v>
      </c>
      <c r="L5" s="4">
        <f>(lighting!P24*10^6)*lighting!$A$15</f>
        <v>1499980857.7383895</v>
      </c>
      <c r="M5" s="4">
        <f>(lighting!Q24*10^6)*lighting!$A$15</f>
        <v>635834607.19575286</v>
      </c>
      <c r="N5" s="4">
        <f>(lighting!R24*10^6)*lighting!$A$15</f>
        <v>669702421.91021371</v>
      </c>
      <c r="O5" s="4">
        <f>(lighting!S24*10^6)*lighting!$A$15</f>
        <v>675465474.12530398</v>
      </c>
      <c r="P5" s="4">
        <f>(lighting!T24*10^6)*lighting!$A$15</f>
        <v>1521232821.5217776</v>
      </c>
      <c r="Q5" s="4">
        <f>(lighting!U24*10^6)*lighting!$A$15</f>
        <v>674612880.36569881</v>
      </c>
      <c r="R5" s="4">
        <f>(lighting!V24*10^6)*lighting!$A$15</f>
        <v>711257525.41516018</v>
      </c>
      <c r="S5" s="4">
        <f>(lighting!W24*10^6)*lighting!$A$15</f>
        <v>715352777.08284426</v>
      </c>
      <c r="T5" s="4">
        <f>(lighting!X24*10^6)*lighting!$A$15</f>
        <v>1564963536.6040957</v>
      </c>
      <c r="U5" s="4">
        <f>(lighting!Y24*10^6)*lighting!$A$15</f>
        <v>717487785.50531375</v>
      </c>
      <c r="V5" s="4">
        <f>(lighting!Z24*10^6)*lighting!$A$15</f>
        <v>738588625.54179716</v>
      </c>
      <c r="W5" s="4">
        <f>(lighting!AA24*10^6)*lighting!$A$15</f>
        <v>739362764.27104366</v>
      </c>
      <c r="X5" s="4">
        <f>(lighting!AB24*10^6)*lighting!$A$15</f>
        <v>1616206392.947602</v>
      </c>
      <c r="Y5" s="4">
        <f>(lighting!AC24*10^6)*lighting!$A$15</f>
        <v>782246947.92479277</v>
      </c>
      <c r="Z5" s="4">
        <f>(lighting!AD24*10^6)*lighting!$A$15</f>
        <v>808553393.59868228</v>
      </c>
      <c r="AA5" s="4">
        <f>(lighting!AE24*10^6)*lighting!$A$15</f>
        <v>803870789.9207859</v>
      </c>
      <c r="AB5" s="4">
        <f>(lighting!AF24*10^6)*lighting!$A$15</f>
        <v>1627306191.8378079</v>
      </c>
      <c r="AC5" s="4">
        <f>(lighting!AG24*10^6)*lighting!$A$15</f>
        <v>769466997.51971412</v>
      </c>
      <c r="AD5" s="4">
        <f>(lighting!AH24*10^6)*lighting!$A$15</f>
        <v>784065482.37343693</v>
      </c>
      <c r="AE5" s="4">
        <f>(lighting!AI24*10^6)*lighting!$A$15</f>
        <v>761993114.27927577</v>
      </c>
      <c r="AF5" s="4">
        <f>(lighting!AJ24*10^6)*lighting!$A$15</f>
        <v>1588136952.5777125</v>
      </c>
      <c r="AG5" s="4">
        <f>(lighting!AK24*10^6)*lighting!$A$15</f>
        <v>742303884.99132752</v>
      </c>
      <c r="AH5" s="4">
        <f>(lighting!AL24*10^6)*lighting!$A$15</f>
        <v>753046250.47043097</v>
      </c>
      <c r="AI5" s="4">
        <f>(lighting!AM24*10^6)*lighting!$A$15</f>
        <v>742147873.20534801</v>
      </c>
      <c r="AJ5" s="4">
        <f>(lighting!AN24*10^6)*lighting!$A$15</f>
        <v>1552324612.7973695</v>
      </c>
      <c r="AK5" s="4">
        <f>(lighting!AO24*10^6)*lighting!$A$15</f>
        <v>694571102.11783266</v>
      </c>
      <c r="AL5" s="4">
        <f>(lighting!AP24*10^6)*lighting!$A$15</f>
        <v>715101918.77980757</v>
      </c>
    </row>
    <row r="6" spans="1:38" x14ac:dyDescent="0.3">
      <c r="A6" t="s">
        <v>8</v>
      </c>
      <c r="B6" s="4">
        <f>SUM(appliance!F39,appliance!F36)*appliance!$A$6</f>
        <v>173790955.33042499</v>
      </c>
      <c r="C6" s="4">
        <f>SUM(appliance!G39,appliance!G36)*appliance!$A$6</f>
        <v>166870337.73269731</v>
      </c>
      <c r="D6" s="4">
        <f>SUM(appliance!H39,appliance!H36)*appliance!$A$6</f>
        <v>188835964.03473422</v>
      </c>
      <c r="E6" s="4">
        <f>SUM(appliance!I39,appliance!I36)*appliance!$A$6</f>
        <v>148250592.10186481</v>
      </c>
      <c r="F6" s="4">
        <f>SUM(appliance!J39,appliance!J36)*appliance!$A$6</f>
        <v>152504036.37023214</v>
      </c>
      <c r="G6" s="4">
        <f>SUM(appliance!K39,appliance!K36)*appliance!$A$6</f>
        <v>167971297.68820077</v>
      </c>
      <c r="H6" s="4">
        <f>SUM(appliance!L39,appliance!L36)*appliance!$A$6</f>
        <v>265010781.79402986</v>
      </c>
      <c r="I6" s="4">
        <f>SUM(appliance!M39,appliance!M36)*appliance!$A$6</f>
        <v>213403424.99831977</v>
      </c>
      <c r="J6" s="4">
        <f>SUM(appliance!N39,appliance!N36)*appliance!$A$6</f>
        <v>157394652.00805369</v>
      </c>
      <c r="K6" s="4">
        <f>SUM(appliance!O39,appliance!O36)*appliance!$A$6</f>
        <v>169154238.43574363</v>
      </c>
      <c r="L6" s="4">
        <f>SUM(appliance!P39,appliance!P36)*appliance!$A$6</f>
        <v>163496429.79359338</v>
      </c>
      <c r="M6" s="4">
        <f>SUM(appliance!Q39,appliance!Q36)*appliance!$A$6</f>
        <v>169644007.34326115</v>
      </c>
      <c r="N6" s="4">
        <f>SUM(appliance!R39,appliance!R36)*appliance!$A$6</f>
        <v>189399893.7652182</v>
      </c>
      <c r="O6" s="4">
        <f>SUM(appliance!S39,appliance!S36)*appliance!$A$6</f>
        <v>191666714.09871146</v>
      </c>
      <c r="P6" s="4">
        <f>SUM(appliance!T39,appliance!T36)*appliance!$A$6</f>
        <v>199534703.37966013</v>
      </c>
      <c r="Q6" s="4">
        <f>SUM(appliance!U39,appliance!U36)*appliance!$A$6</f>
        <v>249682285.00121209</v>
      </c>
      <c r="R6" s="4">
        <f>SUM(appliance!V39,appliance!V36)*appliance!$A$6</f>
        <v>394849027.38039845</v>
      </c>
      <c r="S6" s="4">
        <f>SUM(appliance!W39,appliance!W36)*appliance!$A$6</f>
        <v>254832973.11570418</v>
      </c>
      <c r="T6" s="4">
        <f>SUM(appliance!X39,appliance!X36)*appliance!$A$6</f>
        <v>193134767.07165989</v>
      </c>
      <c r="U6" s="4">
        <f>SUM(appliance!Y39,appliance!Y36)*appliance!$A$6</f>
        <v>194909658.31931892</v>
      </c>
      <c r="V6" s="4">
        <f>SUM(appliance!Z39,appliance!Z36)*appliance!$A$6</f>
        <v>219637625.29748008</v>
      </c>
      <c r="W6" s="4">
        <f>SUM(appliance!AA39,appliance!AA36)*appliance!$A$6</f>
        <v>290305146.80594772</v>
      </c>
      <c r="X6" s="4">
        <f>SUM(appliance!AB39,appliance!AB36)*appliance!$A$6</f>
        <v>213073194.54494697</v>
      </c>
      <c r="Y6" s="4">
        <f>SUM(appliance!AC39,appliance!AC36)*appliance!$A$6</f>
        <v>188059163.4788523</v>
      </c>
      <c r="Z6" s="4">
        <f>SUM(appliance!AD39,appliance!AD36)*appliance!$A$6</f>
        <v>227759399.50628257</v>
      </c>
      <c r="AA6" s="4">
        <f>SUM(appliance!AE39,appliance!AE36)*appliance!$A$6</f>
        <v>303951622.92411911</v>
      </c>
      <c r="AB6" s="4">
        <f>SUM(appliance!AF39,appliance!AF36)*appliance!$A$6</f>
        <v>434188367.92360449</v>
      </c>
      <c r="AC6" s="4">
        <f>SUM(appliance!AG39,appliance!AG36)*appliance!$A$6</f>
        <v>293503664.97607821</v>
      </c>
      <c r="AD6" s="4">
        <f>SUM(appliance!AH39,appliance!AH36)*appliance!$A$6</f>
        <v>224429466.30951682</v>
      </c>
      <c r="AE6" s="4">
        <f>SUM(appliance!AI39,appliance!AI36)*appliance!$A$6</f>
        <v>241522093.1484808</v>
      </c>
      <c r="AF6" s="4">
        <f>SUM(appliance!AJ39,appliance!AJ36)*appliance!$A$6</f>
        <v>265162957.65102828</v>
      </c>
      <c r="AG6" s="4">
        <f>SUM(appliance!AK39,appliance!AK36)*appliance!$A$6</f>
        <v>378129737.14145654</v>
      </c>
      <c r="AH6" s="4">
        <f>SUM(appliance!AL39,appliance!AL36)*appliance!$A$6</f>
        <v>281448698.60947794</v>
      </c>
      <c r="AI6" s="4">
        <f>SUM(appliance!AM39,appliance!AM36)*appliance!$A$6</f>
        <v>237138375.4588201</v>
      </c>
      <c r="AJ6" s="4">
        <f>SUM(appliance!AN39,appliance!AN36)*appliance!$A$6</f>
        <v>303718500.2946133</v>
      </c>
      <c r="AK6" s="4">
        <f>SUM(appliance!AO39,appliance!AO36)*appliance!$A$6</f>
        <v>347105308.47946483</v>
      </c>
      <c r="AL6" s="4">
        <f>SUM(appliance!AP39,appliance!AP36)*appliance!$A$6</f>
        <v>686356078.99511862</v>
      </c>
    </row>
    <row r="7" spans="1:38" x14ac:dyDescent="0.3">
      <c r="A7" t="s">
        <v>9</v>
      </c>
      <c r="B7" s="4">
        <f>other!F39*other!$A$7</f>
        <v>989189604.95014441</v>
      </c>
      <c r="C7" s="4">
        <f>other!G39*other!$A$7</f>
        <v>992840998.96648633</v>
      </c>
      <c r="D7" s="4">
        <f>other!H39*other!$A$7</f>
        <v>1020307856.9731578</v>
      </c>
      <c r="E7" s="4">
        <f>other!I39*other!$A$7</f>
        <v>985162012.92468274</v>
      </c>
      <c r="F7" s="4">
        <f>other!J39*other!$A$7</f>
        <v>1003106137.9340068</v>
      </c>
      <c r="G7" s="4">
        <f>other!K39*other!$A$7</f>
        <v>1036729572.7457167</v>
      </c>
      <c r="H7" s="4">
        <f>other!L39*other!$A$7</f>
        <v>1142144104.659524</v>
      </c>
      <c r="I7" s="4">
        <f>other!M39*other!$A$7</f>
        <v>1044778937.116702</v>
      </c>
      <c r="J7" s="4">
        <f>other!N39*other!$A$7</f>
        <v>1022755110.0991123</v>
      </c>
      <c r="K7" s="4">
        <f>other!O39*other!$A$7</f>
        <v>1040962935.3237897</v>
      </c>
      <c r="L7" s="4">
        <f>other!P39*other!$A$7</f>
        <v>1061159307.8436172</v>
      </c>
      <c r="M7" s="4">
        <f>other!Q39*other!$A$7</f>
        <v>928284987.99265385</v>
      </c>
      <c r="N7" s="4">
        <f>other!R39*other!$A$7</f>
        <v>643872152.34741104</v>
      </c>
      <c r="O7" s="4">
        <f>other!S39*other!$A$7</f>
        <v>1166744149.2474074</v>
      </c>
      <c r="P7" s="4">
        <f>other!T39*other!$A$7</f>
        <v>885566270.76999021</v>
      </c>
      <c r="Q7" s="4">
        <f>other!U39*other!$A$7</f>
        <v>1147916282.7607358</v>
      </c>
      <c r="R7" s="4">
        <f>other!V39*other!$A$7</f>
        <v>1289391910.6090145</v>
      </c>
      <c r="S7" s="4">
        <f>other!W39*other!$A$7</f>
        <v>1136730508.4667835</v>
      </c>
      <c r="T7" s="4">
        <f>other!X39*other!$A$7</f>
        <v>1042973318.4146831</v>
      </c>
      <c r="U7" s="4">
        <f>other!Y39*other!$A$7</f>
        <v>1060171325.607636</v>
      </c>
      <c r="V7" s="4">
        <f>other!Z39*other!$A$7</f>
        <v>1093800139.0729361</v>
      </c>
      <c r="W7" s="4">
        <f>other!AA39*other!$A$7</f>
        <v>1200472543.7569427</v>
      </c>
      <c r="X7" s="4">
        <f>other!AB39*other!$A$7</f>
        <v>1106619738.3942108</v>
      </c>
      <c r="Y7" s="4">
        <f>other!AC39*other!$A$7</f>
        <v>1092617252.376498</v>
      </c>
      <c r="Z7" s="4">
        <f>other!AD39*other!$A$7</f>
        <v>1129367369.1805539</v>
      </c>
      <c r="AA7" s="4">
        <f>other!AE39*other!$A$7</f>
        <v>1199668885.0182555</v>
      </c>
      <c r="AB7" s="4">
        <f>other!AF39*other!$A$7</f>
        <v>1274713967.1776719</v>
      </c>
      <c r="AC7" s="4">
        <f>other!AG39*other!$A$7</f>
        <v>724740916.75724697</v>
      </c>
      <c r="AD7" s="4">
        <f>other!AH39*other!$A$7</f>
        <v>1161650859.685303</v>
      </c>
      <c r="AE7" s="4">
        <f>other!AI39*other!$A$7</f>
        <v>881308769.51681471</v>
      </c>
      <c r="AF7" s="4">
        <f>other!AJ39*other!$A$7</f>
        <v>1145621814.5214412</v>
      </c>
      <c r="AG7" s="4">
        <f>other!AK39*other!$A$7</f>
        <v>1290939216.5585127</v>
      </c>
      <c r="AH7" s="4">
        <f>other!AL39*other!$A$7</f>
        <v>1145501322.7199092</v>
      </c>
      <c r="AI7" s="4">
        <f>other!AM39*other!$A$7</f>
        <v>1065731109.201117</v>
      </c>
      <c r="AJ7" s="4">
        <f>other!AN39*other!$A$7</f>
        <v>1112697518.7966285</v>
      </c>
      <c r="AK7" s="4">
        <f>other!AO39*other!$A$7</f>
        <v>1223439012.2722368</v>
      </c>
      <c r="AL7" s="4">
        <f>other!AP39*other!$A$7</f>
        <v>1643945485.0053005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L7"/>
  <sheetViews>
    <sheetView workbookViewId="0">
      <selection activeCell="B2" sqref="B2:AL7"/>
    </sheetView>
  </sheetViews>
  <sheetFormatPr defaultColWidth="9.21875" defaultRowHeight="14.4" x14ac:dyDescent="0.3"/>
  <cols>
    <col min="1" max="1" width="24.77734375" customWidth="1"/>
  </cols>
  <sheetData>
    <row r="1" spans="1:38" x14ac:dyDescent="0.3">
      <c r="A1" t="s">
        <v>14</v>
      </c>
      <c r="B1">
        <v>2014</v>
      </c>
      <c r="C1">
        <v>2015</v>
      </c>
      <c r="D1">
        <v>2016</v>
      </c>
      <c r="E1">
        <v>2017</v>
      </c>
      <c r="F1">
        <v>2018</v>
      </c>
      <c r="G1">
        <v>2019</v>
      </c>
      <c r="H1">
        <v>2020</v>
      </c>
      <c r="I1">
        <v>2021</v>
      </c>
      <c r="J1">
        <v>2022</v>
      </c>
      <c r="K1">
        <v>2023</v>
      </c>
      <c r="L1">
        <v>2024</v>
      </c>
      <c r="M1">
        <v>2025</v>
      </c>
      <c r="N1">
        <v>2026</v>
      </c>
      <c r="O1">
        <v>2027</v>
      </c>
      <c r="P1">
        <v>2028</v>
      </c>
      <c r="Q1">
        <v>2029</v>
      </c>
      <c r="R1">
        <v>2030</v>
      </c>
      <c r="S1">
        <v>2031</v>
      </c>
      <c r="T1">
        <v>2032</v>
      </c>
      <c r="U1">
        <v>2033</v>
      </c>
      <c r="V1">
        <v>2034</v>
      </c>
      <c r="W1">
        <v>2035</v>
      </c>
      <c r="X1">
        <v>2036</v>
      </c>
      <c r="Y1">
        <v>2037</v>
      </c>
      <c r="Z1">
        <v>2038</v>
      </c>
      <c r="AA1">
        <v>2039</v>
      </c>
      <c r="AB1">
        <v>2040</v>
      </c>
      <c r="AC1">
        <v>2041</v>
      </c>
      <c r="AD1">
        <v>2042</v>
      </c>
      <c r="AE1">
        <v>2043</v>
      </c>
      <c r="AF1">
        <v>2044</v>
      </c>
      <c r="AG1">
        <v>2045</v>
      </c>
      <c r="AH1">
        <v>2046</v>
      </c>
      <c r="AI1">
        <v>2047</v>
      </c>
      <c r="AJ1">
        <v>2048</v>
      </c>
      <c r="AK1">
        <v>2049</v>
      </c>
      <c r="AL1">
        <v>2050</v>
      </c>
    </row>
    <row r="2" spans="1:38" x14ac:dyDescent="0.3">
      <c r="A2" t="s">
        <v>4</v>
      </c>
      <c r="B2" s="65">
        <f>About!$B$68</f>
        <v>0</v>
      </c>
      <c r="C2" s="65">
        <f>About!$B$68</f>
        <v>0</v>
      </c>
      <c r="D2" s="65">
        <f>About!$B$68</f>
        <v>0</v>
      </c>
      <c r="E2" s="65">
        <f>About!$B$68</f>
        <v>0</v>
      </c>
      <c r="F2" s="65">
        <f>About!$B$68</f>
        <v>0</v>
      </c>
      <c r="G2" s="65">
        <f>About!$B$68</f>
        <v>0</v>
      </c>
      <c r="H2" s="65">
        <f>About!$B$68</f>
        <v>0</v>
      </c>
      <c r="I2" s="65">
        <f>About!$B$68</f>
        <v>0</v>
      </c>
      <c r="J2" s="65">
        <f>About!$B$68</f>
        <v>0</v>
      </c>
      <c r="K2" s="65">
        <f>About!$B$68</f>
        <v>0</v>
      </c>
      <c r="L2" s="65">
        <f>About!$B$68</f>
        <v>0</v>
      </c>
      <c r="M2" s="65">
        <f>About!$B$68</f>
        <v>0</v>
      </c>
      <c r="N2" s="65">
        <f>About!$B$68</f>
        <v>0</v>
      </c>
      <c r="O2" s="65">
        <f>About!$B$68</f>
        <v>0</v>
      </c>
      <c r="P2" s="65">
        <f>About!$B$68</f>
        <v>0</v>
      </c>
      <c r="Q2" s="65">
        <f>About!$B$68</f>
        <v>0</v>
      </c>
      <c r="R2" s="65">
        <f>About!$B$68</f>
        <v>0</v>
      </c>
      <c r="S2" s="65">
        <f>About!$B$68</f>
        <v>0</v>
      </c>
      <c r="T2" s="65">
        <f>About!$B$68</f>
        <v>0</v>
      </c>
      <c r="U2" s="65">
        <f>About!$B$68</f>
        <v>0</v>
      </c>
      <c r="V2" s="65">
        <f>About!$B$68</f>
        <v>0</v>
      </c>
      <c r="W2" s="65">
        <f>About!$B$68</f>
        <v>0</v>
      </c>
      <c r="X2" s="65">
        <f>About!$B$68</f>
        <v>0</v>
      </c>
      <c r="Y2" s="65">
        <f>About!$B$68</f>
        <v>0</v>
      </c>
      <c r="Z2" s="65">
        <f>About!$B$68</f>
        <v>0</v>
      </c>
      <c r="AA2" s="65">
        <f>About!$B$68</f>
        <v>0</v>
      </c>
      <c r="AB2" s="65">
        <f>About!$B$68</f>
        <v>0</v>
      </c>
      <c r="AC2" s="65">
        <f>About!$B$68</f>
        <v>0</v>
      </c>
      <c r="AD2" s="65">
        <f>About!$B$68</f>
        <v>0</v>
      </c>
      <c r="AE2" s="65">
        <f>About!$B$68</f>
        <v>0</v>
      </c>
      <c r="AF2" s="65">
        <f>About!$B$68</f>
        <v>0</v>
      </c>
      <c r="AG2" s="65">
        <f>About!$B$68</f>
        <v>0</v>
      </c>
      <c r="AH2" s="65">
        <f>About!$B$68</f>
        <v>0</v>
      </c>
      <c r="AI2" s="65">
        <f>About!$B$68</f>
        <v>0</v>
      </c>
      <c r="AJ2" s="65">
        <f>About!$B$68</f>
        <v>0</v>
      </c>
      <c r="AK2" s="65">
        <f>About!$B$68</f>
        <v>0</v>
      </c>
      <c r="AL2" s="65">
        <f>About!$B$68</f>
        <v>0</v>
      </c>
    </row>
    <row r="3" spans="1:38" x14ac:dyDescent="0.3">
      <c r="A3" t="s">
        <v>5</v>
      </c>
      <c r="B3" s="65">
        <f>About!$B$68</f>
        <v>0</v>
      </c>
      <c r="C3" s="65">
        <f>About!$B$68</f>
        <v>0</v>
      </c>
      <c r="D3" s="65">
        <f>About!$B$68</f>
        <v>0</v>
      </c>
      <c r="E3" s="65">
        <f>About!$B$68</f>
        <v>0</v>
      </c>
      <c r="F3" s="65">
        <f>About!$B$68</f>
        <v>0</v>
      </c>
      <c r="G3" s="65">
        <f>About!$B$68</f>
        <v>0</v>
      </c>
      <c r="H3" s="65">
        <f>About!$B$68</f>
        <v>0</v>
      </c>
      <c r="I3" s="65">
        <f>About!$B$68</f>
        <v>0</v>
      </c>
      <c r="J3" s="65">
        <f>About!$B$68</f>
        <v>0</v>
      </c>
      <c r="K3" s="65">
        <f>About!$B$68</f>
        <v>0</v>
      </c>
      <c r="L3" s="65">
        <f>About!$B$68</f>
        <v>0</v>
      </c>
      <c r="M3" s="65">
        <f>About!$B$68</f>
        <v>0</v>
      </c>
      <c r="N3" s="65">
        <f>About!$B$68</f>
        <v>0</v>
      </c>
      <c r="O3" s="65">
        <f>About!$B$68</f>
        <v>0</v>
      </c>
      <c r="P3" s="65">
        <f>About!$B$68</f>
        <v>0</v>
      </c>
      <c r="Q3" s="65">
        <f>About!$B$68</f>
        <v>0</v>
      </c>
      <c r="R3" s="65">
        <f>About!$B$68</f>
        <v>0</v>
      </c>
      <c r="S3" s="65">
        <f>About!$B$68</f>
        <v>0</v>
      </c>
      <c r="T3" s="65">
        <f>About!$B$68</f>
        <v>0</v>
      </c>
      <c r="U3" s="65">
        <f>About!$B$68</f>
        <v>0</v>
      </c>
      <c r="V3" s="65">
        <f>About!$B$68</f>
        <v>0</v>
      </c>
      <c r="W3" s="65">
        <f>About!$B$68</f>
        <v>0</v>
      </c>
      <c r="X3" s="65">
        <f>About!$B$68</f>
        <v>0</v>
      </c>
      <c r="Y3" s="65">
        <f>About!$B$68</f>
        <v>0</v>
      </c>
      <c r="Z3" s="65">
        <f>About!$B$68</f>
        <v>0</v>
      </c>
      <c r="AA3" s="65">
        <f>About!$B$68</f>
        <v>0</v>
      </c>
      <c r="AB3" s="65">
        <f>About!$B$68</f>
        <v>0</v>
      </c>
      <c r="AC3" s="65">
        <f>About!$B$68</f>
        <v>0</v>
      </c>
      <c r="AD3" s="65">
        <f>About!$B$68</f>
        <v>0</v>
      </c>
      <c r="AE3" s="65">
        <f>About!$B$68</f>
        <v>0</v>
      </c>
      <c r="AF3" s="65">
        <f>About!$B$68</f>
        <v>0</v>
      </c>
      <c r="AG3" s="65">
        <f>About!$B$68</f>
        <v>0</v>
      </c>
      <c r="AH3" s="65">
        <f>About!$B$68</f>
        <v>0</v>
      </c>
      <c r="AI3" s="65">
        <f>About!$B$68</f>
        <v>0</v>
      </c>
      <c r="AJ3" s="65">
        <f>About!$B$68</f>
        <v>0</v>
      </c>
      <c r="AK3" s="65">
        <f>About!$B$68</f>
        <v>0</v>
      </c>
      <c r="AL3" s="65">
        <f>About!$B$68</f>
        <v>0</v>
      </c>
    </row>
    <row r="4" spans="1:38" x14ac:dyDescent="0.3">
      <c r="A4" t="s">
        <v>6</v>
      </c>
      <c r="B4" s="65">
        <f>About!$B$68</f>
        <v>0</v>
      </c>
      <c r="C4" s="65">
        <f>About!$B$68</f>
        <v>0</v>
      </c>
      <c r="D4" s="65">
        <f>About!$B$68</f>
        <v>0</v>
      </c>
      <c r="E4" s="65">
        <f>About!$B$68</f>
        <v>0</v>
      </c>
      <c r="F4" s="65">
        <f>About!$B$68</f>
        <v>0</v>
      </c>
      <c r="G4" s="65">
        <f>About!$B$68</f>
        <v>0</v>
      </c>
      <c r="H4" s="65">
        <f>About!$B$68</f>
        <v>0</v>
      </c>
      <c r="I4" s="65">
        <f>About!$B$68</f>
        <v>0</v>
      </c>
      <c r="J4" s="65">
        <f>About!$B$68</f>
        <v>0</v>
      </c>
      <c r="K4" s="65">
        <f>About!$B$68</f>
        <v>0</v>
      </c>
      <c r="L4" s="65">
        <f>About!$B$68</f>
        <v>0</v>
      </c>
      <c r="M4" s="65">
        <f>About!$B$68</f>
        <v>0</v>
      </c>
      <c r="N4" s="65">
        <f>About!$B$68</f>
        <v>0</v>
      </c>
      <c r="O4" s="65">
        <f>About!$B$68</f>
        <v>0</v>
      </c>
      <c r="P4" s="65">
        <f>About!$B$68</f>
        <v>0</v>
      </c>
      <c r="Q4" s="65">
        <f>About!$B$68</f>
        <v>0</v>
      </c>
      <c r="R4" s="65">
        <f>About!$B$68</f>
        <v>0</v>
      </c>
      <c r="S4" s="65">
        <f>About!$B$68</f>
        <v>0</v>
      </c>
      <c r="T4" s="65">
        <f>About!$B$68</f>
        <v>0</v>
      </c>
      <c r="U4" s="65">
        <f>About!$B$68</f>
        <v>0</v>
      </c>
      <c r="V4" s="65">
        <f>About!$B$68</f>
        <v>0</v>
      </c>
      <c r="W4" s="65">
        <f>About!$B$68</f>
        <v>0</v>
      </c>
      <c r="X4" s="65">
        <f>About!$B$68</f>
        <v>0</v>
      </c>
      <c r="Y4" s="65">
        <f>About!$B$68</f>
        <v>0</v>
      </c>
      <c r="Z4" s="65">
        <f>About!$B$68</f>
        <v>0</v>
      </c>
      <c r="AA4" s="65">
        <f>About!$B$68</f>
        <v>0</v>
      </c>
      <c r="AB4" s="65">
        <f>About!$B$68</f>
        <v>0</v>
      </c>
      <c r="AC4" s="65">
        <f>About!$B$68</f>
        <v>0</v>
      </c>
      <c r="AD4" s="65">
        <f>About!$B$68</f>
        <v>0</v>
      </c>
      <c r="AE4" s="65">
        <f>About!$B$68</f>
        <v>0</v>
      </c>
      <c r="AF4" s="65">
        <f>About!$B$68</f>
        <v>0</v>
      </c>
      <c r="AG4" s="65">
        <f>About!$B$68</f>
        <v>0</v>
      </c>
      <c r="AH4" s="65">
        <f>About!$B$68</f>
        <v>0</v>
      </c>
      <c r="AI4" s="65">
        <f>About!$B$68</f>
        <v>0</v>
      </c>
      <c r="AJ4" s="65">
        <f>About!$B$68</f>
        <v>0</v>
      </c>
      <c r="AK4" s="65">
        <f>About!$B$68</f>
        <v>0</v>
      </c>
      <c r="AL4" s="65">
        <f>About!$B$68</f>
        <v>0</v>
      </c>
    </row>
    <row r="5" spans="1:38" x14ac:dyDescent="0.3">
      <c r="A5" t="s">
        <v>7</v>
      </c>
      <c r="B5" s="65">
        <f>About!$B$68</f>
        <v>0</v>
      </c>
      <c r="C5" s="65">
        <f>About!$B$68</f>
        <v>0</v>
      </c>
      <c r="D5" s="65">
        <f>About!$B$68</f>
        <v>0</v>
      </c>
      <c r="E5" s="65">
        <f>About!$B$68</f>
        <v>0</v>
      </c>
      <c r="F5" s="65">
        <f>About!$B$68</f>
        <v>0</v>
      </c>
      <c r="G5" s="65">
        <f>About!$B$68</f>
        <v>0</v>
      </c>
      <c r="H5" s="65">
        <f>About!$B$68</f>
        <v>0</v>
      </c>
      <c r="I5" s="65">
        <f>About!$B$68</f>
        <v>0</v>
      </c>
      <c r="J5" s="65">
        <f>About!$B$68</f>
        <v>0</v>
      </c>
      <c r="K5" s="65">
        <f>About!$B$68</f>
        <v>0</v>
      </c>
      <c r="L5" s="65">
        <f>About!$B$68</f>
        <v>0</v>
      </c>
      <c r="M5" s="65">
        <f>About!$B$68</f>
        <v>0</v>
      </c>
      <c r="N5" s="65">
        <f>About!$B$68</f>
        <v>0</v>
      </c>
      <c r="O5" s="65">
        <f>About!$B$68</f>
        <v>0</v>
      </c>
      <c r="P5" s="65">
        <f>About!$B$68</f>
        <v>0</v>
      </c>
      <c r="Q5" s="65">
        <f>About!$B$68</f>
        <v>0</v>
      </c>
      <c r="R5" s="65">
        <f>About!$B$68</f>
        <v>0</v>
      </c>
      <c r="S5" s="65">
        <f>About!$B$68</f>
        <v>0</v>
      </c>
      <c r="T5" s="65">
        <f>About!$B$68</f>
        <v>0</v>
      </c>
      <c r="U5" s="65">
        <f>About!$B$68</f>
        <v>0</v>
      </c>
      <c r="V5" s="65">
        <f>About!$B$68</f>
        <v>0</v>
      </c>
      <c r="W5" s="65">
        <f>About!$B$68</f>
        <v>0</v>
      </c>
      <c r="X5" s="65">
        <f>About!$B$68</f>
        <v>0</v>
      </c>
      <c r="Y5" s="65">
        <f>About!$B$68</f>
        <v>0</v>
      </c>
      <c r="Z5" s="65">
        <f>About!$B$68</f>
        <v>0</v>
      </c>
      <c r="AA5" s="65">
        <f>About!$B$68</f>
        <v>0</v>
      </c>
      <c r="AB5" s="65">
        <f>About!$B$68</f>
        <v>0</v>
      </c>
      <c r="AC5" s="65">
        <f>About!$B$68</f>
        <v>0</v>
      </c>
      <c r="AD5" s="65">
        <f>About!$B$68</f>
        <v>0</v>
      </c>
      <c r="AE5" s="65">
        <f>About!$B$68</f>
        <v>0</v>
      </c>
      <c r="AF5" s="65">
        <f>About!$B$68</f>
        <v>0</v>
      </c>
      <c r="AG5" s="65">
        <f>About!$B$68</f>
        <v>0</v>
      </c>
      <c r="AH5" s="65">
        <f>About!$B$68</f>
        <v>0</v>
      </c>
      <c r="AI5" s="65">
        <f>About!$B$68</f>
        <v>0</v>
      </c>
      <c r="AJ5" s="65">
        <f>About!$B$68</f>
        <v>0</v>
      </c>
      <c r="AK5" s="65">
        <f>About!$B$68</f>
        <v>0</v>
      </c>
      <c r="AL5" s="65">
        <f>About!$B$68</f>
        <v>0</v>
      </c>
    </row>
    <row r="6" spans="1:38" x14ac:dyDescent="0.3">
      <c r="A6" t="s">
        <v>8</v>
      </c>
      <c r="B6" s="65">
        <f>About!$B$68</f>
        <v>0</v>
      </c>
      <c r="C6" s="65">
        <f>About!$B$68</f>
        <v>0</v>
      </c>
      <c r="D6" s="65">
        <f>About!$B$68</f>
        <v>0</v>
      </c>
      <c r="E6" s="65">
        <f>About!$B$68</f>
        <v>0</v>
      </c>
      <c r="F6" s="65">
        <f>About!$B$68</f>
        <v>0</v>
      </c>
      <c r="G6" s="65">
        <f>About!$B$68</f>
        <v>0</v>
      </c>
      <c r="H6" s="65">
        <f>About!$B$68</f>
        <v>0</v>
      </c>
      <c r="I6" s="65">
        <f>About!$B$68</f>
        <v>0</v>
      </c>
      <c r="J6" s="65">
        <f>About!$B$68</f>
        <v>0</v>
      </c>
      <c r="K6" s="65">
        <f>About!$B$68</f>
        <v>0</v>
      </c>
      <c r="L6" s="65">
        <f>About!$B$68</f>
        <v>0</v>
      </c>
      <c r="M6" s="65">
        <f>About!$B$68</f>
        <v>0</v>
      </c>
      <c r="N6" s="65">
        <f>About!$B$68</f>
        <v>0</v>
      </c>
      <c r="O6" s="65">
        <f>About!$B$68</f>
        <v>0</v>
      </c>
      <c r="P6" s="65">
        <f>About!$B$68</f>
        <v>0</v>
      </c>
      <c r="Q6" s="65">
        <f>About!$B$68</f>
        <v>0</v>
      </c>
      <c r="R6" s="65">
        <f>About!$B$68</f>
        <v>0</v>
      </c>
      <c r="S6" s="65">
        <f>About!$B$68</f>
        <v>0</v>
      </c>
      <c r="T6" s="65">
        <f>About!$B$68</f>
        <v>0</v>
      </c>
      <c r="U6" s="65">
        <f>About!$B$68</f>
        <v>0</v>
      </c>
      <c r="V6" s="65">
        <f>About!$B$68</f>
        <v>0</v>
      </c>
      <c r="W6" s="65">
        <f>About!$B$68</f>
        <v>0</v>
      </c>
      <c r="X6" s="65">
        <f>About!$B$68</f>
        <v>0</v>
      </c>
      <c r="Y6" s="65">
        <f>About!$B$68</f>
        <v>0</v>
      </c>
      <c r="Z6" s="65">
        <f>About!$B$68</f>
        <v>0</v>
      </c>
      <c r="AA6" s="65">
        <f>About!$B$68</f>
        <v>0</v>
      </c>
      <c r="AB6" s="65">
        <f>About!$B$68</f>
        <v>0</v>
      </c>
      <c r="AC6" s="65">
        <f>About!$B$68</f>
        <v>0</v>
      </c>
      <c r="AD6" s="65">
        <f>About!$B$68</f>
        <v>0</v>
      </c>
      <c r="AE6" s="65">
        <f>About!$B$68</f>
        <v>0</v>
      </c>
      <c r="AF6" s="65">
        <f>About!$B$68</f>
        <v>0</v>
      </c>
      <c r="AG6" s="65">
        <f>About!$B$68</f>
        <v>0</v>
      </c>
      <c r="AH6" s="65">
        <f>About!$B$68</f>
        <v>0</v>
      </c>
      <c r="AI6" s="65">
        <f>About!$B$68</f>
        <v>0</v>
      </c>
      <c r="AJ6" s="65">
        <f>About!$B$68</f>
        <v>0</v>
      </c>
      <c r="AK6" s="65">
        <f>About!$B$68</f>
        <v>0</v>
      </c>
      <c r="AL6" s="65">
        <f>About!$B$68</f>
        <v>0</v>
      </c>
    </row>
    <row r="7" spans="1:38" x14ac:dyDescent="0.3">
      <c r="A7" t="s">
        <v>9</v>
      </c>
      <c r="B7" s="65">
        <f>About!$B$68</f>
        <v>0</v>
      </c>
      <c r="C7" s="65">
        <f>About!$B$68</f>
        <v>0</v>
      </c>
      <c r="D7" s="65">
        <f>About!$B$68</f>
        <v>0</v>
      </c>
      <c r="E7" s="65">
        <f>About!$B$68</f>
        <v>0</v>
      </c>
      <c r="F7" s="65">
        <f>About!$B$68</f>
        <v>0</v>
      </c>
      <c r="G7" s="65">
        <f>About!$B$68</f>
        <v>0</v>
      </c>
      <c r="H7" s="65">
        <f>About!$B$68</f>
        <v>0</v>
      </c>
      <c r="I7" s="65">
        <f>About!$B$68</f>
        <v>0</v>
      </c>
      <c r="J7" s="65">
        <f>About!$B$68</f>
        <v>0</v>
      </c>
      <c r="K7" s="65">
        <f>About!$B$68</f>
        <v>0</v>
      </c>
      <c r="L7" s="65">
        <f>About!$B$68</f>
        <v>0</v>
      </c>
      <c r="M7" s="65">
        <f>About!$B$68</f>
        <v>0</v>
      </c>
      <c r="N7" s="65">
        <f>About!$B$68</f>
        <v>0</v>
      </c>
      <c r="O7" s="65">
        <f>About!$B$68</f>
        <v>0</v>
      </c>
      <c r="P7" s="65">
        <f>About!$B$68</f>
        <v>0</v>
      </c>
      <c r="Q7" s="65">
        <f>About!$B$68</f>
        <v>0</v>
      </c>
      <c r="R7" s="65">
        <f>About!$B$68</f>
        <v>0</v>
      </c>
      <c r="S7" s="65">
        <f>About!$B$68</f>
        <v>0</v>
      </c>
      <c r="T7" s="65">
        <f>About!$B$68</f>
        <v>0</v>
      </c>
      <c r="U7" s="65">
        <f>About!$B$68</f>
        <v>0</v>
      </c>
      <c r="V7" s="65">
        <f>About!$B$68</f>
        <v>0</v>
      </c>
      <c r="W7" s="65">
        <f>About!$B$68</f>
        <v>0</v>
      </c>
      <c r="X7" s="65">
        <f>About!$B$68</f>
        <v>0</v>
      </c>
      <c r="Y7" s="65">
        <f>About!$B$68</f>
        <v>0</v>
      </c>
      <c r="Z7" s="65">
        <f>About!$B$68</f>
        <v>0</v>
      </c>
      <c r="AA7" s="65">
        <f>About!$B$68</f>
        <v>0</v>
      </c>
      <c r="AB7" s="65">
        <f>About!$B$68</f>
        <v>0</v>
      </c>
      <c r="AC7" s="65">
        <f>About!$B$68</f>
        <v>0</v>
      </c>
      <c r="AD7" s="65">
        <f>About!$B$68</f>
        <v>0</v>
      </c>
      <c r="AE7" s="65">
        <f>About!$B$68</f>
        <v>0</v>
      </c>
      <c r="AF7" s="65">
        <f>About!$B$68</f>
        <v>0</v>
      </c>
      <c r="AG7" s="65">
        <f>About!$B$68</f>
        <v>0</v>
      </c>
      <c r="AH7" s="65">
        <f>About!$B$68</f>
        <v>0</v>
      </c>
      <c r="AI7" s="65">
        <f>About!$B$68</f>
        <v>0</v>
      </c>
      <c r="AJ7" s="65">
        <f>About!$B$68</f>
        <v>0</v>
      </c>
      <c r="AK7" s="65">
        <f>About!$B$68</f>
        <v>0</v>
      </c>
      <c r="AL7" s="65">
        <f>About!$B$68</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L7"/>
  <sheetViews>
    <sheetView tabSelected="1" workbookViewId="0">
      <selection activeCell="B6" sqref="B6"/>
    </sheetView>
  </sheetViews>
  <sheetFormatPr defaultRowHeight="14.4" x14ac:dyDescent="0.3"/>
  <cols>
    <col min="1" max="1" width="24.77734375" customWidth="1"/>
    <col min="2" max="2" width="11" bestFit="1" customWidth="1"/>
  </cols>
  <sheetData>
    <row r="1" spans="1:38" x14ac:dyDescent="0.3">
      <c r="A1" t="s">
        <v>14</v>
      </c>
      <c r="B1">
        <v>2014</v>
      </c>
      <c r="C1">
        <v>2015</v>
      </c>
      <c r="D1">
        <v>2016</v>
      </c>
      <c r="E1">
        <v>2017</v>
      </c>
      <c r="F1">
        <v>2018</v>
      </c>
      <c r="G1">
        <v>2019</v>
      </c>
      <c r="H1">
        <v>2020</v>
      </c>
      <c r="I1">
        <v>2021</v>
      </c>
      <c r="J1">
        <v>2022</v>
      </c>
      <c r="K1">
        <v>2023</v>
      </c>
      <c r="L1">
        <v>2024</v>
      </c>
      <c r="M1">
        <v>2025</v>
      </c>
      <c r="N1">
        <v>2026</v>
      </c>
      <c r="O1">
        <v>2027</v>
      </c>
      <c r="P1">
        <v>2028</v>
      </c>
      <c r="Q1">
        <v>2029</v>
      </c>
      <c r="R1">
        <v>2030</v>
      </c>
      <c r="S1">
        <v>2031</v>
      </c>
      <c r="T1">
        <v>2032</v>
      </c>
      <c r="U1">
        <v>2033</v>
      </c>
      <c r="V1">
        <v>2034</v>
      </c>
      <c r="W1">
        <v>2035</v>
      </c>
      <c r="X1">
        <v>2036</v>
      </c>
      <c r="Y1">
        <v>2037</v>
      </c>
      <c r="Z1">
        <v>2038</v>
      </c>
      <c r="AA1">
        <v>2039</v>
      </c>
      <c r="AB1">
        <v>2040</v>
      </c>
      <c r="AC1">
        <v>2041</v>
      </c>
      <c r="AD1">
        <v>2042</v>
      </c>
      <c r="AE1">
        <v>2043</v>
      </c>
      <c r="AF1">
        <v>2044</v>
      </c>
      <c r="AG1">
        <v>2045</v>
      </c>
      <c r="AH1">
        <v>2046</v>
      </c>
      <c r="AI1">
        <v>2047</v>
      </c>
      <c r="AJ1">
        <v>2048</v>
      </c>
      <c r="AK1">
        <v>2049</v>
      </c>
      <c r="AL1">
        <v>2050</v>
      </c>
    </row>
    <row r="2" spans="1:38" x14ac:dyDescent="0.3">
      <c r="A2" t="s">
        <v>4</v>
      </c>
      <c r="B2">
        <f>About!$B$68</f>
        <v>0</v>
      </c>
      <c r="C2">
        <f>About!$B$68</f>
        <v>0</v>
      </c>
      <c r="D2">
        <f>About!$B$68</f>
        <v>0</v>
      </c>
      <c r="E2">
        <f>About!$B$68</f>
        <v>0</v>
      </c>
      <c r="F2">
        <f>About!$B$68</f>
        <v>0</v>
      </c>
      <c r="G2">
        <f>About!$B$68</f>
        <v>0</v>
      </c>
      <c r="H2">
        <f>About!$B$68</f>
        <v>0</v>
      </c>
      <c r="I2">
        <f>About!$B$68</f>
        <v>0</v>
      </c>
      <c r="J2">
        <f>About!$B$68</f>
        <v>0</v>
      </c>
      <c r="K2">
        <f>About!$B$68</f>
        <v>0</v>
      </c>
      <c r="L2">
        <f>About!$B$68</f>
        <v>0</v>
      </c>
      <c r="M2">
        <f>About!$B$68</f>
        <v>0</v>
      </c>
      <c r="N2">
        <f>About!$B$68</f>
        <v>0</v>
      </c>
      <c r="O2">
        <f>About!$B$68</f>
        <v>0</v>
      </c>
      <c r="P2">
        <f>About!$B$68</f>
        <v>0</v>
      </c>
      <c r="Q2">
        <f>About!$B$68</f>
        <v>0</v>
      </c>
      <c r="R2">
        <f>About!$B$68</f>
        <v>0</v>
      </c>
      <c r="S2">
        <f>About!$B$68</f>
        <v>0</v>
      </c>
      <c r="T2">
        <f>About!$B$68</f>
        <v>0</v>
      </c>
      <c r="U2">
        <f>About!$B$68</f>
        <v>0</v>
      </c>
      <c r="V2">
        <f>About!$B$68</f>
        <v>0</v>
      </c>
      <c r="W2">
        <f>About!$B$68</f>
        <v>0</v>
      </c>
      <c r="X2">
        <f>About!$B$68</f>
        <v>0</v>
      </c>
      <c r="Y2">
        <f>About!$B$68</f>
        <v>0</v>
      </c>
      <c r="Z2">
        <f>About!$B$68</f>
        <v>0</v>
      </c>
      <c r="AA2">
        <f>About!$B$68</f>
        <v>0</v>
      </c>
      <c r="AB2">
        <f>About!$B$68</f>
        <v>0</v>
      </c>
      <c r="AC2">
        <f>About!$B$68</f>
        <v>0</v>
      </c>
      <c r="AD2">
        <f>About!$B$68</f>
        <v>0</v>
      </c>
      <c r="AE2">
        <f>About!$B$68</f>
        <v>0</v>
      </c>
      <c r="AF2">
        <f>About!$B$68</f>
        <v>0</v>
      </c>
      <c r="AG2">
        <f>About!$B$68</f>
        <v>0</v>
      </c>
      <c r="AH2">
        <f>About!$B$68</f>
        <v>0</v>
      </c>
      <c r="AI2">
        <f>About!$B$68</f>
        <v>0</v>
      </c>
      <c r="AJ2">
        <f>About!$B$68</f>
        <v>0</v>
      </c>
      <c r="AK2">
        <f>About!$B$68</f>
        <v>0</v>
      </c>
      <c r="AL2">
        <f>About!$B$68</f>
        <v>0</v>
      </c>
    </row>
    <row r="3" spans="1:38" x14ac:dyDescent="0.3">
      <c r="A3" t="s">
        <v>5</v>
      </c>
      <c r="B3" s="4">
        <f>('cooling and ventilation'!F73*10^6)*'cooling and ventilation'!$A$3</f>
        <v>5505678490.9274731</v>
      </c>
      <c r="C3" s="4">
        <f>('cooling and ventilation'!G73*10^6)*'cooling and ventilation'!$A$3</f>
        <v>5978696303.9499493</v>
      </c>
      <c r="D3" s="4">
        <f>('cooling and ventilation'!H73*10^6)*'cooling and ventilation'!$A$3</f>
        <v>8228736901.4343328</v>
      </c>
      <c r="E3" s="4">
        <f>('cooling and ventilation'!I73*10^6)*'cooling and ventilation'!$A$3</f>
        <v>8701754714.4568119</v>
      </c>
      <c r="F3" s="4">
        <f>('cooling and ventilation'!J73*10^6)*'cooling and ventilation'!$A$3</f>
        <v>9174772527.4792747</v>
      </c>
      <c r="G3" s="4">
        <f>('cooling and ventilation'!K73*10^6)*'cooling and ventilation'!$A$3</f>
        <v>9647790340.5017395</v>
      </c>
      <c r="H3" s="4">
        <f>('cooling and ventilation'!L73*10^6)*'cooling and ventilation'!$A$3</f>
        <v>10120808153.524216</v>
      </c>
      <c r="I3" s="4">
        <f>('cooling and ventilation'!M73*10^6)*'cooling and ventilation'!$A$3</f>
        <v>11562935631.439468</v>
      </c>
      <c r="J3" s="4">
        <f>('cooling and ventilation'!N73*10^6)*'cooling and ventilation'!$A$3</f>
        <v>12035953444.461937</v>
      </c>
      <c r="K3" s="4">
        <f>('cooling and ventilation'!O73*10^6)*'cooling and ventilation'!$A$3</f>
        <v>12508971257.484411</v>
      </c>
      <c r="L3" s="4">
        <f>('cooling and ventilation'!P73*10^6)*'cooling and ventilation'!$A$3</f>
        <v>12981989070.506863</v>
      </c>
      <c r="M3" s="4">
        <f>('cooling and ventilation'!Q73*10^6)*'cooling and ventilation'!$A$3</f>
        <v>13455006883.529356</v>
      </c>
      <c r="N3" s="4">
        <f>('cooling and ventilation'!R73*10^6)*'cooling and ventilation'!$A$3</f>
        <v>20692583254.410435</v>
      </c>
      <c r="O3" s="4">
        <f>('cooling and ventilation'!S73*10^6)*'cooling and ventilation'!$A$3</f>
        <v>21165601067.432907</v>
      </c>
      <c r="P3" s="4">
        <f>('cooling and ventilation'!T73*10^6)*'cooling and ventilation'!$A$3</f>
        <v>21638618880.455364</v>
      </c>
      <c r="Q3" s="4">
        <f>('cooling and ventilation'!U73*10^6)*'cooling and ventilation'!$A$3</f>
        <v>22111636693.477837</v>
      </c>
      <c r="R3" s="4">
        <f>('cooling and ventilation'!V73*10^6)*'cooling and ventilation'!$A$3</f>
        <v>22584654506.50032</v>
      </c>
      <c r="S3" s="4">
        <f>('cooling and ventilation'!W73*10^6)*'cooling and ventilation'!$A$3</f>
        <v>26574797012.842003</v>
      </c>
      <c r="T3" s="4">
        <f>('cooling and ventilation'!X73*10^6)*'cooling and ventilation'!$A$3</f>
        <v>27047814825.864452</v>
      </c>
      <c r="U3" s="4">
        <f>('cooling and ventilation'!Y73*10^6)*'cooling and ventilation'!$A$3</f>
        <v>27520832638.886906</v>
      </c>
      <c r="V3" s="4">
        <f>('cooling and ventilation'!Z73*10^6)*'cooling and ventilation'!$A$3</f>
        <v>27993850451.909397</v>
      </c>
      <c r="W3" s="4">
        <f>('cooling and ventilation'!AA73*10^6)*'cooling and ventilation'!$A$3</f>
        <v>28466868264.931873</v>
      </c>
      <c r="X3" s="4">
        <f>('cooling and ventilation'!AB73*10^6)*'cooling and ventilation'!$A$3</f>
        <v>34087070927.133533</v>
      </c>
      <c r="Y3" s="4">
        <f>('cooling and ventilation'!AC73*10^6)*'cooling and ventilation'!$A$3</f>
        <v>34560088740.156006</v>
      </c>
      <c r="Z3" s="4">
        <f>('cooling and ventilation'!AD73*10^6)*'cooling and ventilation'!$A$3</f>
        <v>35033106553.178429</v>
      </c>
      <c r="AA3" s="4">
        <f>('cooling and ventilation'!AE73*10^6)*'cooling and ventilation'!$A$3</f>
        <v>35506124366.200951</v>
      </c>
      <c r="AB3" s="4">
        <f>('cooling and ventilation'!AF73*10^6)*'cooling and ventilation'!$A$3</f>
        <v>35979142179.223389</v>
      </c>
      <c r="AC3" s="4">
        <f>('cooling and ventilation'!AG73*10^6)*'cooling and ventilation'!$A$3</f>
        <v>37194752303.924133</v>
      </c>
      <c r="AD3" s="4">
        <f>('cooling and ventilation'!AH73*10^6)*'cooling and ventilation'!$A$3</f>
        <v>37667770116.946564</v>
      </c>
      <c r="AE3" s="4">
        <f>('cooling and ventilation'!AI73*10^6)*'cooling and ventilation'!$A$3</f>
        <v>38140787929.969009</v>
      </c>
      <c r="AF3" s="4">
        <f>('cooling and ventilation'!AJ73*10^6)*'cooling and ventilation'!$A$3</f>
        <v>38613805742.991493</v>
      </c>
      <c r="AG3" s="4">
        <f>('cooling and ventilation'!AK73*10^6)*'cooling and ventilation'!$A$3</f>
        <v>39086823556.013977</v>
      </c>
      <c r="AH3" s="4">
        <f>('cooling and ventilation'!AL73*10^6)*'cooling and ventilation'!$A$3</f>
        <v>43920420897.272041</v>
      </c>
      <c r="AI3" s="4">
        <f>('cooling and ventilation'!AM73*10^6)*'cooling and ventilation'!$A$3</f>
        <v>44393438710.29454</v>
      </c>
      <c r="AJ3" s="4">
        <f>('cooling and ventilation'!AN73*10^6)*'cooling and ventilation'!$A$3</f>
        <v>44866456523.316956</v>
      </c>
      <c r="AK3" s="4">
        <f>('cooling and ventilation'!AO73*10^6)*'cooling and ventilation'!$A$3</f>
        <v>45339474336.33947</v>
      </c>
      <c r="AL3" s="4">
        <f>('cooling and ventilation'!AP73*10^6)*'cooling and ventilation'!$A$3</f>
        <v>45812492149.361908</v>
      </c>
    </row>
    <row r="4" spans="1:38" x14ac:dyDescent="0.3">
      <c r="A4" t="s">
        <v>6</v>
      </c>
      <c r="B4">
        <f>About!$B$60</f>
        <v>0</v>
      </c>
      <c r="C4">
        <f>About!$B$60</f>
        <v>0</v>
      </c>
      <c r="D4">
        <f>About!$B$60</f>
        <v>0</v>
      </c>
      <c r="E4">
        <f>About!$B$60</f>
        <v>0</v>
      </c>
      <c r="F4">
        <f>About!$B$60</f>
        <v>0</v>
      </c>
      <c r="G4">
        <f>About!$B$60</f>
        <v>0</v>
      </c>
      <c r="H4">
        <f>About!$B$60</f>
        <v>0</v>
      </c>
      <c r="I4">
        <f>About!$B$60</f>
        <v>0</v>
      </c>
      <c r="J4">
        <f>About!$B$60</f>
        <v>0</v>
      </c>
      <c r="K4">
        <f>About!$B$60</f>
        <v>0</v>
      </c>
      <c r="L4">
        <f>About!$B$60</f>
        <v>0</v>
      </c>
      <c r="M4">
        <f>About!$B$60</f>
        <v>0</v>
      </c>
      <c r="N4">
        <f>About!$B$60</f>
        <v>0</v>
      </c>
      <c r="O4">
        <f>About!$B$60</f>
        <v>0</v>
      </c>
      <c r="P4">
        <f>About!$B$60</f>
        <v>0</v>
      </c>
      <c r="Q4">
        <f>About!$B$60</f>
        <v>0</v>
      </c>
      <c r="R4">
        <f>About!$B$60</f>
        <v>0</v>
      </c>
      <c r="S4">
        <f>About!$B$60</f>
        <v>0</v>
      </c>
      <c r="T4">
        <f>About!$B$60</f>
        <v>0</v>
      </c>
      <c r="U4">
        <f>About!$B$60</f>
        <v>0</v>
      </c>
      <c r="V4">
        <f>About!$B$60</f>
        <v>0</v>
      </c>
      <c r="W4">
        <f>About!$B$60</f>
        <v>0</v>
      </c>
      <c r="X4">
        <f>About!$B$60</f>
        <v>0</v>
      </c>
      <c r="Y4">
        <f>About!$B$60</f>
        <v>0</v>
      </c>
      <c r="Z4">
        <f>About!$B$60</f>
        <v>0</v>
      </c>
      <c r="AA4">
        <f>About!$B$60</f>
        <v>0</v>
      </c>
      <c r="AB4">
        <f>About!$B$60</f>
        <v>0</v>
      </c>
      <c r="AC4">
        <f>About!$B$60</f>
        <v>0</v>
      </c>
      <c r="AD4">
        <f>About!$B$60</f>
        <v>0</v>
      </c>
      <c r="AE4">
        <f>About!$B$60</f>
        <v>0</v>
      </c>
      <c r="AF4">
        <f>About!$B$60</f>
        <v>0</v>
      </c>
      <c r="AG4">
        <f>About!$B$60</f>
        <v>0</v>
      </c>
      <c r="AH4">
        <f>About!$B$60</f>
        <v>0</v>
      </c>
      <c r="AI4">
        <f>About!$B$60</f>
        <v>0</v>
      </c>
      <c r="AJ4">
        <f>About!$B$60</f>
        <v>0</v>
      </c>
      <c r="AK4">
        <f>About!$B$60</f>
        <v>0</v>
      </c>
      <c r="AL4">
        <f>About!$B$60</f>
        <v>0</v>
      </c>
    </row>
    <row r="5" spans="1:38" x14ac:dyDescent="0.3">
      <c r="A5" t="s">
        <v>7</v>
      </c>
      <c r="B5" s="4">
        <f>(lighting!F35)*lighting!$A$15</f>
        <v>7818454685.8458481</v>
      </c>
      <c r="C5" s="4">
        <f>(lighting!G35)*lighting!$A$15</f>
        <v>7273173039.9161777</v>
      </c>
      <c r="D5" s="4">
        <f>(lighting!H35)*lighting!$A$15</f>
        <v>7210130464.9336777</v>
      </c>
      <c r="E5" s="4">
        <f>(lighting!I35)*lighting!$A$15</f>
        <v>7145833746.3686695</v>
      </c>
      <c r="F5" s="4">
        <f>(lighting!J35)*lighting!$A$15</f>
        <v>7080197039.1800394</v>
      </c>
      <c r="G5" s="4">
        <f>(lighting!K35)*lighting!$A$15</f>
        <v>7013134740.227705</v>
      </c>
      <c r="H5" s="4">
        <f>(lighting!L35)*lighting!$A$15</f>
        <v>6944561375.8659029</v>
      </c>
      <c r="I5" s="4">
        <f>(lighting!M35)*lighting!$A$15</f>
        <v>6950072264.3808289</v>
      </c>
      <c r="J5" s="4">
        <f>(lighting!N35)*lighting!$A$15</f>
        <v>6953490773.6414642</v>
      </c>
      <c r="K5" s="4">
        <f>(lighting!O35)*lighting!$A$15</f>
        <v>6954732201.5494461</v>
      </c>
      <c r="L5" s="4">
        <f>(lighting!P35)*lighting!$A$15</f>
        <v>6953709425.4001608</v>
      </c>
      <c r="M5" s="4">
        <f>(lighting!Q35)*lighting!$A$15</f>
        <v>6950332838.8349056</v>
      </c>
      <c r="N5" s="4">
        <f>(lighting!R35)*lighting!$A$15</f>
        <v>6956117610.497076</v>
      </c>
      <c r="O5" s="4">
        <f>(lighting!S35)*lighting!$A$15</f>
        <v>6959864436.5033922</v>
      </c>
      <c r="P5" s="4">
        <f>(lighting!T35)*lighting!$A$15</f>
        <v>6961495913.100811</v>
      </c>
      <c r="Q5" s="4">
        <f>(lighting!U35)*lighting!$A$15</f>
        <v>6960932485.2393522</v>
      </c>
      <c r="R5" s="4">
        <f>(lighting!V35)*lighting!$A$15</f>
        <v>6958092393.5193558</v>
      </c>
      <c r="S5" s="4">
        <f>(lighting!W35)*lighting!$A$15</f>
        <v>6951603926.1287556</v>
      </c>
      <c r="T5" s="4">
        <f>(lighting!X35)*lighting!$A$15</f>
        <v>6943004249.3992004</v>
      </c>
      <c r="U5" s="4">
        <f>(lighting!Y35)*lighting!$A$15</f>
        <v>6932224397.7038374</v>
      </c>
      <c r="V5" s="4">
        <f>(lighting!Z35)*lighting!$A$15</f>
        <v>6919193689.5991049</v>
      </c>
      <c r="W5" s="4">
        <f>(lighting!AA35)*lighting!$A$15</f>
        <v>6903839689.6907778</v>
      </c>
      <c r="X5" s="4">
        <f>(lighting!AB35)*lighting!$A$15</f>
        <v>6877251505.7856178</v>
      </c>
      <c r="Y5" s="4">
        <f>(lighting!AC35)*lighting!$A$15</f>
        <v>6847970188.6377373</v>
      </c>
      <c r="Z5" s="4">
        <f>(lighting!AD35)*lighting!$A$15</f>
        <v>6815915578.6465378</v>
      </c>
      <c r="AA5" s="4">
        <f>(lighting!AE35)*lighting!$A$15</f>
        <v>6781005642.6976185</v>
      </c>
      <c r="AB5" s="4">
        <f>(lighting!AF35)*lighting!$A$15</f>
        <v>6743156434.9295874</v>
      </c>
      <c r="AC5" s="4">
        <f>(lighting!AG35)*lighting!$A$15</f>
        <v>6818667633.9879341</v>
      </c>
      <c r="AD5" s="4">
        <f>(lighting!AH35)*lighting!$A$15</f>
        <v>6895050356.0783186</v>
      </c>
      <c r="AE5" s="4">
        <f>(lighting!AI35)*lighting!$A$15</f>
        <v>6972314780.363245</v>
      </c>
      <c r="AF5" s="4">
        <f>(lighting!AJ35)*lighting!$A$15</f>
        <v>7050471205.7669744</v>
      </c>
      <c r="AG5" s="4">
        <f>(lighting!AK35)*lighting!$A$15</f>
        <v>7129530052.3881416</v>
      </c>
      <c r="AH5" s="4">
        <f>(lighting!AL35)*lighting!$A$15</f>
        <v>7199724656.3096123</v>
      </c>
      <c r="AI5" s="4">
        <f>(lighting!AM35)*lighting!$A$15</f>
        <v>7270636949.3480854</v>
      </c>
      <c r="AJ5" s="4">
        <f>(lighting!AN35)*lighting!$A$15</f>
        <v>7342274366.2023687</v>
      </c>
      <c r="AK5" s="4">
        <f>(lighting!AO35)*lighting!$A$15</f>
        <v>7414644419.3001575</v>
      </c>
      <c r="AL5" s="4">
        <f>(lighting!AP35)*lighting!$A$15</f>
        <v>7487754699.612998</v>
      </c>
    </row>
    <row r="6" spans="1:38" x14ac:dyDescent="0.3">
      <c r="A6" t="s">
        <v>8</v>
      </c>
      <c r="B6" s="4">
        <f>SUM(appliance!B73,appliance!B66,appliance!B59,appliance!B51)*appliance!$A$6</f>
        <v>49160223.578237839</v>
      </c>
      <c r="C6" s="4">
        <f>SUM(appliance!C73,appliance!C66,appliance!C59,appliance!C51)*appliance!$A$6</f>
        <v>50589761.260305367</v>
      </c>
      <c r="D6" s="4">
        <f>SUM(appliance!D73,appliance!D66,appliance!D59,appliance!D51)*appliance!$A$6</f>
        <v>51339327.624501176</v>
      </c>
      <c r="E6" s="4">
        <f>SUM(appliance!E73,appliance!E66,appliance!E59,appliance!E51)*appliance!$A$6</f>
        <v>52098696.191120856</v>
      </c>
      <c r="F6" s="4">
        <f>SUM(appliance!F73,appliance!F66,appliance!F59,appliance!F51)*appliance!$A$6</f>
        <v>52868008.651889518</v>
      </c>
      <c r="G6" s="4">
        <f>SUM(appliance!G73,appliance!G66,appliance!G59,appliance!G51)*appliance!$A$6</f>
        <v>53647408.335086793</v>
      </c>
      <c r="H6" s="4">
        <f>SUM(appliance!H73,appliance!H66,appliance!H59,appliance!H51)*appliance!$A$6</f>
        <v>54437040.237936363</v>
      </c>
      <c r="I6" s="4">
        <f>SUM(appliance!I73,appliance!I66,appliance!I59,appliance!I51)*appliance!$A$6</f>
        <v>55328982.366324112</v>
      </c>
      <c r="J6" s="4">
        <f>SUM(appliance!J73,appliance!J66,appliance!J59,appliance!J51)*appliance!$A$6</f>
        <v>56236606.423482068</v>
      </c>
      <c r="K6" s="4">
        <f>SUM(appliance!K73,appliance!K66,appliance!K59,appliance!K51)*appliance!$A$6</f>
        <v>57160182.258616857</v>
      </c>
      <c r="L6" s="4">
        <f>SUM(appliance!L73,appliance!L66,appliance!L59,appliance!L51)*appliance!$A$6</f>
        <v>58099984.606968053</v>
      </c>
      <c r="M6" s="4">
        <f>SUM(appliance!M73,appliance!M66,appliance!M59,appliance!M51)*appliance!$A$6</f>
        <v>59056293.171567485</v>
      </c>
      <c r="N6" s="4">
        <f>SUM(appliance!N73,appliance!N66,appliance!N59,appliance!N51)*appliance!$A$6</f>
        <v>60010593.113650307</v>
      </c>
      <c r="O6" s="4">
        <f>SUM(appliance!O73,appliance!O66,appliance!O59,appliance!O51)*appliance!$A$6</f>
        <v>60981359.705589496</v>
      </c>
      <c r="P6" s="4">
        <f>SUM(appliance!P73,appliance!P66,appliance!P59,appliance!P51)*appliance!$A$6</f>
        <v>61968872.030458674</v>
      </c>
      <c r="Q6" s="4">
        <f>SUM(appliance!Q73,appliance!Q66,appliance!Q59,appliance!Q51)*appliance!$A$6</f>
        <v>62973414.116820194</v>
      </c>
      <c r="R6" s="4">
        <f>SUM(appliance!R73,appliance!R66,appliance!R59,appliance!R51)*appliance!$A$6</f>
        <v>63995275.020784311</v>
      </c>
      <c r="S6" s="4">
        <f>SUM(appliance!S73,appliance!S66,appliance!S59,appliance!S51)*appliance!$A$6</f>
        <v>64946531.0622826</v>
      </c>
      <c r="T6" s="4">
        <f>SUM(appliance!T73,appliance!T66,appliance!T59,appliance!T51)*appliance!$A$6</f>
        <v>65912952.432485968</v>
      </c>
      <c r="U6" s="4">
        <f>SUM(appliance!U73,appliance!U66,appliance!U59,appliance!U51)*appliance!$A$6</f>
        <v>66894775.415706605</v>
      </c>
      <c r="V6" s="4">
        <f>SUM(appliance!V73,appliance!V66,appliance!V59,appliance!V51)*appliance!$A$6</f>
        <v>67892240.17988582</v>
      </c>
      <c r="W6" s="4">
        <f>SUM(appliance!W73,appliance!W66,appliance!W59,appliance!W51)*appliance!$A$6</f>
        <v>68905590.835128233</v>
      </c>
      <c r="X6" s="4">
        <f>SUM(appliance!X73,appliance!X66,appliance!X59,appliance!X51)*appliance!$A$6</f>
        <v>69829848.866552427</v>
      </c>
      <c r="Y6" s="4">
        <f>SUM(appliance!Y73,appliance!Y66,appliance!Y59,appliance!Y51)*appliance!$A$6</f>
        <v>70767506.466888949</v>
      </c>
      <c r="Z6" s="4">
        <f>SUM(appliance!Z73,appliance!Z66,appliance!Z59,appliance!Z51)*appliance!$A$6</f>
        <v>71718751.783357009</v>
      </c>
      <c r="AA6" s="4">
        <f>SUM(appliance!AA73,appliance!AA66,appliance!AA59,appliance!AA51)*appliance!$A$6</f>
        <v>72683775.798003569</v>
      </c>
      <c r="AB6" s="4">
        <f>SUM(appliance!AB73,appliance!AB66,appliance!AB59,appliance!AB51)*appliance!$A$6</f>
        <v>73662772.365247399</v>
      </c>
      <c r="AC6" s="4">
        <f>SUM(appliance!AC73,appliance!AC66,appliance!AC59,appliance!AC51)*appliance!$A$6</f>
        <v>74546745.142317608</v>
      </c>
      <c r="AD6" s="4">
        <f>SUM(appliance!AD73,appliance!AD66,appliance!AD59,appliance!AD51)*appliance!$A$6</f>
        <v>75442301.537609667</v>
      </c>
      <c r="AE6" s="4">
        <f>SUM(appliance!AE73,appliance!AE66,appliance!AE59,appliance!AE51)*appliance!$A$6</f>
        <v>76349586.635861456</v>
      </c>
      <c r="AF6" s="4">
        <f>SUM(appliance!AF73,appliance!AF66,appliance!AF59,appliance!AF51)*appliance!$A$6</f>
        <v>72854210.412542909</v>
      </c>
      <c r="AG6" s="4">
        <f>SUM(appliance!AG73,appliance!AG66,appliance!AG59,appliance!AG51)*appliance!$A$6</f>
        <v>78199933.317198381</v>
      </c>
      <c r="AH6" s="4">
        <f>SUM(appliance!AH73,appliance!AH66,appliance!AH59,appliance!AH51)*appliance!$A$6</f>
        <v>79028887.476584941</v>
      </c>
      <c r="AI6" s="4">
        <f>SUM(appliance!AI73,appliance!AI66,appliance!AI59,appliance!AI51)*appliance!$A$6</f>
        <v>79867575.267339334</v>
      </c>
      <c r="AJ6" s="4">
        <f>SUM(appliance!AJ73,appliance!AJ66,appliance!AJ59,appliance!AJ51)*appliance!$A$6</f>
        <v>80716103.701032192</v>
      </c>
      <c r="AK6" s="4">
        <f>SUM(appliance!AK73,appliance!AK66,appliance!AK59,appliance!AK51)*appliance!$A$6</f>
        <v>81574581.145964324</v>
      </c>
      <c r="AL6" s="4">
        <f>SUM(appliance!AL73,appliance!AL66,appliance!AL59,appliance!AL51)*appliance!$A$6</f>
        <v>82443117.339376315</v>
      </c>
    </row>
    <row r="7" spans="1:38" x14ac:dyDescent="0.3">
      <c r="A7" t="s">
        <v>9</v>
      </c>
      <c r="B7">
        <f>other!$B$44</f>
        <v>0</v>
      </c>
      <c r="C7">
        <f>other!$B$44</f>
        <v>0</v>
      </c>
      <c r="D7">
        <f>other!$B$44</f>
        <v>0</v>
      </c>
      <c r="E7">
        <f>other!$B$44</f>
        <v>0</v>
      </c>
      <c r="F7">
        <f>other!$B$44</f>
        <v>0</v>
      </c>
      <c r="G7">
        <f>other!$B$44</f>
        <v>0</v>
      </c>
      <c r="H7">
        <f>other!$B$44</f>
        <v>0</v>
      </c>
      <c r="I7">
        <f>other!$B$44</f>
        <v>0</v>
      </c>
      <c r="J7">
        <f>other!$B$44</f>
        <v>0</v>
      </c>
      <c r="K7">
        <f>other!$B$44</f>
        <v>0</v>
      </c>
      <c r="L7">
        <f>other!$B$44</f>
        <v>0</v>
      </c>
      <c r="M7">
        <f>other!$B$44</f>
        <v>0</v>
      </c>
      <c r="N7">
        <f>other!$B$44</f>
        <v>0</v>
      </c>
      <c r="O7">
        <f>other!$B$44</f>
        <v>0</v>
      </c>
      <c r="P7">
        <f>other!$B$44</f>
        <v>0</v>
      </c>
      <c r="Q7">
        <f>other!$B$44</f>
        <v>0</v>
      </c>
      <c r="R7">
        <f>other!$B$44</f>
        <v>0</v>
      </c>
      <c r="S7">
        <f>other!$B$44</f>
        <v>0</v>
      </c>
      <c r="T7">
        <f>other!$B$44</f>
        <v>0</v>
      </c>
      <c r="U7">
        <f>other!$B$44</f>
        <v>0</v>
      </c>
      <c r="V7">
        <f>other!$B$44</f>
        <v>0</v>
      </c>
      <c r="W7">
        <f>other!$B$44</f>
        <v>0</v>
      </c>
      <c r="X7">
        <f>other!$B$44</f>
        <v>0</v>
      </c>
      <c r="Y7">
        <f>other!$B$44</f>
        <v>0</v>
      </c>
      <c r="Z7">
        <f>other!$B$44</f>
        <v>0</v>
      </c>
      <c r="AA7">
        <f>other!$B$44</f>
        <v>0</v>
      </c>
      <c r="AB7">
        <f>other!$B$44</f>
        <v>0</v>
      </c>
      <c r="AC7">
        <f>other!$B$44</f>
        <v>0</v>
      </c>
      <c r="AD7">
        <f>other!$B$44</f>
        <v>0</v>
      </c>
      <c r="AE7">
        <f>other!$B$44</f>
        <v>0</v>
      </c>
      <c r="AF7">
        <f>other!$B$44</f>
        <v>0</v>
      </c>
      <c r="AG7">
        <f>other!$B$44</f>
        <v>0</v>
      </c>
      <c r="AH7">
        <f>other!$B$44</f>
        <v>0</v>
      </c>
      <c r="AI7">
        <f>other!$B$44</f>
        <v>0</v>
      </c>
      <c r="AJ7">
        <f>other!$B$44</f>
        <v>0</v>
      </c>
      <c r="AK7">
        <f>other!$B$44</f>
        <v>0</v>
      </c>
      <c r="AL7">
        <f>other!$B$44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About</vt:lpstr>
      <vt:lpstr>cooling and ventilation</vt:lpstr>
      <vt:lpstr>lighting</vt:lpstr>
      <vt:lpstr>appliance</vt:lpstr>
      <vt:lpstr>other</vt:lpstr>
      <vt:lpstr>BASoBC-urban-residential</vt:lpstr>
      <vt:lpstr>BASoBC-rural-residential</vt:lpstr>
      <vt:lpstr>BASoBC-commercial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Jarzomski</dc:creator>
  <cp:lastModifiedBy>Shigueo Watanabe Jr</cp:lastModifiedBy>
  <dcterms:created xsi:type="dcterms:W3CDTF">2015-06-22T19:19:55Z</dcterms:created>
  <dcterms:modified xsi:type="dcterms:W3CDTF">2024-06-11T20:42:40Z</dcterms:modified>
</cp:coreProperties>
</file>